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iconectados.sharepoint.com/sites/portalk/Documentos Partilhados/09 - REAL ESTATE/00 - Real Estate/00-Inovacao/07-FUNDOS EXCLUSIVOS/"/>
    </mc:Choice>
  </mc:AlternateContent>
  <xr:revisionPtr revIDLastSave="570" documentId="8_{88DF67F9-C809-4DB6-8253-8EDAAD8B1538}" xr6:coauthVersionLast="47" xr6:coauthVersionMax="47" xr10:uidLastSave="{1CCA8853-59F5-4367-9984-8579E7BA3AD6}"/>
  <bookViews>
    <workbookView xWindow="-120" yWindow="-120" windowWidth="20730" windowHeight="11160" tabRatio="695" xr2:uid="{8585328D-4A60-4A71-8FD8-2AC4936DC848}"/>
  </bookViews>
  <sheets>
    <sheet name="Guia" sheetId="10" r:id="rId1"/>
    <sheet name="Caixa" sheetId="1" r:id="rId2"/>
    <sheet name="Posicao" sheetId="7" r:id="rId3"/>
    <sheet name="Fluxo de Caixa" sheetId="5" r:id="rId4"/>
    <sheet name="CPR" sheetId="2" r:id="rId5"/>
    <sheet name="Movimentacao" sheetId="6" r:id="rId6"/>
    <sheet name="Rendimentos" sheetId="8" r:id="rId7"/>
    <sheet name="Amortizacoes" sheetId="9" r:id="rId8"/>
    <sheet name="RentAtivos" sheetId="11" r:id="rId9"/>
    <sheet name="RentSegmentos" sheetId="12" r:id="rId10"/>
    <sheet name="Segmentos" sheetId="14" r:id="rId11"/>
    <sheet name="PrecoMedio" sheetId="13" state="hidden" r:id="rId12"/>
    <sheet name="FundosCaixaClassificado" sheetId="4" state="hidden" r:id="rId13"/>
  </sheets>
  <definedNames>
    <definedName name="_xlnm._FilterDatabase" localSheetId="4" hidden="1">CPR!$A$1:$D$6523</definedName>
    <definedName name="_xlnm._FilterDatabase" localSheetId="12" hidden="1">FundosCaixaClassificado!$A$1:$G$161</definedName>
    <definedName name="_xlnm._FilterDatabase" localSheetId="2" hidden="1">Posicao!$A$1:$F$11</definedName>
    <definedName name="_xlnm._FilterDatabase" localSheetId="8" hidden="1">RentAtivos!$A$1:$L$21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0" i="8" l="1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240" i="8" l="1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F5411" i="7"/>
  <c r="F5410" i="7"/>
  <c r="F5409" i="7"/>
  <c r="F5408" i="7"/>
  <c r="F5407" i="7"/>
  <c r="F5406" i="7"/>
  <c r="F5405" i="7"/>
  <c r="F5404" i="7"/>
  <c r="F5403" i="7"/>
  <c r="F5402" i="7"/>
  <c r="F5401" i="7"/>
  <c r="F5400" i="7"/>
  <c r="F5399" i="7"/>
  <c r="F5398" i="7"/>
  <c r="F5397" i="7"/>
  <c r="F5396" i="7"/>
  <c r="F5395" i="7"/>
  <c r="F5394" i="7"/>
  <c r="F5393" i="7"/>
  <c r="F5392" i="7"/>
  <c r="F5391" i="7"/>
  <c r="F5390" i="7"/>
  <c r="F5389" i="7"/>
  <c r="F5388" i="7"/>
  <c r="F5387" i="7"/>
  <c r="F5386" i="7"/>
  <c r="F5385" i="7"/>
  <c r="F5384" i="7"/>
  <c r="F5383" i="7"/>
  <c r="F5382" i="7"/>
  <c r="F5381" i="7"/>
  <c r="F5380" i="7"/>
  <c r="F5379" i="7"/>
  <c r="F5378" i="7"/>
  <c r="F5377" i="7"/>
  <c r="F5376" i="7"/>
  <c r="F5375" i="7"/>
  <c r="F5374" i="7"/>
  <c r="F5373" i="7"/>
  <c r="F5372" i="7"/>
  <c r="F5371" i="7"/>
  <c r="F5370" i="7"/>
  <c r="F5369" i="7"/>
  <c r="F5368" i="7"/>
  <c r="F5367" i="7"/>
  <c r="F5366" i="7"/>
  <c r="F5365" i="7"/>
  <c r="F5364" i="7"/>
  <c r="F5363" i="7"/>
  <c r="F5362" i="7"/>
  <c r="F5361" i="7"/>
  <c r="F5360" i="7"/>
  <c r="F5359" i="7"/>
  <c r="F5358" i="7"/>
  <c r="F5357" i="7"/>
  <c r="F5356" i="7"/>
  <c r="F5355" i="7"/>
  <c r="F5354" i="7"/>
  <c r="F5353" i="7"/>
  <c r="F5352" i="7"/>
  <c r="F5351" i="7"/>
  <c r="F5350" i="7"/>
  <c r="F5349" i="7"/>
  <c r="F5348" i="7"/>
  <c r="F5347" i="7"/>
  <c r="F5346" i="7"/>
  <c r="F5345" i="7"/>
  <c r="F5344" i="7"/>
  <c r="F5343" i="7"/>
  <c r="F5342" i="7"/>
  <c r="F5341" i="7"/>
  <c r="F5340" i="7"/>
  <c r="F5339" i="7"/>
  <c r="F5338" i="7"/>
  <c r="F5337" i="7"/>
  <c r="F5336" i="7"/>
  <c r="F5335" i="7"/>
  <c r="F5334" i="7"/>
  <c r="F5333" i="7"/>
  <c r="F5332" i="7"/>
  <c r="F5331" i="7"/>
  <c r="F5330" i="7"/>
  <c r="F5329" i="7"/>
  <c r="F5328" i="7"/>
  <c r="F5327" i="7"/>
  <c r="F5326" i="7"/>
  <c r="F5325" i="7"/>
  <c r="F5324" i="7"/>
  <c r="F5323" i="7"/>
  <c r="F5322" i="7"/>
  <c r="F5321" i="7"/>
  <c r="F5320" i="7"/>
  <c r="F5319" i="7"/>
  <c r="F5318" i="7"/>
  <c r="F5317" i="7"/>
  <c r="F5316" i="7"/>
  <c r="F5315" i="7"/>
  <c r="F5314" i="7"/>
  <c r="F5313" i="7"/>
  <c r="F5312" i="7"/>
  <c r="F5311" i="7"/>
  <c r="F5310" i="7"/>
  <c r="F5309" i="7"/>
  <c r="F5308" i="7"/>
  <c r="F5307" i="7"/>
  <c r="F5306" i="7"/>
  <c r="F5305" i="7"/>
  <c r="F5304" i="7"/>
  <c r="F5303" i="7"/>
  <c r="F5302" i="7"/>
  <c r="F5301" i="7"/>
  <c r="F5300" i="7"/>
  <c r="F5299" i="7"/>
  <c r="F5298" i="7"/>
  <c r="F5297" i="7"/>
  <c r="F5296" i="7"/>
  <c r="F5295" i="7"/>
  <c r="F5294" i="7"/>
  <c r="F5293" i="7"/>
  <c r="F5292" i="7"/>
  <c r="F5291" i="7"/>
  <c r="F5290" i="7"/>
  <c r="F5289" i="7"/>
  <c r="F5288" i="7"/>
  <c r="F5287" i="7"/>
  <c r="F5286" i="7"/>
  <c r="F5285" i="7"/>
  <c r="F5284" i="7"/>
  <c r="F5283" i="7"/>
  <c r="F5282" i="7"/>
  <c r="F5281" i="7"/>
  <c r="F5280" i="7"/>
  <c r="F5279" i="7"/>
  <c r="F5278" i="7"/>
  <c r="F5277" i="7"/>
  <c r="F5276" i="7"/>
  <c r="F5275" i="7"/>
  <c r="F5274" i="7"/>
  <c r="F5273" i="7"/>
  <c r="F5272" i="7"/>
  <c r="F5271" i="7"/>
  <c r="F5270" i="7"/>
  <c r="F5269" i="7"/>
  <c r="F5268" i="7"/>
  <c r="F5267" i="7"/>
  <c r="F5266" i="7"/>
  <c r="F5265" i="7"/>
  <c r="F5264" i="7"/>
  <c r="F5263" i="7"/>
  <c r="F5262" i="7"/>
  <c r="F5261" i="7"/>
  <c r="F5260" i="7"/>
  <c r="F5259" i="7"/>
  <c r="F5258" i="7"/>
  <c r="F5257" i="7"/>
  <c r="F5256" i="7"/>
  <c r="F5255" i="7"/>
  <c r="F5254" i="7"/>
  <c r="F5253" i="7"/>
  <c r="F5252" i="7"/>
  <c r="F5251" i="7"/>
  <c r="F5250" i="7"/>
  <c r="F5249" i="7"/>
  <c r="F5248" i="7"/>
  <c r="F5247" i="7"/>
  <c r="F5246" i="7"/>
  <c r="F5245" i="7"/>
  <c r="F5244" i="7"/>
  <c r="F5243" i="7"/>
  <c r="F5242" i="7"/>
  <c r="F5241" i="7"/>
  <c r="F5240" i="7"/>
  <c r="F5239" i="7"/>
  <c r="F5238" i="7"/>
  <c r="F5237" i="7"/>
  <c r="F5236" i="7"/>
  <c r="F5235" i="7"/>
  <c r="F5234" i="7"/>
  <c r="F5233" i="7"/>
  <c r="F5232" i="7"/>
  <c r="F5231" i="7"/>
  <c r="F5230" i="7"/>
  <c r="F5229" i="7"/>
  <c r="F5228" i="7"/>
  <c r="F5227" i="7"/>
  <c r="F5226" i="7"/>
  <c r="F5225" i="7"/>
  <c r="F5224" i="7"/>
  <c r="F5223" i="7"/>
  <c r="F5222" i="7"/>
  <c r="F5221" i="7"/>
  <c r="F5220" i="7"/>
  <c r="F5219" i="7"/>
  <c r="F5218" i="7"/>
  <c r="F5217" i="7"/>
  <c r="F5216" i="7"/>
  <c r="F5215" i="7"/>
  <c r="F5214" i="7"/>
  <c r="F5213" i="7"/>
  <c r="F5212" i="7"/>
  <c r="F5211" i="7"/>
  <c r="F5210" i="7"/>
  <c r="F5209" i="7"/>
  <c r="F5208" i="7"/>
  <c r="F5207" i="7"/>
  <c r="F5206" i="7"/>
  <c r="F5205" i="7"/>
  <c r="F5204" i="7"/>
  <c r="F5203" i="7"/>
  <c r="F5202" i="7"/>
  <c r="F5201" i="7"/>
  <c r="F5200" i="7"/>
  <c r="F5199" i="7"/>
  <c r="F5198" i="7"/>
  <c r="F5197" i="7"/>
  <c r="F5196" i="7"/>
  <c r="F5195" i="7"/>
  <c r="F5194" i="7"/>
  <c r="F5193" i="7"/>
  <c r="F5192" i="7"/>
  <c r="F5191" i="7"/>
  <c r="F5190" i="7"/>
  <c r="F5189" i="7"/>
  <c r="F5188" i="7"/>
  <c r="F5187" i="7"/>
  <c r="F5186" i="7"/>
  <c r="F5185" i="7"/>
  <c r="F5184" i="7"/>
  <c r="F5183" i="7"/>
  <c r="F5182" i="7"/>
  <c r="F5181" i="7"/>
  <c r="F5180" i="7"/>
  <c r="F5179" i="7"/>
  <c r="F5178" i="7"/>
  <c r="F5177" i="7"/>
  <c r="F5176" i="7"/>
  <c r="F5175" i="7"/>
  <c r="F5174" i="7"/>
  <c r="F5173" i="7"/>
  <c r="F5172" i="7"/>
  <c r="F5171" i="7"/>
  <c r="F5170" i="7"/>
  <c r="F5169" i="7"/>
  <c r="F5168" i="7"/>
  <c r="F5167" i="7"/>
  <c r="F5166" i="7"/>
  <c r="F5165" i="7"/>
  <c r="F5164" i="7"/>
  <c r="F5163" i="7"/>
  <c r="F5162" i="7"/>
  <c r="F5161" i="7"/>
  <c r="F5160" i="7"/>
  <c r="F5159" i="7"/>
  <c r="F5158" i="7"/>
  <c r="F5157" i="7"/>
  <c r="F5156" i="7"/>
  <c r="F5155" i="7"/>
  <c r="F5154" i="7"/>
  <c r="F5153" i="7"/>
  <c r="F5152" i="7"/>
  <c r="F5151" i="7"/>
  <c r="F5150" i="7"/>
  <c r="F5149" i="7"/>
  <c r="F5148" i="7"/>
  <c r="F5147" i="7"/>
  <c r="F5146" i="7"/>
  <c r="F5145" i="7"/>
  <c r="F5144" i="7"/>
  <c r="F5143" i="7"/>
  <c r="F5142" i="7"/>
  <c r="F5141" i="7"/>
  <c r="F5140" i="7"/>
  <c r="F5139" i="7"/>
  <c r="F5138" i="7"/>
  <c r="F5137" i="7"/>
  <c r="F5136" i="7"/>
  <c r="F5135" i="7"/>
  <c r="F5134" i="7"/>
  <c r="F5133" i="7"/>
  <c r="F5132" i="7"/>
  <c r="F5131" i="7"/>
  <c r="F5130" i="7"/>
  <c r="F5129" i="7"/>
  <c r="F5128" i="7"/>
  <c r="F5127" i="7"/>
  <c r="F5126" i="7"/>
  <c r="F5125" i="7"/>
  <c r="F5124" i="7"/>
  <c r="F5123" i="7"/>
  <c r="F5122" i="7"/>
  <c r="F5121" i="7"/>
  <c r="F5120" i="7"/>
  <c r="F5119" i="7"/>
  <c r="F5118" i="7"/>
  <c r="F5117" i="7"/>
  <c r="F5116" i="7"/>
  <c r="F5115" i="7"/>
  <c r="F5114" i="7"/>
  <c r="F5113" i="7"/>
  <c r="F5112" i="7"/>
  <c r="F5111" i="7"/>
  <c r="F5110" i="7"/>
  <c r="F5109" i="7"/>
  <c r="F5108" i="7"/>
  <c r="F5107" i="7"/>
  <c r="F5106" i="7"/>
  <c r="F5105" i="7"/>
  <c r="F5104" i="7"/>
  <c r="F5103" i="7"/>
  <c r="F5102" i="7"/>
  <c r="F5101" i="7"/>
  <c r="F5100" i="7"/>
  <c r="F5099" i="7"/>
  <c r="F5098" i="7"/>
  <c r="F5097" i="7"/>
  <c r="F5096" i="7"/>
  <c r="F5095" i="7"/>
  <c r="F5094" i="7"/>
  <c r="F5093" i="7"/>
  <c r="F5092" i="7"/>
  <c r="F5091" i="7"/>
  <c r="F5090" i="7"/>
  <c r="F5089" i="7"/>
  <c r="F5088" i="7"/>
  <c r="F5087" i="7"/>
  <c r="F5086" i="7"/>
  <c r="F5085" i="7"/>
  <c r="F5084" i="7"/>
  <c r="F5083" i="7"/>
  <c r="F5082" i="7"/>
  <c r="F5081" i="7"/>
  <c r="F5080" i="7"/>
  <c r="F5079" i="7"/>
  <c r="F5078" i="7"/>
  <c r="F5077" i="7"/>
  <c r="F5076" i="7"/>
  <c r="F5075" i="7"/>
  <c r="F5074" i="7"/>
  <c r="F5073" i="7"/>
  <c r="F5072" i="7"/>
  <c r="F5071" i="7"/>
  <c r="F5070" i="7"/>
  <c r="F5069" i="7"/>
  <c r="F5068" i="7"/>
  <c r="F5067" i="7"/>
  <c r="F5066" i="7"/>
  <c r="F5065" i="7"/>
  <c r="F5064" i="7"/>
  <c r="F5063" i="7"/>
  <c r="F5062" i="7"/>
  <c r="F5061" i="7"/>
  <c r="F5060" i="7"/>
  <c r="F5059" i="7"/>
  <c r="F5058" i="7"/>
  <c r="F5057" i="7"/>
  <c r="F5056" i="7"/>
  <c r="F5055" i="7"/>
  <c r="F5054" i="7"/>
  <c r="F5053" i="7"/>
  <c r="F5052" i="7"/>
  <c r="F5051" i="7"/>
  <c r="F5050" i="7"/>
  <c r="F5049" i="7"/>
  <c r="F5048" i="7"/>
  <c r="F5047" i="7"/>
  <c r="F5046" i="7"/>
  <c r="F5045" i="7"/>
  <c r="F5044" i="7"/>
  <c r="F5043" i="7"/>
  <c r="F5042" i="7"/>
  <c r="F5041" i="7"/>
  <c r="F5040" i="7"/>
  <c r="F5039" i="7"/>
  <c r="F5038" i="7"/>
  <c r="F5037" i="7"/>
  <c r="F5036" i="7"/>
  <c r="F5035" i="7"/>
  <c r="F5034" i="7"/>
  <c r="F5033" i="7"/>
  <c r="F5032" i="7"/>
  <c r="F5031" i="7"/>
  <c r="F5030" i="7"/>
  <c r="F5029" i="7"/>
  <c r="F5028" i="7"/>
  <c r="F5027" i="7"/>
  <c r="F5026" i="7"/>
  <c r="F5025" i="7"/>
  <c r="F5024" i="7"/>
  <c r="F5023" i="7"/>
  <c r="F5022" i="7"/>
  <c r="F5021" i="7"/>
  <c r="F5020" i="7"/>
  <c r="F5019" i="7"/>
  <c r="F5018" i="7"/>
  <c r="F5017" i="7"/>
  <c r="F5016" i="7"/>
  <c r="F5015" i="7"/>
  <c r="F5014" i="7"/>
  <c r="F5013" i="7"/>
  <c r="F5012" i="7"/>
  <c r="F5011" i="7"/>
  <c r="F5010" i="7"/>
  <c r="F5009" i="7"/>
  <c r="F5008" i="7"/>
  <c r="F5007" i="7"/>
  <c r="F5006" i="7"/>
  <c r="F5005" i="7"/>
  <c r="F5004" i="7"/>
  <c r="F5003" i="7"/>
  <c r="F5002" i="7"/>
  <c r="F5001" i="7"/>
  <c r="F5000" i="7"/>
  <c r="F4999" i="7"/>
  <c r="F4998" i="7"/>
  <c r="F4997" i="7"/>
  <c r="F4996" i="7"/>
  <c r="F4995" i="7"/>
  <c r="F4994" i="7"/>
  <c r="F4993" i="7"/>
  <c r="F4992" i="7"/>
  <c r="F4991" i="7"/>
  <c r="F4990" i="7"/>
  <c r="F4989" i="7"/>
  <c r="F4988" i="7"/>
  <c r="F4987" i="7"/>
  <c r="F4986" i="7"/>
  <c r="F4985" i="7"/>
  <c r="F4984" i="7"/>
  <c r="F4983" i="7"/>
  <c r="F4982" i="7"/>
  <c r="F4981" i="7"/>
  <c r="F4980" i="7"/>
  <c r="F4979" i="7"/>
  <c r="F4978" i="7"/>
  <c r="F4977" i="7"/>
  <c r="F4976" i="7"/>
  <c r="F4975" i="7"/>
  <c r="F4974" i="7"/>
  <c r="F4973" i="7"/>
  <c r="F4972" i="7"/>
  <c r="F4971" i="7"/>
  <c r="F4970" i="7"/>
  <c r="F4969" i="7"/>
  <c r="F4968" i="7"/>
  <c r="F4967" i="7"/>
  <c r="F4966" i="7"/>
  <c r="F4965" i="7"/>
  <c r="F4964" i="7"/>
  <c r="F4963" i="7"/>
  <c r="F4962" i="7"/>
  <c r="F4961" i="7"/>
  <c r="F4960" i="7"/>
  <c r="F4959" i="7"/>
  <c r="F4958" i="7"/>
  <c r="F4957" i="7"/>
  <c r="F4956" i="7"/>
  <c r="F4955" i="7"/>
  <c r="F4954" i="7"/>
  <c r="F4953" i="7"/>
  <c r="F4952" i="7"/>
  <c r="F4951" i="7"/>
  <c r="F4950" i="7"/>
  <c r="F4949" i="7"/>
  <c r="F4948" i="7"/>
  <c r="F4947" i="7"/>
  <c r="F4946" i="7"/>
  <c r="F4945" i="7"/>
  <c r="F4944" i="7"/>
  <c r="F4943" i="7"/>
  <c r="F4942" i="7"/>
  <c r="F4941" i="7"/>
  <c r="F4940" i="7"/>
  <c r="F4939" i="7"/>
  <c r="F4938" i="7"/>
  <c r="F4937" i="7"/>
  <c r="F4936" i="7"/>
  <c r="F4935" i="7"/>
  <c r="F4934" i="7"/>
  <c r="F4933" i="7"/>
  <c r="F4932" i="7"/>
  <c r="F4931" i="7"/>
  <c r="F4930" i="7"/>
  <c r="F4929" i="7"/>
  <c r="F4928" i="7"/>
  <c r="F4927" i="7"/>
  <c r="F4926" i="7"/>
  <c r="F4925" i="7"/>
  <c r="F4924" i="7"/>
  <c r="F4923" i="7"/>
  <c r="F4922" i="7"/>
  <c r="F4921" i="7"/>
  <c r="F4920" i="7"/>
  <c r="F4919" i="7"/>
  <c r="F4918" i="7"/>
  <c r="F4917" i="7"/>
  <c r="F4916" i="7"/>
  <c r="F4915" i="7"/>
  <c r="F4914" i="7"/>
  <c r="F4913" i="7"/>
  <c r="F4912" i="7"/>
  <c r="F4911" i="7"/>
  <c r="F4910" i="7"/>
  <c r="F4909" i="7"/>
  <c r="F4908" i="7"/>
  <c r="F4907" i="7"/>
  <c r="F4906" i="7"/>
  <c r="F4905" i="7"/>
  <c r="F4904" i="7"/>
  <c r="F4903" i="7"/>
  <c r="F4902" i="7"/>
  <c r="F4901" i="7"/>
  <c r="F4900" i="7"/>
  <c r="F4899" i="7"/>
  <c r="F4898" i="7"/>
  <c r="F4897" i="7"/>
  <c r="F4896" i="7"/>
  <c r="F4895" i="7"/>
  <c r="F4894" i="7"/>
  <c r="F4893" i="7"/>
  <c r="F4892" i="7"/>
  <c r="F4891" i="7"/>
  <c r="F4890" i="7"/>
  <c r="F4889" i="7"/>
  <c r="F4888" i="7"/>
  <c r="F4887" i="7"/>
  <c r="F4886" i="7"/>
  <c r="F4885" i="7"/>
  <c r="F4884" i="7"/>
  <c r="F4883" i="7"/>
  <c r="F4882" i="7"/>
  <c r="F4881" i="7"/>
  <c r="F4880" i="7"/>
  <c r="F4879" i="7"/>
  <c r="F4878" i="7"/>
  <c r="F4877" i="7"/>
  <c r="F4876" i="7"/>
  <c r="F4875" i="7"/>
  <c r="F4874" i="7"/>
  <c r="F4873" i="7"/>
  <c r="F4872" i="7"/>
  <c r="F4871" i="7"/>
  <c r="F4870" i="7"/>
  <c r="F4869" i="7"/>
  <c r="F4868" i="7"/>
  <c r="F4867" i="7"/>
  <c r="F4866" i="7"/>
  <c r="F4865" i="7"/>
  <c r="F4864" i="7"/>
  <c r="F4863" i="7"/>
  <c r="F4862" i="7"/>
  <c r="F4861" i="7"/>
  <c r="F4860" i="7"/>
  <c r="F4859" i="7"/>
  <c r="F4858" i="7"/>
  <c r="F4857" i="7"/>
  <c r="F4856" i="7"/>
  <c r="F4855" i="7"/>
  <c r="F4854" i="7"/>
  <c r="F4853" i="7"/>
  <c r="F4852" i="7"/>
  <c r="F4851" i="7"/>
  <c r="F4850" i="7"/>
  <c r="F4849" i="7"/>
  <c r="F4848" i="7"/>
  <c r="F4847" i="7"/>
  <c r="F4846" i="7"/>
  <c r="F4845" i="7"/>
  <c r="F4844" i="7"/>
  <c r="F4843" i="7"/>
  <c r="F4842" i="7"/>
  <c r="F4841" i="7"/>
  <c r="F4840" i="7"/>
  <c r="F4839" i="7"/>
  <c r="F4838" i="7"/>
  <c r="F4837" i="7"/>
  <c r="F4836" i="7"/>
  <c r="F4835" i="7"/>
  <c r="F4834" i="7"/>
  <c r="F4833" i="7"/>
  <c r="F4832" i="7"/>
  <c r="F4831" i="7"/>
  <c r="F4830" i="7"/>
  <c r="F4829" i="7"/>
  <c r="F4828" i="7"/>
  <c r="F4827" i="7"/>
  <c r="F4826" i="7"/>
  <c r="F4825" i="7"/>
  <c r="F4824" i="7"/>
  <c r="F4823" i="7"/>
  <c r="F4822" i="7"/>
  <c r="F4821" i="7"/>
  <c r="F4820" i="7"/>
  <c r="F4819" i="7"/>
  <c r="F4818" i="7"/>
  <c r="F4817" i="7"/>
  <c r="F4816" i="7"/>
  <c r="F4815" i="7"/>
  <c r="F4814" i="7"/>
  <c r="F4813" i="7"/>
  <c r="F4812" i="7"/>
  <c r="F4811" i="7"/>
  <c r="F4810" i="7"/>
  <c r="F4809" i="7"/>
  <c r="F4808" i="7"/>
  <c r="F4807" i="7"/>
  <c r="F4806" i="7"/>
  <c r="F4805" i="7"/>
  <c r="F4804" i="7"/>
  <c r="F4803" i="7"/>
  <c r="F4802" i="7"/>
  <c r="F4801" i="7"/>
  <c r="F4800" i="7"/>
  <c r="F4799" i="7"/>
  <c r="F4798" i="7"/>
  <c r="F4797" i="7"/>
  <c r="F4796" i="7"/>
  <c r="F4795" i="7"/>
  <c r="F4794" i="7"/>
  <c r="F4793" i="7"/>
  <c r="F4792" i="7"/>
  <c r="F4791" i="7"/>
  <c r="F4790" i="7"/>
  <c r="F4789" i="7"/>
  <c r="F4788" i="7"/>
  <c r="F4787" i="7"/>
  <c r="F4786" i="7"/>
  <c r="F4785" i="7"/>
  <c r="F4784" i="7"/>
  <c r="F4783" i="7"/>
  <c r="F4782" i="7"/>
  <c r="F4781" i="7"/>
  <c r="F4780" i="7"/>
  <c r="F4779" i="7"/>
  <c r="F4778" i="7"/>
  <c r="F4777" i="7"/>
  <c r="F4776" i="7"/>
  <c r="F4775" i="7"/>
  <c r="F4774" i="7"/>
  <c r="F4773" i="7"/>
  <c r="F4772" i="7"/>
  <c r="F4771" i="7"/>
  <c r="F4770" i="7"/>
  <c r="F4769" i="7"/>
  <c r="F4768" i="7"/>
  <c r="F4767" i="7"/>
  <c r="F4766" i="7"/>
  <c r="F4765" i="7"/>
  <c r="F4764" i="7"/>
  <c r="F4763" i="7"/>
  <c r="F4762" i="7"/>
  <c r="F4761" i="7"/>
  <c r="F4760" i="7"/>
  <c r="F4759" i="7"/>
  <c r="F4758" i="7"/>
  <c r="F4757" i="7"/>
  <c r="F4756" i="7"/>
  <c r="F4755" i="7"/>
  <c r="F4754" i="7"/>
  <c r="F4753" i="7"/>
  <c r="F4752" i="7"/>
  <c r="F4751" i="7"/>
  <c r="F4750" i="7"/>
  <c r="F4749" i="7"/>
  <c r="F4748" i="7"/>
  <c r="F4747" i="7"/>
  <c r="F4746" i="7"/>
  <c r="F4745" i="7"/>
  <c r="F4744" i="7"/>
  <c r="F4743" i="7"/>
  <c r="F4742" i="7"/>
  <c r="F4741" i="7"/>
  <c r="F4740" i="7"/>
  <c r="F4739" i="7"/>
  <c r="F4738" i="7"/>
  <c r="F4737" i="7"/>
  <c r="F4736" i="7"/>
  <c r="F4735" i="7"/>
  <c r="F4734" i="7"/>
  <c r="F4733" i="7"/>
  <c r="F4732" i="7"/>
  <c r="F4731" i="7"/>
  <c r="F4730" i="7"/>
  <c r="F4729" i="7"/>
  <c r="F4728" i="7"/>
  <c r="F4727" i="7"/>
  <c r="F4726" i="7"/>
  <c r="F4725" i="7"/>
  <c r="F4724" i="7"/>
  <c r="F4723" i="7"/>
  <c r="F4722" i="7"/>
  <c r="F4721" i="7"/>
  <c r="F4720" i="7"/>
  <c r="F4719" i="7"/>
  <c r="F4718" i="7"/>
  <c r="F4717" i="7"/>
  <c r="F4716" i="7"/>
  <c r="F4715" i="7"/>
  <c r="F4714" i="7"/>
  <c r="F4713" i="7"/>
  <c r="F4712" i="7"/>
  <c r="F4711" i="7"/>
  <c r="F4710" i="7"/>
  <c r="F4709" i="7"/>
  <c r="F4708" i="7"/>
  <c r="F4707" i="7"/>
  <c r="F4706" i="7"/>
  <c r="F4705" i="7"/>
  <c r="F4704" i="7"/>
  <c r="F4703" i="7"/>
  <c r="F4702" i="7"/>
  <c r="F4701" i="7"/>
  <c r="F4700" i="7"/>
  <c r="F4699" i="7"/>
  <c r="F4698" i="7"/>
  <c r="F4697" i="7"/>
  <c r="F4696" i="7"/>
  <c r="F4695" i="7"/>
  <c r="F4694" i="7"/>
  <c r="F4693" i="7"/>
  <c r="F4692" i="7"/>
  <c r="F4691" i="7"/>
  <c r="F4690" i="7"/>
  <c r="F4689" i="7"/>
  <c r="F4688" i="7"/>
  <c r="F4687" i="7"/>
  <c r="F4686" i="7"/>
  <c r="F4685" i="7"/>
  <c r="F4684" i="7"/>
  <c r="F4683" i="7"/>
  <c r="F4682" i="7"/>
  <c r="F4681" i="7"/>
  <c r="F4680" i="7"/>
  <c r="F4679" i="7"/>
  <c r="F4678" i="7"/>
  <c r="F4677" i="7"/>
  <c r="F4676" i="7"/>
  <c r="F4675" i="7"/>
  <c r="F4674" i="7"/>
  <c r="F4673" i="7"/>
  <c r="F4672" i="7"/>
  <c r="F4671" i="7"/>
  <c r="F4670" i="7"/>
  <c r="F4669" i="7"/>
  <c r="F4668" i="7"/>
  <c r="F4667" i="7"/>
  <c r="F4666" i="7"/>
  <c r="F4665" i="7"/>
  <c r="F4664" i="7"/>
  <c r="F4663" i="7"/>
  <c r="F4662" i="7"/>
  <c r="F4661" i="7"/>
  <c r="F4660" i="7"/>
  <c r="F4659" i="7"/>
  <c r="F4658" i="7"/>
  <c r="F4657" i="7"/>
  <c r="F4656" i="7"/>
  <c r="F4655" i="7"/>
  <c r="F4654" i="7"/>
  <c r="F4653" i="7"/>
  <c r="F4652" i="7"/>
  <c r="F4651" i="7"/>
  <c r="F4650" i="7"/>
  <c r="F4649" i="7"/>
  <c r="F4648" i="7"/>
  <c r="F4647" i="7"/>
  <c r="F4646" i="7"/>
  <c r="F4645" i="7"/>
  <c r="F4644" i="7"/>
  <c r="F4643" i="7"/>
  <c r="F4642" i="7"/>
  <c r="F4641" i="7"/>
  <c r="F4640" i="7"/>
  <c r="F4639" i="7"/>
  <c r="F4638" i="7"/>
  <c r="F4637" i="7"/>
  <c r="F4636" i="7"/>
  <c r="F4635" i="7"/>
  <c r="F4634" i="7"/>
  <c r="F4633" i="7"/>
  <c r="F4632" i="7"/>
  <c r="F4631" i="7"/>
  <c r="F4630" i="7"/>
  <c r="F4629" i="7"/>
  <c r="F4628" i="7"/>
  <c r="F4627" i="7"/>
  <c r="F4626" i="7"/>
  <c r="F4625" i="7"/>
  <c r="F4624" i="7"/>
  <c r="F4623" i="7"/>
  <c r="F4622" i="7"/>
  <c r="F4621" i="7"/>
  <c r="F4620" i="7"/>
  <c r="F4619" i="7"/>
  <c r="F4618" i="7"/>
  <c r="F4617" i="7"/>
  <c r="F4616" i="7"/>
  <c r="F4615" i="7"/>
  <c r="F4614" i="7"/>
  <c r="F4613" i="7"/>
  <c r="F4612" i="7"/>
  <c r="F4611" i="7"/>
  <c r="F4610" i="7"/>
  <c r="F4609" i="7"/>
  <c r="F4608" i="7"/>
  <c r="F4607" i="7"/>
  <c r="F4606" i="7"/>
  <c r="F4605" i="7"/>
  <c r="F4604" i="7"/>
  <c r="F4603" i="7"/>
  <c r="F4602" i="7"/>
  <c r="F4601" i="7"/>
  <c r="F4600" i="7"/>
  <c r="F4599" i="7"/>
  <c r="F4598" i="7"/>
  <c r="F4597" i="7"/>
  <c r="F4596" i="7"/>
  <c r="F4595" i="7"/>
  <c r="F4594" i="7"/>
  <c r="F4593" i="7"/>
  <c r="F4592" i="7"/>
  <c r="F4591" i="7"/>
  <c r="F4590" i="7"/>
  <c r="F4589" i="7"/>
  <c r="F4588" i="7"/>
  <c r="F4587" i="7"/>
  <c r="F4586" i="7"/>
  <c r="F4585" i="7"/>
  <c r="F4584" i="7"/>
  <c r="F4583" i="7"/>
  <c r="F4582" i="7"/>
  <c r="F4581" i="7"/>
  <c r="F4580" i="7"/>
  <c r="F4579" i="7"/>
  <c r="F4578" i="7"/>
  <c r="F4577" i="7"/>
  <c r="F4576" i="7"/>
  <c r="F4575" i="7"/>
  <c r="F4574" i="7"/>
  <c r="F4573" i="7"/>
  <c r="F4572" i="7"/>
  <c r="F4571" i="7"/>
  <c r="F4570" i="7"/>
  <c r="F4569" i="7"/>
  <c r="F4568" i="7"/>
  <c r="F4567" i="7"/>
  <c r="F4566" i="7"/>
  <c r="F4565" i="7"/>
  <c r="F4564" i="7"/>
  <c r="F4563" i="7"/>
  <c r="F4562" i="7"/>
  <c r="F4561" i="7"/>
  <c r="F4560" i="7"/>
  <c r="F4559" i="7"/>
  <c r="F4558" i="7"/>
  <c r="F4557" i="7"/>
  <c r="F4556" i="7"/>
  <c r="F4555" i="7"/>
  <c r="F4554" i="7"/>
  <c r="F4553" i="7"/>
  <c r="F4552" i="7"/>
  <c r="F4551" i="7"/>
  <c r="F4550" i="7"/>
  <c r="F4549" i="7"/>
  <c r="F4548" i="7"/>
  <c r="F4547" i="7"/>
  <c r="F4546" i="7"/>
  <c r="F4545" i="7"/>
  <c r="F4544" i="7"/>
  <c r="F4543" i="7"/>
  <c r="F4542" i="7"/>
  <c r="F4541" i="7"/>
  <c r="F4540" i="7"/>
  <c r="F4539" i="7"/>
  <c r="F4538" i="7"/>
  <c r="F4537" i="7"/>
  <c r="F4536" i="7"/>
  <c r="F4535" i="7"/>
  <c r="F4534" i="7"/>
  <c r="F4533" i="7"/>
  <c r="F4532" i="7"/>
  <c r="F4531" i="7"/>
  <c r="F4530" i="7"/>
  <c r="F4529" i="7"/>
  <c r="F4528" i="7"/>
  <c r="F4527" i="7"/>
  <c r="F4526" i="7"/>
  <c r="F4525" i="7"/>
  <c r="F4524" i="7"/>
  <c r="F4523" i="7"/>
  <c r="F4522" i="7"/>
  <c r="F4521" i="7"/>
  <c r="F4520" i="7"/>
  <c r="F4519" i="7"/>
  <c r="F4518" i="7"/>
  <c r="F4517" i="7"/>
  <c r="F4516" i="7"/>
  <c r="F4515" i="7"/>
  <c r="F4514" i="7"/>
  <c r="F4513" i="7"/>
  <c r="F4512" i="7"/>
  <c r="F4511" i="7"/>
  <c r="F4510" i="7"/>
  <c r="F4509" i="7"/>
  <c r="F4508" i="7"/>
  <c r="F4507" i="7"/>
  <c r="F4506" i="7"/>
  <c r="F4505" i="7"/>
  <c r="F4504" i="7"/>
  <c r="F4503" i="7"/>
  <c r="F4502" i="7"/>
  <c r="F4501" i="7"/>
  <c r="F4500" i="7"/>
  <c r="F4499" i="7"/>
  <c r="F4498" i="7"/>
  <c r="F4497" i="7"/>
  <c r="F4496" i="7"/>
  <c r="F4495" i="7"/>
  <c r="F4494" i="7"/>
  <c r="F4493" i="7"/>
  <c r="F4492" i="7"/>
  <c r="F4491" i="7"/>
  <c r="F4490" i="7"/>
  <c r="F4489" i="7"/>
  <c r="F4488" i="7"/>
  <c r="F4487" i="7"/>
  <c r="F4486" i="7"/>
  <c r="F4485" i="7"/>
  <c r="F4484" i="7"/>
  <c r="F4483" i="7"/>
  <c r="F4482" i="7"/>
  <c r="F4481" i="7"/>
  <c r="F4480" i="7"/>
  <c r="F4479" i="7"/>
  <c r="F4478" i="7"/>
  <c r="F4477" i="7"/>
  <c r="F4476" i="7"/>
  <c r="F4475" i="7"/>
  <c r="F4474" i="7"/>
  <c r="F4473" i="7"/>
  <c r="F4472" i="7"/>
  <c r="F4471" i="7"/>
  <c r="F4470" i="7"/>
  <c r="F4469" i="7"/>
  <c r="F4468" i="7"/>
  <c r="F4467" i="7"/>
  <c r="F4466" i="7"/>
  <c r="F4465" i="7"/>
  <c r="F4464" i="7"/>
  <c r="F4463" i="7"/>
  <c r="F4462" i="7"/>
  <c r="F4461" i="7"/>
  <c r="F4460" i="7"/>
  <c r="F4459" i="7"/>
  <c r="F4458" i="7"/>
  <c r="F4457" i="7"/>
  <c r="F4456" i="7"/>
  <c r="F4455" i="7"/>
  <c r="F4454" i="7"/>
  <c r="F4453" i="7"/>
  <c r="F4452" i="7"/>
  <c r="F4451" i="7"/>
  <c r="F4450" i="7"/>
  <c r="F4449" i="7"/>
  <c r="F4448" i="7"/>
  <c r="F4447" i="7"/>
  <c r="F4446" i="7"/>
  <c r="F4445" i="7"/>
  <c r="F4444" i="7"/>
  <c r="F4443" i="7"/>
  <c r="F4442" i="7"/>
  <c r="F4441" i="7"/>
  <c r="F4440" i="7"/>
  <c r="F4439" i="7"/>
  <c r="F4438" i="7"/>
  <c r="F4437" i="7"/>
  <c r="F4436" i="7"/>
  <c r="F4435" i="7"/>
  <c r="F4434" i="7"/>
  <c r="F4433" i="7"/>
  <c r="F4432" i="7"/>
  <c r="F4431" i="7"/>
  <c r="F4430" i="7"/>
  <c r="F4429" i="7"/>
  <c r="F4428" i="7"/>
  <c r="F4427" i="7"/>
  <c r="F4426" i="7"/>
  <c r="F4425" i="7"/>
  <c r="F4424" i="7"/>
  <c r="F4423" i="7"/>
  <c r="F4422" i="7"/>
  <c r="F4421" i="7"/>
  <c r="F4420" i="7"/>
  <c r="F4419" i="7"/>
  <c r="F4418" i="7"/>
  <c r="F4417" i="7"/>
  <c r="F4416" i="7"/>
  <c r="F4415" i="7"/>
  <c r="F4414" i="7"/>
  <c r="F4413" i="7"/>
  <c r="F4412" i="7"/>
  <c r="F4411" i="7"/>
  <c r="F4410" i="7"/>
  <c r="F4409" i="7"/>
  <c r="F4408" i="7"/>
  <c r="F4407" i="7"/>
  <c r="F4406" i="7"/>
  <c r="F4405" i="7"/>
  <c r="F4404" i="7"/>
  <c r="F4403" i="7"/>
  <c r="F4402" i="7"/>
  <c r="F4401" i="7"/>
  <c r="F4400" i="7"/>
  <c r="F4399" i="7"/>
  <c r="F4398" i="7"/>
  <c r="F4397" i="7"/>
  <c r="F4396" i="7"/>
  <c r="F4395" i="7"/>
  <c r="F4394" i="7"/>
  <c r="F4393" i="7"/>
  <c r="F4392" i="7"/>
  <c r="F4391" i="7"/>
  <c r="F4390" i="7"/>
  <c r="F4389" i="7"/>
  <c r="F4388" i="7"/>
  <c r="F4387" i="7"/>
  <c r="F4386" i="7"/>
  <c r="F4385" i="7"/>
  <c r="F4384" i="7"/>
  <c r="F4383" i="7"/>
  <c r="F4382" i="7"/>
  <c r="F4381" i="7"/>
  <c r="F4380" i="7"/>
  <c r="F4379" i="7"/>
  <c r="F4378" i="7"/>
  <c r="F4377" i="7"/>
  <c r="F4376" i="7"/>
  <c r="F4375" i="7"/>
  <c r="F4374" i="7"/>
  <c r="F4373" i="7"/>
  <c r="F4372" i="7"/>
  <c r="F4371" i="7"/>
  <c r="F4370" i="7"/>
  <c r="F4369" i="7"/>
  <c r="F4368" i="7"/>
  <c r="F4367" i="7"/>
  <c r="F4366" i="7"/>
  <c r="F4365" i="7"/>
  <c r="F4364" i="7"/>
  <c r="F4363" i="7"/>
  <c r="F4362" i="7"/>
  <c r="F4361" i="7"/>
  <c r="F4360" i="7"/>
  <c r="F4359" i="7"/>
  <c r="F4358" i="7"/>
  <c r="F4357" i="7"/>
  <c r="F4356" i="7"/>
  <c r="F4355" i="7"/>
  <c r="F4354" i="7"/>
  <c r="F4353" i="7"/>
  <c r="F4352" i="7"/>
  <c r="F4351" i="7"/>
  <c r="F4350" i="7"/>
  <c r="F4349" i="7"/>
  <c r="F4348" i="7"/>
  <c r="F4347" i="7"/>
  <c r="F4346" i="7"/>
  <c r="F4345" i="7"/>
  <c r="F4344" i="7"/>
  <c r="F4343" i="7"/>
  <c r="F4342" i="7"/>
  <c r="F4341" i="7"/>
  <c r="F4340" i="7"/>
  <c r="F4339" i="7"/>
  <c r="F4338" i="7"/>
  <c r="F4337" i="7"/>
  <c r="F4336" i="7"/>
  <c r="F4335" i="7"/>
  <c r="F4334" i="7"/>
  <c r="F4333" i="7"/>
  <c r="F4332" i="7"/>
  <c r="F4331" i="7"/>
  <c r="F4330" i="7"/>
  <c r="F4329" i="7"/>
  <c r="F4328" i="7"/>
  <c r="F4327" i="7"/>
  <c r="F4326" i="7"/>
  <c r="F4325" i="7"/>
  <c r="F4324" i="7"/>
  <c r="F4323" i="7"/>
  <c r="F4322" i="7"/>
  <c r="F4321" i="7"/>
  <c r="F4320" i="7"/>
  <c r="F4319" i="7"/>
  <c r="F4318" i="7"/>
  <c r="F4317" i="7"/>
  <c r="F4316" i="7"/>
  <c r="F4315" i="7"/>
  <c r="F4314" i="7"/>
  <c r="F4313" i="7"/>
  <c r="F4312" i="7"/>
  <c r="F4311" i="7"/>
  <c r="F4310" i="7"/>
  <c r="F4309" i="7"/>
  <c r="F4308" i="7"/>
  <c r="F4307" i="7"/>
  <c r="F4306" i="7"/>
  <c r="F4305" i="7"/>
  <c r="F4304" i="7"/>
  <c r="F4303" i="7"/>
  <c r="F4302" i="7"/>
  <c r="F4301" i="7"/>
  <c r="F4300" i="7"/>
  <c r="F4299" i="7"/>
  <c r="F4298" i="7"/>
  <c r="F4297" i="7"/>
  <c r="F4296" i="7"/>
  <c r="F4295" i="7"/>
  <c r="F4294" i="7"/>
  <c r="F4293" i="7"/>
  <c r="F4292" i="7"/>
  <c r="F4291" i="7"/>
  <c r="F4290" i="7"/>
  <c r="F4289" i="7"/>
  <c r="F4288" i="7"/>
  <c r="F4287" i="7"/>
  <c r="F4286" i="7"/>
  <c r="F4285" i="7"/>
  <c r="F4284" i="7"/>
  <c r="F4283" i="7"/>
  <c r="F4282" i="7"/>
  <c r="F4281" i="7"/>
  <c r="F4280" i="7"/>
  <c r="F4279" i="7"/>
  <c r="F4278" i="7"/>
  <c r="F4277" i="7"/>
  <c r="F4276" i="7"/>
  <c r="F4275" i="7"/>
  <c r="F4274" i="7"/>
  <c r="F4273" i="7"/>
  <c r="F4272" i="7"/>
  <c r="F4271" i="7"/>
  <c r="F4270" i="7"/>
  <c r="F4269" i="7"/>
  <c r="F4268" i="7"/>
  <c r="F4267" i="7"/>
  <c r="F4266" i="7"/>
  <c r="F4265" i="7"/>
  <c r="F4264" i="7"/>
  <c r="F4263" i="7"/>
  <c r="F4262" i="7"/>
  <c r="F4261" i="7"/>
  <c r="F4260" i="7"/>
  <c r="F4259" i="7"/>
  <c r="F4258" i="7"/>
  <c r="F4257" i="7"/>
  <c r="F4256" i="7"/>
  <c r="F4255" i="7"/>
  <c r="F4254" i="7"/>
  <c r="F4253" i="7"/>
  <c r="F4252" i="7"/>
  <c r="F4251" i="7"/>
  <c r="F4250" i="7"/>
  <c r="F4249" i="7"/>
  <c r="F4248" i="7"/>
  <c r="F4247" i="7"/>
  <c r="F4246" i="7"/>
  <c r="F4245" i="7"/>
  <c r="F4244" i="7"/>
  <c r="F4243" i="7"/>
  <c r="F4242" i="7"/>
  <c r="F4241" i="7"/>
  <c r="F4240" i="7"/>
  <c r="F4239" i="7"/>
  <c r="F4238" i="7"/>
  <c r="F4237" i="7"/>
  <c r="F4236" i="7"/>
  <c r="F4235" i="7"/>
  <c r="F4234" i="7"/>
  <c r="F4233" i="7"/>
  <c r="F4232" i="7"/>
  <c r="F4231" i="7"/>
  <c r="F4230" i="7"/>
  <c r="F4229" i="7"/>
  <c r="F4228" i="7"/>
  <c r="F4227" i="7"/>
  <c r="F4226" i="7"/>
  <c r="F4225" i="7"/>
  <c r="F4224" i="7"/>
  <c r="F4223" i="7"/>
  <c r="F4222" i="7"/>
  <c r="F4221" i="7"/>
  <c r="F4220" i="7"/>
  <c r="F4219" i="7"/>
  <c r="F4218" i="7"/>
  <c r="F4217" i="7"/>
  <c r="F4216" i="7"/>
  <c r="F4215" i="7"/>
  <c r="F4214" i="7"/>
  <c r="F4213" i="7"/>
  <c r="F4212" i="7"/>
  <c r="F4211" i="7"/>
  <c r="F4210" i="7"/>
  <c r="F4209" i="7"/>
  <c r="F4208" i="7"/>
  <c r="F4207" i="7"/>
  <c r="F4206" i="7"/>
  <c r="F4205" i="7"/>
  <c r="F4204" i="7"/>
  <c r="F4203" i="7"/>
  <c r="F4202" i="7"/>
  <c r="F4201" i="7"/>
  <c r="F4200" i="7"/>
  <c r="F4199" i="7"/>
  <c r="F4198" i="7"/>
  <c r="F4197" i="7"/>
  <c r="F4196" i="7"/>
  <c r="F4195" i="7"/>
  <c r="F4194" i="7"/>
  <c r="F4193" i="7"/>
  <c r="F4192" i="7"/>
  <c r="F4191" i="7"/>
  <c r="F4190" i="7"/>
  <c r="F4189" i="7"/>
  <c r="F4188" i="7"/>
  <c r="F4187" i="7"/>
  <c r="F4186" i="7"/>
  <c r="F4185" i="7"/>
  <c r="F4184" i="7"/>
  <c r="F4183" i="7"/>
  <c r="F4182" i="7"/>
  <c r="F4181" i="7"/>
  <c r="F4180" i="7"/>
  <c r="F4179" i="7"/>
  <c r="F4178" i="7"/>
  <c r="F4177" i="7"/>
  <c r="F4176" i="7"/>
  <c r="F4175" i="7"/>
  <c r="F4174" i="7"/>
  <c r="F4173" i="7"/>
  <c r="F4172" i="7"/>
  <c r="F4171" i="7"/>
  <c r="F4170" i="7"/>
  <c r="F4169" i="7"/>
  <c r="F4168" i="7"/>
  <c r="F4167" i="7"/>
  <c r="F4166" i="7"/>
  <c r="F4165" i="7"/>
  <c r="F4164" i="7"/>
  <c r="F4163" i="7"/>
  <c r="F4162" i="7"/>
  <c r="F4161" i="7"/>
  <c r="F4160" i="7"/>
  <c r="F4159" i="7"/>
  <c r="F4158" i="7"/>
  <c r="F4157" i="7"/>
  <c r="F4156" i="7"/>
  <c r="F4155" i="7"/>
  <c r="F4154" i="7"/>
  <c r="F4153" i="7"/>
  <c r="F4152" i="7"/>
  <c r="F4151" i="7"/>
  <c r="F4150" i="7"/>
  <c r="F4149" i="7"/>
  <c r="F4148" i="7"/>
  <c r="F4147" i="7"/>
  <c r="F4146" i="7"/>
  <c r="F4145" i="7"/>
  <c r="F4144" i="7"/>
  <c r="F4143" i="7"/>
  <c r="F4142" i="7"/>
  <c r="F4141" i="7"/>
  <c r="F4140" i="7"/>
  <c r="F4139" i="7"/>
  <c r="F4138" i="7"/>
  <c r="F4137" i="7"/>
  <c r="F4136" i="7"/>
  <c r="F4135" i="7"/>
  <c r="F4134" i="7"/>
  <c r="F4133" i="7"/>
  <c r="F4132" i="7"/>
  <c r="F4131" i="7"/>
  <c r="F4130" i="7"/>
  <c r="F4129" i="7"/>
  <c r="F4128" i="7"/>
  <c r="F4127" i="7"/>
  <c r="F4126" i="7"/>
  <c r="F4125" i="7"/>
  <c r="F4124" i="7"/>
  <c r="F4123" i="7"/>
  <c r="F4122" i="7"/>
  <c r="F4121" i="7"/>
  <c r="F4120" i="7"/>
  <c r="F4119" i="7"/>
  <c r="F4118" i="7"/>
  <c r="F4117" i="7"/>
  <c r="F4116" i="7"/>
  <c r="F4115" i="7"/>
  <c r="F4114" i="7"/>
  <c r="F4113" i="7"/>
  <c r="F4112" i="7"/>
  <c r="F4111" i="7"/>
  <c r="F4110" i="7"/>
  <c r="F4109" i="7"/>
  <c r="F4108" i="7"/>
  <c r="F4107" i="7"/>
  <c r="F4106" i="7"/>
  <c r="F4105" i="7"/>
  <c r="F4104" i="7"/>
  <c r="F4103" i="7"/>
  <c r="F4102" i="7"/>
  <c r="F4101" i="7"/>
  <c r="F4100" i="7"/>
  <c r="F4099" i="7"/>
  <c r="F4098" i="7"/>
  <c r="F4097" i="7"/>
  <c r="F4096" i="7"/>
  <c r="F4095" i="7"/>
  <c r="F4094" i="7"/>
  <c r="F4093" i="7"/>
  <c r="F4092" i="7"/>
  <c r="F4091" i="7"/>
  <c r="F4090" i="7"/>
  <c r="F4089" i="7"/>
  <c r="F4088" i="7"/>
  <c r="F4087" i="7"/>
  <c r="F4086" i="7"/>
  <c r="F4085" i="7"/>
  <c r="F4084" i="7"/>
  <c r="F4083" i="7"/>
  <c r="F4082" i="7"/>
  <c r="F4081" i="7"/>
  <c r="F4080" i="7"/>
  <c r="F4079" i="7"/>
  <c r="F4078" i="7"/>
  <c r="F4077" i="7"/>
  <c r="F4076" i="7"/>
  <c r="F4075" i="7"/>
  <c r="F4074" i="7"/>
  <c r="F4073" i="7"/>
  <c r="F4072" i="7"/>
  <c r="F4071" i="7"/>
  <c r="F4070" i="7"/>
  <c r="F4069" i="7"/>
  <c r="F4068" i="7"/>
  <c r="F4067" i="7"/>
  <c r="F4066" i="7"/>
  <c r="F4065" i="7"/>
  <c r="F4064" i="7"/>
  <c r="F4063" i="7"/>
  <c r="F4062" i="7"/>
  <c r="F4061" i="7"/>
  <c r="F4060" i="7"/>
  <c r="F4059" i="7"/>
  <c r="F4058" i="7"/>
  <c r="F4057" i="7"/>
  <c r="F4056" i="7"/>
  <c r="F4055" i="7"/>
  <c r="F4054" i="7"/>
  <c r="F4053" i="7"/>
  <c r="F4052" i="7"/>
  <c r="F4051" i="7"/>
  <c r="F4050" i="7"/>
  <c r="F4049" i="7"/>
  <c r="F4048" i="7"/>
  <c r="F4047" i="7"/>
  <c r="F4046" i="7"/>
  <c r="F4045" i="7"/>
  <c r="F4044" i="7"/>
  <c r="F4043" i="7"/>
  <c r="F4042" i="7"/>
  <c r="F4041" i="7"/>
  <c r="F4040" i="7"/>
  <c r="F4039" i="7"/>
  <c r="F4038" i="7"/>
  <c r="F4037" i="7"/>
  <c r="F4036" i="7"/>
  <c r="F4035" i="7"/>
  <c r="F4034" i="7"/>
  <c r="F4033" i="7"/>
  <c r="F4032" i="7"/>
  <c r="F4031" i="7"/>
  <c r="F4030" i="7"/>
  <c r="F4029" i="7"/>
  <c r="F4028" i="7"/>
  <c r="F4027" i="7"/>
  <c r="F4026" i="7"/>
  <c r="F4025" i="7"/>
  <c r="F4024" i="7"/>
  <c r="F4023" i="7"/>
  <c r="F4022" i="7"/>
  <c r="F4021" i="7"/>
  <c r="F4020" i="7"/>
  <c r="F4019" i="7"/>
  <c r="F4018" i="7"/>
  <c r="F4017" i="7"/>
  <c r="F4016" i="7"/>
  <c r="F4015" i="7"/>
  <c r="F4014" i="7"/>
  <c r="F4013" i="7"/>
  <c r="F4012" i="7"/>
  <c r="F4011" i="7"/>
  <c r="F4010" i="7"/>
  <c r="F4009" i="7"/>
  <c r="F4008" i="7"/>
  <c r="F4007" i="7"/>
  <c r="F4006" i="7"/>
  <c r="F4005" i="7"/>
  <c r="F4004" i="7"/>
  <c r="F4003" i="7"/>
  <c r="F4002" i="7"/>
  <c r="F4001" i="7"/>
  <c r="F4000" i="7"/>
  <c r="F3999" i="7"/>
  <c r="F3998" i="7"/>
  <c r="F3997" i="7"/>
  <c r="F3996" i="7"/>
  <c r="F3995" i="7"/>
  <c r="F3994" i="7"/>
  <c r="F3993" i="7"/>
  <c r="F3992" i="7"/>
  <c r="F3991" i="7"/>
  <c r="F3990" i="7"/>
  <c r="F3989" i="7"/>
  <c r="F3988" i="7"/>
  <c r="F3987" i="7"/>
  <c r="F3986" i="7"/>
  <c r="F3985" i="7"/>
  <c r="F3984" i="7"/>
  <c r="F3983" i="7"/>
  <c r="F3982" i="7"/>
  <c r="F3981" i="7"/>
  <c r="F3980" i="7"/>
  <c r="F3979" i="7"/>
  <c r="F3978" i="7"/>
  <c r="F3977" i="7"/>
  <c r="F3976" i="7"/>
  <c r="F3975" i="7"/>
  <c r="F3974" i="7"/>
  <c r="F3973" i="7"/>
  <c r="F3972" i="7"/>
  <c r="F3971" i="7"/>
  <c r="F3970" i="7"/>
  <c r="F3969" i="7"/>
  <c r="F3968" i="7"/>
  <c r="F3967" i="7"/>
  <c r="F3966" i="7"/>
  <c r="F3965" i="7"/>
  <c r="F3964" i="7"/>
  <c r="F3963" i="7"/>
  <c r="F3962" i="7"/>
  <c r="F3961" i="7"/>
  <c r="F3960" i="7"/>
  <c r="F3959" i="7"/>
  <c r="F3958" i="7"/>
  <c r="F3957" i="7"/>
  <c r="F3956" i="7"/>
  <c r="F3955" i="7"/>
  <c r="F3954" i="7"/>
  <c r="F3953" i="7"/>
  <c r="F3952" i="7"/>
  <c r="F3951" i="7"/>
  <c r="F3950" i="7"/>
  <c r="F3949" i="7"/>
  <c r="F3948" i="7"/>
  <c r="F3947" i="7"/>
  <c r="F3946" i="7"/>
  <c r="F3945" i="7"/>
  <c r="F3944" i="7"/>
  <c r="F3943" i="7"/>
  <c r="F3942" i="7"/>
  <c r="F3941" i="7"/>
  <c r="F3940" i="7"/>
  <c r="F3939" i="7"/>
  <c r="F3938" i="7"/>
  <c r="F3937" i="7"/>
  <c r="F3936" i="7"/>
  <c r="F3935" i="7"/>
  <c r="F3934" i="7"/>
  <c r="F3933" i="7"/>
  <c r="F3932" i="7"/>
  <c r="F3931" i="7"/>
  <c r="F3930" i="7"/>
  <c r="F3929" i="7"/>
  <c r="F3928" i="7"/>
  <c r="F3927" i="7"/>
  <c r="F3926" i="7"/>
  <c r="F3925" i="7"/>
  <c r="F3924" i="7"/>
  <c r="F3923" i="7"/>
  <c r="F3922" i="7"/>
  <c r="F3921" i="7"/>
  <c r="F3920" i="7"/>
  <c r="F3919" i="7"/>
  <c r="F3918" i="7"/>
  <c r="F3917" i="7"/>
  <c r="F3916" i="7"/>
  <c r="F3915" i="7"/>
  <c r="F3914" i="7"/>
  <c r="F3913" i="7"/>
  <c r="F3912" i="7"/>
  <c r="F3911" i="7"/>
  <c r="F3910" i="7"/>
  <c r="F3909" i="7"/>
  <c r="F3908" i="7"/>
  <c r="F3907" i="7"/>
  <c r="F3906" i="7"/>
  <c r="F3905" i="7"/>
  <c r="F3904" i="7"/>
  <c r="F3903" i="7"/>
  <c r="F3902" i="7"/>
  <c r="F3901" i="7"/>
  <c r="F3900" i="7"/>
  <c r="F3899" i="7"/>
  <c r="F3898" i="7"/>
  <c r="F3897" i="7"/>
  <c r="F3896" i="7"/>
  <c r="F3895" i="7"/>
  <c r="F3894" i="7"/>
  <c r="F3893" i="7"/>
  <c r="F3892" i="7"/>
  <c r="F3891" i="7"/>
  <c r="F3890" i="7"/>
  <c r="F3889" i="7"/>
  <c r="F3888" i="7"/>
  <c r="F3887" i="7"/>
  <c r="F3886" i="7"/>
  <c r="F3885" i="7"/>
  <c r="F3884" i="7"/>
  <c r="F3883" i="7"/>
  <c r="F3882" i="7"/>
  <c r="F3881" i="7"/>
  <c r="F3880" i="7"/>
  <c r="F3879" i="7"/>
  <c r="F3878" i="7"/>
  <c r="F3877" i="7"/>
  <c r="F3876" i="7"/>
  <c r="F3875" i="7"/>
  <c r="F3874" i="7"/>
  <c r="F3873" i="7"/>
  <c r="F3872" i="7"/>
  <c r="F3871" i="7"/>
  <c r="F3870" i="7"/>
  <c r="F3869" i="7"/>
  <c r="F3868" i="7"/>
  <c r="F3867" i="7"/>
  <c r="F3866" i="7"/>
  <c r="F3865" i="7"/>
  <c r="F3864" i="7"/>
  <c r="F3863" i="7"/>
  <c r="F3862" i="7"/>
  <c r="F3861" i="7"/>
  <c r="F3860" i="7"/>
  <c r="F3859" i="7"/>
  <c r="F3858" i="7"/>
  <c r="F3857" i="7"/>
  <c r="F3856" i="7"/>
  <c r="F3855" i="7"/>
  <c r="F3854" i="7"/>
  <c r="F3853" i="7"/>
  <c r="F3852" i="7"/>
  <c r="F3851" i="7"/>
  <c r="F3850" i="7"/>
  <c r="F3849" i="7"/>
  <c r="F3848" i="7"/>
  <c r="F3847" i="7"/>
  <c r="F3846" i="7"/>
  <c r="F3845" i="7"/>
  <c r="F3844" i="7"/>
  <c r="F3843" i="7"/>
  <c r="F3842" i="7"/>
  <c r="F3841" i="7"/>
  <c r="F3840" i="7"/>
  <c r="F3839" i="7"/>
  <c r="F3838" i="7"/>
  <c r="F3837" i="7"/>
  <c r="F3836" i="7"/>
  <c r="F3835" i="7"/>
  <c r="F3834" i="7"/>
  <c r="F3833" i="7"/>
  <c r="F3832" i="7"/>
  <c r="F3831" i="7"/>
  <c r="F3830" i="7"/>
  <c r="F3829" i="7"/>
  <c r="F3828" i="7"/>
  <c r="F3827" i="7"/>
  <c r="F3826" i="7"/>
  <c r="F3825" i="7"/>
  <c r="F3824" i="7"/>
  <c r="F3823" i="7"/>
  <c r="F3822" i="7"/>
  <c r="F3821" i="7"/>
  <c r="F3820" i="7"/>
  <c r="F3819" i="7"/>
  <c r="F3818" i="7"/>
  <c r="F3817" i="7"/>
  <c r="F3816" i="7"/>
  <c r="F3815" i="7"/>
  <c r="F3814" i="7"/>
  <c r="F3813" i="7"/>
  <c r="F3812" i="7"/>
  <c r="F3811" i="7"/>
  <c r="F3810" i="7"/>
  <c r="F3809" i="7"/>
  <c r="F3808" i="7"/>
  <c r="F3807" i="7"/>
  <c r="F3806" i="7"/>
  <c r="F3805" i="7"/>
  <c r="F3804" i="7"/>
  <c r="F3803" i="7"/>
  <c r="F3802" i="7"/>
  <c r="F3801" i="7"/>
  <c r="F3800" i="7"/>
  <c r="F3799" i="7"/>
  <c r="F3798" i="7"/>
  <c r="F3797" i="7"/>
  <c r="F3796" i="7"/>
  <c r="F3795" i="7"/>
  <c r="F3794" i="7"/>
  <c r="F3793" i="7"/>
  <c r="F3792" i="7"/>
  <c r="F3791" i="7"/>
  <c r="F3790" i="7"/>
  <c r="F3789" i="7"/>
  <c r="F3788" i="7"/>
  <c r="F3787" i="7"/>
  <c r="F3786" i="7"/>
  <c r="F3785" i="7"/>
  <c r="F3784" i="7"/>
  <c r="F3783" i="7"/>
  <c r="F3782" i="7"/>
  <c r="F3781" i="7"/>
  <c r="F3780" i="7"/>
  <c r="F3779" i="7"/>
  <c r="F3778" i="7"/>
  <c r="F3777" i="7"/>
  <c r="F3776" i="7"/>
  <c r="F3775" i="7"/>
  <c r="F3774" i="7"/>
  <c r="F3773" i="7"/>
  <c r="F3772" i="7"/>
  <c r="F3771" i="7"/>
  <c r="F3770" i="7"/>
  <c r="F3769" i="7"/>
  <c r="F3768" i="7"/>
  <c r="F3767" i="7"/>
  <c r="F3766" i="7"/>
  <c r="F3765" i="7"/>
  <c r="F3764" i="7"/>
  <c r="F3763" i="7"/>
  <c r="F3762" i="7"/>
  <c r="F3761" i="7"/>
  <c r="F3760" i="7"/>
  <c r="F3759" i="7"/>
  <c r="F3758" i="7"/>
  <c r="F3757" i="7"/>
  <c r="F3756" i="7"/>
  <c r="F3755" i="7"/>
  <c r="F3754" i="7"/>
  <c r="F3753" i="7"/>
  <c r="F3752" i="7"/>
  <c r="F3751" i="7"/>
  <c r="F3750" i="7"/>
  <c r="F3749" i="7"/>
  <c r="F3748" i="7"/>
  <c r="F3747" i="7"/>
  <c r="F3746" i="7"/>
  <c r="F3745" i="7"/>
  <c r="F3744" i="7"/>
  <c r="F3743" i="7"/>
  <c r="F3742" i="7"/>
  <c r="F3741" i="7"/>
  <c r="F3740" i="7"/>
  <c r="F3739" i="7"/>
  <c r="F3738" i="7"/>
  <c r="F3737" i="7"/>
  <c r="F3736" i="7"/>
  <c r="F3735" i="7"/>
  <c r="F3734" i="7"/>
  <c r="F3733" i="7"/>
  <c r="F3732" i="7"/>
  <c r="F3731" i="7"/>
  <c r="F3730" i="7"/>
  <c r="F3729" i="7"/>
  <c r="F3728" i="7"/>
  <c r="F3727" i="7"/>
  <c r="F3726" i="7"/>
  <c r="F3725" i="7"/>
  <c r="F3724" i="7"/>
  <c r="F3723" i="7"/>
  <c r="F3722" i="7"/>
  <c r="F3721" i="7"/>
  <c r="F3720" i="7"/>
  <c r="F3719" i="7"/>
  <c r="F3718" i="7"/>
  <c r="F3717" i="7"/>
  <c r="F3716" i="7"/>
  <c r="F3715" i="7"/>
  <c r="F3714" i="7"/>
  <c r="F3713" i="7"/>
  <c r="F3712" i="7"/>
  <c r="F3711" i="7"/>
  <c r="F3710" i="7"/>
  <c r="F3709" i="7"/>
  <c r="F3708" i="7"/>
  <c r="F3707" i="7"/>
  <c r="F3706" i="7"/>
  <c r="F3705" i="7"/>
  <c r="F3704" i="7"/>
  <c r="F3703" i="7"/>
  <c r="F3702" i="7"/>
  <c r="F3701" i="7"/>
  <c r="F3700" i="7"/>
  <c r="F3699" i="7"/>
  <c r="F3698" i="7"/>
  <c r="F3697" i="7"/>
  <c r="F3696" i="7"/>
  <c r="F3695" i="7"/>
  <c r="F3694" i="7"/>
  <c r="F3693" i="7"/>
  <c r="F3692" i="7"/>
  <c r="F3691" i="7"/>
  <c r="F3690" i="7"/>
  <c r="F3689" i="7"/>
  <c r="F3688" i="7"/>
  <c r="F3687" i="7"/>
  <c r="F3686" i="7"/>
  <c r="F3685" i="7"/>
  <c r="F3684" i="7"/>
  <c r="F3683" i="7"/>
  <c r="F3682" i="7"/>
  <c r="F3681" i="7"/>
  <c r="F3680" i="7"/>
  <c r="F3679" i="7"/>
  <c r="F3678" i="7"/>
  <c r="F3677" i="7"/>
  <c r="F3676" i="7"/>
  <c r="F3675" i="7"/>
  <c r="F3674" i="7"/>
  <c r="F3673" i="7"/>
  <c r="F3672" i="7"/>
  <c r="F3671" i="7"/>
  <c r="F3670" i="7"/>
  <c r="F3669" i="7"/>
  <c r="F3668" i="7"/>
  <c r="F3667" i="7"/>
  <c r="F3666" i="7"/>
  <c r="F3665" i="7"/>
  <c r="F3664" i="7"/>
  <c r="F3663" i="7"/>
  <c r="F3662" i="7"/>
  <c r="F3661" i="7"/>
  <c r="F3660" i="7"/>
  <c r="F3659" i="7"/>
  <c r="F3658" i="7"/>
  <c r="F3657" i="7"/>
  <c r="F3656" i="7"/>
  <c r="F3655" i="7"/>
  <c r="F3654" i="7"/>
  <c r="F3653" i="7"/>
  <c r="F3652" i="7"/>
  <c r="F3651" i="7"/>
  <c r="F3650" i="7"/>
  <c r="F3649" i="7"/>
  <c r="F3648" i="7"/>
  <c r="F3647" i="7"/>
  <c r="F3646" i="7"/>
  <c r="F3645" i="7"/>
  <c r="F3644" i="7"/>
  <c r="F3643" i="7"/>
  <c r="F3642" i="7"/>
  <c r="F3641" i="7"/>
  <c r="F3640" i="7"/>
  <c r="F3639" i="7"/>
  <c r="F3638" i="7"/>
  <c r="F3637" i="7"/>
  <c r="F3636" i="7"/>
  <c r="F3635" i="7"/>
  <c r="F3634" i="7"/>
  <c r="F3633" i="7"/>
  <c r="F3632" i="7"/>
  <c r="F3631" i="7"/>
  <c r="F3630" i="7"/>
  <c r="F3629" i="7"/>
  <c r="F3628" i="7"/>
  <c r="F3627" i="7"/>
  <c r="F3626" i="7"/>
  <c r="F3625" i="7"/>
  <c r="F3624" i="7"/>
  <c r="F3623" i="7"/>
  <c r="F3622" i="7"/>
  <c r="F3621" i="7"/>
  <c r="F3620" i="7"/>
  <c r="F3619" i="7"/>
  <c r="F3618" i="7"/>
  <c r="F3617" i="7"/>
  <c r="F3616" i="7"/>
  <c r="F3615" i="7"/>
  <c r="F3614" i="7"/>
  <c r="F3613" i="7"/>
  <c r="F3612" i="7"/>
  <c r="F3611" i="7"/>
  <c r="F3610" i="7"/>
  <c r="F3609" i="7"/>
  <c r="F3608" i="7"/>
  <c r="F3607" i="7"/>
  <c r="F3606" i="7"/>
  <c r="F3605" i="7"/>
  <c r="F3604" i="7"/>
  <c r="F3603" i="7"/>
  <c r="F3602" i="7"/>
  <c r="F3601" i="7"/>
  <c r="F3600" i="7"/>
  <c r="F3599" i="7"/>
  <c r="F3598" i="7"/>
  <c r="F3597" i="7"/>
  <c r="F3596" i="7"/>
  <c r="F3595" i="7"/>
  <c r="F3594" i="7"/>
  <c r="F3593" i="7"/>
  <c r="F3592" i="7"/>
  <c r="F3591" i="7"/>
  <c r="F3590" i="7"/>
  <c r="F3589" i="7"/>
  <c r="F3588" i="7"/>
  <c r="F3587" i="7"/>
  <c r="F3586" i="7"/>
  <c r="F3585" i="7"/>
  <c r="F3584" i="7"/>
  <c r="F3583" i="7"/>
  <c r="F3582" i="7"/>
  <c r="F3581" i="7"/>
  <c r="F3580" i="7"/>
  <c r="F3579" i="7"/>
  <c r="F3578" i="7"/>
  <c r="F3577" i="7"/>
  <c r="F3576" i="7"/>
  <c r="F3575" i="7"/>
  <c r="F3574" i="7"/>
  <c r="F3573" i="7"/>
  <c r="F3572" i="7"/>
  <c r="F3571" i="7"/>
  <c r="F3570" i="7"/>
  <c r="F3569" i="7"/>
  <c r="F3568" i="7"/>
  <c r="F3567" i="7"/>
  <c r="F3566" i="7"/>
  <c r="F3565" i="7"/>
  <c r="F3564" i="7"/>
  <c r="F3563" i="7"/>
  <c r="F3562" i="7"/>
  <c r="F3561" i="7"/>
  <c r="F3560" i="7"/>
  <c r="F3559" i="7"/>
  <c r="F3558" i="7"/>
  <c r="F3557" i="7"/>
  <c r="F3556" i="7"/>
  <c r="F3555" i="7"/>
  <c r="F3554" i="7"/>
  <c r="F3553" i="7"/>
  <c r="F3552" i="7"/>
  <c r="F3551" i="7"/>
  <c r="F3550" i="7"/>
  <c r="F3549" i="7"/>
  <c r="F3548" i="7"/>
  <c r="F3547" i="7"/>
  <c r="F3546" i="7"/>
  <c r="F3545" i="7"/>
  <c r="F3544" i="7"/>
  <c r="F3543" i="7"/>
  <c r="F3542" i="7"/>
  <c r="F3541" i="7"/>
  <c r="F3540" i="7"/>
  <c r="F3539" i="7"/>
  <c r="F3538" i="7"/>
  <c r="F3537" i="7"/>
  <c r="F3536" i="7"/>
  <c r="F3535" i="7"/>
  <c r="F3534" i="7"/>
  <c r="F3533" i="7"/>
  <c r="F3532" i="7"/>
  <c r="F3531" i="7"/>
  <c r="F3530" i="7"/>
  <c r="F3529" i="7"/>
  <c r="F3528" i="7"/>
  <c r="F3527" i="7"/>
  <c r="F3526" i="7"/>
  <c r="F3525" i="7"/>
  <c r="F3524" i="7"/>
  <c r="F3523" i="7"/>
  <c r="F3522" i="7"/>
  <c r="F3521" i="7"/>
  <c r="F3520" i="7"/>
  <c r="F3519" i="7"/>
  <c r="F3518" i="7"/>
  <c r="F3517" i="7"/>
  <c r="F3516" i="7"/>
  <c r="F3515" i="7"/>
  <c r="F3514" i="7"/>
  <c r="F3513" i="7"/>
  <c r="F3512" i="7"/>
  <c r="F3511" i="7"/>
  <c r="F3510" i="7"/>
  <c r="F3509" i="7"/>
  <c r="F3508" i="7"/>
  <c r="F3507" i="7"/>
  <c r="F3506" i="7"/>
  <c r="F3505" i="7"/>
  <c r="F3504" i="7"/>
  <c r="F3503" i="7"/>
  <c r="F3502" i="7"/>
  <c r="F3501" i="7"/>
  <c r="F3500" i="7"/>
  <c r="F3499" i="7"/>
  <c r="F3498" i="7"/>
  <c r="F3497" i="7"/>
  <c r="F3496" i="7"/>
  <c r="F3495" i="7"/>
  <c r="F3494" i="7"/>
  <c r="F3493" i="7"/>
  <c r="F3492" i="7"/>
  <c r="F3491" i="7"/>
  <c r="F3490" i="7"/>
  <c r="F3489" i="7"/>
  <c r="F3488" i="7"/>
  <c r="F3487" i="7"/>
  <c r="F3486" i="7"/>
  <c r="F3485" i="7"/>
  <c r="F3484" i="7"/>
  <c r="F3483" i="7"/>
  <c r="F3482" i="7"/>
  <c r="F3481" i="7"/>
  <c r="F3480" i="7"/>
  <c r="F3479" i="7"/>
  <c r="F3478" i="7"/>
  <c r="F3477" i="7"/>
  <c r="F3476" i="7"/>
  <c r="F3475" i="7"/>
  <c r="F3474" i="7"/>
  <c r="F3473" i="7"/>
  <c r="F3472" i="7"/>
  <c r="F3471" i="7"/>
  <c r="F3470" i="7"/>
  <c r="F3469" i="7"/>
  <c r="F3468" i="7"/>
  <c r="F3467" i="7"/>
  <c r="F3466" i="7"/>
  <c r="F3465" i="7"/>
  <c r="F3464" i="7"/>
  <c r="F3463" i="7"/>
  <c r="F3462" i="7"/>
  <c r="F3461" i="7"/>
  <c r="F3460" i="7"/>
  <c r="F3459" i="7"/>
  <c r="F3458" i="7"/>
  <c r="F3457" i="7"/>
  <c r="F3456" i="7"/>
  <c r="F3455" i="7"/>
  <c r="F3454" i="7"/>
  <c r="F3453" i="7"/>
  <c r="F3452" i="7"/>
  <c r="F3451" i="7"/>
  <c r="F3450" i="7"/>
  <c r="F3449" i="7"/>
  <c r="F3448" i="7"/>
  <c r="F3447" i="7"/>
  <c r="F3446" i="7"/>
  <c r="F3445" i="7"/>
  <c r="F3444" i="7"/>
  <c r="F3443" i="7"/>
  <c r="F3442" i="7"/>
  <c r="F3441" i="7"/>
  <c r="F3440" i="7"/>
  <c r="F3439" i="7"/>
  <c r="F3438" i="7"/>
  <c r="F3437" i="7"/>
  <c r="F3436" i="7"/>
  <c r="F3435" i="7"/>
  <c r="F3434" i="7"/>
  <c r="F3433" i="7"/>
  <c r="F3432" i="7"/>
  <c r="F3431" i="7"/>
  <c r="F3430" i="7"/>
  <c r="F3429" i="7"/>
  <c r="F3428" i="7"/>
  <c r="F3427" i="7"/>
  <c r="F3426" i="7"/>
  <c r="F3425" i="7"/>
  <c r="F3424" i="7"/>
  <c r="F3423" i="7"/>
  <c r="F3422" i="7"/>
  <c r="F3421" i="7"/>
  <c r="F3420" i="7"/>
  <c r="F3419" i="7"/>
  <c r="F3418" i="7"/>
  <c r="F3417" i="7"/>
  <c r="F3416" i="7"/>
  <c r="F3415" i="7"/>
  <c r="F3414" i="7"/>
  <c r="F3413" i="7"/>
  <c r="F3412" i="7"/>
  <c r="F3411" i="7"/>
  <c r="F3410" i="7"/>
  <c r="F3409" i="7"/>
  <c r="F3408" i="7"/>
  <c r="F3407" i="7"/>
  <c r="F3406" i="7"/>
  <c r="F3405" i="7"/>
  <c r="F3404" i="7"/>
  <c r="F3403" i="7"/>
  <c r="F3402" i="7"/>
  <c r="F3401" i="7"/>
  <c r="F3400" i="7"/>
  <c r="F3399" i="7"/>
  <c r="F3398" i="7"/>
  <c r="F3397" i="7"/>
  <c r="F3396" i="7"/>
  <c r="F3395" i="7"/>
  <c r="F3394" i="7"/>
  <c r="F3393" i="7"/>
  <c r="F3392" i="7"/>
  <c r="F3391" i="7"/>
  <c r="F3390" i="7"/>
  <c r="F3389" i="7"/>
  <c r="F3388" i="7"/>
  <c r="F3387" i="7"/>
  <c r="F3386" i="7"/>
  <c r="F3385" i="7"/>
  <c r="F3384" i="7"/>
  <c r="F3383" i="7"/>
  <c r="F3382" i="7"/>
  <c r="F3381" i="7"/>
  <c r="F3380" i="7"/>
  <c r="F3379" i="7"/>
  <c r="F3378" i="7"/>
  <c r="F3377" i="7"/>
  <c r="F3376" i="7"/>
  <c r="F3375" i="7"/>
  <c r="F3374" i="7"/>
  <c r="F3373" i="7"/>
  <c r="F3372" i="7"/>
  <c r="F3371" i="7"/>
  <c r="F3370" i="7"/>
  <c r="F3369" i="7"/>
  <c r="F3368" i="7"/>
  <c r="F3367" i="7"/>
  <c r="F3366" i="7"/>
  <c r="F3365" i="7"/>
  <c r="F3364" i="7"/>
  <c r="F3363" i="7"/>
  <c r="F3362" i="7"/>
  <c r="F3361" i="7"/>
  <c r="F3360" i="7"/>
  <c r="F3359" i="7"/>
  <c r="F3358" i="7"/>
  <c r="F3357" i="7"/>
  <c r="F3356" i="7"/>
  <c r="F3355" i="7"/>
  <c r="F3354" i="7"/>
  <c r="F3353" i="7"/>
  <c r="F3352" i="7"/>
  <c r="F3351" i="7"/>
  <c r="F3350" i="7"/>
  <c r="F3349" i="7"/>
  <c r="F3348" i="7"/>
  <c r="F3347" i="7"/>
  <c r="F3346" i="7"/>
  <c r="F3345" i="7"/>
  <c r="F3344" i="7"/>
  <c r="F3343" i="7"/>
  <c r="F3342" i="7"/>
  <c r="F3341" i="7"/>
  <c r="F3340" i="7"/>
  <c r="F3339" i="7"/>
  <c r="F3338" i="7"/>
  <c r="F3337" i="7"/>
  <c r="F3336" i="7"/>
  <c r="F3335" i="7"/>
  <c r="F3334" i="7"/>
  <c r="F3333" i="7"/>
  <c r="F3332" i="7"/>
  <c r="F3331" i="7"/>
  <c r="F3330" i="7"/>
  <c r="F3329" i="7"/>
  <c r="F3328" i="7"/>
  <c r="F3327" i="7"/>
  <c r="F3326" i="7"/>
  <c r="F3325" i="7"/>
  <c r="F3324" i="7"/>
  <c r="F3323" i="7"/>
  <c r="F3322" i="7"/>
  <c r="F3321" i="7"/>
  <c r="F3320" i="7"/>
  <c r="F3319" i="7"/>
  <c r="F3318" i="7"/>
  <c r="F3317" i="7"/>
  <c r="F3316" i="7"/>
  <c r="F3315" i="7"/>
  <c r="F3314" i="7"/>
  <c r="F3313" i="7"/>
  <c r="F3312" i="7"/>
  <c r="F3311" i="7"/>
  <c r="F3310" i="7"/>
  <c r="F3309" i="7"/>
  <c r="F3308" i="7"/>
  <c r="F3307" i="7"/>
  <c r="F3306" i="7"/>
  <c r="F3305" i="7"/>
  <c r="F3304" i="7"/>
  <c r="F3303" i="7"/>
  <c r="F3302" i="7"/>
  <c r="F3301" i="7"/>
  <c r="F3300" i="7"/>
  <c r="F3299" i="7"/>
  <c r="F3298" i="7"/>
  <c r="F3297" i="7"/>
  <c r="F3296" i="7"/>
  <c r="F3295" i="7"/>
  <c r="F3294" i="7"/>
  <c r="F3293" i="7"/>
  <c r="F3292" i="7"/>
  <c r="F3291" i="7"/>
  <c r="F3290" i="7"/>
  <c r="F3289" i="7"/>
  <c r="F3288" i="7"/>
  <c r="F3287" i="7"/>
  <c r="F3286" i="7"/>
  <c r="F3285" i="7"/>
  <c r="F3284" i="7"/>
  <c r="F3283" i="7"/>
  <c r="F3282" i="7"/>
  <c r="F3281" i="7"/>
  <c r="F3280" i="7"/>
  <c r="F3279" i="7"/>
  <c r="F3278" i="7"/>
  <c r="F3277" i="7"/>
  <c r="F3276" i="7"/>
  <c r="F3275" i="7"/>
  <c r="F3274" i="7"/>
  <c r="F3273" i="7"/>
  <c r="F3272" i="7"/>
  <c r="F3271" i="7"/>
  <c r="F3270" i="7"/>
  <c r="F3269" i="7"/>
  <c r="F3268" i="7"/>
  <c r="F3267" i="7"/>
  <c r="F3266" i="7"/>
  <c r="F3265" i="7"/>
  <c r="F3264" i="7"/>
  <c r="F3263" i="7"/>
  <c r="F3262" i="7"/>
  <c r="F3261" i="7"/>
  <c r="F3260" i="7"/>
  <c r="F3259" i="7"/>
  <c r="F3258" i="7"/>
  <c r="F3257" i="7"/>
  <c r="F3256" i="7"/>
  <c r="F3255" i="7"/>
  <c r="F3254" i="7"/>
  <c r="F3253" i="7"/>
  <c r="F3252" i="7"/>
  <c r="F3251" i="7"/>
  <c r="F3250" i="7"/>
  <c r="F3249" i="7"/>
  <c r="F3248" i="7"/>
  <c r="F3247" i="7"/>
  <c r="F3246" i="7"/>
  <c r="F3245" i="7"/>
  <c r="F3244" i="7"/>
  <c r="F3243" i="7"/>
  <c r="F3242" i="7"/>
  <c r="F3241" i="7"/>
  <c r="F3240" i="7"/>
  <c r="F3239" i="7"/>
  <c r="F3238" i="7"/>
  <c r="F3237" i="7"/>
  <c r="F3236" i="7"/>
  <c r="F3235" i="7"/>
  <c r="F3234" i="7"/>
  <c r="F3233" i="7"/>
  <c r="F3232" i="7"/>
  <c r="F3231" i="7"/>
  <c r="F3230" i="7"/>
  <c r="F3229" i="7"/>
  <c r="F3228" i="7"/>
  <c r="F3227" i="7"/>
  <c r="F3226" i="7"/>
  <c r="F3225" i="7"/>
  <c r="F3224" i="7"/>
  <c r="F3223" i="7"/>
  <c r="F3222" i="7"/>
  <c r="F3221" i="7"/>
  <c r="F3220" i="7"/>
  <c r="F3219" i="7"/>
  <c r="F3218" i="7"/>
  <c r="F3217" i="7"/>
  <c r="F3216" i="7"/>
  <c r="F3215" i="7"/>
  <c r="F3214" i="7"/>
  <c r="F3213" i="7"/>
  <c r="F3212" i="7"/>
  <c r="F3211" i="7"/>
  <c r="F3210" i="7"/>
  <c r="F3209" i="7"/>
  <c r="F3208" i="7"/>
  <c r="F3207" i="7"/>
  <c r="F3206" i="7"/>
  <c r="F3205" i="7"/>
  <c r="F3204" i="7"/>
  <c r="F3203" i="7"/>
  <c r="F3202" i="7"/>
  <c r="F3201" i="7"/>
  <c r="F3200" i="7"/>
  <c r="F3199" i="7"/>
  <c r="F3198" i="7"/>
  <c r="F3197" i="7"/>
  <c r="F3196" i="7"/>
  <c r="F3195" i="7"/>
  <c r="F3194" i="7"/>
  <c r="F3193" i="7"/>
  <c r="F3192" i="7"/>
  <c r="F3191" i="7"/>
  <c r="F3190" i="7"/>
  <c r="F3189" i="7"/>
  <c r="F3188" i="7"/>
  <c r="F3187" i="7"/>
  <c r="F3186" i="7"/>
  <c r="F3185" i="7"/>
  <c r="F3184" i="7"/>
  <c r="F3183" i="7"/>
  <c r="F3182" i="7"/>
  <c r="F3181" i="7"/>
  <c r="F3180" i="7"/>
  <c r="F3179" i="7"/>
  <c r="F3178" i="7"/>
  <c r="F3177" i="7"/>
  <c r="F3176" i="7"/>
  <c r="F3175" i="7"/>
  <c r="F3174" i="7"/>
  <c r="F3173" i="7"/>
  <c r="F3172" i="7"/>
  <c r="F3171" i="7"/>
  <c r="F3170" i="7"/>
  <c r="F3169" i="7"/>
  <c r="F3168" i="7"/>
  <c r="F3167" i="7"/>
  <c r="F3166" i="7"/>
  <c r="F3165" i="7"/>
  <c r="F3164" i="7"/>
  <c r="F3163" i="7"/>
  <c r="F3162" i="7"/>
  <c r="F3161" i="7"/>
  <c r="F3160" i="7"/>
  <c r="F3159" i="7"/>
  <c r="F3158" i="7"/>
  <c r="F3157" i="7"/>
  <c r="F3156" i="7"/>
  <c r="F3155" i="7"/>
  <c r="F3154" i="7"/>
  <c r="F3153" i="7"/>
  <c r="F3152" i="7"/>
  <c r="F3151" i="7"/>
  <c r="F3150" i="7"/>
  <c r="F3149" i="7"/>
  <c r="F3148" i="7"/>
  <c r="F3147" i="7"/>
  <c r="F3146" i="7"/>
  <c r="F3145" i="7"/>
  <c r="F3144" i="7"/>
  <c r="F3143" i="7"/>
  <c r="F3142" i="7"/>
  <c r="F3141" i="7"/>
  <c r="F3140" i="7"/>
  <c r="F3139" i="7"/>
  <c r="F3138" i="7"/>
  <c r="F3137" i="7"/>
  <c r="F3136" i="7"/>
  <c r="F3135" i="7"/>
  <c r="F3134" i="7"/>
  <c r="F3133" i="7"/>
  <c r="F3132" i="7"/>
  <c r="F3131" i="7"/>
  <c r="F3130" i="7"/>
  <c r="F3129" i="7"/>
  <c r="F3128" i="7"/>
  <c r="F3127" i="7"/>
  <c r="F3126" i="7"/>
  <c r="F3125" i="7"/>
  <c r="F3124" i="7"/>
  <c r="F3123" i="7"/>
  <c r="F3122" i="7"/>
  <c r="F3121" i="7"/>
  <c r="F3120" i="7"/>
  <c r="F3119" i="7"/>
  <c r="F3118" i="7"/>
  <c r="F3117" i="7"/>
  <c r="F3116" i="7"/>
  <c r="F3115" i="7"/>
  <c r="F3114" i="7"/>
  <c r="F3113" i="7"/>
  <c r="F3112" i="7"/>
  <c r="F3111" i="7"/>
  <c r="F3110" i="7"/>
  <c r="F3109" i="7"/>
  <c r="F3108" i="7"/>
  <c r="F3107" i="7"/>
  <c r="F3106" i="7"/>
  <c r="F3105" i="7"/>
  <c r="F3104" i="7"/>
  <c r="F3103" i="7"/>
  <c r="F3102" i="7"/>
  <c r="F3101" i="7"/>
  <c r="F3100" i="7"/>
  <c r="F3099" i="7"/>
  <c r="F3098" i="7"/>
  <c r="F3097" i="7"/>
  <c r="F3096" i="7"/>
  <c r="F3095" i="7"/>
  <c r="F3094" i="7"/>
  <c r="F3093" i="7"/>
  <c r="F3092" i="7"/>
  <c r="F3091" i="7"/>
  <c r="F3090" i="7"/>
  <c r="F3089" i="7"/>
  <c r="F3088" i="7"/>
  <c r="F3087" i="7"/>
  <c r="F3086" i="7"/>
  <c r="F3085" i="7"/>
  <c r="F3084" i="7"/>
  <c r="F3083" i="7"/>
  <c r="F3082" i="7"/>
  <c r="F3081" i="7"/>
  <c r="F3080" i="7"/>
  <c r="F3079" i="7"/>
  <c r="F3078" i="7"/>
  <c r="F3077" i="7"/>
  <c r="F3076" i="7"/>
  <c r="F3075" i="7"/>
  <c r="F3074" i="7"/>
  <c r="F3073" i="7"/>
  <c r="F3072" i="7"/>
  <c r="F3071" i="7"/>
  <c r="F3070" i="7"/>
  <c r="F3069" i="7"/>
  <c r="F3068" i="7"/>
  <c r="F3067" i="7"/>
  <c r="F3066" i="7"/>
  <c r="F3065" i="7"/>
  <c r="F3064" i="7"/>
  <c r="F3063" i="7"/>
  <c r="F3062" i="7"/>
  <c r="F3061" i="7"/>
  <c r="F3060" i="7"/>
  <c r="F3059" i="7"/>
  <c r="F3058" i="7"/>
  <c r="F3057" i="7"/>
  <c r="F3056" i="7"/>
  <c r="F3055" i="7"/>
  <c r="F3054" i="7"/>
  <c r="F3053" i="7"/>
  <c r="F3052" i="7"/>
  <c r="F3051" i="7"/>
  <c r="F3050" i="7"/>
  <c r="F3049" i="7"/>
  <c r="F3048" i="7"/>
  <c r="F3047" i="7"/>
  <c r="F3046" i="7"/>
  <c r="F3045" i="7"/>
  <c r="F3044" i="7"/>
  <c r="F3043" i="7"/>
  <c r="F3042" i="7"/>
  <c r="F3041" i="7"/>
  <c r="F3040" i="7"/>
  <c r="F3039" i="7"/>
  <c r="F3038" i="7"/>
  <c r="F3037" i="7"/>
  <c r="F3036" i="7"/>
  <c r="F3035" i="7"/>
  <c r="F3034" i="7"/>
  <c r="F3033" i="7"/>
  <c r="F3032" i="7"/>
  <c r="F3031" i="7"/>
  <c r="F3030" i="7"/>
  <c r="F3029" i="7"/>
  <c r="F3028" i="7"/>
  <c r="F3027" i="7"/>
  <c r="F3026" i="7"/>
  <c r="F3025" i="7"/>
  <c r="F3024" i="7"/>
  <c r="F3023" i="7"/>
  <c r="F3022" i="7"/>
  <c r="F3021" i="7"/>
  <c r="F3020" i="7"/>
  <c r="F3019" i="7"/>
  <c r="F3018" i="7"/>
  <c r="F3017" i="7"/>
  <c r="F3016" i="7"/>
  <c r="F3015" i="7"/>
  <c r="F3014" i="7"/>
  <c r="F3013" i="7"/>
  <c r="F3012" i="7"/>
  <c r="F3011" i="7"/>
  <c r="F3010" i="7"/>
  <c r="F3009" i="7"/>
  <c r="F3008" i="7"/>
  <c r="F3007" i="7"/>
  <c r="F3006" i="7"/>
  <c r="F3005" i="7"/>
  <c r="F3004" i="7"/>
  <c r="F3003" i="7"/>
  <c r="F3002" i="7"/>
  <c r="F3001" i="7"/>
  <c r="F3000" i="7"/>
  <c r="F2999" i="7"/>
  <c r="F2998" i="7"/>
  <c r="F2997" i="7"/>
  <c r="F2996" i="7"/>
  <c r="F2995" i="7"/>
  <c r="F2994" i="7"/>
  <c r="F2993" i="7"/>
  <c r="F2992" i="7"/>
  <c r="F2991" i="7"/>
  <c r="F2990" i="7"/>
  <c r="F2989" i="7"/>
  <c r="F2988" i="7"/>
  <c r="F2987" i="7"/>
  <c r="F2986" i="7"/>
  <c r="F2985" i="7"/>
  <c r="F2984" i="7"/>
  <c r="F2983" i="7"/>
  <c r="F2982" i="7"/>
  <c r="F2981" i="7"/>
  <c r="F2980" i="7"/>
  <c r="F2979" i="7"/>
  <c r="F2978" i="7"/>
  <c r="F2977" i="7"/>
  <c r="F2976" i="7"/>
  <c r="F2975" i="7"/>
  <c r="F2974" i="7"/>
  <c r="F2973" i="7"/>
  <c r="F2972" i="7"/>
  <c r="F2971" i="7"/>
  <c r="F2970" i="7"/>
  <c r="F2969" i="7"/>
  <c r="F2968" i="7"/>
  <c r="F2967" i="7"/>
  <c r="F2966" i="7"/>
  <c r="F2965" i="7"/>
  <c r="F2964" i="7"/>
  <c r="F2963" i="7"/>
  <c r="F2962" i="7"/>
  <c r="F2961" i="7"/>
  <c r="F2960" i="7"/>
  <c r="F2959" i="7"/>
  <c r="F2958" i="7"/>
  <c r="F2957" i="7"/>
  <c r="F2956" i="7"/>
  <c r="F2955" i="7"/>
  <c r="F2954" i="7"/>
  <c r="F2953" i="7"/>
  <c r="F2952" i="7"/>
  <c r="F2951" i="7"/>
  <c r="F2950" i="7"/>
  <c r="F2949" i="7"/>
  <c r="F2948" i="7"/>
  <c r="F2947" i="7"/>
  <c r="F2946" i="7"/>
  <c r="F2945" i="7"/>
  <c r="F2944" i="7"/>
  <c r="F2943" i="7"/>
  <c r="F2942" i="7"/>
  <c r="F2941" i="7"/>
  <c r="F2940" i="7"/>
  <c r="F2939" i="7"/>
  <c r="F2938" i="7"/>
  <c r="F2937" i="7"/>
  <c r="F2936" i="7"/>
  <c r="F2935" i="7"/>
  <c r="F2934" i="7"/>
  <c r="F2933" i="7"/>
  <c r="F2932" i="7"/>
  <c r="F2931" i="7"/>
  <c r="F2930" i="7"/>
  <c r="F2929" i="7"/>
  <c r="F2928" i="7"/>
  <c r="F2927" i="7"/>
  <c r="F2926" i="7"/>
  <c r="F2925" i="7"/>
  <c r="F2924" i="7"/>
  <c r="F2923" i="7"/>
  <c r="F2922" i="7"/>
  <c r="F2921" i="7"/>
  <c r="F2920" i="7"/>
  <c r="F2919" i="7"/>
  <c r="F2918" i="7"/>
  <c r="F2917" i="7"/>
  <c r="F2916" i="7"/>
  <c r="F2915" i="7"/>
  <c r="F2914" i="7"/>
  <c r="F2913" i="7"/>
  <c r="F2912" i="7"/>
  <c r="F2911" i="7"/>
  <c r="F2910" i="7"/>
  <c r="F2909" i="7"/>
  <c r="F2908" i="7"/>
  <c r="F2907" i="7"/>
  <c r="F2906" i="7"/>
  <c r="F2905" i="7"/>
  <c r="F2904" i="7"/>
  <c r="F2903" i="7"/>
  <c r="F2902" i="7"/>
  <c r="F2901" i="7"/>
  <c r="F2900" i="7"/>
  <c r="F2899" i="7"/>
  <c r="F2898" i="7"/>
  <c r="F2897" i="7"/>
  <c r="F2896" i="7"/>
  <c r="F2895" i="7"/>
  <c r="F2894" i="7"/>
  <c r="F2893" i="7"/>
  <c r="F2892" i="7"/>
  <c r="F2891" i="7"/>
  <c r="F2890" i="7"/>
  <c r="F2889" i="7"/>
  <c r="F2888" i="7"/>
  <c r="F2887" i="7"/>
  <c r="F2886" i="7"/>
  <c r="F2885" i="7"/>
  <c r="F2884" i="7"/>
  <c r="F2883" i="7"/>
  <c r="F2882" i="7"/>
  <c r="F2881" i="7"/>
  <c r="F2880" i="7"/>
  <c r="F2879" i="7"/>
  <c r="F2878" i="7"/>
  <c r="F2877" i="7"/>
  <c r="F2876" i="7"/>
  <c r="F2875" i="7"/>
  <c r="F2874" i="7"/>
  <c r="F2873" i="7"/>
  <c r="F2872" i="7"/>
  <c r="F2871" i="7"/>
  <c r="F2870" i="7"/>
  <c r="F2869" i="7"/>
  <c r="F2868" i="7"/>
  <c r="F2867" i="7"/>
  <c r="F2866" i="7"/>
  <c r="F2865" i="7"/>
  <c r="F2864" i="7"/>
  <c r="F2863" i="7"/>
  <c r="F2862" i="7"/>
  <c r="F2861" i="7"/>
  <c r="F2860" i="7"/>
  <c r="F2859" i="7"/>
  <c r="F2858" i="7"/>
  <c r="F2857" i="7"/>
  <c r="F2856" i="7"/>
  <c r="F2855" i="7"/>
  <c r="F2854" i="7"/>
  <c r="F2853" i="7"/>
  <c r="F2852" i="7"/>
  <c r="F2851" i="7"/>
  <c r="F2850" i="7"/>
  <c r="F2849" i="7"/>
  <c r="F2848" i="7"/>
  <c r="F2847" i="7"/>
  <c r="F2846" i="7"/>
  <c r="F2845" i="7"/>
  <c r="F2844" i="7"/>
  <c r="F2843" i="7"/>
  <c r="F2842" i="7"/>
  <c r="F2841" i="7"/>
  <c r="F2840" i="7"/>
  <c r="F2839" i="7"/>
  <c r="F2838" i="7"/>
  <c r="F2837" i="7"/>
  <c r="F2836" i="7"/>
  <c r="F2835" i="7"/>
  <c r="F2834" i="7"/>
  <c r="F2833" i="7"/>
  <c r="F2832" i="7"/>
  <c r="F2831" i="7"/>
  <c r="F2830" i="7"/>
  <c r="F2829" i="7"/>
  <c r="F2828" i="7"/>
  <c r="F2827" i="7"/>
  <c r="F2826" i="7"/>
  <c r="F2825" i="7"/>
  <c r="F2824" i="7"/>
  <c r="F2823" i="7"/>
  <c r="F2822" i="7"/>
  <c r="F2821" i="7"/>
  <c r="F2820" i="7"/>
  <c r="F2819" i="7"/>
  <c r="F2818" i="7"/>
  <c r="F2817" i="7"/>
  <c r="F2816" i="7"/>
  <c r="F2815" i="7"/>
  <c r="F2814" i="7"/>
  <c r="F2813" i="7"/>
  <c r="F2812" i="7"/>
  <c r="F2811" i="7"/>
  <c r="F2810" i="7"/>
  <c r="F2809" i="7"/>
  <c r="F2808" i="7"/>
  <c r="F2807" i="7"/>
  <c r="F2806" i="7"/>
  <c r="F2805" i="7"/>
  <c r="F2804" i="7"/>
  <c r="F2803" i="7"/>
  <c r="F2802" i="7"/>
  <c r="F2801" i="7"/>
  <c r="F2800" i="7"/>
  <c r="F2799" i="7"/>
  <c r="F2798" i="7"/>
  <c r="F2797" i="7"/>
  <c r="F2796" i="7"/>
  <c r="F2795" i="7"/>
  <c r="F2794" i="7"/>
  <c r="F2793" i="7"/>
  <c r="F2792" i="7"/>
  <c r="F2791" i="7"/>
  <c r="F2790" i="7"/>
  <c r="F2789" i="7"/>
  <c r="F2788" i="7"/>
  <c r="F2787" i="7"/>
  <c r="F2786" i="7"/>
  <c r="F2785" i="7"/>
  <c r="F2784" i="7"/>
  <c r="F2783" i="7"/>
  <c r="F2782" i="7"/>
  <c r="F2781" i="7"/>
  <c r="F2780" i="7"/>
  <c r="F2779" i="7"/>
  <c r="F2778" i="7"/>
  <c r="F2777" i="7"/>
  <c r="F2776" i="7"/>
  <c r="F2775" i="7"/>
  <c r="F2774" i="7"/>
  <c r="F2773" i="7"/>
  <c r="F2772" i="7"/>
  <c r="F2771" i="7"/>
  <c r="F2770" i="7"/>
  <c r="F2769" i="7"/>
  <c r="F2768" i="7"/>
  <c r="F2767" i="7"/>
  <c r="F2766" i="7"/>
  <c r="F2765" i="7"/>
  <c r="F2764" i="7"/>
  <c r="F2763" i="7"/>
  <c r="F2762" i="7"/>
  <c r="F2761" i="7"/>
  <c r="F2760" i="7"/>
  <c r="F2759" i="7"/>
  <c r="F2758" i="7"/>
  <c r="F2757" i="7"/>
  <c r="F2756" i="7"/>
  <c r="F2755" i="7"/>
  <c r="F2754" i="7"/>
  <c r="F2753" i="7"/>
  <c r="F2752" i="7"/>
  <c r="F2751" i="7"/>
  <c r="F2750" i="7"/>
  <c r="F2749" i="7"/>
  <c r="F2748" i="7"/>
  <c r="F2747" i="7"/>
  <c r="F2746" i="7"/>
  <c r="F2745" i="7"/>
  <c r="F2744" i="7"/>
  <c r="F2743" i="7"/>
  <c r="F2742" i="7"/>
  <c r="F2741" i="7"/>
  <c r="F2740" i="7"/>
  <c r="F2739" i="7"/>
  <c r="F2738" i="7"/>
  <c r="F2737" i="7"/>
  <c r="F2736" i="7"/>
  <c r="F2735" i="7"/>
  <c r="F2734" i="7"/>
  <c r="F2733" i="7"/>
  <c r="F2732" i="7"/>
  <c r="F2731" i="7"/>
  <c r="F2730" i="7"/>
  <c r="F2729" i="7"/>
  <c r="F2728" i="7"/>
  <c r="F2727" i="7"/>
  <c r="F2726" i="7"/>
  <c r="F2725" i="7"/>
  <c r="F2724" i="7"/>
  <c r="F2723" i="7"/>
  <c r="F2722" i="7"/>
  <c r="F2721" i="7"/>
  <c r="F2720" i="7"/>
  <c r="F2719" i="7"/>
  <c r="F2718" i="7"/>
  <c r="F2717" i="7"/>
  <c r="F2716" i="7"/>
  <c r="F2715" i="7"/>
  <c r="F2714" i="7"/>
  <c r="F2713" i="7"/>
  <c r="F2712" i="7"/>
  <c r="F2711" i="7"/>
  <c r="F2710" i="7"/>
  <c r="F2709" i="7"/>
  <c r="F2708" i="7"/>
  <c r="F2707" i="7"/>
  <c r="F2706" i="7"/>
  <c r="F2705" i="7"/>
  <c r="F2704" i="7"/>
  <c r="F2703" i="7"/>
  <c r="F2702" i="7"/>
  <c r="F2701" i="7"/>
  <c r="F2700" i="7"/>
  <c r="F2699" i="7"/>
  <c r="F2698" i="7"/>
  <c r="F2697" i="7"/>
  <c r="F2696" i="7"/>
  <c r="F2695" i="7"/>
  <c r="F2694" i="7"/>
  <c r="F2693" i="7"/>
  <c r="F2692" i="7"/>
  <c r="F2691" i="7"/>
  <c r="F2690" i="7"/>
  <c r="F2689" i="7"/>
  <c r="F2688" i="7"/>
  <c r="F2687" i="7"/>
  <c r="F2686" i="7"/>
  <c r="F2685" i="7"/>
  <c r="F2684" i="7"/>
  <c r="F2683" i="7"/>
  <c r="F2682" i="7"/>
  <c r="F2681" i="7"/>
  <c r="F2680" i="7"/>
  <c r="F2679" i="7"/>
  <c r="F2678" i="7"/>
  <c r="F2677" i="7"/>
  <c r="F2676" i="7"/>
  <c r="F2675" i="7"/>
  <c r="F2674" i="7"/>
  <c r="F2673" i="7"/>
  <c r="F2672" i="7"/>
  <c r="F2671" i="7"/>
  <c r="F2670" i="7"/>
  <c r="F2669" i="7"/>
  <c r="F2668" i="7"/>
  <c r="F2667" i="7"/>
  <c r="F2666" i="7"/>
  <c r="F2665" i="7"/>
  <c r="F2664" i="7"/>
  <c r="F2663" i="7"/>
  <c r="F2662" i="7"/>
  <c r="F2661" i="7"/>
  <c r="F2660" i="7"/>
  <c r="F2659" i="7"/>
  <c r="F2658" i="7"/>
  <c r="F2657" i="7"/>
  <c r="F2656" i="7"/>
  <c r="F2655" i="7"/>
  <c r="F2654" i="7"/>
  <c r="F2653" i="7"/>
  <c r="F2652" i="7"/>
  <c r="F2651" i="7"/>
  <c r="F2650" i="7"/>
  <c r="F2649" i="7"/>
  <c r="F2648" i="7"/>
  <c r="F2647" i="7"/>
  <c r="F2646" i="7"/>
  <c r="F2645" i="7"/>
  <c r="F2644" i="7"/>
  <c r="F2643" i="7"/>
  <c r="F2642" i="7"/>
  <c r="F2641" i="7"/>
  <c r="F2640" i="7"/>
  <c r="F2639" i="7"/>
  <c r="F2638" i="7"/>
  <c r="F2637" i="7"/>
  <c r="F2636" i="7"/>
  <c r="F2635" i="7"/>
  <c r="F2634" i="7"/>
  <c r="F2633" i="7"/>
  <c r="F2632" i="7"/>
  <c r="F2631" i="7"/>
  <c r="F2630" i="7"/>
  <c r="F2629" i="7"/>
  <c r="F2628" i="7"/>
  <c r="F2627" i="7"/>
  <c r="F2626" i="7"/>
  <c r="F2625" i="7"/>
  <c r="F2624" i="7"/>
  <c r="F2623" i="7"/>
  <c r="F2622" i="7"/>
  <c r="F2621" i="7"/>
  <c r="F2620" i="7"/>
  <c r="F2619" i="7"/>
  <c r="F2618" i="7"/>
  <c r="F2617" i="7"/>
  <c r="F2616" i="7"/>
  <c r="F2615" i="7"/>
  <c r="F2614" i="7"/>
  <c r="F2613" i="7"/>
  <c r="F2612" i="7"/>
  <c r="F2611" i="7"/>
  <c r="F2610" i="7"/>
  <c r="F2609" i="7"/>
  <c r="F2608" i="7"/>
  <c r="F2607" i="7"/>
  <c r="F2606" i="7"/>
  <c r="F2605" i="7"/>
  <c r="F2604" i="7"/>
  <c r="F2603" i="7"/>
  <c r="F2602" i="7"/>
  <c r="F2601" i="7"/>
  <c r="F2600" i="7"/>
  <c r="F2599" i="7"/>
  <c r="F2598" i="7"/>
  <c r="F2597" i="7"/>
  <c r="F2596" i="7"/>
  <c r="F2595" i="7"/>
  <c r="F2594" i="7"/>
  <c r="F2593" i="7"/>
  <c r="F2592" i="7"/>
  <c r="F2591" i="7"/>
  <c r="F2590" i="7"/>
  <c r="F2589" i="7"/>
  <c r="F2588" i="7"/>
  <c r="F2587" i="7"/>
  <c r="F2586" i="7"/>
  <c r="F2585" i="7"/>
  <c r="F2584" i="7"/>
  <c r="F2583" i="7"/>
  <c r="F2582" i="7"/>
  <c r="F2581" i="7"/>
  <c r="F2580" i="7"/>
  <c r="F2579" i="7"/>
  <c r="F2578" i="7"/>
  <c r="F2577" i="7"/>
  <c r="F2576" i="7"/>
  <c r="F2575" i="7"/>
  <c r="F2574" i="7"/>
  <c r="F2573" i="7"/>
  <c r="F2572" i="7"/>
  <c r="F2571" i="7"/>
  <c r="F2570" i="7"/>
  <c r="F2569" i="7"/>
  <c r="F2568" i="7"/>
  <c r="F2567" i="7"/>
  <c r="F2566" i="7"/>
  <c r="F2565" i="7"/>
  <c r="F2564" i="7"/>
  <c r="F2563" i="7"/>
  <c r="F2562" i="7"/>
  <c r="F2561" i="7"/>
  <c r="F2560" i="7"/>
  <c r="F2559" i="7"/>
  <c r="F2558" i="7"/>
  <c r="F2557" i="7"/>
  <c r="F2556" i="7"/>
  <c r="F2555" i="7"/>
  <c r="F2554" i="7"/>
  <c r="F2553" i="7"/>
  <c r="F2552" i="7"/>
  <c r="F2551" i="7"/>
  <c r="F2550" i="7"/>
  <c r="F2549" i="7"/>
  <c r="F2548" i="7"/>
  <c r="F2547" i="7"/>
  <c r="F2546" i="7"/>
  <c r="F2545" i="7"/>
  <c r="F2544" i="7"/>
  <c r="F2543" i="7"/>
  <c r="F2542" i="7"/>
  <c r="F2541" i="7"/>
  <c r="F2540" i="7"/>
  <c r="F2539" i="7"/>
  <c r="F2538" i="7"/>
  <c r="F2537" i="7"/>
  <c r="F2536" i="7"/>
  <c r="F2535" i="7"/>
  <c r="F2534" i="7"/>
  <c r="F2533" i="7"/>
  <c r="F2532" i="7"/>
  <c r="F2531" i="7"/>
  <c r="F2530" i="7"/>
  <c r="F2529" i="7"/>
  <c r="F2528" i="7"/>
  <c r="F2527" i="7"/>
  <c r="F2526" i="7"/>
  <c r="F2525" i="7"/>
  <c r="F2524" i="7"/>
  <c r="F2523" i="7"/>
  <c r="F2522" i="7"/>
  <c r="F2521" i="7"/>
  <c r="F2520" i="7"/>
  <c r="F2519" i="7"/>
  <c r="F2518" i="7"/>
  <c r="F2517" i="7"/>
  <c r="F2516" i="7"/>
  <c r="F2515" i="7"/>
  <c r="F2514" i="7"/>
  <c r="F2513" i="7"/>
  <c r="F2512" i="7"/>
  <c r="F2511" i="7"/>
  <c r="F2510" i="7"/>
  <c r="F2509" i="7"/>
  <c r="F2508" i="7"/>
  <c r="F2507" i="7"/>
  <c r="F2506" i="7"/>
  <c r="F2505" i="7"/>
  <c r="F2504" i="7"/>
  <c r="F2503" i="7"/>
  <c r="F2502" i="7"/>
  <c r="F2501" i="7"/>
  <c r="F2500" i="7"/>
  <c r="F2499" i="7"/>
  <c r="F2498" i="7"/>
  <c r="F2497" i="7"/>
  <c r="F2496" i="7"/>
  <c r="F2495" i="7"/>
  <c r="F2494" i="7"/>
  <c r="F2493" i="7"/>
  <c r="F2492" i="7"/>
  <c r="F2491" i="7"/>
  <c r="F2490" i="7"/>
  <c r="F2489" i="7"/>
  <c r="F2488" i="7"/>
  <c r="F2487" i="7"/>
  <c r="F2486" i="7"/>
  <c r="F2485" i="7"/>
  <c r="F2484" i="7"/>
  <c r="F2483" i="7"/>
  <c r="F2482" i="7"/>
  <c r="F2481" i="7"/>
  <c r="F2480" i="7"/>
  <c r="F2479" i="7"/>
  <c r="F2478" i="7"/>
  <c r="F2477" i="7"/>
  <c r="F2476" i="7"/>
  <c r="F2475" i="7"/>
  <c r="F2474" i="7"/>
  <c r="F2473" i="7"/>
  <c r="F2472" i="7"/>
  <c r="F2471" i="7"/>
  <c r="F2470" i="7"/>
  <c r="F2469" i="7"/>
  <c r="F2468" i="7"/>
  <c r="F2467" i="7"/>
  <c r="F2466" i="7"/>
  <c r="F2465" i="7"/>
  <c r="F2464" i="7"/>
  <c r="F2463" i="7"/>
  <c r="F2462" i="7"/>
  <c r="F2461" i="7"/>
  <c r="F2460" i="7"/>
  <c r="F2459" i="7"/>
  <c r="F2458" i="7"/>
  <c r="F2457" i="7"/>
  <c r="F2456" i="7"/>
  <c r="F2455" i="7"/>
  <c r="F2454" i="7"/>
  <c r="F2453" i="7"/>
  <c r="F2452" i="7"/>
  <c r="F2451" i="7"/>
  <c r="F2450" i="7"/>
  <c r="F2449" i="7"/>
  <c r="F2448" i="7"/>
  <c r="F2447" i="7"/>
  <c r="F2446" i="7"/>
  <c r="F2445" i="7"/>
  <c r="F2444" i="7"/>
  <c r="F2443" i="7"/>
  <c r="F2442" i="7"/>
  <c r="F2441" i="7"/>
  <c r="F2440" i="7"/>
  <c r="F2439" i="7"/>
  <c r="F2438" i="7"/>
  <c r="F2437" i="7"/>
  <c r="F2436" i="7"/>
  <c r="F2435" i="7"/>
  <c r="F2434" i="7"/>
  <c r="F2433" i="7"/>
  <c r="F2432" i="7"/>
  <c r="F2431" i="7"/>
  <c r="F2430" i="7"/>
  <c r="F2429" i="7"/>
  <c r="F2428" i="7"/>
  <c r="F2427" i="7"/>
  <c r="F2426" i="7"/>
  <c r="F2425" i="7"/>
  <c r="F2424" i="7"/>
  <c r="F2423" i="7"/>
  <c r="F2422" i="7"/>
  <c r="F2421" i="7"/>
  <c r="F2420" i="7"/>
  <c r="F2419" i="7"/>
  <c r="F2418" i="7"/>
  <c r="F2417" i="7"/>
  <c r="F2416" i="7"/>
  <c r="F2415" i="7"/>
  <c r="F2414" i="7"/>
  <c r="F2413" i="7"/>
  <c r="F2412" i="7"/>
  <c r="F2411" i="7"/>
  <c r="F2410" i="7"/>
  <c r="F2409" i="7"/>
  <c r="F2408" i="7"/>
  <c r="F2407" i="7"/>
  <c r="F2406" i="7"/>
  <c r="F2405" i="7"/>
  <c r="F2404" i="7"/>
  <c r="F2403" i="7"/>
  <c r="F2402" i="7"/>
  <c r="F2401" i="7"/>
  <c r="F2400" i="7"/>
  <c r="F2399" i="7"/>
  <c r="F2398" i="7"/>
  <c r="F2397" i="7"/>
  <c r="F2396" i="7"/>
  <c r="F2395" i="7"/>
  <c r="F2394" i="7"/>
  <c r="F2393" i="7"/>
  <c r="F2392" i="7"/>
  <c r="F2391" i="7"/>
  <c r="F2390" i="7"/>
  <c r="F2389" i="7"/>
  <c r="F2388" i="7"/>
  <c r="F2387" i="7"/>
  <c r="F2386" i="7"/>
  <c r="F2385" i="7"/>
  <c r="F2384" i="7"/>
  <c r="F2383" i="7"/>
  <c r="F2382" i="7"/>
  <c r="F2381" i="7"/>
  <c r="F2380" i="7"/>
  <c r="F2379" i="7"/>
  <c r="F2378" i="7"/>
  <c r="F2377" i="7"/>
  <c r="F2376" i="7"/>
  <c r="F2375" i="7"/>
  <c r="F2374" i="7"/>
  <c r="F2373" i="7"/>
  <c r="F2372" i="7"/>
  <c r="F2371" i="7"/>
  <c r="F2370" i="7"/>
  <c r="F2369" i="7"/>
  <c r="F2368" i="7"/>
  <c r="F2367" i="7"/>
  <c r="F2366" i="7"/>
  <c r="F2365" i="7"/>
  <c r="F2364" i="7"/>
  <c r="F2363" i="7"/>
  <c r="F2362" i="7"/>
  <c r="F2361" i="7"/>
  <c r="F2360" i="7"/>
  <c r="F2359" i="7"/>
  <c r="F2358" i="7"/>
  <c r="F2357" i="7"/>
  <c r="F2356" i="7"/>
  <c r="F2355" i="7"/>
  <c r="F2354" i="7"/>
  <c r="F2353" i="7"/>
  <c r="F2352" i="7"/>
  <c r="F2351" i="7"/>
  <c r="F2350" i="7"/>
  <c r="F2349" i="7"/>
  <c r="F2348" i="7"/>
  <c r="F2347" i="7"/>
  <c r="F2346" i="7"/>
  <c r="F2345" i="7"/>
  <c r="F2344" i="7"/>
  <c r="F2343" i="7"/>
  <c r="F2342" i="7"/>
  <c r="F2341" i="7"/>
  <c r="F2340" i="7"/>
  <c r="F2339" i="7"/>
  <c r="F2338" i="7"/>
  <c r="F2337" i="7"/>
  <c r="F2336" i="7"/>
  <c r="F2335" i="7"/>
  <c r="F2334" i="7"/>
  <c r="F2333" i="7"/>
  <c r="F2332" i="7"/>
  <c r="F2331" i="7"/>
  <c r="F2330" i="7"/>
  <c r="F2329" i="7"/>
  <c r="F2328" i="7"/>
  <c r="F2327" i="7"/>
  <c r="F2326" i="7"/>
  <c r="F2325" i="7"/>
  <c r="F2324" i="7"/>
  <c r="F2323" i="7"/>
  <c r="F2322" i="7"/>
  <c r="F2321" i="7"/>
  <c r="F2320" i="7"/>
  <c r="F2319" i="7"/>
  <c r="F2318" i="7"/>
  <c r="F2317" i="7"/>
  <c r="F2316" i="7"/>
  <c r="F2315" i="7"/>
  <c r="F2314" i="7"/>
  <c r="F2313" i="7"/>
  <c r="F2312" i="7"/>
  <c r="F2311" i="7"/>
  <c r="F2310" i="7"/>
  <c r="F2309" i="7"/>
  <c r="F2308" i="7"/>
  <c r="F2307" i="7"/>
  <c r="F2306" i="7"/>
  <c r="F2305" i="7"/>
  <c r="F2304" i="7"/>
  <c r="F2303" i="7"/>
  <c r="F2302" i="7"/>
  <c r="F2301" i="7"/>
  <c r="F2300" i="7"/>
  <c r="F2299" i="7"/>
  <c r="F2298" i="7"/>
  <c r="F2297" i="7"/>
  <c r="F2296" i="7"/>
  <c r="F2295" i="7"/>
  <c r="F2294" i="7"/>
  <c r="F2293" i="7"/>
  <c r="F2292" i="7"/>
  <c r="F2291" i="7"/>
  <c r="F2290" i="7"/>
  <c r="F2289" i="7"/>
  <c r="F2288" i="7"/>
  <c r="F2287" i="7"/>
  <c r="F2286" i="7"/>
  <c r="F2285" i="7"/>
  <c r="F2284" i="7"/>
  <c r="F2283" i="7"/>
  <c r="F2282" i="7"/>
  <c r="F2281" i="7"/>
  <c r="F2280" i="7"/>
  <c r="F2279" i="7"/>
  <c r="F2278" i="7"/>
  <c r="F2277" i="7"/>
  <c r="F2276" i="7"/>
  <c r="F2275" i="7"/>
  <c r="F2274" i="7"/>
  <c r="F2273" i="7"/>
  <c r="F2272" i="7"/>
  <c r="F2271" i="7"/>
  <c r="F2270" i="7"/>
  <c r="F2269" i="7"/>
  <c r="F2268" i="7"/>
  <c r="F2267" i="7"/>
  <c r="F2266" i="7"/>
  <c r="F2265" i="7"/>
  <c r="F2264" i="7"/>
  <c r="F2263" i="7"/>
  <c r="F2262" i="7"/>
  <c r="F2261" i="7"/>
  <c r="F2260" i="7"/>
  <c r="F2259" i="7"/>
  <c r="F2258" i="7"/>
  <c r="F2257" i="7"/>
  <c r="F2256" i="7"/>
  <c r="F2255" i="7"/>
  <c r="F2254" i="7"/>
  <c r="F2253" i="7"/>
  <c r="F2252" i="7"/>
  <c r="F2251" i="7"/>
  <c r="F2250" i="7"/>
  <c r="F2249" i="7"/>
  <c r="F2248" i="7"/>
  <c r="F2247" i="7"/>
  <c r="F2246" i="7"/>
  <c r="F2245" i="7"/>
  <c r="F2244" i="7"/>
  <c r="F2243" i="7"/>
  <c r="F2242" i="7"/>
  <c r="F2241" i="7"/>
  <c r="F2240" i="7"/>
  <c r="F2239" i="7"/>
  <c r="F2238" i="7"/>
  <c r="F2237" i="7"/>
  <c r="F2236" i="7"/>
  <c r="F2235" i="7"/>
  <c r="F2234" i="7"/>
  <c r="F2233" i="7"/>
  <c r="F2232" i="7"/>
  <c r="F2231" i="7"/>
  <c r="F2230" i="7"/>
  <c r="F2229" i="7"/>
  <c r="F2228" i="7"/>
  <c r="F2227" i="7"/>
  <c r="F2226" i="7"/>
  <c r="F2225" i="7"/>
  <c r="F2224" i="7"/>
  <c r="F2223" i="7"/>
  <c r="F2222" i="7"/>
  <c r="F2221" i="7"/>
  <c r="F2220" i="7"/>
  <c r="F2219" i="7"/>
  <c r="F2218" i="7"/>
  <c r="F2217" i="7"/>
  <c r="F2216" i="7"/>
  <c r="F2215" i="7"/>
  <c r="F2214" i="7"/>
  <c r="F2213" i="7"/>
  <c r="F2212" i="7"/>
  <c r="F2211" i="7"/>
  <c r="F2210" i="7"/>
  <c r="F2209" i="7"/>
  <c r="F2208" i="7"/>
  <c r="F2207" i="7"/>
  <c r="F2206" i="7"/>
  <c r="F2205" i="7"/>
  <c r="F2204" i="7"/>
  <c r="F2203" i="7"/>
  <c r="F2202" i="7"/>
  <c r="F2201" i="7"/>
  <c r="F2200" i="7"/>
  <c r="F2199" i="7"/>
  <c r="F2198" i="7"/>
  <c r="F2197" i="7"/>
  <c r="F2196" i="7"/>
  <c r="F2195" i="7"/>
  <c r="F2194" i="7"/>
  <c r="F2193" i="7"/>
  <c r="F2192" i="7"/>
  <c r="F2191" i="7"/>
  <c r="F2190" i="7"/>
  <c r="F2189" i="7"/>
  <c r="F2188" i="7"/>
  <c r="F2187" i="7"/>
  <c r="F2186" i="7"/>
  <c r="F2185" i="7"/>
  <c r="F2184" i="7"/>
  <c r="F2183" i="7"/>
  <c r="F2182" i="7"/>
  <c r="F2181" i="7"/>
  <c r="F2180" i="7"/>
  <c r="F2179" i="7"/>
  <c r="F2178" i="7"/>
  <c r="F2177" i="7"/>
  <c r="F2176" i="7"/>
  <c r="F2175" i="7"/>
  <c r="F2174" i="7"/>
  <c r="F2173" i="7"/>
  <c r="F2172" i="7"/>
  <c r="F2171" i="7"/>
  <c r="F2170" i="7"/>
  <c r="F2169" i="7"/>
  <c r="F2168" i="7"/>
  <c r="F2167" i="7"/>
  <c r="F2166" i="7"/>
  <c r="F2165" i="7"/>
  <c r="F2164" i="7"/>
  <c r="F2163" i="7"/>
  <c r="F2162" i="7"/>
  <c r="F2161" i="7"/>
  <c r="F2160" i="7"/>
  <c r="F2159" i="7"/>
  <c r="F2158" i="7"/>
  <c r="F2157" i="7"/>
  <c r="F2156" i="7"/>
  <c r="F2155" i="7"/>
  <c r="F2154" i="7"/>
  <c r="F2153" i="7"/>
  <c r="F2152" i="7"/>
  <c r="F2151" i="7"/>
  <c r="F2150" i="7"/>
  <c r="F2149" i="7"/>
  <c r="F2148" i="7"/>
  <c r="F2147" i="7"/>
  <c r="F2146" i="7"/>
  <c r="F2145" i="7"/>
  <c r="F2144" i="7"/>
  <c r="F2143" i="7"/>
  <c r="F2142" i="7"/>
  <c r="F2141" i="7"/>
  <c r="F2140" i="7"/>
  <c r="F2139" i="7"/>
  <c r="F2138" i="7"/>
  <c r="F2137" i="7"/>
  <c r="F2136" i="7"/>
  <c r="F2135" i="7"/>
  <c r="F2134" i="7"/>
  <c r="F2133" i="7"/>
  <c r="F2132" i="7"/>
  <c r="F2131" i="7"/>
  <c r="F2130" i="7"/>
  <c r="F2129" i="7"/>
  <c r="F2128" i="7"/>
  <c r="F2127" i="7"/>
  <c r="F2126" i="7"/>
  <c r="F2125" i="7"/>
  <c r="F2124" i="7"/>
  <c r="F2123" i="7"/>
  <c r="F2122" i="7"/>
  <c r="F2121" i="7"/>
  <c r="F2120" i="7"/>
  <c r="F2119" i="7"/>
  <c r="F2118" i="7"/>
  <c r="F2117" i="7"/>
  <c r="F2116" i="7"/>
  <c r="F2115" i="7"/>
  <c r="F2114" i="7"/>
  <c r="F2113" i="7"/>
  <c r="F2112" i="7"/>
  <c r="F2111" i="7"/>
  <c r="F2110" i="7"/>
  <c r="F2109" i="7"/>
  <c r="F2108" i="7"/>
  <c r="F2107" i="7"/>
  <c r="F2106" i="7"/>
  <c r="F2105" i="7"/>
  <c r="F2104" i="7"/>
  <c r="F2103" i="7"/>
  <c r="F2102" i="7"/>
  <c r="F2101" i="7"/>
  <c r="F2100" i="7"/>
  <c r="F2099" i="7"/>
  <c r="F2098" i="7"/>
  <c r="F2097" i="7"/>
  <c r="F2096" i="7"/>
  <c r="F2095" i="7"/>
  <c r="F2094" i="7"/>
  <c r="F2093" i="7"/>
  <c r="F2092" i="7"/>
  <c r="F2091" i="7"/>
  <c r="F2090" i="7"/>
  <c r="F2089" i="7"/>
  <c r="F2088" i="7"/>
  <c r="F2087" i="7"/>
  <c r="F2086" i="7"/>
  <c r="F2085" i="7"/>
  <c r="F2084" i="7"/>
  <c r="F2083" i="7"/>
  <c r="F2082" i="7"/>
  <c r="F2081" i="7"/>
  <c r="F2080" i="7"/>
  <c r="F2079" i="7"/>
  <c r="F2078" i="7"/>
  <c r="F2077" i="7"/>
  <c r="F2076" i="7"/>
  <c r="F2075" i="7"/>
  <c r="F2074" i="7"/>
  <c r="F2073" i="7"/>
  <c r="F2072" i="7"/>
  <c r="F2071" i="7"/>
  <c r="F2070" i="7"/>
  <c r="F2069" i="7"/>
  <c r="F2068" i="7"/>
  <c r="F2067" i="7"/>
  <c r="F2066" i="7"/>
  <c r="F2065" i="7"/>
  <c r="F2064" i="7"/>
  <c r="F2063" i="7"/>
  <c r="F2062" i="7"/>
  <c r="F2061" i="7"/>
  <c r="F2060" i="7"/>
  <c r="F2059" i="7"/>
  <c r="F2058" i="7"/>
  <c r="F2057" i="7"/>
  <c r="F2056" i="7"/>
  <c r="F2055" i="7"/>
  <c r="F2054" i="7"/>
  <c r="F2053" i="7"/>
  <c r="F2052" i="7"/>
  <c r="F2051" i="7"/>
  <c r="F2050" i="7"/>
  <c r="F2049" i="7"/>
  <c r="F2048" i="7"/>
  <c r="F2047" i="7"/>
  <c r="F2046" i="7"/>
  <c r="F2045" i="7"/>
  <c r="F2044" i="7"/>
  <c r="F2043" i="7"/>
  <c r="F2042" i="7"/>
  <c r="F2041" i="7"/>
  <c r="F2040" i="7"/>
  <c r="F2039" i="7"/>
  <c r="F2038" i="7"/>
  <c r="F2037" i="7"/>
  <c r="F2036" i="7"/>
  <c r="F2035" i="7"/>
  <c r="F2034" i="7"/>
  <c r="F2033" i="7"/>
  <c r="F2032" i="7"/>
  <c r="F2031" i="7"/>
  <c r="F2030" i="7"/>
  <c r="F2029" i="7"/>
  <c r="F2028" i="7"/>
  <c r="F2027" i="7"/>
  <c r="F2026" i="7"/>
  <c r="F2025" i="7"/>
  <c r="F2024" i="7"/>
  <c r="F2023" i="7"/>
  <c r="F2022" i="7"/>
  <c r="F2021" i="7"/>
  <c r="F2020" i="7"/>
  <c r="F2019" i="7"/>
  <c r="F2018" i="7"/>
  <c r="F2017" i="7"/>
  <c r="F2016" i="7"/>
  <c r="F2015" i="7"/>
  <c r="F2014" i="7"/>
  <c r="F2013" i="7"/>
  <c r="F2012" i="7"/>
  <c r="F2011" i="7"/>
  <c r="F2010" i="7"/>
  <c r="F2009" i="7"/>
  <c r="F2008" i="7"/>
  <c r="F2007" i="7"/>
  <c r="F2006" i="7"/>
  <c r="F2005" i="7"/>
  <c r="F2004" i="7"/>
  <c r="F2003" i="7"/>
  <c r="F2002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D4950" i="7"/>
  <c r="D4975" i="7" s="1"/>
  <c r="D4987" i="7" s="1"/>
  <c r="D5015" i="7" s="1"/>
  <c r="D5035" i="7" s="1"/>
  <c r="D5055" i="7" s="1"/>
  <c r="D5068" i="7" s="1"/>
  <c r="D5087" i="7" s="1"/>
  <c r="D5113" i="7" s="1"/>
  <c r="D5130" i="7" s="1"/>
  <c r="D4930" i="7"/>
  <c r="D4827" i="7"/>
  <c r="D4853" i="7" s="1"/>
  <c r="D4875" i="7" s="1"/>
  <c r="D4891" i="7" s="1"/>
  <c r="D4908" i="7" s="1"/>
  <c r="D4788" i="7"/>
  <c r="D4807" i="7" s="1"/>
  <c r="D4826" i="7" s="1"/>
  <c r="D4855" i="7" s="1"/>
  <c r="D4866" i="7" s="1"/>
  <c r="D4892" i="7" s="1"/>
  <c r="D4907" i="7" s="1"/>
  <c r="D4932" i="7" s="1"/>
  <c r="D4952" i="7" s="1"/>
  <c r="D4967" i="7" s="1"/>
  <c r="D4988" i="7" s="1"/>
  <c r="D5007" i="7" s="1"/>
  <c r="D5027" i="7" s="1"/>
  <c r="D5047" i="7" s="1"/>
  <c r="D5070" i="7" s="1"/>
  <c r="D5088" i="7" s="1"/>
  <c r="D5112" i="7" s="1"/>
  <c r="D5132" i="7" s="1"/>
  <c r="D5147" i="7" s="1"/>
  <c r="D5166" i="7" s="1"/>
  <c r="D5193" i="7" s="1"/>
  <c r="D5212" i="7" s="1"/>
  <c r="D5230" i="7" s="1"/>
  <c r="D5248" i="7" s="1"/>
  <c r="D5261" i="7" s="1"/>
  <c r="D5280" i="7" s="1"/>
  <c r="D5299" i="7" s="1"/>
  <c r="D5321" i="7" s="1"/>
  <c r="D5337" i="7" s="1"/>
  <c r="D5359" i="7" s="1"/>
  <c r="D5377" i="7" s="1"/>
  <c r="D5411" i="7" s="1"/>
  <c r="D4764" i="7"/>
  <c r="D4791" i="7" s="1"/>
  <c r="D4808" i="7" s="1"/>
  <c r="D4743" i="7"/>
  <c r="D4724" i="7"/>
  <c r="D4565" i="7"/>
  <c r="D4585" i="7" s="1"/>
  <c r="D4602" i="7" s="1"/>
  <c r="D4622" i="7" s="1"/>
  <c r="D4642" i="7" s="1"/>
  <c r="D4662" i="7" s="1"/>
  <c r="D4681" i="7" s="1"/>
  <c r="D4708" i="7" s="1"/>
  <c r="D4728" i="7" s="1"/>
  <c r="D4744" i="7" s="1"/>
  <c r="D4765" i="7" s="1"/>
  <c r="D4790" i="7" s="1"/>
  <c r="D4481" i="7"/>
  <c r="D4510" i="7" s="1"/>
  <c r="D4530" i="7" s="1"/>
  <c r="D4550" i="7" s="1"/>
  <c r="D4408" i="7"/>
  <c r="D4425" i="7" s="1"/>
  <c r="D4443" i="7" s="1"/>
  <c r="D4468" i="7" s="1"/>
  <c r="D4485" i="7" s="1"/>
  <c r="D4502" i="7" s="1"/>
  <c r="D4522" i="7" s="1"/>
  <c r="D4547" i="7" s="1"/>
  <c r="D4568" i="7" s="1"/>
  <c r="D4587" i="7" s="1"/>
  <c r="D4603" i="7" s="1"/>
  <c r="D4623" i="7" s="1"/>
  <c r="D4648" i="7" s="1"/>
  <c r="D4663" i="7" s="1"/>
  <c r="D4688" i="7" s="1"/>
  <c r="D4704" i="7" s="1"/>
  <c r="D4727" i="7" s="1"/>
  <c r="D4745" i="7" s="1"/>
  <c r="D4766" i="7" s="1"/>
  <c r="D4789" i="7" s="1"/>
  <c r="D4809" i="7" s="1"/>
  <c r="D4828" i="7" s="1"/>
  <c r="D4852" i="7" s="1"/>
  <c r="D4868" i="7" s="1"/>
  <c r="D4895" i="7" s="1"/>
  <c r="D4909" i="7" s="1"/>
  <c r="D4931" i="7" s="1"/>
  <c r="D4951" i="7" s="1"/>
  <c r="D4968" i="7" s="1"/>
  <c r="D4989" i="7" s="1"/>
  <c r="D5008" i="7" s="1"/>
  <c r="D5028" i="7" s="1"/>
  <c r="D5048" i="7" s="1"/>
  <c r="D5072" i="7" s="1"/>
  <c r="D5089" i="7" s="1"/>
  <c r="D5111" i="7" s="1"/>
  <c r="D5131" i="7" s="1"/>
  <c r="D5155" i="7" s="1"/>
  <c r="D5167" i="7" s="1"/>
  <c r="D5185" i="7" s="1"/>
  <c r="D5204" i="7" s="1"/>
  <c r="D5223" i="7" s="1"/>
  <c r="D5247" i="7" s="1"/>
  <c r="D5262" i="7" s="1"/>
  <c r="D5281" i="7" s="1"/>
  <c r="D5300" i="7" s="1"/>
  <c r="D5318" i="7" s="1"/>
  <c r="D5338" i="7" s="1"/>
  <c r="D5356" i="7" s="1"/>
  <c r="D5379" i="7" s="1"/>
  <c r="D5409" i="7" s="1"/>
  <c r="D4392" i="7"/>
  <c r="D4356" i="7"/>
  <c r="D4375" i="7" s="1"/>
  <c r="D4310" i="7"/>
  <c r="D4337" i="7" s="1"/>
  <c r="D4348" i="7" s="1"/>
  <c r="D4298" i="7"/>
  <c r="D4271" i="7"/>
  <c r="D4290" i="7" s="1"/>
  <c r="D4252" i="7"/>
  <c r="D4233" i="7"/>
  <c r="D4019" i="7"/>
  <c r="D4034" i="7" s="1"/>
  <c r="D4059" i="7" s="1"/>
  <c r="D4070" i="7" s="1"/>
  <c r="D4094" i="7" s="1"/>
  <c r="D4109" i="7" s="1"/>
  <c r="D4132" i="7" s="1"/>
  <c r="D4143" i="7" s="1"/>
  <c r="D4168" i="7" s="1"/>
  <c r="D4186" i="7" s="1"/>
  <c r="D4204" i="7" s="1"/>
  <c r="D4215" i="7" s="1"/>
  <c r="D4234" i="7" s="1"/>
  <c r="D4253" i="7" s="1"/>
  <c r="D4272" i="7" s="1"/>
  <c r="D4291" i="7" s="1"/>
  <c r="D4311" i="7" s="1"/>
  <c r="D4334" i="7" s="1"/>
  <c r="D4349" i="7" s="1"/>
  <c r="D4368" i="7" s="1"/>
  <c r="D4391" i="7" s="1"/>
  <c r="D4410" i="7" s="1"/>
  <c r="D4426" i="7" s="1"/>
  <c r="D4445" i="7" s="1"/>
  <c r="D4467" i="7" s="1"/>
  <c r="D4488" i="7" s="1"/>
  <c r="D4503" i="7" s="1"/>
  <c r="D4523" i="7" s="1"/>
  <c r="D4546" i="7" s="1"/>
  <c r="D4567" i="7" s="1"/>
  <c r="D4586" i="7" s="1"/>
  <c r="D4604" i="7" s="1"/>
  <c r="D4624" i="7" s="1"/>
  <c r="D4647" i="7" s="1"/>
  <c r="D4664" i="7" s="1"/>
  <c r="D4687" i="7" s="1"/>
  <c r="D4706" i="7" s="1"/>
  <c r="D4726" i="7" s="1"/>
  <c r="D4746" i="7" s="1"/>
  <c r="D4767" i="7" s="1"/>
  <c r="D4793" i="7" s="1"/>
  <c r="D4001" i="7"/>
  <c r="D3831" i="7"/>
  <c r="D3848" i="7" s="1"/>
  <c r="D3866" i="7" s="1"/>
  <c r="D3887" i="7" s="1"/>
  <c r="D3900" i="7" s="1"/>
  <c r="D3916" i="7" s="1"/>
  <c r="D3933" i="7" s="1"/>
  <c r="D3951" i="7" s="1"/>
  <c r="D3968" i="7" s="1"/>
  <c r="D3985" i="7" s="1"/>
  <c r="D3999" i="7" s="1"/>
  <c r="D4017" i="7" s="1"/>
  <c r="D4039" i="7" s="1"/>
  <c r="D4053" i="7" s="1"/>
  <c r="D4075" i="7" s="1"/>
  <c r="D4089" i="7" s="1"/>
  <c r="D4107" i="7" s="1"/>
  <c r="D4128" i="7" s="1"/>
  <c r="D4148" i="7" s="1"/>
  <c r="D4164" i="7" s="1"/>
  <c r="D4183" i="7" s="1"/>
  <c r="D4201" i="7" s="1"/>
  <c r="D4219" i="7" s="1"/>
  <c r="D4239" i="7" s="1"/>
  <c r="D4258" i="7" s="1"/>
  <c r="D4277" i="7" s="1"/>
  <c r="D4296" i="7" s="1"/>
  <c r="D4316" i="7" s="1"/>
  <c r="D4329" i="7" s="1"/>
  <c r="D4354" i="7" s="1"/>
  <c r="D4373" i="7" s="1"/>
  <c r="D4386" i="7" s="1"/>
  <c r="D4405" i="7" s="1"/>
  <c r="D4431" i="7" s="1"/>
  <c r="D4450" i="7" s="1"/>
  <c r="D4462" i="7" s="1"/>
  <c r="D4482" i="7" s="1"/>
  <c r="D4508" i="7" s="1"/>
  <c r="D4528" i="7" s="1"/>
  <c r="D4541" i="7" s="1"/>
  <c r="D4561" i="7" s="1"/>
  <c r="D4581" i="7" s="1"/>
  <c r="D4601" i="7" s="1"/>
  <c r="D4629" i="7" s="1"/>
  <c r="D4643" i="7" s="1"/>
  <c r="D4661" i="7" s="1"/>
  <c r="D4682" i="7" s="1"/>
  <c r="D4701" i="7" s="1"/>
  <c r="D4722" i="7" s="1"/>
  <c r="D4742" i="7" s="1"/>
  <c r="D4763" i="7" s="1"/>
  <c r="D4792" i="7" s="1"/>
  <c r="D4814" i="7" s="1"/>
  <c r="D4832" i="7" s="1"/>
  <c r="D4847" i="7" s="1"/>
  <c r="D4873" i="7" s="1"/>
  <c r="D4886" i="7" s="1"/>
  <c r="D4914" i="7" s="1"/>
  <c r="D4926" i="7" s="1"/>
  <c r="D4946" i="7" s="1"/>
  <c r="D4973" i="7" s="1"/>
  <c r="D4994" i="7" s="1"/>
  <c r="D5013" i="7" s="1"/>
  <c r="D5033" i="7" s="1"/>
  <c r="D5053" i="7" s="1"/>
  <c r="D5066" i="7" s="1"/>
  <c r="D5086" i="7" s="1"/>
  <c r="D5106" i="7" s="1"/>
  <c r="D5126" i="7" s="1"/>
  <c r="D5152" i="7" s="1"/>
  <c r="D5172" i="7" s="1"/>
  <c r="D5190" i="7" s="1"/>
  <c r="D5209" i="7" s="1"/>
  <c r="D5228" i="7" s="1"/>
  <c r="D5241" i="7" s="1"/>
  <c r="D5267" i="7" s="1"/>
  <c r="D5286" i="7" s="1"/>
  <c r="D5305" i="7" s="1"/>
  <c r="D5323" i="7" s="1"/>
  <c r="D5343" i="7" s="1"/>
  <c r="D5361" i="7" s="1"/>
  <c r="D5375" i="7" s="1"/>
  <c r="D5394" i="7" s="1"/>
  <c r="D3795" i="7"/>
  <c r="D3811" i="7" s="1"/>
  <c r="D3836" i="7" s="1"/>
  <c r="D3853" i="7" s="1"/>
  <c r="D3862" i="7" s="1"/>
  <c r="D3883" i="7" s="1"/>
  <c r="D3896" i="7" s="1"/>
  <c r="D3921" i="7" s="1"/>
  <c r="D3938" i="7" s="1"/>
  <c r="D3947" i="7" s="1"/>
  <c r="D3970" i="7" s="1"/>
  <c r="D3981" i="7" s="1"/>
  <c r="D4003" i="7" s="1"/>
  <c r="D4021" i="7" s="1"/>
  <c r="D4035" i="7" s="1"/>
  <c r="D4058" i="7" s="1"/>
  <c r="D4071" i="7" s="1"/>
  <c r="D4093" i="7" s="1"/>
  <c r="D4111" i="7" s="1"/>
  <c r="D4124" i="7" s="1"/>
  <c r="D4144" i="7" s="1"/>
  <c r="D4160" i="7" s="1"/>
  <c r="D4179" i="7" s="1"/>
  <c r="D4197" i="7" s="1"/>
  <c r="D4216" i="7" s="1"/>
  <c r="D4235" i="7" s="1"/>
  <c r="D4254" i="7" s="1"/>
  <c r="D4273" i="7" s="1"/>
  <c r="D4292" i="7" s="1"/>
  <c r="D4312" i="7" s="1"/>
  <c r="D4333" i="7" s="1"/>
  <c r="D4350" i="7" s="1"/>
  <c r="D4369" i="7" s="1"/>
  <c r="D4390" i="7" s="1"/>
  <c r="D4409" i="7" s="1"/>
  <c r="D4427" i="7" s="1"/>
  <c r="D4446" i="7" s="1"/>
  <c r="D4466" i="7" s="1"/>
  <c r="D4486" i="7" s="1"/>
  <c r="D4504" i="7" s="1"/>
  <c r="D4524" i="7" s="1"/>
  <c r="D4545" i="7" s="1"/>
  <c r="D4569" i="7" s="1"/>
  <c r="D4589" i="7" s="1"/>
  <c r="D4605" i="7" s="1"/>
  <c r="D4625" i="7" s="1"/>
  <c r="D4646" i="7" s="1"/>
  <c r="D4665" i="7" s="1"/>
  <c r="D4686" i="7" s="1"/>
  <c r="D4705" i="7" s="1"/>
  <c r="D4729" i="7" s="1"/>
  <c r="D4747" i="7" s="1"/>
  <c r="D4768" i="7" s="1"/>
  <c r="D4787" i="7" s="1"/>
  <c r="D4810" i="7" s="1"/>
  <c r="D4829" i="7" s="1"/>
  <c r="D4851" i="7" s="1"/>
  <c r="D4869" i="7" s="1"/>
  <c r="D4890" i="7" s="1"/>
  <c r="D4910" i="7" s="1"/>
  <c r="D4934" i="7" s="1"/>
  <c r="D4954" i="7" s="1"/>
  <c r="D4969" i="7" s="1"/>
  <c r="D4990" i="7" s="1"/>
  <c r="D5009" i="7" s="1"/>
  <c r="D5029" i="7" s="1"/>
  <c r="D5049" i="7" s="1"/>
  <c r="D5071" i="7" s="1"/>
  <c r="D5090" i="7" s="1"/>
  <c r="D5114" i="7" s="1"/>
  <c r="D5134" i="7" s="1"/>
  <c r="D5148" i="7" s="1"/>
  <c r="D5168" i="7" s="1"/>
  <c r="D5186" i="7" s="1"/>
  <c r="D5205" i="7" s="1"/>
  <c r="D5224" i="7" s="1"/>
  <c r="D5246" i="7" s="1"/>
  <c r="D5263" i="7" s="1"/>
  <c r="D5282" i="7" s="1"/>
  <c r="D5301" i="7" s="1"/>
  <c r="D5319" i="7" s="1"/>
  <c r="D5339" i="7" s="1"/>
  <c r="D5357" i="7" s="1"/>
  <c r="D5378" i="7" s="1"/>
  <c r="D5395" i="7" s="1"/>
  <c r="D3507" i="7"/>
  <c r="D3524" i="7" s="1"/>
  <c r="D3540" i="7" s="1"/>
  <c r="D3556" i="7" s="1"/>
  <c r="D3571" i="7" s="1"/>
  <c r="D3587" i="7" s="1"/>
  <c r="D3604" i="7" s="1"/>
  <c r="D3620" i="7" s="1"/>
  <c r="D3635" i="7" s="1"/>
  <c r="D3652" i="7" s="1"/>
  <c r="D3669" i="7" s="1"/>
  <c r="D3683" i="7" s="1"/>
  <c r="D3700" i="7" s="1"/>
  <c r="D3716" i="7" s="1"/>
  <c r="D3732" i="7" s="1"/>
  <c r="D3747" i="7" s="1"/>
  <c r="D3763" i="7" s="1"/>
  <c r="D3780" i="7" s="1"/>
  <c r="D3798" i="7" s="1"/>
  <c r="D3814" i="7" s="1"/>
  <c r="D3830" i="7" s="1"/>
  <c r="D3847" i="7" s="1"/>
  <c r="D3865" i="7" s="1"/>
  <c r="D3882" i="7" s="1"/>
  <c r="D3899" i="7" s="1"/>
  <c r="D3915" i="7" s="1"/>
  <c r="D3932" i="7" s="1"/>
  <c r="D3950" i="7" s="1"/>
  <c r="D3967" i="7" s="1"/>
  <c r="D3984" i="7" s="1"/>
  <c r="D4000" i="7" s="1"/>
  <c r="D4018" i="7" s="1"/>
  <c r="D4038" i="7" s="1"/>
  <c r="D4054" i="7" s="1"/>
  <c r="D4074" i="7" s="1"/>
  <c r="D4090" i="7" s="1"/>
  <c r="D4108" i="7" s="1"/>
  <c r="D4127" i="7" s="1"/>
  <c r="D4147" i="7" s="1"/>
  <c r="D4163" i="7" s="1"/>
  <c r="D4182" i="7" s="1"/>
  <c r="D4200" i="7" s="1"/>
  <c r="D4218" i="7" s="1"/>
  <c r="D4238" i="7" s="1"/>
  <c r="D4257" i="7" s="1"/>
  <c r="D4276" i="7" s="1"/>
  <c r="D4295" i="7" s="1"/>
  <c r="D4315" i="7" s="1"/>
  <c r="D4330" i="7" s="1"/>
  <c r="D4353" i="7" s="1"/>
  <c r="D4372" i="7" s="1"/>
  <c r="D4387" i="7" s="1"/>
  <c r="D4406" i="7" s="1"/>
  <c r="D4430" i="7" s="1"/>
  <c r="D4449" i="7" s="1"/>
  <c r="D4463" i="7" s="1"/>
  <c r="D4483" i="7" s="1"/>
  <c r="D4507" i="7" s="1"/>
  <c r="D4527" i="7" s="1"/>
  <c r="D4542" i="7" s="1"/>
  <c r="D4562" i="7" s="1"/>
  <c r="D4582" i="7" s="1"/>
  <c r="D4608" i="7" s="1"/>
  <c r="D4628" i="7" s="1"/>
  <c r="D4641" i="7" s="1"/>
  <c r="D4668" i="7" s="1"/>
  <c r="D4683" i="7" s="1"/>
  <c r="D4702" i="7" s="1"/>
  <c r="D4723" i="7" s="1"/>
  <c r="D4750" i="7" s="1"/>
  <c r="D4771" i="7" s="1"/>
  <c r="D4784" i="7" s="1"/>
  <c r="D4813" i="7" s="1"/>
  <c r="D4835" i="7" s="1"/>
  <c r="D4848" i="7" s="1"/>
  <c r="D4872" i="7" s="1"/>
  <c r="D4887" i="7" s="1"/>
  <c r="D4913" i="7" s="1"/>
  <c r="D4927" i="7" s="1"/>
  <c r="D4947" i="7" s="1"/>
  <c r="D4972" i="7" s="1"/>
  <c r="D4993" i="7" s="1"/>
  <c r="D5012" i="7" s="1"/>
  <c r="D5032" i="7" s="1"/>
  <c r="D5052" i="7" s="1"/>
  <c r="D5067" i="7" s="1"/>
  <c r="D5093" i="7" s="1"/>
  <c r="D5107" i="7" s="1"/>
  <c r="D5127" i="7" s="1"/>
  <c r="D5151" i="7" s="1"/>
  <c r="D5171" i="7" s="1"/>
  <c r="D5189" i="7" s="1"/>
  <c r="D5208" i="7" s="1"/>
  <c r="D5227" i="7" s="1"/>
  <c r="D5242" i="7" s="1"/>
  <c r="D5266" i="7" s="1"/>
  <c r="D5285" i="7" s="1"/>
  <c r="D5304" i="7" s="1"/>
  <c r="D5322" i="7" s="1"/>
  <c r="D5342" i="7" s="1"/>
  <c r="D5360" i="7" s="1"/>
  <c r="D5376" i="7" s="1"/>
  <c r="D5399" i="7" s="1"/>
  <c r="D2994" i="7"/>
  <c r="D3018" i="7" s="1"/>
  <c r="D3029" i="7" s="1"/>
  <c r="D3045" i="7" s="1"/>
  <c r="D3070" i="7" s="1"/>
  <c r="D3087" i="7" s="1"/>
  <c r="D3096" i="7" s="1"/>
  <c r="D3114" i="7" s="1"/>
  <c r="D3130" i="7" s="1"/>
  <c r="D3155" i="7" s="1"/>
  <c r="D3172" i="7" s="1"/>
  <c r="D3181" i="7" s="1"/>
  <c r="D3201" i="7" s="1"/>
  <c r="D3215" i="7" s="1"/>
  <c r="D3232" i="7" s="1"/>
  <c r="D3249" i="7" s="1"/>
  <c r="D3266" i="7" s="1"/>
  <c r="D3283" i="7" s="1"/>
  <c r="D3305" i="7" s="1"/>
  <c r="D3314" i="7" s="1"/>
  <c r="D3330" i="7" s="1"/>
  <c r="D3346" i="7" s="1"/>
  <c r="D3363" i="7" s="1"/>
  <c r="D3379" i="7" s="1"/>
  <c r="D3394" i="7" s="1"/>
  <c r="D3411" i="7" s="1"/>
  <c r="D3427" i="7" s="1"/>
  <c r="D3442" i="7" s="1"/>
  <c r="D3459" i="7" s="1"/>
  <c r="D3474" i="7" s="1"/>
  <c r="D3497" i="7" s="1"/>
  <c r="D3513" i="7" s="1"/>
  <c r="D3522" i="7" s="1"/>
  <c r="D3545" i="7" s="1"/>
  <c r="D3554" i="7" s="1"/>
  <c r="D3577" i="7" s="1"/>
  <c r="D3593" i="7" s="1"/>
  <c r="D3602" i="7" s="1"/>
  <c r="D3625" i="7" s="1"/>
  <c r="D3641" i="7" s="1"/>
  <c r="D3650" i="7" s="1"/>
  <c r="D3666" i="7" s="1"/>
  <c r="D3689" i="7" s="1"/>
  <c r="D3698" i="7" s="1"/>
  <c r="D3714" i="7" s="1"/>
  <c r="D3730" i="7" s="1"/>
  <c r="D3753" i="7" s="1"/>
  <c r="D3769" i="7" s="1"/>
  <c r="D3778" i="7" s="1"/>
  <c r="D3796" i="7" s="1"/>
  <c r="D3812" i="7" s="1"/>
  <c r="D3828" i="7" s="1"/>
  <c r="D3845" i="7" s="1"/>
  <c r="D3863" i="7" s="1"/>
  <c r="D3880" i="7" s="1"/>
  <c r="D3897" i="7" s="1"/>
  <c r="D3913" i="7" s="1"/>
  <c r="D3930" i="7" s="1"/>
  <c r="D3948" i="7" s="1"/>
  <c r="D3965" i="7" s="1"/>
  <c r="D3982" i="7" s="1"/>
  <c r="D4002" i="7" s="1"/>
  <c r="D4020" i="7" s="1"/>
  <c r="D4036" i="7" s="1"/>
  <c r="D4057" i="7" s="1"/>
  <c r="D4072" i="7" s="1"/>
  <c r="D4092" i="7" s="1"/>
  <c r="D4110" i="7" s="1"/>
  <c r="D4125" i="7" s="1"/>
  <c r="D4145" i="7" s="1"/>
  <c r="D4161" i="7" s="1"/>
  <c r="D4180" i="7" s="1"/>
  <c r="D4198" i="7" s="1"/>
  <c r="D4217" i="7" s="1"/>
  <c r="D4236" i="7" s="1"/>
  <c r="D4255" i="7" s="1"/>
  <c r="D4274" i="7" s="1"/>
  <c r="D4293" i="7" s="1"/>
  <c r="D4313" i="7" s="1"/>
  <c r="D4332" i="7" s="1"/>
  <c r="D4351" i="7" s="1"/>
  <c r="D4370" i="7" s="1"/>
  <c r="D4393" i="7" s="1"/>
  <c r="D4412" i="7" s="1"/>
  <c r="D4428" i="7" s="1"/>
  <c r="D4447" i="7" s="1"/>
  <c r="D4469" i="7" s="1"/>
  <c r="D4489" i="7" s="1"/>
  <c r="D4505" i="7" s="1"/>
  <c r="D4525" i="7" s="1"/>
  <c r="D4548" i="7" s="1"/>
  <c r="D4564" i="7" s="1"/>
  <c r="D4584" i="7" s="1"/>
  <c r="D4606" i="7" s="1"/>
  <c r="D4626" i="7" s="1"/>
  <c r="D4649" i="7" s="1"/>
  <c r="D4666" i="7" s="1"/>
  <c r="D4689" i="7" s="1"/>
  <c r="D4709" i="7" s="1"/>
  <c r="D4731" i="7" s="1"/>
  <c r="D4748" i="7" s="1"/>
  <c r="D4769" i="7" s="1"/>
  <c r="D4786" i="7" s="1"/>
  <c r="D4811" i="7" s="1"/>
  <c r="D4830" i="7" s="1"/>
  <c r="D4854" i="7" s="1"/>
  <c r="D4870" i="7" s="1"/>
  <c r="D4893" i="7" s="1"/>
  <c r="D4911" i="7" s="1"/>
  <c r="D4929" i="7" s="1"/>
  <c r="D4949" i="7" s="1"/>
  <c r="D4970" i="7" s="1"/>
  <c r="D4991" i="7" s="1"/>
  <c r="D5010" i="7" s="1"/>
  <c r="D5030" i="7" s="1"/>
  <c r="D5050" i="7" s="1"/>
  <c r="D5074" i="7" s="1"/>
  <c r="D5091" i="7" s="1"/>
  <c r="D5109" i="7" s="1"/>
  <c r="D5129" i="7" s="1"/>
  <c r="D5149" i="7" s="1"/>
  <c r="D5169" i="7" s="1"/>
  <c r="D5187" i="7" s="1"/>
  <c r="D5206" i="7" s="1"/>
  <c r="D5225" i="7" s="1"/>
  <c r="D5245" i="7" s="1"/>
  <c r="D5264" i="7" s="1"/>
  <c r="D5283" i="7" s="1"/>
  <c r="D5302" i="7" s="1"/>
  <c r="D5320" i="7" s="1"/>
  <c r="D5340" i="7" s="1"/>
  <c r="D5358" i="7" s="1"/>
  <c r="D5381" i="7" s="1"/>
  <c r="D5397" i="7" s="1"/>
  <c r="D2829" i="7"/>
  <c r="D2850" i="7" s="1"/>
  <c r="D2865" i="7" s="1"/>
  <c r="D2882" i="7" s="1"/>
  <c r="D2901" i="7" s="1"/>
  <c r="D2920" i="7" s="1"/>
  <c r="D2942" i="7" s="1"/>
  <c r="D2956" i="7" s="1"/>
  <c r="D2981" i="7" s="1"/>
  <c r="D3000" i="7" s="1"/>
  <c r="D3011" i="7" s="1"/>
  <c r="D3030" i="7" s="1"/>
  <c r="D3046" i="7" s="1"/>
  <c r="D3062" i="7" s="1"/>
  <c r="D3079" i="7" s="1"/>
  <c r="D3097" i="7" s="1"/>
  <c r="D3115" i="7" s="1"/>
  <c r="D3131" i="7" s="1"/>
  <c r="D3147" i="7" s="1"/>
  <c r="D3164" i="7" s="1"/>
  <c r="D3182" i="7" s="1"/>
  <c r="D3199" i="7" s="1"/>
  <c r="D3216" i="7" s="1"/>
  <c r="D3240" i="7" s="1"/>
  <c r="D3257" i="7" s="1"/>
  <c r="D3267" i="7" s="1"/>
  <c r="D3289" i="7" s="1"/>
  <c r="D3298" i="7" s="1"/>
  <c r="D3315" i="7" s="1"/>
  <c r="D3332" i="7" s="1"/>
  <c r="D3347" i="7" s="1"/>
  <c r="D3364" i="7" s="1"/>
  <c r="D3380" i="7" s="1"/>
  <c r="D3395" i="7" s="1"/>
  <c r="D3412" i="7" s="1"/>
  <c r="D3428" i="7" s="1"/>
  <c r="D3443" i="7" s="1"/>
  <c r="D3460" i="7" s="1"/>
  <c r="D3475" i="7" s="1"/>
  <c r="D3490" i="7" s="1"/>
  <c r="D3506" i="7" s="1"/>
  <c r="D3523" i="7" s="1"/>
  <c r="D3539" i="7" s="1"/>
  <c r="D3555" i="7" s="1"/>
  <c r="D3570" i="7" s="1"/>
  <c r="D3586" i="7" s="1"/>
  <c r="D3603" i="7" s="1"/>
  <c r="D3619" i="7" s="1"/>
  <c r="D3634" i="7" s="1"/>
  <c r="D3651" i="7" s="1"/>
  <c r="D3668" i="7" s="1"/>
  <c r="D3682" i="7" s="1"/>
  <c r="D3699" i="7" s="1"/>
  <c r="D3715" i="7" s="1"/>
  <c r="D3731" i="7" s="1"/>
  <c r="D3746" i="7" s="1"/>
  <c r="D3762" i="7" s="1"/>
  <c r="D3779" i="7" s="1"/>
  <c r="D3797" i="7" s="1"/>
  <c r="D3813" i="7" s="1"/>
  <c r="D3829" i="7" s="1"/>
  <c r="D3846" i="7" s="1"/>
  <c r="D3864" i="7" s="1"/>
  <c r="D3881" i="7" s="1"/>
  <c r="D3898" i="7" s="1"/>
  <c r="D3914" i="7" s="1"/>
  <c r="D3931" i="7" s="1"/>
  <c r="D3949" i="7" s="1"/>
  <c r="D3966" i="7" s="1"/>
  <c r="D3983" i="7" s="1"/>
  <c r="D4005" i="7" s="1"/>
  <c r="D4023" i="7" s="1"/>
  <c r="D4037" i="7" s="1"/>
  <c r="D4056" i="7" s="1"/>
  <c r="D4073" i="7" s="1"/>
  <c r="D4095" i="7" s="1"/>
  <c r="D4113" i="7" s="1"/>
  <c r="D4126" i="7" s="1"/>
  <c r="D4146" i="7" s="1"/>
  <c r="D4162" i="7" s="1"/>
  <c r="D4181" i="7" s="1"/>
  <c r="D4199" i="7" s="1"/>
  <c r="D4222" i="7" s="1"/>
  <c r="D4237" i="7" s="1"/>
  <c r="D4256" i="7" s="1"/>
  <c r="D4275" i="7" s="1"/>
  <c r="D4294" i="7" s="1"/>
  <c r="D4314" i="7" s="1"/>
  <c r="D4335" i="7" s="1"/>
  <c r="D4352" i="7" s="1"/>
  <c r="D4371" i="7" s="1"/>
  <c r="D4388" i="7" s="1"/>
  <c r="D4407" i="7" s="1"/>
  <c r="D4429" i="7" s="1"/>
  <c r="D4448" i="7" s="1"/>
  <c r="D4464" i="7" s="1"/>
  <c r="D4484" i="7" s="1"/>
  <c r="D4506" i="7" s="1"/>
  <c r="D4526" i="7" s="1"/>
  <c r="D4543" i="7" s="1"/>
  <c r="D4563" i="7" s="1"/>
  <c r="D4583" i="7" s="1"/>
  <c r="D4607" i="7" s="1"/>
  <c r="D4627" i="7" s="1"/>
  <c r="D4644" i="7" s="1"/>
  <c r="D4667" i="7" s="1"/>
  <c r="D4684" i="7" s="1"/>
  <c r="D4703" i="7" s="1"/>
  <c r="D4721" i="7" s="1"/>
  <c r="D4749" i="7" s="1"/>
  <c r="D4770" i="7" s="1"/>
  <c r="D4785" i="7" s="1"/>
  <c r="D4812" i="7" s="1"/>
  <c r="D4831" i="7" s="1"/>
  <c r="D4849" i="7" s="1"/>
  <c r="D4871" i="7" s="1"/>
  <c r="D4888" i="7" s="1"/>
  <c r="D4912" i="7" s="1"/>
  <c r="D4928" i="7" s="1"/>
  <c r="D4948" i="7" s="1"/>
  <c r="D4971" i="7" s="1"/>
  <c r="D4992" i="7" s="1"/>
  <c r="D5011" i="7" s="1"/>
  <c r="D5031" i="7" s="1"/>
  <c r="D5051" i="7" s="1"/>
  <c r="D5069" i="7" s="1"/>
  <c r="D5092" i="7" s="1"/>
  <c r="D5108" i="7" s="1"/>
  <c r="D5128" i="7" s="1"/>
  <c r="D5150" i="7" s="1"/>
  <c r="D5170" i="7" s="1"/>
  <c r="D5188" i="7" s="1"/>
  <c r="D5207" i="7" s="1"/>
  <c r="D5226" i="7" s="1"/>
  <c r="D5243" i="7" s="1"/>
  <c r="D5265" i="7" s="1"/>
  <c r="D5284" i="7" s="1"/>
  <c r="D5303" i="7" s="1"/>
  <c r="D5326" i="7" s="1"/>
  <c r="D5341" i="7" s="1"/>
  <c r="D5364" i="7" s="1"/>
  <c r="D5383" i="7" s="1"/>
  <c r="D5396" i="7" s="1"/>
  <c r="D2827" i="7"/>
  <c r="D2842" i="7" s="1"/>
  <c r="D2867" i="7" s="1"/>
  <c r="D2883" i="7" s="1"/>
  <c r="D2902" i="7" s="1"/>
  <c r="D2921" i="7" s="1"/>
  <c r="D2945" i="7" s="1"/>
  <c r="D2957" i="7" s="1"/>
  <c r="D2973" i="7" s="1"/>
  <c r="D2996" i="7" s="1"/>
  <c r="D2786" i="7"/>
  <c r="D2802" i="7" s="1"/>
  <c r="D2678" i="7"/>
  <c r="D2695" i="7" s="1"/>
  <c r="D2710" i="7" s="1"/>
  <c r="D2734" i="7" s="1"/>
  <c r="D2755" i="7" s="1"/>
  <c r="D2773" i="7" s="1"/>
  <c r="D2788" i="7" s="1"/>
  <c r="D2803" i="7" s="1"/>
  <c r="D2826" i="7" s="1"/>
  <c r="D2843" i="7" s="1"/>
  <c r="D2866" i="7" s="1"/>
  <c r="D2657" i="7"/>
  <c r="D2630" i="7"/>
  <c r="D2655" i="7" s="1"/>
  <c r="D2670" i="7" s="1"/>
  <c r="D2694" i="7" s="1"/>
  <c r="D2711" i="7" s="1"/>
  <c r="D2737" i="7" s="1"/>
  <c r="D2748" i="7" s="1"/>
  <c r="D2766" i="7" s="1"/>
  <c r="D2787" i="7" s="1"/>
  <c r="D2804" i="7" s="1"/>
  <c r="D2825" i="7" s="1"/>
  <c r="D2844" i="7" s="1"/>
  <c r="D2869" i="7" s="1"/>
  <c r="D2884" i="7" s="1"/>
  <c r="D2903" i="7" s="1"/>
  <c r="D2147" i="7"/>
  <c r="D2162" i="7" s="1"/>
  <c r="D2186" i="7" s="1"/>
  <c r="D2198" i="7" s="1"/>
  <c r="D2222" i="7" s="1"/>
  <c r="D2237" i="7" s="1"/>
  <c r="D2260" i="7" s="1"/>
  <c r="D2271" i="7" s="1"/>
  <c r="D2296" i="7" s="1"/>
  <c r="D2314" i="7" s="1"/>
  <c r="D2332" i="7" s="1"/>
  <c r="D2346" i="7" s="1"/>
  <c r="D2361" i="7" s="1"/>
  <c r="D2386" i="7" s="1"/>
  <c r="D2404" i="7" s="1"/>
  <c r="D2422" i="7" s="1"/>
  <c r="D2435" i="7" s="1"/>
  <c r="D2450" i="7" s="1"/>
  <c r="D2474" i="7" s="1"/>
  <c r="D2489" i="7" s="1"/>
  <c r="D2504" i="7" s="1"/>
  <c r="D2526" i="7" s="1"/>
  <c r="D2540" i="7" s="1"/>
  <c r="D2564" i="7" s="1"/>
  <c r="D2579" i="7" s="1"/>
  <c r="D2594" i="7" s="1"/>
  <c r="D2616" i="7" s="1"/>
  <c r="D2631" i="7" s="1"/>
  <c r="D2654" i="7" s="1"/>
  <c r="D2671" i="7" s="1"/>
  <c r="D2698" i="7" s="1"/>
  <c r="D2712" i="7" s="1"/>
  <c r="D2733" i="7" s="1"/>
  <c r="D2749" i="7" s="1"/>
  <c r="D2767" i="7" s="1"/>
  <c r="D2790" i="7" s="1"/>
  <c r="D2805" i="7" s="1"/>
  <c r="D2828" i="7" s="1"/>
  <c r="D2845" i="7" s="1"/>
  <c r="D2864" i="7" s="1"/>
  <c r="D2885" i="7" s="1"/>
  <c r="D2904" i="7" s="1"/>
  <c r="D2922" i="7" s="1"/>
  <c r="D2941" i="7" s="1"/>
  <c r="D2958" i="7" s="1"/>
  <c r="D2974" i="7" s="1"/>
  <c r="D2995" i="7" s="1"/>
  <c r="D3012" i="7" s="1"/>
  <c r="D3036" i="7" s="1"/>
  <c r="D3047" i="7" s="1"/>
  <c r="D3063" i="7" s="1"/>
  <c r="D3080" i="7" s="1"/>
  <c r="D3098" i="7" s="1"/>
  <c r="D3116" i="7" s="1"/>
  <c r="D3132" i="7" s="1"/>
  <c r="D3148" i="7" s="1"/>
  <c r="D3165" i="7" s="1"/>
  <c r="D3183" i="7" s="1"/>
  <c r="D3200" i="7" s="1"/>
  <c r="D3217" i="7" s="1"/>
  <c r="D3233" i="7" s="1"/>
  <c r="D3250" i="7" s="1"/>
  <c r="D3268" i="7" s="1"/>
  <c r="D3284" i="7" s="1"/>
  <c r="D3299" i="7" s="1"/>
  <c r="D3316" i="7" s="1"/>
  <c r="D3333" i="7" s="1"/>
  <c r="D3348" i="7" s="1"/>
  <c r="D3365" i="7" s="1"/>
  <c r="D3381" i="7" s="1"/>
  <c r="D3396" i="7" s="1"/>
  <c r="D3413" i="7" s="1"/>
  <c r="D3429" i="7" s="1"/>
  <c r="D3444" i="7" s="1"/>
  <c r="D3461" i="7" s="1"/>
  <c r="D3476" i="7" s="1"/>
  <c r="D3491" i="7" s="1"/>
  <c r="D1843" i="7"/>
  <c r="D1869" i="7" s="1"/>
  <c r="D1887" i="7" s="1"/>
  <c r="D1898" i="7" s="1"/>
  <c r="D1923" i="7" s="1"/>
  <c r="D1936" i="7" s="1"/>
  <c r="D1959" i="7" s="1"/>
  <c r="D1977" i="7" s="1"/>
  <c r="D1995" i="7" s="1"/>
  <c r="D2013" i="7" s="1"/>
  <c r="D2024" i="7" s="1"/>
  <c r="D2041" i="7" s="1"/>
  <c r="D1609" i="7"/>
  <c r="D1635" i="7" s="1"/>
  <c r="D1645" i="7" s="1"/>
  <c r="D1664" i="7" s="1"/>
  <c r="D1682" i="7" s="1"/>
  <c r="D1702" i="7" s="1"/>
  <c r="D1720" i="7" s="1"/>
  <c r="D1743" i="7" s="1"/>
  <c r="D1754" i="7" s="1"/>
  <c r="D1779" i="7" s="1"/>
  <c r="D1797" i="7" s="1"/>
  <c r="D1815" i="7" s="1"/>
  <c r="D1833" i="7" s="1"/>
  <c r="D1358" i="7"/>
  <c r="D1379" i="7" s="1"/>
  <c r="D1407" i="7" s="1"/>
  <c r="D1424" i="7" s="1"/>
  <c r="D1438" i="7" s="1"/>
  <c r="D1461" i="7" s="1"/>
  <c r="D1481" i="7" s="1"/>
  <c r="D1490" i="7" s="1"/>
  <c r="D1508" i="7" s="1"/>
  <c r="D1524" i="7" s="1"/>
  <c r="D1549" i="7" s="1"/>
  <c r="D1566" i="7" s="1"/>
  <c r="D1575" i="7" s="1"/>
  <c r="D1594" i="7" s="1"/>
  <c r="D1610" i="7" s="1"/>
  <c r="D1633" i="7" s="1"/>
  <c r="D1653" i="7" s="1"/>
  <c r="D1671" i="7" s="1"/>
  <c r="D1683" i="7" s="1"/>
  <c r="D1704" i="7" s="1"/>
  <c r="D1722" i="7" s="1"/>
  <c r="D1735" i="7" s="1"/>
  <c r="D1755" i="7" s="1"/>
  <c r="D1771" i="7" s="1"/>
  <c r="D1790" i="7" s="1"/>
  <c r="D1808" i="7" s="1"/>
  <c r="D1826" i="7" s="1"/>
  <c r="D1844" i="7" s="1"/>
  <c r="D1862" i="7" s="1"/>
  <c r="D1880" i="7" s="1"/>
  <c r="D1899" i="7" s="1"/>
  <c r="D1918" i="7" s="1"/>
  <c r="D1938" i="7" s="1"/>
  <c r="D1951" i="7" s="1"/>
  <c r="D1970" i="7" s="1"/>
  <c r="D1988" i="7" s="1"/>
  <c r="D2006" i="7" s="1"/>
  <c r="D2025" i="7" s="1"/>
  <c r="D2049" i="7" s="1"/>
  <c r="D2067" i="7" s="1"/>
  <c r="D2076" i="7" s="1"/>
  <c r="D2094" i="7" s="1"/>
  <c r="D2110" i="7" s="1"/>
  <c r="D2127" i="7" s="1"/>
  <c r="D2149" i="7" s="1"/>
  <c r="D2163" i="7" s="1"/>
  <c r="D2185" i="7" s="1"/>
  <c r="D2199" i="7" s="1"/>
  <c r="D2221" i="7" s="1"/>
  <c r="D2239" i="7" s="1"/>
  <c r="D2252" i="7" s="1"/>
  <c r="D2272" i="7" s="1"/>
  <c r="D2288" i="7" s="1"/>
  <c r="D2307" i="7" s="1"/>
  <c r="D2325" i="7" s="1"/>
  <c r="D2343" i="7" s="1"/>
  <c r="D2362" i="7" s="1"/>
  <c r="D2378" i="7" s="1"/>
  <c r="D2397" i="7" s="1"/>
  <c r="D2415" i="7" s="1"/>
  <c r="D2437" i="7" s="1"/>
  <c r="D2451" i="7" s="1"/>
  <c r="D2473" i="7" s="1"/>
  <c r="D2491" i="7" s="1"/>
  <c r="D2505" i="7" s="1"/>
  <c r="D2528" i="7" s="1"/>
  <c r="D2541" i="7" s="1"/>
  <c r="D2563" i="7" s="1"/>
  <c r="D2581" i="7" s="1"/>
  <c r="D2595" i="7" s="1"/>
  <c r="D2618" i="7" s="1"/>
  <c r="D2632" i="7" s="1"/>
  <c r="D2653" i="7" s="1"/>
  <c r="D2672" i="7" s="1"/>
  <c r="D2693" i="7" s="1"/>
  <c r="D2713" i="7" s="1"/>
  <c r="D2732" i="7" s="1"/>
  <c r="D1245" i="7"/>
  <c r="D1263" i="7" s="1"/>
  <c r="D1277" i="7" s="1"/>
  <c r="D1306" i="7" s="1"/>
  <c r="D1317" i="7" s="1"/>
  <c r="D1343" i="7" s="1"/>
  <c r="D1359" i="7" s="1"/>
  <c r="D1088" i="7"/>
  <c r="D1104" i="7" s="1"/>
  <c r="D1131" i="7" s="1"/>
  <c r="D1150" i="7" s="1"/>
  <c r="D1163" i="7" s="1"/>
  <c r="D1189" i="7" s="1"/>
  <c r="D1207" i="7" s="1"/>
  <c r="D1224" i="7" s="1"/>
  <c r="D1238" i="7" s="1"/>
  <c r="D1264" i="7" s="1"/>
  <c r="D1278" i="7" s="1"/>
  <c r="D1304" i="7" s="1"/>
  <c r="D1326" i="7" s="1"/>
  <c r="D1342" i="7" s="1"/>
  <c r="D1360" i="7" s="1"/>
  <c r="D1380" i="7" s="1"/>
  <c r="D1404" i="7" s="1"/>
  <c r="D940" i="7"/>
  <c r="D963" i="7" s="1"/>
  <c r="D978" i="7" s="1"/>
  <c r="D1001" i="7" s="1"/>
  <c r="D1014" i="7" s="1"/>
  <c r="D1039" i="7" s="1"/>
  <c r="D1057" i="7" s="1"/>
  <c r="D1075" i="7" s="1"/>
  <c r="D1090" i="7" s="1"/>
  <c r="D1105" i="7" s="1"/>
  <c r="D1129" i="7" s="1"/>
  <c r="D1143" i="7" s="1"/>
  <c r="D1167" i="7" s="1"/>
  <c r="D1181" i="7" s="1"/>
  <c r="D1200" i="7" s="1"/>
  <c r="D1223" i="7" s="1"/>
  <c r="D1239" i="7" s="1"/>
  <c r="D1262" i="7" s="1"/>
  <c r="D1279" i="7" s="1"/>
  <c r="D1303" i="7" s="1"/>
  <c r="D1319" i="7" s="1"/>
  <c r="D1341" i="7" s="1"/>
  <c r="D1361" i="7" s="1"/>
  <c r="D1381" i="7" s="1"/>
  <c r="D1403" i="7" s="1"/>
  <c r="D1423" i="7" s="1"/>
  <c r="D1439" i="7" s="1"/>
  <c r="D1464" i="7" s="1"/>
  <c r="D1473" i="7" s="1"/>
  <c r="D1491" i="7" s="1"/>
  <c r="D1509" i="7" s="1"/>
  <c r="D1525" i="7" s="1"/>
  <c r="D1541" i="7" s="1"/>
  <c r="D1558" i="7" s="1"/>
  <c r="D1576" i="7" s="1"/>
  <c r="D1593" i="7" s="1"/>
  <c r="D1611" i="7" s="1"/>
  <c r="D1632" i="7" s="1"/>
  <c r="D1647" i="7" s="1"/>
  <c r="D1665" i="7" s="1"/>
  <c r="D1684" i="7" s="1"/>
  <c r="D1703" i="7" s="1"/>
  <c r="D1721" i="7" s="1"/>
  <c r="D1736" i="7" s="1"/>
  <c r="D1756" i="7" s="1"/>
  <c r="D1772" i="7" s="1"/>
  <c r="D1791" i="7" s="1"/>
  <c r="D1809" i="7" s="1"/>
  <c r="D1827" i="7" s="1"/>
  <c r="D1845" i="7" s="1"/>
  <c r="D1863" i="7" s="1"/>
  <c r="D1881" i="7" s="1"/>
  <c r="D1900" i="7" s="1"/>
  <c r="D1920" i="7" s="1"/>
  <c r="D1937" i="7" s="1"/>
  <c r="D1952" i="7" s="1"/>
  <c r="D1971" i="7" s="1"/>
  <c r="D1989" i="7" s="1"/>
  <c r="D2007" i="7" s="1"/>
  <c r="D2026" i="7" s="1"/>
  <c r="D2042" i="7" s="1"/>
  <c r="D2060" i="7" s="1"/>
  <c r="D2077" i="7" s="1"/>
  <c r="D2095" i="7" s="1"/>
  <c r="D2111" i="7" s="1"/>
  <c r="D2128" i="7" s="1"/>
  <c r="D2148" i="7" s="1"/>
  <c r="D2164" i="7" s="1"/>
  <c r="D2184" i="7" s="1"/>
  <c r="D2200" i="7" s="1"/>
  <c r="D2220" i="7" s="1"/>
  <c r="D2238" i="7" s="1"/>
  <c r="D2253" i="7" s="1"/>
  <c r="D2273" i="7" s="1"/>
  <c r="D2289" i="7" s="1"/>
  <c r="D2308" i="7" s="1"/>
  <c r="D2326" i="7" s="1"/>
  <c r="D2344" i="7" s="1"/>
  <c r="D2363" i="7" s="1"/>
  <c r="D2379" i="7" s="1"/>
  <c r="D2398" i="7" s="1"/>
  <c r="D2416" i="7" s="1"/>
  <c r="D2436" i="7" s="1"/>
  <c r="D2452" i="7" s="1"/>
  <c r="D2472" i="7" s="1"/>
  <c r="D2490" i="7" s="1"/>
  <c r="D2506" i="7" s="1"/>
  <c r="D2527" i="7" s="1"/>
  <c r="D2542" i="7" s="1"/>
  <c r="D2562" i="7" s="1"/>
  <c r="D2580" i="7" s="1"/>
  <c r="D2596" i="7" s="1"/>
  <c r="D2617" i="7" s="1"/>
  <c r="D2633" i="7" s="1"/>
  <c r="D2656" i="7" s="1"/>
  <c r="D2673" i="7" s="1"/>
  <c r="D2696" i="7" s="1"/>
  <c r="D2714" i="7" s="1"/>
  <c r="D2735" i="7" s="1"/>
  <c r="D2750" i="7" s="1"/>
  <c r="D2768" i="7" s="1"/>
  <c r="D2785" i="7" s="1"/>
  <c r="D2806" i="7" s="1"/>
  <c r="D2823" i="7" s="1"/>
  <c r="D2846" i="7" s="1"/>
  <c r="D2863" i="7" s="1"/>
  <c r="D2886" i="7" s="1"/>
  <c r="D2905" i="7" s="1"/>
  <c r="D2923" i="7" s="1"/>
  <c r="D2943" i="7" s="1"/>
  <c r="D2959" i="7" s="1"/>
  <c r="D2975" i="7" s="1"/>
  <c r="D2998" i="7" s="1"/>
  <c r="D3013" i="7" s="1"/>
  <c r="D3031" i="7" s="1"/>
  <c r="D3048" i="7" s="1"/>
  <c r="D3064" i="7" s="1"/>
  <c r="D3081" i="7" s="1"/>
  <c r="D3099" i="7" s="1"/>
  <c r="D3117" i="7" s="1"/>
  <c r="D3133" i="7" s="1"/>
  <c r="D3149" i="7" s="1"/>
  <c r="D3166" i="7" s="1"/>
  <c r="D3184" i="7" s="1"/>
  <c r="D3206" i="7" s="1"/>
  <c r="D3218" i="7" s="1"/>
  <c r="D3234" i="7" s="1"/>
  <c r="D3251" i="7" s="1"/>
  <c r="D3269" i="7" s="1"/>
  <c r="D3285" i="7" s="1"/>
  <c r="D3300" i="7" s="1"/>
  <c r="D3317" i="7" s="1"/>
  <c r="D3334" i="7" s="1"/>
  <c r="D3349" i="7" s="1"/>
  <c r="D3366" i="7" s="1"/>
  <c r="D3382" i="7" s="1"/>
  <c r="D3397" i="7" s="1"/>
  <c r="D3414" i="7" s="1"/>
  <c r="D3430" i="7" s="1"/>
  <c r="D3445" i="7" s="1"/>
  <c r="D3462" i="7" s="1"/>
  <c r="D3477" i="7" s="1"/>
  <c r="D3492" i="7" s="1"/>
  <c r="D3508" i="7" s="1"/>
  <c r="D3525" i="7" s="1"/>
  <c r="D3541" i="7" s="1"/>
  <c r="D3557" i="7" s="1"/>
  <c r="D3572" i="7" s="1"/>
  <c r="D3588" i="7" s="1"/>
  <c r="D3605" i="7" s="1"/>
  <c r="D3621" i="7" s="1"/>
  <c r="D3636" i="7" s="1"/>
  <c r="D3653" i="7" s="1"/>
  <c r="D3670" i="7" s="1"/>
  <c r="D3684" i="7" s="1"/>
  <c r="D3701" i="7" s="1"/>
  <c r="D3717" i="7" s="1"/>
  <c r="D3733" i="7" s="1"/>
  <c r="D3748" i="7" s="1"/>
  <c r="D3764" i="7" s="1"/>
  <c r="D3781" i="7" s="1"/>
  <c r="D3799" i="7" s="1"/>
  <c r="D3815" i="7" s="1"/>
  <c r="D833" i="7"/>
  <c r="D852" i="7" s="1"/>
  <c r="D868" i="7" s="1"/>
  <c r="D891" i="7" s="1"/>
  <c r="D906" i="7" s="1"/>
  <c r="D919" i="7" s="1"/>
  <c r="D942" i="7" s="1"/>
  <c r="D957" i="7" s="1"/>
  <c r="D980" i="7" s="1"/>
  <c r="D1000" i="7" s="1"/>
  <c r="D1015" i="7" s="1"/>
  <c r="D1031" i="7" s="1"/>
  <c r="D1050" i="7" s="1"/>
  <c r="D1068" i="7" s="1"/>
  <c r="D1089" i="7" s="1"/>
  <c r="D1106" i="7" s="1"/>
  <c r="D1128" i="7" s="1"/>
  <c r="D1144" i="7" s="1"/>
  <c r="D1166" i="7" s="1"/>
  <c r="D1182" i="7" s="1"/>
  <c r="D1201" i="7" s="1"/>
  <c r="D1222" i="7" s="1"/>
  <c r="D1240" i="7" s="1"/>
  <c r="D1265" i="7" s="1"/>
  <c r="D1280" i="7" s="1"/>
  <c r="D1302" i="7" s="1"/>
  <c r="D1320" i="7" s="1"/>
  <c r="D1344" i="7" s="1"/>
  <c r="D1362" i="7" s="1"/>
  <c r="D1382" i="7" s="1"/>
  <c r="D1406" i="7" s="1"/>
  <c r="D1422" i="7" s="1"/>
  <c r="D1440" i="7" s="1"/>
  <c r="D770" i="7"/>
  <c r="D797" i="7" s="1"/>
  <c r="D816" i="7" s="1"/>
  <c r="D832" i="7" s="1"/>
  <c r="D851" i="7" s="1"/>
  <c r="D870" i="7" s="1"/>
  <c r="D888" i="7" s="1"/>
  <c r="D905" i="7" s="1"/>
  <c r="D921" i="7" s="1"/>
  <c r="D941" i="7" s="1"/>
  <c r="D958" i="7" s="1"/>
  <c r="D979" i="7" s="1"/>
  <c r="D999" i="7" s="1"/>
  <c r="D1016" i="7" s="1"/>
  <c r="D1032" i="7" s="1"/>
  <c r="D1051" i="7" s="1"/>
  <c r="D1069" i="7" s="1"/>
  <c r="D1092" i="7" s="1"/>
  <c r="D1107" i="7" s="1"/>
  <c r="D1127" i="7" s="1"/>
  <c r="D1145" i="7" s="1"/>
  <c r="D1165" i="7" s="1"/>
  <c r="D1183" i="7" s="1"/>
  <c r="D1202" i="7" s="1"/>
  <c r="D1225" i="7" s="1"/>
  <c r="D1241" i="7" s="1"/>
  <c r="D1260" i="7" s="1"/>
  <c r="D1281" i="7" s="1"/>
  <c r="D1305" i="7" s="1"/>
  <c r="D1321" i="7" s="1"/>
  <c r="D1339" i="7" s="1"/>
  <c r="D1363" i="7" s="1"/>
  <c r="D1383" i="7" s="1"/>
  <c r="D1401" i="7" s="1"/>
  <c r="D1425" i="7" s="1"/>
  <c r="D1441" i="7" s="1"/>
  <c r="D1460" i="7" s="1"/>
  <c r="D1474" i="7" s="1"/>
  <c r="D1492" i="7" s="1"/>
  <c r="D1510" i="7" s="1"/>
  <c r="D1526" i="7" s="1"/>
  <c r="D1542" i="7" s="1"/>
  <c r="D1559" i="7" s="1"/>
  <c r="D1577" i="7" s="1"/>
  <c r="D1595" i="7" s="1"/>
  <c r="D1612" i="7" s="1"/>
  <c r="D1631" i="7" s="1"/>
  <c r="D1648" i="7" s="1"/>
  <c r="D1666" i="7" s="1"/>
  <c r="D1685" i="7" s="1"/>
  <c r="D1706" i="7" s="1"/>
  <c r="D1724" i="7" s="1"/>
  <c r="D1737" i="7" s="1"/>
  <c r="D1757" i="7" s="1"/>
  <c r="D1773" i="7" s="1"/>
  <c r="D1792" i="7" s="1"/>
  <c r="D1810" i="7" s="1"/>
  <c r="D1828" i="7" s="1"/>
  <c r="D1846" i="7" s="1"/>
  <c r="D1864" i="7" s="1"/>
  <c r="D1882" i="7" s="1"/>
  <c r="D1901" i="7" s="1"/>
  <c r="D1919" i="7" s="1"/>
  <c r="D1940" i="7" s="1"/>
  <c r="D1953" i="7" s="1"/>
  <c r="D1972" i="7" s="1"/>
  <c r="D1990" i="7" s="1"/>
  <c r="D2008" i="7" s="1"/>
  <c r="D2027" i="7" s="1"/>
  <c r="D2043" i="7" s="1"/>
  <c r="D2061" i="7" s="1"/>
  <c r="D2078" i="7" s="1"/>
  <c r="D2096" i="7" s="1"/>
  <c r="D2112" i="7" s="1"/>
  <c r="D2129" i="7" s="1"/>
  <c r="D2151" i="7" s="1"/>
  <c r="D2165" i="7" s="1"/>
  <c r="D2187" i="7" s="1"/>
  <c r="D2201" i="7" s="1"/>
  <c r="D2223" i="7" s="1"/>
  <c r="D2241" i="7" s="1"/>
  <c r="D2254" i="7" s="1"/>
  <c r="D2274" i="7" s="1"/>
  <c r="D2290" i="7" s="1"/>
  <c r="D2309" i="7" s="1"/>
  <c r="D2327" i="7" s="1"/>
  <c r="D2345" i="7" s="1"/>
  <c r="D2364" i="7" s="1"/>
  <c r="D2380" i="7" s="1"/>
  <c r="D2399" i="7" s="1"/>
  <c r="D2417" i="7" s="1"/>
  <c r="D2439" i="7" s="1"/>
  <c r="D2453" i="7" s="1"/>
  <c r="D2475" i="7" s="1"/>
  <c r="D2493" i="7" s="1"/>
  <c r="D2507" i="7" s="1"/>
  <c r="D2529" i="7" s="1"/>
  <c r="D2543" i="7" s="1"/>
  <c r="D2565" i="7" s="1"/>
  <c r="D2583" i="7" s="1"/>
  <c r="D2597" i="7" s="1"/>
  <c r="D2619" i="7" s="1"/>
  <c r="D2634" i="7" s="1"/>
  <c r="D2651" i="7" s="1"/>
  <c r="D2674" i="7" s="1"/>
  <c r="D2691" i="7" s="1"/>
  <c r="D2715" i="7" s="1"/>
  <c r="D2730" i="7" s="1"/>
  <c r="D2751" i="7" s="1"/>
  <c r="D2769" i="7" s="1"/>
  <c r="D2784" i="7" s="1"/>
  <c r="D2807" i="7" s="1"/>
  <c r="D2822" i="7" s="1"/>
  <c r="D2847" i="7" s="1"/>
  <c r="D2862" i="7" s="1"/>
  <c r="D2887" i="7" s="1"/>
  <c r="D2906" i="7" s="1"/>
  <c r="D2924" i="7" s="1"/>
  <c r="D2939" i="7" s="1"/>
  <c r="D2960" i="7" s="1"/>
  <c r="D2976" i="7" s="1"/>
  <c r="D2993" i="7" s="1"/>
  <c r="D3014" i="7" s="1"/>
  <c r="D3032" i="7" s="1"/>
  <c r="D3049" i="7" s="1"/>
  <c r="D3065" i="7" s="1"/>
  <c r="D3082" i="7" s="1"/>
  <c r="D3100" i="7" s="1"/>
  <c r="D3118" i="7" s="1"/>
  <c r="D3134" i="7" s="1"/>
  <c r="D3150" i="7" s="1"/>
  <c r="D3167" i="7" s="1"/>
  <c r="D3185" i="7" s="1"/>
  <c r="D3202" i="7" s="1"/>
  <c r="D3219" i="7" s="1"/>
  <c r="D3235" i="7" s="1"/>
  <c r="D3252" i="7" s="1"/>
  <c r="D3270" i="7" s="1"/>
  <c r="D3286" i="7" s="1"/>
  <c r="D3301" i="7" s="1"/>
  <c r="D3318" i="7" s="1"/>
  <c r="D3335" i="7" s="1"/>
  <c r="D3350" i="7" s="1"/>
  <c r="D3367" i="7" s="1"/>
  <c r="D3383" i="7" s="1"/>
  <c r="D3398" i="7" s="1"/>
  <c r="D3415" i="7" s="1"/>
  <c r="D3431" i="7" s="1"/>
  <c r="D3446" i="7" s="1"/>
  <c r="D3463" i="7" s="1"/>
  <c r="D3478" i="7" s="1"/>
  <c r="D3493" i="7" s="1"/>
  <c r="D3509" i="7" s="1"/>
  <c r="D3526" i="7" s="1"/>
  <c r="D3542" i="7" s="1"/>
  <c r="D3558" i="7" s="1"/>
  <c r="D3573" i="7" s="1"/>
  <c r="D3589" i="7" s="1"/>
  <c r="D3606" i="7" s="1"/>
  <c r="D3622" i="7" s="1"/>
  <c r="D3637" i="7" s="1"/>
  <c r="D3654" i="7" s="1"/>
  <c r="D3671" i="7" s="1"/>
  <c r="D3685" i="7" s="1"/>
  <c r="D3702" i="7" s="1"/>
  <c r="D3718" i="7" s="1"/>
  <c r="D3734" i="7" s="1"/>
  <c r="D3749" i="7" s="1"/>
  <c r="D3765" i="7" s="1"/>
  <c r="D3782" i="7" s="1"/>
  <c r="D3800" i="7" s="1"/>
  <c r="D3816" i="7" s="1"/>
  <c r="D3832" i="7" s="1"/>
  <c r="D3849" i="7" s="1"/>
  <c r="D3867" i="7" s="1"/>
  <c r="D3884" i="7" s="1"/>
  <c r="D3901" i="7" s="1"/>
  <c r="D3917" i="7" s="1"/>
  <c r="D3934" i="7" s="1"/>
  <c r="D3952" i="7" s="1"/>
  <c r="D3969" i="7" s="1"/>
  <c r="D3986" i="7" s="1"/>
  <c r="D3998" i="7" s="1"/>
  <c r="D4016" i="7" s="1"/>
  <c r="D4040" i="7" s="1"/>
  <c r="D4052" i="7" s="1"/>
  <c r="D4076" i="7" s="1"/>
  <c r="D4088" i="7" s="1"/>
  <c r="D4106" i="7" s="1"/>
  <c r="D4129" i="7" s="1"/>
  <c r="D4149" i="7" s="1"/>
  <c r="D4165" i="7" s="1"/>
  <c r="D4184" i="7" s="1"/>
  <c r="D4202" i="7" s="1"/>
  <c r="D4220" i="7" s="1"/>
  <c r="D4232" i="7" s="1"/>
  <c r="D4251" i="7" s="1"/>
  <c r="D4270" i="7" s="1"/>
  <c r="D4289" i="7" s="1"/>
  <c r="D4309" i="7" s="1"/>
  <c r="D4328" i="7" s="1"/>
  <c r="D4347" i="7" s="1"/>
  <c r="D4374" i="7" s="1"/>
  <c r="D4389" i="7" s="1"/>
  <c r="D4411" i="7" s="1"/>
  <c r="D4424" i="7" s="1"/>
  <c r="D4444" i="7" s="1"/>
  <c r="D4465" i="7" s="1"/>
  <c r="D4487" i="7" s="1"/>
  <c r="D4501" i="7" s="1"/>
  <c r="D4529" i="7" s="1"/>
  <c r="D4544" i="7" s="1"/>
  <c r="D4566" i="7" s="1"/>
  <c r="D4588" i="7" s="1"/>
  <c r="D4609" i="7" s="1"/>
  <c r="D4621" i="7" s="1"/>
  <c r="D4645" i="7" s="1"/>
  <c r="D4669" i="7" s="1"/>
  <c r="D4685" i="7" s="1"/>
  <c r="D4707" i="7" s="1"/>
  <c r="D4725" i="7" s="1"/>
  <c r="D4751" i="7" s="1"/>
  <c r="D4772" i="7" s="1"/>
  <c r="D4794" i="7" s="1"/>
  <c r="D4806" i="7" s="1"/>
  <c r="D4833" i="7" s="1"/>
  <c r="D4846" i="7" s="1"/>
  <c r="D4874" i="7" s="1"/>
  <c r="D4889" i="7" s="1"/>
  <c r="D4906" i="7" s="1"/>
  <c r="D4933" i="7" s="1"/>
  <c r="D4953" i="7" s="1"/>
  <c r="D4966" i="7" s="1"/>
  <c r="D4986" i="7" s="1"/>
  <c r="D5006" i="7" s="1"/>
  <c r="D5026" i="7" s="1"/>
  <c r="D5054" i="7" s="1"/>
  <c r="D5073" i="7" s="1"/>
  <c r="D5094" i="7" s="1"/>
  <c r="D5110" i="7" s="1"/>
  <c r="D5133" i="7" s="1"/>
  <c r="D5153" i="7" s="1"/>
  <c r="D5165" i="7" s="1"/>
  <c r="D5191" i="7" s="1"/>
  <c r="D5210" i="7" s="1"/>
  <c r="D5229" i="7" s="1"/>
  <c r="D5244" i="7" s="1"/>
  <c r="D5260" i="7" s="1"/>
  <c r="D5279" i="7" s="1"/>
  <c r="D5298" i="7" s="1"/>
  <c r="D5324" i="7" s="1"/>
  <c r="D5336" i="7" s="1"/>
  <c r="D5362" i="7" s="1"/>
  <c r="D5374" i="7" s="1"/>
  <c r="D5393" i="7" s="1"/>
  <c r="D718" i="7"/>
  <c r="D734" i="7" s="1"/>
  <c r="D755" i="7" s="1"/>
  <c r="D771" i="7" s="1"/>
  <c r="D795" i="7" s="1"/>
  <c r="D809" i="7" s="1"/>
  <c r="D831" i="7" s="1"/>
  <c r="D854" i="7" s="1"/>
  <c r="D869" i="7" s="1"/>
  <c r="D887" i="7" s="1"/>
  <c r="D909" i="7" s="1"/>
  <c r="D922" i="7" s="1"/>
  <c r="D944" i="7" s="1"/>
  <c r="D959" i="7" s="1"/>
  <c r="D982" i="7" s="1"/>
  <c r="D998" i="7" s="1"/>
  <c r="D1017" i="7" s="1"/>
  <c r="D1033" i="7" s="1"/>
  <c r="D1052" i="7" s="1"/>
  <c r="D1070" i="7" s="1"/>
  <c r="D1087" i="7" s="1"/>
  <c r="D1108" i="7" s="1"/>
  <c r="D1130" i="7" s="1"/>
  <c r="D1146" i="7" s="1"/>
  <c r="D1168" i="7" s="1"/>
  <c r="D1184" i="7" s="1"/>
  <c r="D1203" i="7" s="1"/>
  <c r="D1220" i="7" s="1"/>
  <c r="D1242" i="7" s="1"/>
  <c r="D1259" i="7" s="1"/>
  <c r="D1282" i="7" s="1"/>
  <c r="D1300" i="7" s="1"/>
  <c r="D1322" i="7" s="1"/>
  <c r="D1338" i="7" s="1"/>
  <c r="D1364" i="7" s="1"/>
  <c r="D1384" i="7" s="1"/>
  <c r="D1400" i="7" s="1"/>
  <c r="D1420" i="7" s="1"/>
  <c r="D1442" i="7" s="1"/>
  <c r="D700" i="7"/>
  <c r="D720" i="7" s="1"/>
  <c r="D736" i="7" s="1"/>
  <c r="D757" i="7" s="1"/>
  <c r="D772" i="7" s="1"/>
  <c r="D794" i="7" s="1"/>
  <c r="D810" i="7" s="1"/>
  <c r="D834" i="7" s="1"/>
  <c r="D849" i="7" s="1"/>
  <c r="D872" i="7" s="1"/>
  <c r="D890" i="7" s="1"/>
  <c r="D907" i="7" s="1"/>
  <c r="D923" i="7" s="1"/>
  <c r="D939" i="7" s="1"/>
  <c r="D960" i="7" s="1"/>
  <c r="D977" i="7" s="1"/>
  <c r="D1003" i="7" s="1"/>
  <c r="D546" i="7"/>
  <c r="D561" i="7" s="1"/>
  <c r="D578" i="7" s="1"/>
  <c r="D595" i="7" s="1"/>
  <c r="D620" i="7" s="1"/>
  <c r="D637" i="7" s="1"/>
  <c r="D646" i="7" s="1"/>
  <c r="D664" i="7" s="1"/>
  <c r="D680" i="7" s="1"/>
  <c r="D702" i="7" s="1"/>
  <c r="D719" i="7" s="1"/>
  <c r="D737" i="7" s="1"/>
  <c r="D756" i="7" s="1"/>
  <c r="D773" i="7" s="1"/>
  <c r="D793" i="7" s="1"/>
  <c r="D811" i="7" s="1"/>
  <c r="D829" i="7" s="1"/>
  <c r="D512" i="7"/>
  <c r="D529" i="7" s="1"/>
  <c r="D545" i="7" s="1"/>
  <c r="D562" i="7" s="1"/>
  <c r="D579" i="7" s="1"/>
  <c r="D596" i="7" s="1"/>
  <c r="D612" i="7" s="1"/>
  <c r="D629" i="7" s="1"/>
  <c r="D647" i="7" s="1"/>
  <c r="D665" i="7" s="1"/>
  <c r="D681" i="7" s="1"/>
  <c r="D701" i="7" s="1"/>
  <c r="D722" i="7" s="1"/>
  <c r="D458" i="7"/>
  <c r="D474" i="7" s="1"/>
  <c r="D483" i="7" s="1"/>
  <c r="D497" i="7" s="1"/>
  <c r="D513" i="7" s="1"/>
  <c r="D530" i="7" s="1"/>
  <c r="D547" i="7" s="1"/>
  <c r="D563" i="7" s="1"/>
  <c r="D580" i="7" s="1"/>
  <c r="D597" i="7" s="1"/>
  <c r="D613" i="7" s="1"/>
  <c r="D630" i="7" s="1"/>
  <c r="D648" i="7" s="1"/>
  <c r="D666" i="7" s="1"/>
  <c r="D682" i="7" s="1"/>
  <c r="D704" i="7" s="1"/>
  <c r="D717" i="7" s="1"/>
  <c r="D738" i="7" s="1"/>
  <c r="D759" i="7" s="1"/>
  <c r="D774" i="7" s="1"/>
  <c r="D796" i="7" s="1"/>
  <c r="D812" i="7" s="1"/>
  <c r="D828" i="7" s="1"/>
  <c r="D274" i="7"/>
  <c r="D287" i="7" s="1"/>
  <c r="D308" i="7" s="1"/>
  <c r="D316" i="7" s="1"/>
  <c r="D332" i="7" s="1"/>
  <c r="D346" i="7" s="1"/>
  <c r="D362" i="7" s="1"/>
  <c r="D377" i="7" s="1"/>
  <c r="D398" i="7" s="1"/>
  <c r="D406" i="7" s="1"/>
  <c r="D424" i="7" s="1"/>
  <c r="D436" i="7" s="1"/>
  <c r="D452" i="7" s="1"/>
  <c r="D215" i="7"/>
  <c r="D229" i="7" s="1"/>
  <c r="D243" i="7" s="1"/>
  <c r="D257" i="7" s="1"/>
  <c r="D272" i="7" s="1"/>
  <c r="D288" i="7" s="1"/>
  <c r="D301" i="7" s="1"/>
  <c r="D317" i="7" s="1"/>
  <c r="D333" i="7" s="1"/>
  <c r="D347" i="7" s="1"/>
  <c r="D363" i="7" s="1"/>
  <c r="D378" i="7" s="1"/>
  <c r="D391" i="7" s="1"/>
  <c r="D407" i="7" s="1"/>
  <c r="D422" i="7" s="1"/>
  <c r="D437" i="7" s="1"/>
  <c r="D453" i="7" s="1"/>
  <c r="D467" i="7" s="1"/>
  <c r="D484" i="7" s="1"/>
  <c r="D498" i="7" s="1"/>
  <c r="D514" i="7" s="1"/>
  <c r="D531" i="7" s="1"/>
  <c r="D548" i="7" s="1"/>
  <c r="D564" i="7" s="1"/>
  <c r="D581" i="7" s="1"/>
  <c r="D598" i="7" s="1"/>
  <c r="D614" i="7" s="1"/>
  <c r="D631" i="7" s="1"/>
  <c r="D649" i="7" s="1"/>
  <c r="D667" i="7" s="1"/>
  <c r="D683" i="7" s="1"/>
  <c r="D699" i="7" s="1"/>
  <c r="D716" i="7" s="1"/>
  <c r="D739" i="7" s="1"/>
  <c r="D754" i="7" s="1"/>
  <c r="D775" i="7" s="1"/>
  <c r="D791" i="7" s="1"/>
  <c r="D813" i="7" s="1"/>
  <c r="D827" i="7" s="1"/>
  <c r="D848" i="7" s="1"/>
  <c r="D867" i="7" s="1"/>
  <c r="D885" i="7" s="1"/>
  <c r="D903" i="7" s="1"/>
  <c r="D924" i="7" s="1"/>
  <c r="D938" i="7" s="1"/>
  <c r="D961" i="7" s="1"/>
  <c r="D976" i="7" s="1"/>
  <c r="D996" i="7" s="1"/>
  <c r="D1018" i="7" s="1"/>
  <c r="D1034" i="7" s="1"/>
  <c r="D1053" i="7" s="1"/>
  <c r="D1071" i="7" s="1"/>
  <c r="D1086" i="7" s="1"/>
  <c r="D1109" i="7" s="1"/>
  <c r="D1125" i="7" s="1"/>
  <c r="D1147" i="7" s="1"/>
  <c r="D1170" i="7" s="1"/>
  <c r="D1185" i="7" s="1"/>
  <c r="D1204" i="7" s="1"/>
  <c r="D1219" i="7" s="1"/>
  <c r="D1243" i="7" s="1"/>
  <c r="D1258" i="7" s="1"/>
  <c r="D1283" i="7" s="1"/>
  <c r="D1299" i="7" s="1"/>
  <c r="D1323" i="7" s="1"/>
  <c r="D1337" i="7" s="1"/>
  <c r="D1365" i="7" s="1"/>
  <c r="D1385" i="7" s="1"/>
  <c r="D1399" i="7" s="1"/>
  <c r="D1418" i="7" s="1"/>
  <c r="D1443" i="7" s="1"/>
  <c r="D1462" i="7" s="1"/>
  <c r="D1475" i="7" s="1"/>
  <c r="D1493" i="7" s="1"/>
  <c r="D1511" i="7" s="1"/>
  <c r="D1527" i="7" s="1"/>
  <c r="D1543" i="7" s="1"/>
  <c r="D1560" i="7" s="1"/>
  <c r="D1578" i="7" s="1"/>
  <c r="D1596" i="7" s="1"/>
  <c r="D1613" i="7" s="1"/>
  <c r="D1634" i="7" s="1"/>
  <c r="D1649" i="7" s="1"/>
  <c r="D1667" i="7" s="1"/>
  <c r="D1686" i="7" s="1"/>
  <c r="D1701" i="7" s="1"/>
  <c r="D1719" i="7" s="1"/>
  <c r="D1738" i="7" s="1"/>
  <c r="D1758" i="7" s="1"/>
  <c r="D1774" i="7" s="1"/>
  <c r="D1793" i="7" s="1"/>
  <c r="D1811" i="7" s="1"/>
  <c r="D1829" i="7" s="1"/>
  <c r="D1847" i="7" s="1"/>
  <c r="D1865" i="7" s="1"/>
  <c r="D1883" i="7" s="1"/>
  <c r="D1902" i="7" s="1"/>
  <c r="D1922" i="7" s="1"/>
  <c r="D1935" i="7" s="1"/>
  <c r="D1954" i="7" s="1"/>
  <c r="D1973" i="7" s="1"/>
  <c r="D1991" i="7" s="1"/>
  <c r="D2009" i="7" s="1"/>
  <c r="D2028" i="7" s="1"/>
  <c r="D2044" i="7" s="1"/>
  <c r="D2062" i="7" s="1"/>
  <c r="D2079" i="7" s="1"/>
  <c r="D2097" i="7" s="1"/>
  <c r="D2113" i="7" s="1"/>
  <c r="D2130" i="7" s="1"/>
  <c r="D2146" i="7" s="1"/>
  <c r="D2166" i="7" s="1"/>
  <c r="D2182" i="7" s="1"/>
  <c r="D2202" i="7" s="1"/>
  <c r="D2218" i="7" s="1"/>
  <c r="D2236" i="7" s="1"/>
  <c r="D2255" i="7" s="1"/>
  <c r="D2275" i="7" s="1"/>
  <c r="D2291" i="7" s="1"/>
  <c r="D2310" i="7" s="1"/>
  <c r="D2328" i="7" s="1"/>
  <c r="D2350" i="7" s="1"/>
  <c r="D2365" i="7" s="1"/>
  <c r="D2381" i="7" s="1"/>
  <c r="D2400" i="7" s="1"/>
  <c r="D2418" i="7" s="1"/>
  <c r="D2434" i="7" s="1"/>
  <c r="D2454" i="7" s="1"/>
  <c r="D2470" i="7" s="1"/>
  <c r="D2488" i="7" s="1"/>
  <c r="D2508" i="7" s="1"/>
  <c r="D2524" i="7" s="1"/>
  <c r="D2544" i="7" s="1"/>
  <c r="D2560" i="7" s="1"/>
  <c r="D2578" i="7" s="1"/>
  <c r="D2598" i="7" s="1"/>
  <c r="D2614" i="7" s="1"/>
  <c r="D2635" i="7" s="1"/>
  <c r="D2650" i="7" s="1"/>
  <c r="D2675" i="7" s="1"/>
  <c r="D2690" i="7" s="1"/>
  <c r="D206" i="7"/>
  <c r="D221" i="7" s="1"/>
  <c r="D231" i="7" s="1"/>
  <c r="D247" i="7" s="1"/>
  <c r="D259" i="7" s="1"/>
  <c r="D275" i="7" s="1"/>
  <c r="D290" i="7" s="1"/>
  <c r="D303" i="7" s="1"/>
  <c r="D319" i="7" s="1"/>
  <c r="D335" i="7" s="1"/>
  <c r="D349" i="7" s="1"/>
  <c r="D365" i="7" s="1"/>
  <c r="D380" i="7" s="1"/>
  <c r="D393" i="7" s="1"/>
  <c r="D409" i="7" s="1"/>
  <c r="D425" i="7" s="1"/>
  <c r="D439" i="7" s="1"/>
  <c r="D455" i="7" s="1"/>
  <c r="D469" i="7" s="1"/>
  <c r="D486" i="7" s="1"/>
  <c r="D500" i="7" s="1"/>
  <c r="D516" i="7" s="1"/>
  <c r="D533" i="7" s="1"/>
  <c r="D550" i="7" s="1"/>
  <c r="D566" i="7" s="1"/>
  <c r="D583" i="7" s="1"/>
  <c r="D600" i="7" s="1"/>
  <c r="D616" i="7" s="1"/>
  <c r="D633" i="7" s="1"/>
  <c r="D651" i="7" s="1"/>
  <c r="D669" i="7" s="1"/>
  <c r="D685" i="7" s="1"/>
  <c r="D697" i="7" s="1"/>
  <c r="D721" i="7" s="1"/>
  <c r="D741" i="7" s="1"/>
  <c r="D752" i="7" s="1"/>
  <c r="D776" i="7" s="1"/>
  <c r="D789" i="7" s="1"/>
  <c r="D815" i="7" s="1"/>
  <c r="D835" i="7" s="1"/>
  <c r="D853" i="7" s="1"/>
  <c r="D865" i="7" s="1"/>
  <c r="D883" i="7" s="1"/>
  <c r="D902" i="7" s="1"/>
  <c r="D926" i="7" s="1"/>
  <c r="D943" i="7" s="1"/>
  <c r="D956" i="7" s="1"/>
  <c r="D981" i="7" s="1"/>
  <c r="D995" i="7" s="1"/>
  <c r="D1020" i="7" s="1"/>
  <c r="D1036" i="7" s="1"/>
  <c r="D1055" i="7" s="1"/>
  <c r="D1073" i="7" s="1"/>
  <c r="D1091" i="7" s="1"/>
  <c r="D1112" i="7" s="1"/>
  <c r="D1123" i="7" s="1"/>
  <c r="D1149" i="7" s="1"/>
  <c r="D1161" i="7" s="1"/>
  <c r="D1187" i="7" s="1"/>
  <c r="D1206" i="7" s="1"/>
  <c r="D1221" i="7" s="1"/>
  <c r="D1237" i="7" s="1"/>
  <c r="D1261" i="7" s="1"/>
  <c r="D1284" i="7" s="1"/>
  <c r="D1297" i="7" s="1"/>
  <c r="D1325" i="7" s="1"/>
  <c r="D1340" i="7" s="1"/>
  <c r="D1366" i="7" s="1"/>
  <c r="D1378" i="7" s="1"/>
  <c r="D1405" i="7" s="1"/>
  <c r="D1419" i="7" s="1"/>
  <c r="D1437" i="7" s="1"/>
  <c r="D1457" i="7" s="1"/>
  <c r="D1477" i="7" s="1"/>
  <c r="D1495" i="7" s="1"/>
  <c r="D1513" i="7" s="1"/>
  <c r="D1529" i="7" s="1"/>
  <c r="D1545" i="7" s="1"/>
  <c r="D1562" i="7" s="1"/>
  <c r="D1580" i="7" s="1"/>
  <c r="D1598" i="7" s="1"/>
  <c r="D1617" i="7" s="1"/>
  <c r="D1628" i="7" s="1"/>
  <c r="D1651" i="7" s="1"/>
  <c r="D1669" i="7" s="1"/>
  <c r="D1688" i="7" s="1"/>
  <c r="D1699" i="7" s="1"/>
  <c r="D1717" i="7" s="1"/>
  <c r="D1740" i="7" s="1"/>
  <c r="D1760" i="7" s="1"/>
  <c r="D1776" i="7" s="1"/>
  <c r="D1795" i="7" s="1"/>
  <c r="D1813" i="7" s="1"/>
  <c r="D1831" i="7" s="1"/>
  <c r="D1849" i="7" s="1"/>
  <c r="D1867" i="7" s="1"/>
  <c r="D1885" i="7" s="1"/>
  <c r="D1897" i="7" s="1"/>
  <c r="D1916" i="7" s="1"/>
  <c r="D1933" i="7" s="1"/>
  <c r="D1956" i="7" s="1"/>
  <c r="D1975" i="7" s="1"/>
  <c r="D1993" i="7" s="1"/>
  <c r="D2011" i="7" s="1"/>
  <c r="D2030" i="7" s="1"/>
  <c r="D2046" i="7" s="1"/>
  <c r="D2064" i="7" s="1"/>
  <c r="D2081" i="7" s="1"/>
  <c r="D2099" i="7" s="1"/>
  <c r="D2115" i="7" s="1"/>
  <c r="D2132" i="7" s="1"/>
  <c r="D2144" i="7" s="1"/>
  <c r="D2168" i="7" s="1"/>
  <c r="D2180" i="7" s="1"/>
  <c r="D2204" i="7" s="1"/>
  <c r="D2216" i="7" s="1"/>
  <c r="D2234" i="7" s="1"/>
  <c r="D2257" i="7" s="1"/>
  <c r="D2277" i="7" s="1"/>
  <c r="D2293" i="7" s="1"/>
  <c r="D2312" i="7" s="1"/>
  <c r="D2330" i="7" s="1"/>
  <c r="D2348" i="7" s="1"/>
  <c r="D2367" i="7" s="1"/>
  <c r="D2383" i="7" s="1"/>
  <c r="D2402" i="7" s="1"/>
  <c r="D2420" i="7" s="1"/>
  <c r="D2432" i="7" s="1"/>
  <c r="D2456" i="7" s="1"/>
  <c r="D2468" i="7" s="1"/>
  <c r="D2486" i="7" s="1"/>
  <c r="D2510" i="7" s="1"/>
  <c r="D2522" i="7" s="1"/>
  <c r="D2546" i="7" s="1"/>
  <c r="D2558" i="7" s="1"/>
  <c r="D2576" i="7" s="1"/>
  <c r="D2600" i="7" s="1"/>
  <c r="D2612" i="7" s="1"/>
  <c r="D2636" i="7" s="1"/>
  <c r="D2652" i="7" s="1"/>
  <c r="D2677" i="7" s="1"/>
  <c r="D2692" i="7" s="1"/>
  <c r="D2709" i="7" s="1"/>
  <c r="D2728" i="7" s="1"/>
  <c r="D2753" i="7" s="1"/>
  <c r="D2771" i="7" s="1"/>
  <c r="D2789" i="7" s="1"/>
  <c r="D2810" i="7" s="1"/>
  <c r="D2824" i="7" s="1"/>
  <c r="D2849" i="7" s="1"/>
  <c r="D2868" i="7" s="1"/>
  <c r="D2881" i="7" s="1"/>
  <c r="D2900" i="7" s="1"/>
  <c r="D2926" i="7" s="1"/>
  <c r="D2938" i="7" s="1"/>
  <c r="D2962" i="7" s="1"/>
  <c r="D2978" i="7" s="1"/>
  <c r="D2991" i="7" s="1"/>
  <c r="D3016" i="7" s="1"/>
  <c r="D3034" i="7" s="1"/>
  <c r="D3051" i="7" s="1"/>
  <c r="D3067" i="7" s="1"/>
  <c r="D3084" i="7" s="1"/>
  <c r="D3102" i="7" s="1"/>
  <c r="D3113" i="7" s="1"/>
  <c r="D3136" i="7" s="1"/>
  <c r="D3152" i="7" s="1"/>
  <c r="D3169" i="7" s="1"/>
  <c r="D3187" i="7" s="1"/>
  <c r="D3204" i="7" s="1"/>
  <c r="D3221" i="7" s="1"/>
  <c r="D3237" i="7" s="1"/>
  <c r="D3254" i="7" s="1"/>
  <c r="D3272" i="7" s="1"/>
  <c r="D3282" i="7" s="1"/>
  <c r="D3303" i="7" s="1"/>
  <c r="D3320" i="7" s="1"/>
  <c r="D3337" i="7" s="1"/>
  <c r="D3352" i="7" s="1"/>
  <c r="D3362" i="7" s="1"/>
  <c r="D3378" i="7" s="1"/>
  <c r="D3400" i="7" s="1"/>
  <c r="D3410" i="7" s="1"/>
  <c r="D3426" i="7" s="1"/>
  <c r="D3448" i="7" s="1"/>
  <c r="D3458" i="7" s="1"/>
  <c r="D3480" i="7" s="1"/>
  <c r="D3495" i="7" s="1"/>
  <c r="D3511" i="7" s="1"/>
  <c r="D3528" i="7" s="1"/>
  <c r="D3538" i="7" s="1"/>
  <c r="D3560" i="7" s="1"/>
  <c r="D3575" i="7" s="1"/>
  <c r="D3591" i="7" s="1"/>
  <c r="D3608" i="7" s="1"/>
  <c r="D3618" i="7" s="1"/>
  <c r="D3639" i="7" s="1"/>
  <c r="D3656" i="7" s="1"/>
  <c r="D3673" i="7" s="1"/>
  <c r="D3687" i="7" s="1"/>
  <c r="D3704" i="7" s="1"/>
  <c r="D3721" i="7" s="1"/>
  <c r="D3736" i="7" s="1"/>
  <c r="D3751" i="7" s="1"/>
  <c r="D3767" i="7" s="1"/>
  <c r="D3784" i="7" s="1"/>
  <c r="D3794" i="7" s="1"/>
  <c r="D3818" i="7" s="1"/>
  <c r="D3834" i="7" s="1"/>
  <c r="D3851" i="7" s="1"/>
  <c r="D3869" i="7" s="1"/>
  <c r="D3879" i="7" s="1"/>
  <c r="D3903" i="7" s="1"/>
  <c r="D3919" i="7" s="1"/>
  <c r="D3936" i="7" s="1"/>
  <c r="D3954" i="7" s="1"/>
  <c r="D3964" i="7" s="1"/>
  <c r="D3988" i="7" s="1"/>
  <c r="D4006" i="7" s="1"/>
  <c r="D4024" i="7" s="1"/>
  <c r="D4042" i="7" s="1"/>
  <c r="D4060" i="7" s="1"/>
  <c r="D4078" i="7" s="1"/>
  <c r="D4096" i="7" s="1"/>
  <c r="D4114" i="7" s="1"/>
  <c r="D4131" i="7" s="1"/>
  <c r="D4150" i="7" s="1"/>
  <c r="D4167" i="7" s="1"/>
  <c r="D4185" i="7" s="1"/>
  <c r="D4196" i="7" s="1"/>
  <c r="D4221" i="7" s="1"/>
  <c r="D4241" i="7" s="1"/>
  <c r="D4260" i="7" s="1"/>
  <c r="D4279" i="7" s="1"/>
  <c r="D4304" i="7" s="1"/>
  <c r="D4327" i="7" s="1"/>
  <c r="D4336" i="7" s="1"/>
  <c r="D4362" i="7" s="1"/>
  <c r="D4385" i="7" s="1"/>
  <c r="D4394" i="7" s="1"/>
  <c r="D4414" i="7" s="1"/>
  <c r="D4433" i="7" s="1"/>
  <c r="D4461" i="7" s="1"/>
  <c r="D4470" i="7" s="1"/>
  <c r="D4496" i="7" s="1"/>
  <c r="D4516" i="7" s="1"/>
  <c r="D4531" i="7" s="1"/>
  <c r="D4560" i="7" s="1"/>
  <c r="D4580" i="7" s="1"/>
  <c r="D4591" i="7" s="1"/>
  <c r="D4616" i="7" s="1"/>
  <c r="D4630" i="7" s="1"/>
  <c r="D4656" i="7" s="1"/>
  <c r="D4680" i="7" s="1"/>
  <c r="D4700" i="7" s="1"/>
  <c r="D4720" i="7" s="1"/>
  <c r="D4737" i="7" s="1"/>
  <c r="D4753" i="7" s="1"/>
  <c r="D4774" i="7" s="1"/>
  <c r="D4796" i="7" s="1"/>
  <c r="D4822" i="7" s="1"/>
  <c r="D4834" i="7" s="1"/>
  <c r="D4856" i="7" s="1"/>
  <c r="D4876" i="7" s="1"/>
  <c r="D4898" i="7" s="1"/>
  <c r="D4916" i="7" s="1"/>
  <c r="D4936" i="7" s="1"/>
  <c r="D4956" i="7" s="1"/>
  <c r="D4981" i="7" s="1"/>
  <c r="D4996" i="7" s="1"/>
  <c r="D5021" i="7" s="1"/>
  <c r="D5041" i="7" s="1"/>
  <c r="D5056" i="7" s="1"/>
  <c r="D5081" i="7" s="1"/>
  <c r="D5105" i="7" s="1"/>
  <c r="D5116" i="7" s="1"/>
  <c r="D5136" i="7" s="1"/>
  <c r="D5154" i="7" s="1"/>
  <c r="D5174" i="7" s="1"/>
  <c r="D5192" i="7" s="1"/>
  <c r="D5211" i="7" s="1"/>
  <c r="D5231" i="7" s="1"/>
  <c r="D5255" i="7" s="1"/>
  <c r="D5269" i="7" s="1"/>
  <c r="D5288" i="7" s="1"/>
  <c r="D5307" i="7" s="1"/>
  <c r="D5325" i="7" s="1"/>
  <c r="D5345" i="7" s="1"/>
  <c r="D5363" i="7" s="1"/>
  <c r="D5382" i="7" s="1"/>
  <c r="D5400" i="7" s="1"/>
  <c r="D205" i="7"/>
  <c r="D216" i="7" s="1"/>
  <c r="D230" i="7" s="1"/>
  <c r="D246" i="7" s="1"/>
  <c r="D258" i="7" s="1"/>
  <c r="D273" i="7" s="1"/>
  <c r="D289" i="7" s="1"/>
  <c r="D302" i="7" s="1"/>
  <c r="D318" i="7" s="1"/>
  <c r="D334" i="7" s="1"/>
  <c r="D348" i="7" s="1"/>
  <c r="D364" i="7" s="1"/>
  <c r="D379" i="7" s="1"/>
  <c r="D392" i="7" s="1"/>
  <c r="D408" i="7" s="1"/>
  <c r="D423" i="7" s="1"/>
  <c r="D438" i="7" s="1"/>
  <c r="D454" i="7" s="1"/>
  <c r="D468" i="7" s="1"/>
  <c r="D485" i="7" s="1"/>
  <c r="D499" i="7" s="1"/>
  <c r="D515" i="7" s="1"/>
  <c r="D532" i="7" s="1"/>
  <c r="D549" i="7" s="1"/>
  <c r="D565" i="7" s="1"/>
  <c r="D582" i="7" s="1"/>
  <c r="D599" i="7" s="1"/>
  <c r="D615" i="7" s="1"/>
  <c r="D632" i="7" s="1"/>
  <c r="D650" i="7" s="1"/>
  <c r="D668" i="7" s="1"/>
  <c r="D684" i="7" s="1"/>
  <c r="D698" i="7" s="1"/>
  <c r="D715" i="7" s="1"/>
  <c r="D740" i="7" s="1"/>
  <c r="D753" i="7" s="1"/>
  <c r="D778" i="7" s="1"/>
  <c r="D790" i="7" s="1"/>
  <c r="D814" i="7" s="1"/>
  <c r="D830" i="7" s="1"/>
  <c r="D847" i="7" s="1"/>
  <c r="D866" i="7" s="1"/>
  <c r="D884" i="7" s="1"/>
  <c r="D901" i="7" s="1"/>
  <c r="D925" i="7" s="1"/>
  <c r="D937" i="7" s="1"/>
  <c r="D962" i="7" s="1"/>
  <c r="D975" i="7" s="1"/>
  <c r="D994" i="7" s="1"/>
  <c r="D1019" i="7" s="1"/>
  <c r="D1035" i="7" s="1"/>
  <c r="D1054" i="7" s="1"/>
  <c r="D1072" i="7" s="1"/>
  <c r="D1085" i="7" s="1"/>
  <c r="D1110" i="7" s="1"/>
  <c r="D1124" i="7" s="1"/>
  <c r="D1148" i="7" s="1"/>
  <c r="D1162" i="7" s="1"/>
  <c r="D1186" i="7" s="1"/>
  <c r="D1205" i="7" s="1"/>
  <c r="D1218" i="7" s="1"/>
  <c r="D1244" i="7" s="1"/>
  <c r="D1257" i="7" s="1"/>
  <c r="D1286" i="7" s="1"/>
  <c r="D1298" i="7" s="1"/>
  <c r="D1324" i="7" s="1"/>
  <c r="D1346" i="7" s="1"/>
  <c r="D1357" i="7" s="1"/>
  <c r="D1386" i="7" s="1"/>
  <c r="D1398" i="7" s="1"/>
  <c r="D1427" i="7" s="1"/>
  <c r="D1444" i="7" s="1"/>
  <c r="D1458" i="7" s="1"/>
  <c r="D1476" i="7" s="1"/>
  <c r="D1494" i="7" s="1"/>
  <c r="D1512" i="7" s="1"/>
  <c r="D1528" i="7" s="1"/>
  <c r="D1544" i="7" s="1"/>
  <c r="D1561" i="7" s="1"/>
  <c r="D1579" i="7" s="1"/>
  <c r="D1597" i="7" s="1"/>
  <c r="D1614" i="7" s="1"/>
  <c r="D1629" i="7" s="1"/>
  <c r="D1650" i="7" s="1"/>
  <c r="D1668" i="7" s="1"/>
  <c r="D1687" i="7" s="1"/>
  <c r="D1700" i="7" s="1"/>
  <c r="D1718" i="7" s="1"/>
  <c r="D1739" i="7" s="1"/>
  <c r="D1759" i="7" s="1"/>
  <c r="D1775" i="7" s="1"/>
  <c r="D1794" i="7" s="1"/>
  <c r="D1812" i="7" s="1"/>
  <c r="D1830" i="7" s="1"/>
  <c r="D1848" i="7" s="1"/>
  <c r="D1866" i="7" s="1"/>
  <c r="D1884" i="7" s="1"/>
  <c r="D1903" i="7" s="1"/>
  <c r="D1917" i="7" s="1"/>
  <c r="D1934" i="7" s="1"/>
  <c r="D1955" i="7" s="1"/>
  <c r="D1974" i="7" s="1"/>
  <c r="D1992" i="7" s="1"/>
  <c r="D2010" i="7" s="1"/>
  <c r="D2029" i="7" s="1"/>
  <c r="D2045" i="7" s="1"/>
  <c r="D2063" i="7" s="1"/>
  <c r="D2080" i="7" s="1"/>
  <c r="D2098" i="7" s="1"/>
  <c r="D2114" i="7" s="1"/>
  <c r="D2131" i="7" s="1"/>
  <c r="D2145" i="7" s="1"/>
  <c r="D2167" i="7" s="1"/>
  <c r="D2181" i="7" s="1"/>
  <c r="D2203" i="7" s="1"/>
  <c r="D2217" i="7" s="1"/>
  <c r="D2235" i="7" s="1"/>
  <c r="D2256" i="7" s="1"/>
  <c r="D2276" i="7" s="1"/>
  <c r="D2292" i="7" s="1"/>
  <c r="D2311" i="7" s="1"/>
  <c r="D2329" i="7" s="1"/>
  <c r="D2347" i="7" s="1"/>
  <c r="D2366" i="7" s="1"/>
  <c r="D2382" i="7" s="1"/>
  <c r="D2401" i="7" s="1"/>
  <c r="D2419" i="7" s="1"/>
  <c r="D2433" i="7" s="1"/>
  <c r="D2455" i="7" s="1"/>
  <c r="D2469" i="7" s="1"/>
  <c r="D2487" i="7" s="1"/>
  <c r="D2509" i="7" s="1"/>
  <c r="D2523" i="7" s="1"/>
  <c r="D2545" i="7" s="1"/>
  <c r="D2559" i="7" s="1"/>
  <c r="D2577" i="7" s="1"/>
  <c r="D2599" i="7" s="1"/>
  <c r="D2613" i="7" s="1"/>
  <c r="D2638" i="7" s="1"/>
  <c r="D2649" i="7" s="1"/>
  <c r="D2676" i="7" s="1"/>
  <c r="D2689" i="7" s="1"/>
  <c r="D2716" i="7" s="1"/>
  <c r="D2729" i="7" s="1"/>
  <c r="D2752" i="7" s="1"/>
  <c r="D2770" i="7" s="1"/>
  <c r="D2783" i="7" s="1"/>
  <c r="D2808" i="7" s="1"/>
  <c r="D2821" i="7" s="1"/>
  <c r="D2848" i="7" s="1"/>
  <c r="D2861" i="7" s="1"/>
  <c r="D2888" i="7" s="1"/>
  <c r="D2907" i="7" s="1"/>
  <c r="D2925" i="7" s="1"/>
  <c r="D2937" i="7" s="1"/>
  <c r="D2961" i="7" s="1"/>
  <c r="D2977" i="7" s="1"/>
  <c r="D2992" i="7" s="1"/>
  <c r="D3015" i="7" s="1"/>
  <c r="D3033" i="7" s="1"/>
  <c r="D3050" i="7" s="1"/>
  <c r="D3066" i="7" s="1"/>
  <c r="D3083" i="7" s="1"/>
  <c r="D3101" i="7" s="1"/>
  <c r="D3119" i="7" s="1"/>
  <c r="D3135" i="7" s="1"/>
  <c r="D3151" i="7" s="1"/>
  <c r="D3168" i="7" s="1"/>
  <c r="D3186" i="7" s="1"/>
  <c r="D3203" i="7" s="1"/>
  <c r="D3220" i="7" s="1"/>
  <c r="D3236" i="7" s="1"/>
  <c r="D3253" i="7" s="1"/>
  <c r="D3271" i="7" s="1"/>
  <c r="D3287" i="7" s="1"/>
  <c r="D3302" i="7" s="1"/>
  <c r="D3319" i="7" s="1"/>
  <c r="D3336" i="7" s="1"/>
  <c r="D3351" i="7" s="1"/>
  <c r="D3368" i="7" s="1"/>
  <c r="D3384" i="7" s="1"/>
  <c r="D3399" i="7" s="1"/>
  <c r="D3416" i="7" s="1"/>
  <c r="D3432" i="7" s="1"/>
  <c r="D3447" i="7" s="1"/>
  <c r="D3464" i="7" s="1"/>
  <c r="D3479" i="7" s="1"/>
  <c r="D3494" i="7" s="1"/>
  <c r="D3510" i="7" s="1"/>
  <c r="D3527" i="7" s="1"/>
  <c r="D3543" i="7" s="1"/>
  <c r="D3559" i="7" s="1"/>
  <c r="D3574" i="7" s="1"/>
  <c r="D3590" i="7" s="1"/>
  <c r="D3607" i="7" s="1"/>
  <c r="D3623" i="7" s="1"/>
  <c r="D3638" i="7" s="1"/>
  <c r="D3655" i="7" s="1"/>
  <c r="D3672" i="7" s="1"/>
  <c r="D3686" i="7" s="1"/>
  <c r="D3703" i="7" s="1"/>
  <c r="D3719" i="7" s="1"/>
  <c r="D3735" i="7" s="1"/>
  <c r="D3750" i="7" s="1"/>
  <c r="D3766" i="7" s="1"/>
  <c r="D3783" i="7" s="1"/>
  <c r="D3802" i="7" s="1"/>
  <c r="D3817" i="7" s="1"/>
  <c r="D3833" i="7" s="1"/>
  <c r="D3850" i="7" s="1"/>
  <c r="D3868" i="7" s="1"/>
  <c r="D3885" i="7" s="1"/>
  <c r="D3902" i="7" s="1"/>
  <c r="D3918" i="7" s="1"/>
  <c r="D3935" i="7" s="1"/>
  <c r="D3953" i="7" s="1"/>
  <c r="D3972" i="7" s="1"/>
  <c r="D3987" i="7" s="1"/>
  <c r="D4004" i="7" s="1"/>
  <c r="D4022" i="7" s="1"/>
  <c r="D4041" i="7" s="1"/>
  <c r="D4055" i="7" s="1"/>
  <c r="D4077" i="7" s="1"/>
  <c r="D4091" i="7" s="1"/>
  <c r="D4112" i="7" s="1"/>
  <c r="D4130" i="7" s="1"/>
  <c r="D4142" i="7" s="1"/>
  <c r="D4166" i="7" s="1"/>
  <c r="D4178" i="7" s="1"/>
  <c r="D4203" i="7" s="1"/>
  <c r="D4214" i="7" s="1"/>
  <c r="D4240" i="7" s="1"/>
  <c r="D4259" i="7" s="1"/>
  <c r="D4278" i="7" s="1"/>
  <c r="D4297" i="7" s="1"/>
  <c r="D4317" i="7" s="1"/>
  <c r="D4331" i="7" s="1"/>
  <c r="D4355" i="7" s="1"/>
  <c r="D4367" i="7" s="1"/>
  <c r="D4395" i="7" s="1"/>
  <c r="D4413" i="7" s="1"/>
  <c r="D4432" i="7" s="1"/>
  <c r="D4451" i="7" s="1"/>
  <c r="D4471" i="7" s="1"/>
  <c r="D4490" i="7" s="1"/>
  <c r="D4509" i="7" s="1"/>
  <c r="D4521" i="7" s="1"/>
  <c r="D4549" i="7" s="1"/>
  <c r="D4570" i="7" s="1"/>
  <c r="D4590" i="7" s="1"/>
  <c r="D4610" i="7" s="1"/>
  <c r="D4640" i="7" s="1"/>
  <c r="D4650" i="7" s="1"/>
  <c r="D4670" i="7" s="1"/>
  <c r="D4690" i="7" s="1"/>
  <c r="D4710" i="7" s="1"/>
  <c r="D4730" i="7" s="1"/>
  <c r="D4752" i="7" s="1"/>
  <c r="D4773" i="7" s="1"/>
  <c r="D4795" i="7" s="1"/>
  <c r="D4815" i="7" s="1"/>
  <c r="D4836" i="7" s="1"/>
  <c r="D4850" i="7" s="1"/>
  <c r="D4867" i="7" s="1"/>
  <c r="D4894" i="7" s="1"/>
  <c r="D4915" i="7" s="1"/>
  <c r="D4935" i="7" s="1"/>
  <c r="D4955" i="7" s="1"/>
  <c r="D4974" i="7" s="1"/>
  <c r="D4995" i="7" s="1"/>
  <c r="D5014" i="7" s="1"/>
  <c r="D5034" i="7" s="1"/>
  <c r="D5046" i="7" s="1"/>
  <c r="D5075" i="7" s="1"/>
  <c r="D5095" i="7" s="1"/>
  <c r="D5115" i="7" s="1"/>
  <c r="D5135" i="7" s="1"/>
  <c r="D5146" i="7" s="1"/>
  <c r="D5173" i="7" s="1"/>
  <c r="D5184" i="7" s="1"/>
  <c r="D5203" i="7" s="1"/>
  <c r="D5222" i="7" s="1"/>
  <c r="D5249" i="7" s="1"/>
  <c r="D5268" i="7" s="1"/>
  <c r="D5287" i="7" s="1"/>
  <c r="D5306" i="7" s="1"/>
  <c r="D5317" i="7" s="1"/>
  <c r="D5344" i="7" s="1"/>
  <c r="D5355" i="7" s="1"/>
  <c r="D5380" i="7" s="1"/>
  <c r="D5398" i="7" s="1"/>
  <c r="D203" i="7"/>
  <c r="D217" i="7" s="1"/>
  <c r="D232" i="7" s="1"/>
  <c r="D244" i="7" s="1"/>
  <c r="D260" i="7" s="1"/>
  <c r="D276" i="7" s="1"/>
  <c r="D291" i="7" s="1"/>
  <c r="D304" i="7" s="1"/>
  <c r="D320" i="7" s="1"/>
  <c r="D336" i="7" s="1"/>
  <c r="D350" i="7" s="1"/>
  <c r="D366" i="7" s="1"/>
  <c r="D381" i="7" s="1"/>
  <c r="D394" i="7" s="1"/>
  <c r="D410" i="7" s="1"/>
  <c r="D426" i="7" s="1"/>
  <c r="D440" i="7" s="1"/>
  <c r="D456" i="7" s="1"/>
  <c r="D470" i="7" s="1"/>
  <c r="D487" i="7" s="1"/>
  <c r="D501" i="7" s="1"/>
  <c r="D517" i="7" s="1"/>
  <c r="D534" i="7" s="1"/>
  <c r="D544" i="7" s="1"/>
  <c r="D567" i="7" s="1"/>
  <c r="D584" i="7" s="1"/>
  <c r="D601" i="7" s="1"/>
  <c r="D617" i="7" s="1"/>
  <c r="D634" i="7" s="1"/>
  <c r="D652" i="7" s="1"/>
  <c r="D671" i="7" s="1"/>
  <c r="D686" i="7" s="1"/>
  <c r="D703" i="7" s="1"/>
  <c r="D723" i="7" s="1"/>
  <c r="D742" i="7" s="1"/>
  <c r="D758" i="7" s="1"/>
  <c r="D777" i="7" s="1"/>
  <c r="D792" i="7" s="1"/>
  <c r="D808" i="7" s="1"/>
  <c r="D836" i="7" s="1"/>
  <c r="D855" i="7" s="1"/>
  <c r="D871" i="7" s="1"/>
  <c r="D889" i="7" s="1"/>
  <c r="D904" i="7" s="1"/>
  <c r="D920" i="7" s="1"/>
  <c r="D945" i="7" s="1"/>
  <c r="D964" i="7" s="1"/>
  <c r="D983" i="7" s="1"/>
  <c r="D997" i="7" s="1"/>
  <c r="D1013" i="7" s="1"/>
  <c r="D1037" i="7" s="1"/>
  <c r="D1049" i="7" s="1"/>
  <c r="D1074" i="7" s="1"/>
  <c r="D1093" i="7" s="1"/>
  <c r="D1111" i="7" s="1"/>
  <c r="D1126" i="7" s="1"/>
  <c r="D1142" i="7" s="1"/>
  <c r="D1164" i="7" s="1"/>
  <c r="D1180" i="7" s="1"/>
  <c r="D1199" i="7" s="1"/>
  <c r="D1226" i="7" s="1"/>
  <c r="D1246" i="7" s="1"/>
  <c r="D1266" i="7" s="1"/>
  <c r="D1287" i="7" s="1"/>
  <c r="D1301" i="7" s="1"/>
  <c r="D1318" i="7" s="1"/>
  <c r="D1345" i="7" s="1"/>
  <c r="D1367" i="7" s="1"/>
  <c r="D1387" i="7" s="1"/>
  <c r="D1417" i="7" s="1"/>
  <c r="D1421" i="7" s="1"/>
  <c r="D1445" i="7" s="1"/>
  <c r="D1456" i="7" s="1"/>
  <c r="D1478" i="7" s="1"/>
  <c r="D1496" i="7" s="1"/>
  <c r="D1507" i="7" s="1"/>
  <c r="D1530" i="7" s="1"/>
  <c r="D1546" i="7" s="1"/>
  <c r="D1563" i="7" s="1"/>
  <c r="D1581" i="7" s="1"/>
  <c r="D1592" i="7" s="1"/>
  <c r="D1615" i="7" s="1"/>
  <c r="D1627" i="7" s="1"/>
  <c r="D1652" i="7" s="1"/>
  <c r="D1663" i="7" s="1"/>
  <c r="D1681" i="7" s="1"/>
  <c r="D1705" i="7" s="1"/>
  <c r="D1723" i="7" s="1"/>
  <c r="D1741" i="7" s="1"/>
  <c r="D1753" i="7" s="1"/>
  <c r="D1777" i="7" s="1"/>
  <c r="D1789" i="7" s="1"/>
  <c r="D1814" i="7" s="1"/>
  <c r="D1825" i="7" s="1"/>
  <c r="D1851" i="7" s="1"/>
  <c r="D1861" i="7" s="1"/>
  <c r="D1879" i="7" s="1"/>
  <c r="D1904" i="7" s="1"/>
  <c r="D1915" i="7" s="1"/>
  <c r="D1939" i="7" s="1"/>
  <c r="D1957" i="7" s="1"/>
  <c r="D1969" i="7" s="1"/>
  <c r="D1994" i="7" s="1"/>
  <c r="D2005" i="7" s="1"/>
  <c r="D2023" i="7" s="1"/>
  <c r="D2047" i="7" s="1"/>
  <c r="D2065" i="7" s="1"/>
  <c r="D2082" i="7" s="1"/>
  <c r="D2093" i="7" s="1"/>
  <c r="D2116" i="7" s="1"/>
  <c r="D2133" i="7" s="1"/>
  <c r="D2150" i="7" s="1"/>
  <c r="D2169" i="7" s="1"/>
  <c r="D2183" i="7" s="1"/>
  <c r="D2205" i="7" s="1"/>
  <c r="D2219" i="7" s="1"/>
  <c r="D2240" i="7" s="1"/>
  <c r="D2258" i="7" s="1"/>
  <c r="D2270" i="7" s="1"/>
  <c r="D2294" i="7" s="1"/>
  <c r="D2306" i="7" s="1"/>
  <c r="D2331" i="7" s="1"/>
  <c r="D2342" i="7" s="1"/>
  <c r="D2360" i="7" s="1"/>
  <c r="D2384" i="7" s="1"/>
  <c r="D2396" i="7" s="1"/>
  <c r="D2421" i="7" s="1"/>
  <c r="D2438" i="7" s="1"/>
  <c r="D2457" i="7" s="1"/>
  <c r="D2471" i="7" s="1"/>
  <c r="D2492" i="7" s="1"/>
  <c r="D2511" i="7" s="1"/>
  <c r="D2525" i="7" s="1"/>
  <c r="D2547" i="7" s="1"/>
  <c r="D2561" i="7" s="1"/>
  <c r="D2582" i="7" s="1"/>
  <c r="D2601" i="7" s="1"/>
  <c r="D2615" i="7" s="1"/>
  <c r="D2637" i="7" s="1"/>
  <c r="D2658" i="7" s="1"/>
  <c r="D2669" i="7" s="1"/>
  <c r="D2697" i="7" s="1"/>
  <c r="D2717" i="7" s="1"/>
  <c r="D2731" i="7" s="1"/>
  <c r="D2747" i="7" s="1"/>
  <c r="D2772" i="7" s="1"/>
  <c r="D2791" i="7" s="1"/>
  <c r="D2809" i="7" s="1"/>
  <c r="D2830" i="7" s="1"/>
  <c r="D2841" i="7" s="1"/>
  <c r="D2870" i="7" s="1"/>
  <c r="D2889" i="7" s="1"/>
  <c r="D2908" i="7" s="1"/>
  <c r="D2919" i="7" s="1"/>
  <c r="D2940" i="7" s="1"/>
  <c r="D2955" i="7" s="1"/>
  <c r="D2979" i="7" s="1"/>
  <c r="D2997" i="7" s="1"/>
  <c r="D3017" i="7" s="1"/>
  <c r="D21" i="7"/>
  <c r="D31" i="7" s="1"/>
  <c r="D41" i="7" s="1"/>
  <c r="D50" i="7" s="1"/>
  <c r="D61" i="7" s="1"/>
  <c r="D71" i="7" s="1"/>
  <c r="D77" i="7" s="1"/>
  <c r="D90" i="7" s="1"/>
  <c r="D96" i="7" s="1"/>
  <c r="D105" i="7" s="1"/>
  <c r="D117" i="7" s="1"/>
  <c r="D127" i="7" s="1"/>
  <c r="D136" i="7" s="1"/>
  <c r="D147" i="7" s="1"/>
  <c r="D157" i="7" s="1"/>
  <c r="D169" i="7" s="1"/>
  <c r="D177" i="7" s="1"/>
  <c r="D191" i="7" s="1"/>
  <c r="D201" i="7" s="1"/>
  <c r="D209" i="7" s="1"/>
  <c r="D223" i="7" s="1"/>
  <c r="D236" i="7" s="1"/>
  <c r="D255" i="7" s="1"/>
  <c r="D265" i="7" s="1"/>
  <c r="D281" i="7" s="1"/>
  <c r="D295" i="7" s="1"/>
  <c r="D310" i="7" s="1"/>
  <c r="D325" i="7" s="1"/>
  <c r="D344" i="7" s="1"/>
  <c r="D355" i="7" s="1"/>
  <c r="D371" i="7" s="1"/>
  <c r="D386" i="7" s="1"/>
  <c r="D400" i="7" s="1"/>
  <c r="D415" i="7" s="1"/>
  <c r="D433" i="7" s="1"/>
  <c r="D445" i="7" s="1"/>
  <c r="D461" i="7" s="1"/>
  <c r="D481" i="7" s="1"/>
  <c r="D491" i="7" s="1"/>
  <c r="D506" i="7" s="1"/>
  <c r="D522" i="7" s="1"/>
  <c r="D539" i="7" s="1"/>
  <c r="D556" i="7" s="1"/>
  <c r="D572" i="7" s="1"/>
  <c r="D589" i="7" s="1"/>
  <c r="D607" i="7" s="1"/>
  <c r="D623" i="7" s="1"/>
  <c r="D640" i="7" s="1"/>
  <c r="D657" i="7" s="1"/>
  <c r="D675" i="7" s="1"/>
  <c r="D692" i="7" s="1"/>
  <c r="D710" i="7" s="1"/>
  <c r="D728" i="7" s="1"/>
  <c r="D746" i="7" s="1"/>
  <c r="D769" i="7" s="1"/>
  <c r="D783" i="7" s="1"/>
  <c r="D804" i="7" s="1"/>
  <c r="D821" i="7" s="1"/>
  <c r="D842" i="7" s="1"/>
  <c r="D859" i="7" s="1"/>
  <c r="D878" i="7" s="1"/>
  <c r="D895" i="7" s="1"/>
  <c r="D915" i="7" s="1"/>
  <c r="D932" i="7" s="1"/>
  <c r="D955" i="7" s="1"/>
  <c r="D969" i="7" s="1"/>
  <c r="D988" i="7" s="1"/>
  <c r="D1009" i="7" s="1"/>
  <c r="D1026" i="7" s="1"/>
  <c r="D1045" i="7" s="1"/>
  <c r="D1063" i="7" s="1"/>
  <c r="D1079" i="7" s="1"/>
  <c r="D1103" i="7" s="1"/>
  <c r="D1117" i="7" s="1"/>
  <c r="D1138" i="7" s="1"/>
  <c r="D1155" i="7" s="1"/>
  <c r="D1176" i="7" s="1"/>
  <c r="D1195" i="7" s="1"/>
  <c r="D1212" i="7" s="1"/>
  <c r="D1236" i="7" s="1"/>
  <c r="D1251" i="7" s="1"/>
  <c r="D1276" i="7" s="1"/>
  <c r="D1291" i="7" s="1"/>
  <c r="D1313" i="7" s="1"/>
  <c r="D1331" i="7" s="1"/>
  <c r="D1351" i="7" s="1"/>
  <c r="D1372" i="7" s="1"/>
  <c r="D1393" i="7" s="1"/>
  <c r="D1412" i="7" s="1"/>
  <c r="D1436" i="7" s="1"/>
  <c r="D1451" i="7" s="1"/>
  <c r="D1467" i="7" s="1"/>
  <c r="D1484" i="7" s="1"/>
  <c r="D1501" i="7" s="1"/>
  <c r="D1519" i="7" s="1"/>
  <c r="D1536" i="7" s="1"/>
  <c r="D1552" i="7" s="1"/>
  <c r="D1569" i="7" s="1"/>
  <c r="D1586" i="7" s="1"/>
  <c r="D1608" i="7" s="1"/>
  <c r="D1621" i="7" s="1"/>
  <c r="D1642" i="7" s="1"/>
  <c r="D1657" i="7" s="1"/>
  <c r="D1677" i="7" s="1"/>
  <c r="D1694" i="7" s="1"/>
  <c r="D1712" i="7" s="1"/>
  <c r="D1730" i="7" s="1"/>
  <c r="D1749" i="7" s="1"/>
  <c r="D1766" i="7" s="1"/>
  <c r="D1785" i="7" s="1"/>
  <c r="D1803" i="7" s="1"/>
  <c r="D1819" i="7" s="1"/>
  <c r="D1839" i="7" s="1"/>
  <c r="D1860" i="7" s="1"/>
  <c r="D1875" i="7" s="1"/>
  <c r="D1893" i="7" s="1"/>
  <c r="D1909" i="7" s="1"/>
  <c r="D1927" i="7" s="1"/>
  <c r="D1946" i="7" s="1"/>
  <c r="D1965" i="7" s="1"/>
  <c r="D1983" i="7" s="1"/>
  <c r="D1999" i="7" s="1"/>
  <c r="D2019" i="7" s="1"/>
  <c r="D2036" i="7" s="1"/>
  <c r="D2055" i="7" s="1"/>
  <c r="D2070" i="7" s="1"/>
  <c r="D2087" i="7" s="1"/>
  <c r="D2105" i="7" s="1"/>
  <c r="D2122" i="7" s="1"/>
  <c r="D2139" i="7" s="1"/>
  <c r="D2157" i="7" s="1"/>
  <c r="D2174" i="7" s="1"/>
  <c r="D2193" i="7" s="1"/>
  <c r="D2211" i="7" s="1"/>
  <c r="D2229" i="7" s="1"/>
  <c r="D2247" i="7" s="1"/>
  <c r="D2266" i="7" s="1"/>
  <c r="D2283" i="7" s="1"/>
  <c r="D2302" i="7" s="1"/>
  <c r="D2320" i="7" s="1"/>
  <c r="D2336" i="7" s="1"/>
  <c r="D2356" i="7" s="1"/>
  <c r="D2373" i="7" s="1"/>
  <c r="D2392" i="7" s="1"/>
  <c r="D2410" i="7" s="1"/>
  <c r="D2426" i="7" s="1"/>
  <c r="D2445" i="7" s="1"/>
  <c r="D2463" i="7" s="1"/>
  <c r="D2481" i="7" s="1"/>
  <c r="D2499" i="7" s="1"/>
  <c r="D2516" i="7" s="1"/>
  <c r="D2535" i="7" s="1"/>
  <c r="D2553" i="7" s="1"/>
  <c r="D2571" i="7" s="1"/>
  <c r="D2589" i="7" s="1"/>
  <c r="D2606" i="7" s="1"/>
  <c r="D2629" i="7" s="1"/>
  <c r="D2643" i="7" s="1"/>
  <c r="D2668" i="7" s="1"/>
  <c r="D2683" i="7" s="1"/>
  <c r="D2708" i="7" s="1"/>
  <c r="D2723" i="7" s="1"/>
  <c r="D2743" i="7" s="1"/>
  <c r="D2761" i="7" s="1"/>
  <c r="D2777" i="7" s="1"/>
  <c r="D2801" i="7" s="1"/>
  <c r="D2815" i="7" s="1"/>
  <c r="D2840" i="7" s="1"/>
  <c r="D2855" i="7" s="1"/>
  <c r="D2880" i="7" s="1"/>
  <c r="D2899" i="7" s="1"/>
  <c r="D2918" i="7" s="1"/>
  <c r="D2931" i="7" s="1"/>
  <c r="D2951" i="7" s="1"/>
  <c r="D2968" i="7" s="1"/>
  <c r="D2985" i="7" s="1"/>
  <c r="D3006" i="7" s="1"/>
  <c r="D3022" i="7" s="1"/>
  <c r="D3039" i="7" s="1"/>
  <c r="D3057" i="7" s="1"/>
  <c r="D3073" i="7" s="1"/>
  <c r="D3090" i="7" s="1"/>
  <c r="D3107" i="7" s="1"/>
  <c r="D3125" i="7" s="1"/>
  <c r="D3142" i="7" s="1"/>
  <c r="D3158" i="7" s="1"/>
  <c r="D3175" i="7" s="1"/>
  <c r="D3192" i="7" s="1"/>
  <c r="D3209" i="7" s="1"/>
  <c r="D3227" i="7" s="1"/>
  <c r="D3243" i="7" s="1"/>
  <c r="D3260" i="7" s="1"/>
  <c r="D3276" i="7" s="1"/>
  <c r="D3295" i="7" s="1"/>
  <c r="D3308" i="7" s="1"/>
  <c r="D3324" i="7" s="1"/>
  <c r="D3340" i="7" s="1"/>
  <c r="D3356" i="7" s="1"/>
  <c r="D3373" i="7" s="1"/>
  <c r="D3389" i="7" s="1"/>
  <c r="D3404" i="7" s="1"/>
  <c r="D3421" i="7" s="1"/>
  <c r="D3437" i="7" s="1"/>
  <c r="D3452" i="7" s="1"/>
  <c r="D3469" i="7" s="1"/>
  <c r="D3485" i="7" s="1"/>
  <c r="D3500" i="7" s="1"/>
  <c r="D3516" i="7" s="1"/>
  <c r="D3532" i="7" s="1"/>
  <c r="D3548" i="7" s="1"/>
  <c r="D3565" i="7" s="1"/>
  <c r="D3580" i="7" s="1"/>
  <c r="D3596" i="7" s="1"/>
  <c r="D3612" i="7" s="1"/>
  <c r="D3631" i="7" s="1"/>
  <c r="D3644" i="7" s="1"/>
  <c r="D3660" i="7" s="1"/>
  <c r="D3676" i="7" s="1"/>
  <c r="D3692" i="7" s="1"/>
  <c r="D3708" i="7" s="1"/>
  <c r="D3724" i="7" s="1"/>
  <c r="D3741" i="7" s="1"/>
  <c r="D3756" i="7" s="1"/>
  <c r="D3772" i="7" s="1"/>
  <c r="D3788" i="7" s="1"/>
  <c r="D3806" i="7" s="1"/>
  <c r="D3823" i="7" s="1"/>
  <c r="D3839" i="7" s="1"/>
  <c r="D3856" i="7" s="1"/>
  <c r="D3873" i="7" s="1"/>
  <c r="D3890" i="7" s="1"/>
  <c r="D3908" i="7" s="1"/>
  <c r="D3924" i="7" s="1"/>
  <c r="D3941" i="7" s="1"/>
  <c r="D3958" i="7" s="1"/>
  <c r="D3975" i="7" s="1"/>
  <c r="D3993" i="7" s="1"/>
  <c r="D4011" i="7" s="1"/>
  <c r="D4029" i="7" s="1"/>
  <c r="D4046" i="7" s="1"/>
  <c r="D4065" i="7" s="1"/>
  <c r="D4083" i="7" s="1"/>
  <c r="D4101" i="7" s="1"/>
  <c r="D4119" i="7" s="1"/>
  <c r="D4138" i="7" s="1"/>
  <c r="D4155" i="7" s="1"/>
  <c r="D4174" i="7" s="1"/>
  <c r="D4192" i="7" s="1"/>
  <c r="D4208" i="7" s="1"/>
  <c r="D4228" i="7" s="1"/>
  <c r="D4250" i="7" s="1"/>
  <c r="D4269" i="7" s="1"/>
  <c r="D4288" i="7" s="1"/>
  <c r="D4308" i="7" s="1"/>
  <c r="D4323" i="7" s="1"/>
  <c r="D4343" i="7" s="1"/>
  <c r="D4366" i="7" s="1"/>
  <c r="D4380" i="7" s="1"/>
  <c r="D4400" i="7" s="1"/>
  <c r="D4423" i="7" s="1"/>
  <c r="D4442" i="7" s="1"/>
  <c r="D4457" i="7" s="1"/>
  <c r="D4475" i="7" s="1"/>
  <c r="D4500" i="7" s="1"/>
  <c r="D4520" i="7" s="1"/>
  <c r="D4535" i="7" s="1"/>
  <c r="D4555" i="7" s="1"/>
  <c r="D4576" i="7" s="1"/>
  <c r="D4600" i="7" s="1"/>
  <c r="D4615" i="7" s="1"/>
  <c r="D4635" i="7" s="1"/>
  <c r="D4657" i="7" s="1"/>
  <c r="D4676" i="7" s="1"/>
  <c r="D4695" i="7" s="1"/>
  <c r="D4715" i="7" s="1"/>
  <c r="D4741" i="7" s="1"/>
  <c r="D4757" i="7" s="1"/>
  <c r="D4779" i="7" s="1"/>
  <c r="D4800" i="7" s="1"/>
  <c r="D4825" i="7" s="1"/>
  <c r="D4840" i="7" s="1"/>
  <c r="D4862" i="7" s="1"/>
  <c r="D4880" i="7" s="1"/>
  <c r="D4905" i="7" s="1"/>
  <c r="D4921" i="7" s="1"/>
  <c r="D4941" i="7" s="1"/>
  <c r="D4965" i="7" s="1"/>
  <c r="D4985" i="7" s="1"/>
  <c r="D5005" i="7" s="1"/>
  <c r="D5025" i="7" s="1"/>
  <c r="D5045" i="7" s="1"/>
  <c r="D5060" i="7" s="1"/>
  <c r="D5082" i="7" s="1"/>
  <c r="D5101" i="7" s="1"/>
  <c r="D5121" i="7" s="1"/>
  <c r="D5145" i="7" s="1"/>
  <c r="D5161" i="7" s="1"/>
  <c r="D5183" i="7" s="1"/>
  <c r="D5199" i="7" s="1"/>
  <c r="D5218" i="7" s="1"/>
  <c r="D5235" i="7" s="1"/>
  <c r="D5259" i="7" s="1"/>
  <c r="D5278" i="7" s="1"/>
  <c r="D5297" i="7" s="1"/>
  <c r="D5316" i="7" s="1"/>
  <c r="D5332" i="7" s="1"/>
  <c r="D5354" i="7" s="1"/>
  <c r="D5368" i="7" s="1"/>
  <c r="D5387" i="7" s="1"/>
  <c r="D5401" i="7" s="1"/>
  <c r="D20" i="7"/>
  <c r="D30" i="7" s="1"/>
  <c r="D40" i="7" s="1"/>
  <c r="D49" i="7" s="1"/>
  <c r="D52" i="7" s="1"/>
  <c r="D70" i="7" s="1"/>
  <c r="D80" i="7" s="1"/>
  <c r="D89" i="7" s="1"/>
  <c r="D92" i="7" s="1"/>
  <c r="D110" i="7" s="1"/>
  <c r="D120" i="7" s="1"/>
  <c r="D129" i="7" s="1"/>
  <c r="D132" i="7" s="1"/>
  <c r="D150" i="7" s="1"/>
  <c r="D160" i="7" s="1"/>
  <c r="D171" i="7" s="1"/>
  <c r="D181" i="7" s="1"/>
  <c r="D190" i="7" s="1"/>
  <c r="D200" i="7" s="1"/>
  <c r="D213" i="7" s="1"/>
  <c r="D227" i="7" s="1"/>
  <c r="D241" i="7" s="1"/>
  <c r="D251" i="7" s="1"/>
  <c r="D269" i="7" s="1"/>
  <c r="D285" i="7" s="1"/>
  <c r="D299" i="7" s="1"/>
  <c r="D314" i="7" s="1"/>
  <c r="D329" i="7" s="1"/>
  <c r="D340" i="7" s="1"/>
  <c r="D359" i="7" s="1"/>
  <c r="D374" i="7" s="1"/>
  <c r="D390" i="7" s="1"/>
  <c r="D404" i="7" s="1"/>
  <c r="D419" i="7" s="1"/>
  <c r="D432" i="7" s="1"/>
  <c r="D449" i="7" s="1"/>
  <c r="D465" i="7" s="1"/>
  <c r="D477" i="7" s="1"/>
  <c r="D495" i="7" s="1"/>
  <c r="D510" i="7" s="1"/>
  <c r="D526" i="7" s="1"/>
  <c r="D536" i="7" s="1"/>
  <c r="D559" i="7" s="1"/>
  <c r="D576" i="7" s="1"/>
  <c r="D593" i="7" s="1"/>
  <c r="D611" i="7" s="1"/>
  <c r="D627" i="7" s="1"/>
  <c r="D644" i="7" s="1"/>
  <c r="D661" i="7" s="1"/>
  <c r="D679" i="7" s="1"/>
  <c r="D696" i="7" s="1"/>
  <c r="D706" i="7" s="1"/>
  <c r="D729" i="7" s="1"/>
  <c r="D750" i="7" s="1"/>
  <c r="D763" i="7" s="1"/>
  <c r="D787" i="7" s="1"/>
  <c r="D800" i="7" s="1"/>
  <c r="D825" i="7" s="1"/>
  <c r="D837" i="7" s="1"/>
  <c r="D863" i="7" s="1"/>
  <c r="D882" i="7" s="1"/>
  <c r="D899" i="7" s="1"/>
  <c r="D914" i="7" s="1"/>
  <c r="D928" i="7" s="1"/>
  <c r="D951" i="7" s="1"/>
  <c r="D973" i="7" s="1"/>
  <c r="D992" i="7" s="1"/>
  <c r="D1005" i="7" s="1"/>
  <c r="D1030" i="7" s="1"/>
  <c r="D1041" i="7" s="1"/>
  <c r="D1059" i="7" s="1"/>
  <c r="D1083" i="7" s="1"/>
  <c r="D1096" i="7" s="1"/>
  <c r="D1121" i="7" s="1"/>
  <c r="D1134" i="7" s="1"/>
  <c r="D1159" i="7" s="1"/>
  <c r="D1172" i="7" s="1"/>
  <c r="D1191" i="7" s="1"/>
  <c r="D1216" i="7" s="1"/>
  <c r="D1227" i="7" s="1"/>
  <c r="D1255" i="7" s="1"/>
  <c r="D1269" i="7" s="1"/>
  <c r="D1295" i="7" s="1"/>
  <c r="D1309" i="7" s="1"/>
  <c r="D1335" i="7" s="1"/>
  <c r="D1352" i="7" s="1"/>
  <c r="D1373" i="7" s="1"/>
  <c r="D1397" i="7" s="1"/>
  <c r="D1416" i="7" s="1"/>
  <c r="D1432" i="7" s="1"/>
  <c r="D1447" i="7" s="1"/>
  <c r="D1471" i="7" s="1"/>
  <c r="D1488" i="7" s="1"/>
  <c r="D1505" i="7" s="1"/>
  <c r="D1523" i="7" s="1"/>
  <c r="D1540" i="7" s="1"/>
  <c r="D1556" i="7" s="1"/>
  <c r="D1573" i="7" s="1"/>
  <c r="D1590" i="7" s="1"/>
  <c r="D1602" i="7" s="1"/>
  <c r="D1625" i="7" s="1"/>
  <c r="D1638" i="7" s="1"/>
  <c r="D1661" i="7" s="1"/>
  <c r="D1676" i="7" s="1"/>
  <c r="D1698" i="7" s="1"/>
  <c r="D1716" i="7" s="1"/>
  <c r="D1734" i="7" s="1"/>
  <c r="D1745" i="7" s="1"/>
  <c r="D1770" i="7" s="1"/>
  <c r="D1781" i="7" s="1"/>
  <c r="D1799" i="7" s="1"/>
  <c r="D1823" i="7" s="1"/>
  <c r="D1835" i="7" s="1"/>
  <c r="D1857" i="7" s="1"/>
  <c r="D1871" i="7" s="1"/>
  <c r="D1890" i="7" s="1"/>
  <c r="D1913" i="7" s="1"/>
  <c r="D1931" i="7" s="1"/>
  <c r="D1950" i="7" s="1"/>
  <c r="D1961" i="7" s="1"/>
  <c r="D1979" i="7" s="1"/>
  <c r="D2003" i="7" s="1"/>
  <c r="D2015" i="7" s="1"/>
  <c r="D2040" i="7" s="1"/>
  <c r="D2054" i="7" s="1"/>
  <c r="D2074" i="7" s="1"/>
  <c r="D2091" i="7" s="1"/>
  <c r="D2109" i="7" s="1"/>
  <c r="D2126" i="7" s="1"/>
  <c r="D2135" i="7" s="1"/>
  <c r="D2160" i="7" s="1"/>
  <c r="D2178" i="7" s="1"/>
  <c r="D2197" i="7" s="1"/>
  <c r="D2207" i="7" s="1"/>
  <c r="D2233" i="7" s="1"/>
  <c r="D2251" i="7" s="1"/>
  <c r="D2262" i="7" s="1"/>
  <c r="D2287" i="7" s="1"/>
  <c r="D2298" i="7" s="1"/>
  <c r="D2316" i="7" s="1"/>
  <c r="D2340" i="7" s="1"/>
  <c r="D2352" i="7" s="1"/>
  <c r="D2377" i="7" s="1"/>
  <c r="D2388" i="7" s="1"/>
  <c r="D2406" i="7" s="1"/>
  <c r="D2430" i="7" s="1"/>
  <c r="D2449" i="7" s="1"/>
  <c r="D2459" i="7" s="1"/>
  <c r="D2477" i="7" s="1"/>
  <c r="D2495" i="7" s="1"/>
  <c r="D2520" i="7" s="1"/>
  <c r="D2538" i="7" s="1"/>
  <c r="D2549" i="7" s="1"/>
  <c r="D2567" i="7" s="1"/>
  <c r="D2585" i="7" s="1"/>
  <c r="D2610" i="7" s="1"/>
  <c r="D2623" i="7" s="1"/>
  <c r="D2647" i="7" s="1"/>
  <c r="D2660" i="7" s="1"/>
  <c r="D2687" i="7" s="1"/>
  <c r="D2704" i="7" s="1"/>
  <c r="D2719" i="7" s="1"/>
  <c r="D2742" i="7" s="1"/>
  <c r="D2757" i="7" s="1"/>
  <c r="D2781" i="7" s="1"/>
  <c r="D2794" i="7" s="1"/>
  <c r="D2819" i="7" s="1"/>
  <c r="D2832" i="7" s="1"/>
  <c r="D2859" i="7" s="1"/>
  <c r="D2876" i="7" s="1"/>
  <c r="D2895" i="7" s="1"/>
  <c r="D2910" i="7" s="1"/>
  <c r="D2935" i="7" s="1"/>
  <c r="D2947" i="7" s="1"/>
  <c r="D2972" i="7" s="1"/>
  <c r="D2989" i="7" s="1"/>
  <c r="D3002" i="7" s="1"/>
  <c r="D3026" i="7" s="1"/>
  <c r="D3044" i="7" s="1"/>
  <c r="D3061" i="7" s="1"/>
  <c r="D3077" i="7" s="1"/>
  <c r="D3094" i="7" s="1"/>
  <c r="D3111" i="7" s="1"/>
  <c r="D3129" i="7" s="1"/>
  <c r="D3146" i="7" s="1"/>
  <c r="D3162" i="7" s="1"/>
  <c r="D3179" i="7" s="1"/>
  <c r="D3196" i="7" s="1"/>
  <c r="D3213" i="7" s="1"/>
  <c r="D3231" i="7" s="1"/>
  <c r="D3247" i="7" s="1"/>
  <c r="D3264" i="7" s="1"/>
  <c r="D3280" i="7" s="1"/>
  <c r="D3291" i="7" s="1"/>
  <c r="D3312" i="7" s="1"/>
  <c r="D3327" i="7" s="1"/>
  <c r="D3344" i="7" s="1"/>
  <c r="D3360" i="7" s="1"/>
  <c r="D3370" i="7" s="1"/>
  <c r="D3393" i="7" s="1"/>
  <c r="D3408" i="7" s="1"/>
  <c r="D3418" i="7" s="1"/>
  <c r="D3434" i="7" s="1"/>
  <c r="D3456" i="7" s="1"/>
  <c r="D3473" i="7" s="1"/>
  <c r="D3489" i="7" s="1"/>
  <c r="D3504" i="7" s="1"/>
  <c r="D3520" i="7" s="1"/>
  <c r="D3536" i="7" s="1"/>
  <c r="D3552" i="7" s="1"/>
  <c r="D3569" i="7" s="1"/>
  <c r="D3584" i="7" s="1"/>
  <c r="D3600" i="7" s="1"/>
  <c r="D3616" i="7" s="1"/>
  <c r="D3627" i="7" s="1"/>
  <c r="D3648" i="7" s="1"/>
  <c r="D3663" i="7" s="1"/>
  <c r="D3680" i="7" s="1"/>
  <c r="D3696" i="7" s="1"/>
  <c r="D3712" i="7" s="1"/>
  <c r="D3728" i="7" s="1"/>
  <c r="D3745" i="7" s="1"/>
  <c r="D3760" i="7" s="1"/>
  <c r="D3776" i="7" s="1"/>
  <c r="D3792" i="7" s="1"/>
  <c r="D3810" i="7" s="1"/>
  <c r="D3827" i="7" s="1"/>
  <c r="D3843" i="7" s="1"/>
  <c r="D3860" i="7" s="1"/>
  <c r="D3877" i="7" s="1"/>
  <c r="D3894" i="7" s="1"/>
  <c r="D3912" i="7" s="1"/>
  <c r="D3928" i="7" s="1"/>
  <c r="D3945" i="7" s="1"/>
  <c r="D3962" i="7" s="1"/>
  <c r="D3979" i="7" s="1"/>
  <c r="D3997" i="7" s="1"/>
  <c r="D4007" i="7" s="1"/>
  <c r="D4025" i="7" s="1"/>
  <c r="D4050" i="7" s="1"/>
  <c r="D4068" i="7" s="1"/>
  <c r="D4079" i="7" s="1"/>
  <c r="D4105" i="7" s="1"/>
  <c r="D4123" i="7" s="1"/>
  <c r="D4134" i="7" s="1"/>
  <c r="D4159" i="7" s="1"/>
  <c r="D4170" i="7" s="1"/>
  <c r="D4188" i="7" s="1"/>
  <c r="D4212" i="7" s="1"/>
  <c r="D4227" i="7" s="1"/>
  <c r="D4246" i="7" s="1"/>
  <c r="D4265" i="7" s="1"/>
  <c r="D4284" i="7" s="1"/>
  <c r="D4300" i="7" s="1"/>
  <c r="D4319" i="7" s="1"/>
  <c r="D4339" i="7" s="1"/>
  <c r="D4358" i="7" s="1"/>
  <c r="D4384" i="7" s="1"/>
  <c r="D4396" i="7" s="1"/>
  <c r="D4419" i="7" s="1"/>
  <c r="D4438" i="7" s="1"/>
  <c r="D4452" i="7" s="1"/>
  <c r="D4479" i="7" s="1"/>
  <c r="D4493" i="7" s="1"/>
  <c r="D4512" i="7" s="1"/>
  <c r="D4539" i="7" s="1"/>
  <c r="D4559" i="7" s="1"/>
  <c r="D4579" i="7" s="1"/>
  <c r="D4596" i="7" s="1"/>
  <c r="D4611" i="7" s="1"/>
  <c r="D4639" i="7" s="1"/>
  <c r="D4653" i="7" s="1"/>
  <c r="D4671" i="7" s="1"/>
  <c r="D4699" i="7" s="1"/>
  <c r="D4719" i="7" s="1"/>
  <c r="D4733" i="7" s="1"/>
  <c r="D4758" i="7" s="1"/>
  <c r="D4783" i="7" s="1"/>
  <c r="D4801" i="7" s="1"/>
  <c r="D4818" i="7" s="1"/>
  <c r="D4844" i="7" s="1"/>
  <c r="D4858" i="7" s="1"/>
  <c r="D4884" i="7" s="1"/>
  <c r="D4901" i="7" s="1"/>
  <c r="D4925" i="7" s="1"/>
  <c r="D4945" i="7" s="1"/>
  <c r="D4961" i="7" s="1"/>
  <c r="D4977" i="7" s="1"/>
  <c r="D5001" i="7" s="1"/>
  <c r="D5017" i="7" s="1"/>
  <c r="D5037" i="7" s="1"/>
  <c r="D5064" i="7" s="1"/>
  <c r="D5078" i="7" s="1"/>
  <c r="D5096" i="7" s="1"/>
  <c r="D5125" i="7" s="1"/>
  <c r="D5141" i="7" s="1"/>
  <c r="D5160" i="7" s="1"/>
  <c r="D5179" i="7" s="1"/>
  <c r="D5195" i="7" s="1"/>
  <c r="D5214" i="7" s="1"/>
  <c r="D5239" i="7" s="1"/>
  <c r="D5252" i="7" s="1"/>
  <c r="D5274" i="7" s="1"/>
  <c r="D5293" i="7" s="1"/>
  <c r="D5312" i="7" s="1"/>
  <c r="D5328" i="7" s="1"/>
  <c r="D5350" i="7" s="1"/>
  <c r="D5372" i="7" s="1"/>
  <c r="D5391" i="7" s="1"/>
  <c r="D5408" i="7" s="1"/>
  <c r="D19" i="7"/>
  <c r="D29" i="7" s="1"/>
  <c r="D39" i="7" s="1"/>
  <c r="D51" i="7" s="1"/>
  <c r="D53" i="7" s="1"/>
  <c r="D69" i="7" s="1"/>
  <c r="D79" i="7" s="1"/>
  <c r="D87" i="7" s="1"/>
  <c r="D93" i="7" s="1"/>
  <c r="D109" i="7" s="1"/>
  <c r="D119" i="7" s="1"/>
  <c r="D131" i="7" s="1"/>
  <c r="D133" i="7" s="1"/>
  <c r="D149" i="7" s="1"/>
  <c r="D159" i="7" s="1"/>
  <c r="D170" i="7" s="1"/>
  <c r="D180" i="7" s="1"/>
  <c r="D189" i="7" s="1"/>
  <c r="D199" i="7" s="1"/>
  <c r="D212" i="7" s="1"/>
  <c r="D226" i="7" s="1"/>
  <c r="D240" i="7" s="1"/>
  <c r="D252" i="7" s="1"/>
  <c r="D268" i="7" s="1"/>
  <c r="D283" i="7" s="1"/>
  <c r="D298" i="7" s="1"/>
  <c r="D313" i="7" s="1"/>
  <c r="D328" i="7" s="1"/>
  <c r="D341" i="7" s="1"/>
  <c r="D358" i="7" s="1"/>
  <c r="D373" i="7" s="1"/>
  <c r="D389" i="7" s="1"/>
  <c r="D403" i="7" s="1"/>
  <c r="D418" i="7" s="1"/>
  <c r="D431" i="7" s="1"/>
  <c r="D448" i="7" s="1"/>
  <c r="D464" i="7" s="1"/>
  <c r="D478" i="7" s="1"/>
  <c r="D494" i="7" s="1"/>
  <c r="D509" i="7" s="1"/>
  <c r="D525" i="7" s="1"/>
  <c r="D542" i="7" s="1"/>
  <c r="D552" i="7" s="1"/>
  <c r="D575" i="7" s="1"/>
  <c r="D592" i="7" s="1"/>
  <c r="D610" i="7" s="1"/>
  <c r="D626" i="7" s="1"/>
  <c r="D643" i="7" s="1"/>
  <c r="D660" i="7" s="1"/>
  <c r="D678" i="7" s="1"/>
  <c r="D695" i="7" s="1"/>
  <c r="D713" i="7" s="1"/>
  <c r="D724" i="7" s="1"/>
  <c r="D749" i="7" s="1"/>
  <c r="D761" i="7" s="1"/>
  <c r="D786" i="7" s="1"/>
  <c r="D801" i="7" s="1"/>
  <c r="D824" i="7" s="1"/>
  <c r="D845" i="7" s="1"/>
  <c r="D862" i="7" s="1"/>
  <c r="D881" i="7" s="1"/>
  <c r="D898" i="7" s="1"/>
  <c r="D912" i="7" s="1"/>
  <c r="D935" i="7" s="1"/>
  <c r="D948" i="7" s="1"/>
  <c r="D972" i="7" s="1"/>
  <c r="D991" i="7" s="1"/>
  <c r="D1006" i="7" s="1"/>
  <c r="D1029" i="7" s="1"/>
  <c r="D1042" i="7" s="1"/>
  <c r="D1060" i="7" s="1"/>
  <c r="D1082" i="7" s="1"/>
  <c r="D1094" i="7" s="1"/>
  <c r="D1120" i="7" s="1"/>
  <c r="D1135" i="7" s="1"/>
  <c r="D1158" i="7" s="1"/>
  <c r="D1173" i="7" s="1"/>
  <c r="D1192" i="7" s="1"/>
  <c r="D1215" i="7" s="1"/>
  <c r="D1229" i="7" s="1"/>
  <c r="D1254" i="7" s="1"/>
  <c r="D1267" i="7" s="1"/>
  <c r="D1294" i="7" s="1"/>
  <c r="D1310" i="7" s="1"/>
  <c r="D1334" i="7" s="1"/>
  <c r="D1348" i="7" s="1"/>
  <c r="D1369" i="7" s="1"/>
  <c r="D1396" i="7" s="1"/>
  <c r="D1415" i="7" s="1"/>
  <c r="D1429" i="7" s="1"/>
  <c r="D1454" i="7" s="1"/>
  <c r="D1470" i="7" s="1"/>
  <c r="D1487" i="7" s="1"/>
  <c r="D1504" i="7" s="1"/>
  <c r="D1515" i="7" s="1"/>
  <c r="D1539" i="7" s="1"/>
  <c r="D1555" i="7" s="1"/>
  <c r="D1572" i="7" s="1"/>
  <c r="D1589" i="7" s="1"/>
  <c r="D1600" i="7" s="1"/>
  <c r="D1624" i="7" s="1"/>
  <c r="D1639" i="7" s="1"/>
  <c r="D1660" i="7" s="1"/>
  <c r="D1674" i="7" s="1"/>
  <c r="D1697" i="7" s="1"/>
  <c r="D1715" i="7" s="1"/>
  <c r="D1733" i="7" s="1"/>
  <c r="D1746" i="7" s="1"/>
  <c r="D1769" i="7" s="1"/>
  <c r="D1782" i="7" s="1"/>
  <c r="D1800" i="7" s="1"/>
  <c r="D1822" i="7" s="1"/>
  <c r="D1836" i="7" s="1"/>
  <c r="D1854" i="7" s="1"/>
  <c r="D1872" i="7" s="1"/>
  <c r="D1891" i="7" s="1"/>
  <c r="D1912" i="7" s="1"/>
  <c r="D1930" i="7" s="1"/>
  <c r="D1949" i="7" s="1"/>
  <c r="D1962" i="7" s="1"/>
  <c r="D1980" i="7" s="1"/>
  <c r="D2002" i="7" s="1"/>
  <c r="D2016" i="7" s="1"/>
  <c r="D2039" i="7" s="1"/>
  <c r="D2052" i="7" s="1"/>
  <c r="D2073" i="7" s="1"/>
  <c r="D2090" i="7" s="1"/>
  <c r="D2108" i="7" s="1"/>
  <c r="D2125" i="7" s="1"/>
  <c r="D2142" i="7" s="1"/>
  <c r="D2153" i="7" s="1"/>
  <c r="D2177" i="7" s="1"/>
  <c r="D2189" i="7" s="1"/>
  <c r="D2214" i="7" s="1"/>
  <c r="D2232" i="7" s="1"/>
  <c r="D2250" i="7" s="1"/>
  <c r="D2263" i="7" s="1"/>
  <c r="D2286" i="7" s="1"/>
  <c r="D2299" i="7" s="1"/>
  <c r="D2317" i="7" s="1"/>
  <c r="D2339" i="7" s="1"/>
  <c r="D2353" i="7" s="1"/>
  <c r="D2376" i="7" s="1"/>
  <c r="D2389" i="7" s="1"/>
  <c r="D2407" i="7" s="1"/>
  <c r="D2429" i="7" s="1"/>
  <c r="D2448" i="7" s="1"/>
  <c r="D2466" i="7" s="1"/>
  <c r="D2484" i="7" s="1"/>
  <c r="D2502" i="7" s="1"/>
  <c r="D2519" i="7" s="1"/>
  <c r="D2537" i="7" s="1"/>
  <c r="D2556" i="7" s="1"/>
  <c r="D2574" i="7" s="1"/>
  <c r="D2592" i="7" s="1"/>
  <c r="D2609" i="7" s="1"/>
  <c r="D2624" i="7" s="1"/>
  <c r="D2646" i="7" s="1"/>
  <c r="D2661" i="7" s="1"/>
  <c r="D2686" i="7" s="1"/>
  <c r="D2700" i="7" s="1"/>
  <c r="D2726" i="7" s="1"/>
  <c r="D2740" i="7" s="1"/>
  <c r="D2758" i="7" s="1"/>
  <c r="D2780" i="7" s="1"/>
  <c r="D2792" i="7" s="1"/>
  <c r="D2818" i="7" s="1"/>
  <c r="D2833" i="7" s="1"/>
  <c r="D2858" i="7" s="1"/>
  <c r="D2873" i="7" s="1"/>
  <c r="D2892" i="7" s="1"/>
  <c r="D2911" i="7" s="1"/>
  <c r="D2934" i="7" s="1"/>
  <c r="D2948" i="7" s="1"/>
  <c r="D2971" i="7" s="1"/>
  <c r="D2988" i="7" s="1"/>
  <c r="D3003" i="7" s="1"/>
  <c r="D3025" i="7" s="1"/>
  <c r="D3043" i="7" s="1"/>
  <c r="D3060" i="7" s="1"/>
  <c r="D3076" i="7" s="1"/>
  <c r="D3093" i="7" s="1"/>
  <c r="D3110" i="7" s="1"/>
  <c r="D3128" i="7" s="1"/>
  <c r="D3145" i="7" s="1"/>
  <c r="D3161" i="7" s="1"/>
  <c r="D3178" i="7" s="1"/>
  <c r="D3195" i="7" s="1"/>
  <c r="D3212" i="7" s="1"/>
  <c r="D3230" i="7" s="1"/>
  <c r="D3246" i="7" s="1"/>
  <c r="D3263" i="7" s="1"/>
  <c r="D3279" i="7" s="1"/>
  <c r="D3292" i="7" s="1"/>
  <c r="D3311" i="7" s="1"/>
  <c r="D3326" i="7" s="1"/>
  <c r="D3343" i="7" s="1"/>
  <c r="D3359" i="7" s="1"/>
  <c r="D3376" i="7" s="1"/>
  <c r="D3386" i="7" s="1"/>
  <c r="D3407" i="7" s="1"/>
  <c r="D3424" i="7" s="1"/>
  <c r="D3440" i="7" s="1"/>
  <c r="D3455" i="7" s="1"/>
  <c r="D3472" i="7" s="1"/>
  <c r="D3488" i="7" s="1"/>
  <c r="D3503" i="7" s="1"/>
  <c r="D3519" i="7" s="1"/>
  <c r="D3535" i="7" s="1"/>
  <c r="D3551" i="7" s="1"/>
  <c r="D3568" i="7" s="1"/>
  <c r="D3583" i="7" s="1"/>
  <c r="D3599" i="7" s="1"/>
  <c r="D3615" i="7" s="1"/>
  <c r="D3628" i="7" s="1"/>
  <c r="D3647" i="7" s="1"/>
  <c r="D3662" i="7" s="1"/>
  <c r="D3679" i="7" s="1"/>
  <c r="D3695" i="7" s="1"/>
  <c r="D3711" i="7" s="1"/>
  <c r="D3727" i="7" s="1"/>
  <c r="D3744" i="7" s="1"/>
  <c r="D3759" i="7" s="1"/>
  <c r="D3775" i="7" s="1"/>
  <c r="D3791" i="7" s="1"/>
  <c r="D3809" i="7" s="1"/>
  <c r="D3826" i="7" s="1"/>
  <c r="D3842" i="7" s="1"/>
  <c r="D3859" i="7" s="1"/>
  <c r="D3876" i="7" s="1"/>
  <c r="D3893" i="7" s="1"/>
  <c r="D3911" i="7" s="1"/>
  <c r="D3927" i="7" s="1"/>
  <c r="D3944" i="7" s="1"/>
  <c r="D3961" i="7" s="1"/>
  <c r="D3978" i="7" s="1"/>
  <c r="D3996" i="7" s="1"/>
  <c r="D4014" i="7" s="1"/>
  <c r="D4032" i="7" s="1"/>
  <c r="D4049" i="7" s="1"/>
  <c r="D4067" i="7" s="1"/>
  <c r="D4086" i="7" s="1"/>
  <c r="D4104" i="7" s="1"/>
  <c r="D4122" i="7" s="1"/>
  <c r="D4135" i="7" s="1"/>
  <c r="D4158" i="7" s="1"/>
  <c r="D4171" i="7" s="1"/>
  <c r="D4189" i="7" s="1"/>
  <c r="D4211" i="7" s="1"/>
  <c r="D4224" i="7" s="1"/>
  <c r="D4243" i="7" s="1"/>
  <c r="D4262" i="7" s="1"/>
  <c r="D4281" i="7" s="1"/>
  <c r="D4301" i="7" s="1"/>
  <c r="D4326" i="7" s="1"/>
  <c r="D4340" i="7" s="1"/>
  <c r="D4359" i="7" s="1"/>
  <c r="D4383" i="7" s="1"/>
  <c r="D4403" i="7" s="1"/>
  <c r="D4416" i="7" s="1"/>
  <c r="D4435" i="7" s="1"/>
  <c r="D4460" i="7" s="1"/>
  <c r="D4478" i="7" s="1"/>
  <c r="D4494" i="7" s="1"/>
  <c r="D4513" i="7" s="1"/>
  <c r="D4538" i="7" s="1"/>
  <c r="D4558" i="7" s="1"/>
  <c r="D4578" i="7" s="1"/>
  <c r="D4593" i="7" s="1"/>
  <c r="D4612" i="7" s="1"/>
  <c r="D4638" i="7" s="1"/>
  <c r="D4654" i="7" s="1"/>
  <c r="D4679" i="7" s="1"/>
  <c r="D4698" i="7" s="1"/>
  <c r="D4718" i="7" s="1"/>
  <c r="D4734" i="7" s="1"/>
  <c r="D4754" i="7" s="1"/>
  <c r="D4782" i="7" s="1"/>
  <c r="D4797" i="7" s="1"/>
  <c r="D4819" i="7" s="1"/>
  <c r="D4843" i="7" s="1"/>
  <c r="D4859" i="7" s="1"/>
  <c r="D4883" i="7" s="1"/>
  <c r="D4897" i="7" s="1"/>
  <c r="D4924" i="7" s="1"/>
  <c r="D4944" i="7" s="1"/>
  <c r="D4958" i="7" s="1"/>
  <c r="D4978" i="7" s="1"/>
  <c r="D4998" i="7" s="1"/>
  <c r="D5018" i="7" s="1"/>
  <c r="D5038" i="7" s="1"/>
  <c r="D5063" i="7" s="1"/>
  <c r="D5079" i="7" s="1"/>
  <c r="D5104" i="7" s="1"/>
  <c r="D5124" i="7" s="1"/>
  <c r="D5138" i="7" s="1"/>
  <c r="D5158" i="7" s="1"/>
  <c r="D5176" i="7" s="1"/>
  <c r="D5196" i="7" s="1"/>
  <c r="D5215" i="7" s="1"/>
  <c r="D5238" i="7" s="1"/>
  <c r="D5253" i="7" s="1"/>
  <c r="D5271" i="7" s="1"/>
  <c r="D5290" i="7" s="1"/>
  <c r="D5309" i="7" s="1"/>
  <c r="D5329" i="7" s="1"/>
  <c r="D5347" i="7" s="1"/>
  <c r="D5371" i="7" s="1"/>
  <c r="D5390" i="7" s="1"/>
  <c r="D5407" i="7" s="1"/>
  <c r="D18" i="7"/>
  <c r="D28" i="7" s="1"/>
  <c r="D37" i="7" s="1"/>
  <c r="D48" i="7" s="1"/>
  <c r="D55" i="7" s="1"/>
  <c r="D67" i="7" s="1"/>
  <c r="D81" i="7" s="1"/>
  <c r="D88" i="7" s="1"/>
  <c r="D95" i="7" s="1"/>
  <c r="D111" i="7" s="1"/>
  <c r="D121" i="7" s="1"/>
  <c r="D130" i="7" s="1"/>
  <c r="D135" i="7" s="1"/>
  <c r="D151" i="7" s="1"/>
  <c r="D161" i="7" s="1"/>
  <c r="D167" i="7" s="1"/>
  <c r="D178" i="7" s="1"/>
  <c r="D187" i="7" s="1"/>
  <c r="D197" i="7" s="1"/>
  <c r="D210" i="7" s="1"/>
  <c r="D224" i="7" s="1"/>
  <c r="D238" i="7" s="1"/>
  <c r="D254" i="7" s="1"/>
  <c r="D266" i="7" s="1"/>
  <c r="D282" i="7" s="1"/>
  <c r="D296" i="7" s="1"/>
  <c r="D311" i="7" s="1"/>
  <c r="D326" i="7" s="1"/>
  <c r="D345" i="7" s="1"/>
  <c r="D356" i="7" s="1"/>
  <c r="D372" i="7" s="1"/>
  <c r="D387" i="7" s="1"/>
  <c r="D401" i="7" s="1"/>
  <c r="D416" i="7" s="1"/>
  <c r="D434" i="7" s="1"/>
  <c r="D446" i="7" s="1"/>
  <c r="D462" i="7" s="1"/>
  <c r="D479" i="7" s="1"/>
  <c r="D492" i="7" s="1"/>
  <c r="D507" i="7" s="1"/>
  <c r="D523" i="7" s="1"/>
  <c r="D540" i="7" s="1"/>
  <c r="D557" i="7" s="1"/>
  <c r="D573" i="7" s="1"/>
  <c r="D590" i="7" s="1"/>
  <c r="D608" i="7" s="1"/>
  <c r="D624" i="7" s="1"/>
  <c r="D641" i="7" s="1"/>
  <c r="D658" i="7" s="1"/>
  <c r="D676" i="7" s="1"/>
  <c r="D693" i="7" s="1"/>
  <c r="D711" i="7" s="1"/>
  <c r="D727" i="7" s="1"/>
  <c r="D747" i="7" s="1"/>
  <c r="D765" i="7" s="1"/>
  <c r="D784" i="7" s="1"/>
  <c r="D807" i="7" s="1"/>
  <c r="D822" i="7" s="1"/>
  <c r="D843" i="7" s="1"/>
  <c r="D860" i="7" s="1"/>
  <c r="D879" i="7" s="1"/>
  <c r="D896" i="7" s="1"/>
  <c r="D918" i="7" s="1"/>
  <c r="D933" i="7" s="1"/>
  <c r="D950" i="7" s="1"/>
  <c r="D970" i="7" s="1"/>
  <c r="D989" i="7" s="1"/>
  <c r="D1012" i="7" s="1"/>
  <c r="D1027" i="7" s="1"/>
  <c r="D1048" i="7" s="1"/>
  <c r="D1066" i="7" s="1"/>
  <c r="D1080" i="7" s="1"/>
  <c r="D1098" i="7" s="1"/>
  <c r="D1118" i="7" s="1"/>
  <c r="D1141" i="7" s="1"/>
  <c r="D1156" i="7" s="1"/>
  <c r="D1179" i="7" s="1"/>
  <c r="D1198" i="7" s="1"/>
  <c r="D1213" i="7" s="1"/>
  <c r="D1231" i="7" s="1"/>
  <c r="D1252" i="7" s="1"/>
  <c r="D1271" i="7" s="1"/>
  <c r="D1292" i="7" s="1"/>
  <c r="D1316" i="7" s="1"/>
  <c r="D1332" i="7" s="1"/>
  <c r="D1350" i="7" s="1"/>
  <c r="D1371" i="7" s="1"/>
  <c r="D1394" i="7" s="1"/>
  <c r="D1413" i="7" s="1"/>
  <c r="D1431" i="7" s="1"/>
  <c r="D1452" i="7" s="1"/>
  <c r="D1468" i="7" s="1"/>
  <c r="D1485" i="7" s="1"/>
  <c r="D1502" i="7" s="1"/>
  <c r="D1520" i="7" s="1"/>
  <c r="D1537" i="7" s="1"/>
  <c r="D1553" i="7" s="1"/>
  <c r="D1570" i="7" s="1"/>
  <c r="D1587" i="7" s="1"/>
  <c r="D1604" i="7" s="1"/>
  <c r="D1622" i="7" s="1"/>
  <c r="D1644" i="7" s="1"/>
  <c r="D1658" i="7" s="1"/>
  <c r="D1680" i="7" s="1"/>
  <c r="D1695" i="7" s="1"/>
  <c r="D1713" i="7" s="1"/>
  <c r="D1731" i="7" s="1"/>
  <c r="D1752" i="7" s="1"/>
  <c r="D1767" i="7" s="1"/>
  <c r="D1788" i="7" s="1"/>
  <c r="D1806" i="7" s="1"/>
  <c r="D1820" i="7" s="1"/>
  <c r="D1842" i="7" s="1"/>
  <c r="D1856" i="7" s="1"/>
  <c r="D1878" i="7" s="1"/>
  <c r="D1895" i="7" s="1"/>
  <c r="D1910" i="7" s="1"/>
  <c r="D1928" i="7" s="1"/>
  <c r="D1947" i="7" s="1"/>
  <c r="D1968" i="7" s="1"/>
  <c r="D1986" i="7" s="1"/>
  <c r="D2000" i="7" s="1"/>
  <c r="D2022" i="7" s="1"/>
  <c r="D2037" i="7" s="1"/>
  <c r="D2058" i="7" s="1"/>
  <c r="D2071" i="7" s="1"/>
  <c r="D2088" i="7" s="1"/>
  <c r="D2106" i="7" s="1"/>
  <c r="D2123" i="7" s="1"/>
  <c r="D2140" i="7" s="1"/>
  <c r="D2158" i="7" s="1"/>
  <c r="D2175" i="7" s="1"/>
  <c r="D2194" i="7" s="1"/>
  <c r="D2212" i="7" s="1"/>
  <c r="D2230" i="7" s="1"/>
  <c r="D2248" i="7" s="1"/>
  <c r="D2269" i="7" s="1"/>
  <c r="D2284" i="7" s="1"/>
  <c r="D2305" i="7" s="1"/>
  <c r="D2323" i="7" s="1"/>
  <c r="D2337" i="7" s="1"/>
  <c r="D2359" i="7" s="1"/>
  <c r="D2374" i="7" s="1"/>
  <c r="D2395" i="7" s="1"/>
  <c r="D2413" i="7" s="1"/>
  <c r="D2427" i="7" s="1"/>
  <c r="D2446" i="7" s="1"/>
  <c r="D2464" i="7" s="1"/>
  <c r="D2482" i="7" s="1"/>
  <c r="D2500" i="7" s="1"/>
  <c r="D2517" i="7" s="1"/>
  <c r="D2536" i="7" s="1"/>
  <c r="D2554" i="7" s="1"/>
  <c r="D2572" i="7" s="1"/>
  <c r="D2590" i="7" s="1"/>
  <c r="D2607" i="7" s="1"/>
  <c r="D2625" i="7" s="1"/>
  <c r="D2644" i="7" s="1"/>
  <c r="D2663" i="7" s="1"/>
  <c r="D2684" i="7" s="1"/>
  <c r="D2703" i="7" s="1"/>
  <c r="D2724" i="7" s="1"/>
  <c r="D2746" i="7" s="1"/>
  <c r="D2764" i="7" s="1"/>
  <c r="D2778" i="7" s="1"/>
  <c r="D2796" i="7" s="1"/>
  <c r="D2816" i="7" s="1"/>
  <c r="D2835" i="7" s="1"/>
  <c r="D2856" i="7" s="1"/>
  <c r="D2875" i="7" s="1"/>
  <c r="D2894" i="7" s="1"/>
  <c r="D2913" i="7" s="1"/>
  <c r="D2932" i="7" s="1"/>
  <c r="D2954" i="7" s="1"/>
  <c r="D2969" i="7" s="1"/>
  <c r="D2986" i="7" s="1"/>
  <c r="D3009" i="7" s="1"/>
  <c r="D3023" i="7" s="1"/>
  <c r="D3040" i="7" s="1"/>
  <c r="D3058" i="7" s="1"/>
  <c r="D3074" i="7" s="1"/>
  <c r="D3091" i="7" s="1"/>
  <c r="D3108" i="7" s="1"/>
  <c r="D3126" i="7" s="1"/>
  <c r="D3143" i="7" s="1"/>
  <c r="D3159" i="7" s="1"/>
  <c r="D3176" i="7" s="1"/>
  <c r="D3193" i="7" s="1"/>
  <c r="D3210" i="7" s="1"/>
  <c r="D3228" i="7" s="1"/>
  <c r="D3244" i="7" s="1"/>
  <c r="D3261" i="7" s="1"/>
  <c r="D3277" i="7" s="1"/>
  <c r="D3297" i="7" s="1"/>
  <c r="D3309" i="7" s="1"/>
  <c r="D3325" i="7" s="1"/>
  <c r="D3341" i="7" s="1"/>
  <c r="D3357" i="7" s="1"/>
  <c r="D3374" i="7" s="1"/>
  <c r="D3390" i="7" s="1"/>
  <c r="D3405" i="7" s="1"/>
  <c r="D3422" i="7" s="1"/>
  <c r="D3438" i="7" s="1"/>
  <c r="D3453" i="7" s="1"/>
  <c r="D3470" i="7" s="1"/>
  <c r="D3486" i="7" s="1"/>
  <c r="D3501" i="7" s="1"/>
  <c r="D3517" i="7" s="1"/>
  <c r="D3533" i="7" s="1"/>
  <c r="D3549" i="7" s="1"/>
  <c r="D3566" i="7" s="1"/>
  <c r="D3581" i="7" s="1"/>
  <c r="D3597" i="7" s="1"/>
  <c r="D3613" i="7" s="1"/>
  <c r="D3633" i="7" s="1"/>
  <c r="D3645" i="7" s="1"/>
  <c r="D3661" i="7" s="1"/>
  <c r="D3677" i="7" s="1"/>
  <c r="D3693" i="7" s="1"/>
  <c r="D3709" i="7" s="1"/>
  <c r="D3725" i="7" s="1"/>
  <c r="D3742" i="7" s="1"/>
  <c r="D3757" i="7" s="1"/>
  <c r="D3773" i="7" s="1"/>
  <c r="D3789" i="7" s="1"/>
  <c r="D3807" i="7" s="1"/>
  <c r="D3824" i="7" s="1"/>
  <c r="D3840" i="7" s="1"/>
  <c r="D3857" i="7" s="1"/>
  <c r="D3874" i="7" s="1"/>
  <c r="D3891" i="7" s="1"/>
  <c r="D3909" i="7" s="1"/>
  <c r="D3925" i="7" s="1"/>
  <c r="D3942" i="7" s="1"/>
  <c r="D3959" i="7" s="1"/>
  <c r="D3976" i="7" s="1"/>
  <c r="D3994" i="7" s="1"/>
  <c r="D4012" i="7" s="1"/>
  <c r="D4030" i="7" s="1"/>
  <c r="D4047" i="7" s="1"/>
  <c r="D4061" i="7" s="1"/>
  <c r="D4084" i="7" s="1"/>
  <c r="D4102" i="7" s="1"/>
  <c r="D4120" i="7" s="1"/>
  <c r="D4141" i="7" s="1"/>
  <c r="D4156" i="7" s="1"/>
  <c r="D4177" i="7" s="1"/>
  <c r="D4195" i="7" s="1"/>
  <c r="D4209" i="7" s="1"/>
  <c r="D4231" i="7" s="1"/>
  <c r="D4245" i="7" s="1"/>
  <c r="D4264" i="7" s="1"/>
  <c r="D4283" i="7" s="1"/>
  <c r="D4303" i="7" s="1"/>
  <c r="D4324" i="7" s="1"/>
  <c r="D4346" i="7" s="1"/>
  <c r="D4361" i="7" s="1"/>
  <c r="D4381" i="7" s="1"/>
  <c r="D4401" i="7" s="1"/>
  <c r="D4418" i="7" s="1"/>
  <c r="D4437" i="7" s="1"/>
  <c r="D4458" i="7" s="1"/>
  <c r="D4476" i="7" s="1"/>
  <c r="D4495" i="7" s="1"/>
  <c r="D4515" i="7" s="1"/>
  <c r="D4536" i="7" s="1"/>
  <c r="D4556" i="7" s="1"/>
  <c r="D4577" i="7" s="1"/>
  <c r="D4595" i="7" s="1"/>
  <c r="D4614" i="7" s="1"/>
  <c r="D4636" i="7" s="1"/>
  <c r="D4660" i="7" s="1"/>
  <c r="D4677" i="7" s="1"/>
  <c r="D4696" i="7" s="1"/>
  <c r="D4716" i="7" s="1"/>
  <c r="D4736" i="7" s="1"/>
  <c r="D4756" i="7" s="1"/>
  <c r="D4780" i="7" s="1"/>
  <c r="D4799" i="7" s="1"/>
  <c r="D4821" i="7" s="1"/>
  <c r="D4841" i="7" s="1"/>
  <c r="D4865" i="7" s="1"/>
  <c r="D4881" i="7" s="1"/>
  <c r="D4900" i="7" s="1"/>
  <c r="D4922" i="7" s="1"/>
  <c r="D4942" i="7" s="1"/>
  <c r="D4960" i="7" s="1"/>
  <c r="D4980" i="7" s="1"/>
  <c r="D5000" i="7" s="1"/>
  <c r="D5020" i="7" s="1"/>
  <c r="D5040" i="7" s="1"/>
  <c r="D5061" i="7" s="1"/>
  <c r="D5085" i="7" s="1"/>
  <c r="D5102" i="7" s="1"/>
  <c r="D5122" i="7" s="1"/>
  <c r="D5140" i="7" s="1"/>
  <c r="D5164" i="7" s="1"/>
  <c r="D5178" i="7" s="1"/>
  <c r="D5202" i="7" s="1"/>
  <c r="D5221" i="7" s="1"/>
  <c r="D5236" i="7" s="1"/>
  <c r="D5250" i="7" s="1"/>
  <c r="D5273" i="7" s="1"/>
  <c r="D5292" i="7" s="1"/>
  <c r="D5311" i="7" s="1"/>
  <c r="D5335" i="7" s="1"/>
  <c r="D5349" i="7" s="1"/>
  <c r="D5369" i="7" s="1"/>
  <c r="D5388" i="7" s="1"/>
  <c r="D5405" i="7" s="1"/>
  <c r="D17" i="7"/>
  <c r="D27" i="7" s="1"/>
  <c r="D38" i="7" s="1"/>
  <c r="D47" i="7" s="1"/>
  <c r="D54" i="7" s="1"/>
  <c r="D68" i="7" s="1"/>
  <c r="D78" i="7" s="1"/>
  <c r="D91" i="7" s="1"/>
  <c r="D94" i="7" s="1"/>
  <c r="D108" i="7" s="1"/>
  <c r="D118" i="7" s="1"/>
  <c r="D128" i="7" s="1"/>
  <c r="D134" i="7" s="1"/>
  <c r="D148" i="7" s="1"/>
  <c r="D158" i="7" s="1"/>
  <c r="D168" i="7" s="1"/>
  <c r="D179" i="7" s="1"/>
  <c r="D188" i="7" s="1"/>
  <c r="D198" i="7" s="1"/>
  <c r="D211" i="7" s="1"/>
  <c r="D225" i="7" s="1"/>
  <c r="D239" i="7" s="1"/>
  <c r="D256" i="7" s="1"/>
  <c r="D267" i="7" s="1"/>
  <c r="D278" i="7" s="1"/>
  <c r="D297" i="7" s="1"/>
  <c r="D312" i="7" s="1"/>
  <c r="D327" i="7" s="1"/>
  <c r="D342" i="7" s="1"/>
  <c r="D357" i="7" s="1"/>
  <c r="D368" i="7" s="1"/>
  <c r="D388" i="7" s="1"/>
  <c r="D402" i="7" s="1"/>
  <c r="D417" i="7" s="1"/>
  <c r="D428" i="7" s="1"/>
  <c r="D447" i="7" s="1"/>
  <c r="D463" i="7" s="1"/>
  <c r="D480" i="7" s="1"/>
  <c r="D493" i="7" s="1"/>
  <c r="D508" i="7" s="1"/>
  <c r="D524" i="7" s="1"/>
  <c r="D541" i="7" s="1"/>
  <c r="D558" i="7" s="1"/>
  <c r="D574" i="7" s="1"/>
  <c r="D591" i="7" s="1"/>
  <c r="D609" i="7" s="1"/>
  <c r="D625" i="7" s="1"/>
  <c r="D642" i="7" s="1"/>
  <c r="D659" i="7" s="1"/>
  <c r="D677" i="7" s="1"/>
  <c r="D694" i="7" s="1"/>
  <c r="D712" i="7" s="1"/>
  <c r="D726" i="7" s="1"/>
  <c r="D748" i="7" s="1"/>
  <c r="D764" i="7" s="1"/>
  <c r="D785" i="7" s="1"/>
  <c r="D802" i="7" s="1"/>
  <c r="D823" i="7" s="1"/>
  <c r="D844" i="7" s="1"/>
  <c r="D861" i="7" s="1"/>
  <c r="D880" i="7" s="1"/>
  <c r="D897" i="7" s="1"/>
  <c r="D913" i="7" s="1"/>
  <c r="D934" i="7" s="1"/>
  <c r="D949" i="7" s="1"/>
  <c r="D971" i="7" s="1"/>
  <c r="D990" i="7" s="1"/>
  <c r="D1007" i="7" s="1"/>
  <c r="D1028" i="7" s="1"/>
  <c r="D1043" i="7" s="1"/>
  <c r="D1061" i="7" s="1"/>
  <c r="D1081" i="7" s="1"/>
  <c r="D1097" i="7" s="1"/>
  <c r="D1119" i="7" s="1"/>
  <c r="D1136" i="7" s="1"/>
  <c r="D1157" i="7" s="1"/>
  <c r="D1174" i="7" s="1"/>
  <c r="D1193" i="7" s="1"/>
  <c r="D1214" i="7" s="1"/>
  <c r="D1230" i="7" s="1"/>
  <c r="D1253" i="7" s="1"/>
  <c r="D1270" i="7" s="1"/>
  <c r="D1293" i="7" s="1"/>
  <c r="D1311" i="7" s="1"/>
  <c r="D1333" i="7" s="1"/>
  <c r="D1349" i="7" s="1"/>
  <c r="D1370" i="7" s="1"/>
  <c r="D1395" i="7" s="1"/>
  <c r="D1414" i="7" s="1"/>
  <c r="D1430" i="7" s="1"/>
  <c r="D1453" i="7" s="1"/>
  <c r="D1469" i="7" s="1"/>
  <c r="D1486" i="7" s="1"/>
  <c r="D1503" i="7" s="1"/>
  <c r="D1521" i="7" s="1"/>
  <c r="D1538" i="7" s="1"/>
  <c r="D1554" i="7" s="1"/>
  <c r="D1571" i="7" s="1"/>
  <c r="D1588" i="7" s="1"/>
  <c r="D1603" i="7" s="1"/>
  <c r="D1623" i="7" s="1"/>
  <c r="D1640" i="7" s="1"/>
  <c r="D1659" i="7" s="1"/>
  <c r="D1675" i="7" s="1"/>
  <c r="D1696" i="7" s="1"/>
  <c r="D1714" i="7" s="1"/>
  <c r="D1732" i="7" s="1"/>
  <c r="D1747" i="7" s="1"/>
  <c r="D1768" i="7" s="1"/>
  <c r="D1783" i="7" s="1"/>
  <c r="D1801" i="7" s="1"/>
  <c r="D1821" i="7" s="1"/>
  <c r="D1837" i="7" s="1"/>
  <c r="D1855" i="7" s="1"/>
  <c r="D1873" i="7" s="1"/>
  <c r="D1892" i="7" s="1"/>
  <c r="D1911" i="7" s="1"/>
  <c r="D1929" i="7" s="1"/>
  <c r="D1948" i="7" s="1"/>
  <c r="D1963" i="7" s="1"/>
  <c r="D1981" i="7" s="1"/>
  <c r="D2001" i="7" s="1"/>
  <c r="D2017" i="7" s="1"/>
  <c r="D2038" i="7" s="1"/>
  <c r="D2053" i="7" s="1"/>
  <c r="D2072" i="7" s="1"/>
  <c r="D2089" i="7" s="1"/>
  <c r="D2107" i="7" s="1"/>
  <c r="D2124" i="7" s="1"/>
  <c r="D2141" i="7" s="1"/>
  <c r="D2159" i="7" s="1"/>
  <c r="D2176" i="7" s="1"/>
  <c r="D2195" i="7" s="1"/>
  <c r="D2213" i="7" s="1"/>
  <c r="D2231" i="7" s="1"/>
  <c r="D2249" i="7" s="1"/>
  <c r="D2264" i="7" s="1"/>
  <c r="D2285" i="7" s="1"/>
  <c r="D2300" i="7" s="1"/>
  <c r="D2318" i="7" s="1"/>
  <c r="D2338" i="7" s="1"/>
  <c r="D2354" i="7" s="1"/>
  <c r="D2375" i="7" s="1"/>
  <c r="D2390" i="7" s="1"/>
  <c r="D2408" i="7" s="1"/>
  <c r="D2428" i="7" s="1"/>
  <c r="D2447" i="7" s="1"/>
  <c r="D2465" i="7" s="1"/>
  <c r="D2483" i="7" s="1"/>
  <c r="D2501" i="7" s="1"/>
  <c r="D2518" i="7" s="1"/>
  <c r="D2531" i="7" s="1"/>
  <c r="D2555" i="7" s="1"/>
  <c r="D2573" i="7" s="1"/>
  <c r="D2591" i="7" s="1"/>
  <c r="D2608" i="7" s="1"/>
  <c r="D2621" i="7" s="1"/>
  <c r="D2645" i="7" s="1"/>
  <c r="D2662" i="7" s="1"/>
  <c r="D2685" i="7" s="1"/>
  <c r="D2702" i="7" s="1"/>
  <c r="D2725" i="7" s="1"/>
  <c r="D2741" i="7" s="1"/>
  <c r="D2759" i="7" s="1"/>
  <c r="D2779" i="7" s="1"/>
  <c r="D2795" i="7" s="1"/>
  <c r="D2817" i="7" s="1"/>
  <c r="D2834" i="7" s="1"/>
  <c r="D2857" i="7" s="1"/>
  <c r="D2874" i="7" s="1"/>
  <c r="D2893" i="7" s="1"/>
  <c r="D2912" i="7" s="1"/>
  <c r="D2933" i="7" s="1"/>
  <c r="D2949" i="7" s="1"/>
  <c r="D2970" i="7" s="1"/>
  <c r="D2987" i="7" s="1"/>
  <c r="D3004" i="7" s="1"/>
  <c r="D3024" i="7" s="1"/>
  <c r="D3041" i="7" s="1"/>
  <c r="D3059" i="7" s="1"/>
  <c r="D3075" i="7" s="1"/>
  <c r="D3092" i="7" s="1"/>
  <c r="D3109" i="7" s="1"/>
  <c r="D3127" i="7" s="1"/>
  <c r="D3144" i="7" s="1"/>
  <c r="D3160" i="7" s="1"/>
  <c r="D3177" i="7" s="1"/>
  <c r="D3194" i="7" s="1"/>
  <c r="D3211" i="7" s="1"/>
  <c r="D3229" i="7" s="1"/>
  <c r="D3245" i="7" s="1"/>
  <c r="D3262" i="7" s="1"/>
  <c r="D3278" i="7" s="1"/>
  <c r="D3293" i="7" s="1"/>
  <c r="D3310" i="7" s="1"/>
  <c r="D3329" i="7" s="1"/>
  <c r="D3342" i="7" s="1"/>
  <c r="D3358" i="7" s="1"/>
  <c r="D3375" i="7" s="1"/>
  <c r="D3391" i="7" s="1"/>
  <c r="D3406" i="7" s="1"/>
  <c r="D3423" i="7" s="1"/>
  <c r="D3439" i="7" s="1"/>
  <c r="D3454" i="7" s="1"/>
  <c r="D3471" i="7" s="1"/>
  <c r="D3487" i="7" s="1"/>
  <c r="D3502" i="7" s="1"/>
  <c r="D3518" i="7" s="1"/>
  <c r="D3534" i="7" s="1"/>
  <c r="D3550" i="7" s="1"/>
  <c r="D3567" i="7" s="1"/>
  <c r="D3582" i="7" s="1"/>
  <c r="D3598" i="7" s="1"/>
  <c r="D3614" i="7" s="1"/>
  <c r="D3629" i="7" s="1"/>
  <c r="D3646" i="7" s="1"/>
  <c r="D3665" i="7" s="1"/>
  <c r="D3678" i="7" s="1"/>
  <c r="D3694" i="7" s="1"/>
  <c r="D3710" i="7" s="1"/>
  <c r="D3726" i="7" s="1"/>
  <c r="D3743" i="7" s="1"/>
  <c r="D3758" i="7" s="1"/>
  <c r="D3774" i="7" s="1"/>
  <c r="D3790" i="7" s="1"/>
  <c r="D3808" i="7" s="1"/>
  <c r="D3825" i="7" s="1"/>
  <c r="D3841" i="7" s="1"/>
  <c r="D3858" i="7" s="1"/>
  <c r="D3875" i="7" s="1"/>
  <c r="D3892" i="7" s="1"/>
  <c r="D3910" i="7" s="1"/>
  <c r="D3926" i="7" s="1"/>
  <c r="D3943" i="7" s="1"/>
  <c r="D3960" i="7" s="1"/>
  <c r="D3977" i="7" s="1"/>
  <c r="D3995" i="7" s="1"/>
  <c r="D4013" i="7" s="1"/>
  <c r="D4031" i="7" s="1"/>
  <c r="D4048" i="7" s="1"/>
  <c r="D4066" i="7" s="1"/>
  <c r="D4085" i="7" s="1"/>
  <c r="D4103" i="7" s="1"/>
  <c r="D4121" i="7" s="1"/>
  <c r="D4136" i="7" s="1"/>
  <c r="D4157" i="7" s="1"/>
  <c r="D4172" i="7" s="1"/>
  <c r="D4190" i="7" s="1"/>
  <c r="D4210" i="7" s="1"/>
  <c r="D4225" i="7" s="1"/>
  <c r="D4244" i="7" s="1"/>
  <c r="D4263" i="7" s="1"/>
  <c r="D4282" i="7" s="1"/>
  <c r="D4302" i="7" s="1"/>
  <c r="D4325" i="7" s="1"/>
  <c r="D4341" i="7" s="1"/>
  <c r="D4360" i="7" s="1"/>
  <c r="D4382" i="7" s="1"/>
  <c r="D4402" i="7" s="1"/>
  <c r="D4417" i="7" s="1"/>
  <c r="D4436" i="7" s="1"/>
  <c r="D4459" i="7" s="1"/>
  <c r="D4477" i="7" s="1"/>
  <c r="D4491" i="7" s="1"/>
  <c r="D4514" i="7" s="1"/>
  <c r="D4537" i="7" s="1"/>
  <c r="D4557" i="7" s="1"/>
  <c r="D4571" i="7" s="1"/>
  <c r="D4594" i="7" s="1"/>
  <c r="D4613" i="7" s="1"/>
  <c r="D4637" i="7" s="1"/>
  <c r="D4655" i="7" s="1"/>
  <c r="D4678" i="7" s="1"/>
  <c r="D4697" i="7" s="1"/>
  <c r="D4717" i="7" s="1"/>
  <c r="D4735" i="7" s="1"/>
  <c r="D4755" i="7" s="1"/>
  <c r="D4781" i="7" s="1"/>
  <c r="D4798" i="7" s="1"/>
  <c r="D4820" i="7" s="1"/>
  <c r="D4842" i="7" s="1"/>
  <c r="D4860" i="7" s="1"/>
  <c r="D4882" i="7" s="1"/>
  <c r="D4899" i="7" s="1"/>
  <c r="D4923" i="7" s="1"/>
  <c r="D4943" i="7" s="1"/>
  <c r="D4959" i="7" s="1"/>
  <c r="D4979" i="7" s="1"/>
  <c r="D4999" i="7" s="1"/>
  <c r="D5019" i="7" s="1"/>
  <c r="D5039" i="7" s="1"/>
  <c r="D5062" i="7" s="1"/>
  <c r="D5080" i="7" s="1"/>
  <c r="D5103" i="7" s="1"/>
  <c r="D5123" i="7" s="1"/>
  <c r="D5139" i="7" s="1"/>
  <c r="D5159" i="7" s="1"/>
  <c r="D5177" i="7" s="1"/>
  <c r="D5197" i="7" s="1"/>
  <c r="D5216" i="7" s="1"/>
  <c r="D5237" i="7" s="1"/>
  <c r="D5254" i="7" s="1"/>
  <c r="D5272" i="7" s="1"/>
  <c r="D5291" i="7" s="1"/>
  <c r="D5310" i="7" s="1"/>
  <c r="D5330" i="7" s="1"/>
  <c r="D5348" i="7" s="1"/>
  <c r="D5370" i="7" s="1"/>
  <c r="D5389" i="7" s="1"/>
  <c r="D5406" i="7" s="1"/>
  <c r="D16" i="7"/>
  <c r="D26" i="7" s="1"/>
  <c r="D36" i="7" s="1"/>
  <c r="D46" i="7" s="1"/>
  <c r="D56" i="7" s="1"/>
  <c r="D66" i="7" s="1"/>
  <c r="D76" i="7" s="1"/>
  <c r="D86" i="7" s="1"/>
  <c r="D97" i="7" s="1"/>
  <c r="D107" i="7" s="1"/>
  <c r="D116" i="7" s="1"/>
  <c r="D126" i="7" s="1"/>
  <c r="D141" i="7" s="1"/>
  <c r="D143" i="7" s="1"/>
  <c r="D156" i="7" s="1"/>
  <c r="D165" i="7" s="1"/>
  <c r="D176" i="7" s="1"/>
  <c r="D186" i="7" s="1"/>
  <c r="D192" i="7" s="1"/>
  <c r="D208" i="7" s="1"/>
  <c r="D222" i="7" s="1"/>
  <c r="D237" i="7" s="1"/>
  <c r="D250" i="7" s="1"/>
  <c r="D264" i="7" s="1"/>
  <c r="D280" i="7" s="1"/>
  <c r="D294" i="7" s="1"/>
  <c r="D309" i="7" s="1"/>
  <c r="D324" i="7" s="1"/>
  <c r="D338" i="7" s="1"/>
  <c r="D354" i="7" s="1"/>
  <c r="D370" i="7" s="1"/>
  <c r="D384" i="7" s="1"/>
  <c r="D399" i="7" s="1"/>
  <c r="D414" i="7" s="1"/>
  <c r="D435" i="7" s="1"/>
  <c r="D444" i="7" s="1"/>
  <c r="D460" i="7" s="1"/>
  <c r="D475" i="7" s="1"/>
  <c r="D490" i="7" s="1"/>
  <c r="D505" i="7" s="1"/>
  <c r="D521" i="7" s="1"/>
  <c r="D538" i="7" s="1"/>
  <c r="D555" i="7" s="1"/>
  <c r="D571" i="7" s="1"/>
  <c r="D588" i="7" s="1"/>
  <c r="D606" i="7" s="1"/>
  <c r="D622" i="7" s="1"/>
  <c r="D639" i="7" s="1"/>
  <c r="D656" i="7" s="1"/>
  <c r="D674" i="7" s="1"/>
  <c r="D691" i="7" s="1"/>
  <c r="D709" i="7" s="1"/>
  <c r="D732" i="7" s="1"/>
  <c r="D745" i="7" s="1"/>
  <c r="D767" i="7" s="1"/>
  <c r="D782" i="7" s="1"/>
  <c r="D805" i="7" s="1"/>
  <c r="D820" i="7" s="1"/>
  <c r="D841" i="7" s="1"/>
  <c r="D856" i="7" s="1"/>
  <c r="D877" i="7" s="1"/>
  <c r="D894" i="7" s="1"/>
  <c r="D916" i="7" s="1"/>
  <c r="D931" i="7" s="1"/>
  <c r="D952" i="7" s="1"/>
  <c r="D968" i="7" s="1"/>
  <c r="D987" i="7" s="1"/>
  <c r="D1010" i="7" s="1"/>
  <c r="D1025" i="7" s="1"/>
  <c r="D1046" i="7" s="1"/>
  <c r="D1064" i="7" s="1"/>
  <c r="D1078" i="7" s="1"/>
  <c r="D1100" i="7" s="1"/>
  <c r="D1116" i="7" s="1"/>
  <c r="D1139" i="7" s="1"/>
  <c r="D1154" i="7" s="1"/>
  <c r="D1177" i="7" s="1"/>
  <c r="D1196" i="7" s="1"/>
  <c r="D1211" i="7" s="1"/>
  <c r="D1233" i="7" s="1"/>
  <c r="D1250" i="7" s="1"/>
  <c r="D1273" i="7" s="1"/>
  <c r="D1290" i="7" s="1"/>
  <c r="D1314" i="7" s="1"/>
  <c r="D1330" i="7" s="1"/>
  <c r="D1356" i="7" s="1"/>
  <c r="D1377" i="7" s="1"/>
  <c r="D1392" i="7" s="1"/>
  <c r="D1411" i="7" s="1"/>
  <c r="D1433" i="7" s="1"/>
  <c r="D1450" i="7" s="1"/>
  <c r="D1466" i="7" s="1"/>
  <c r="D1483" i="7" s="1"/>
  <c r="D1500" i="7" s="1"/>
  <c r="D1518" i="7" s="1"/>
  <c r="D1535" i="7" s="1"/>
  <c r="D1551" i="7" s="1"/>
  <c r="D1568" i="7" s="1"/>
  <c r="D1585" i="7" s="1"/>
  <c r="D1606" i="7" s="1"/>
  <c r="D1620" i="7" s="1"/>
  <c r="D1643" i="7" s="1"/>
  <c r="D1656" i="7" s="1"/>
  <c r="D1678" i="7" s="1"/>
  <c r="D1693" i="7" s="1"/>
  <c r="D1711" i="7" s="1"/>
  <c r="D1729" i="7" s="1"/>
  <c r="D1750" i="7" s="1"/>
  <c r="D1765" i="7" s="1"/>
  <c r="D1786" i="7" s="1"/>
  <c r="D1804" i="7" s="1"/>
  <c r="D1818" i="7" s="1"/>
  <c r="D1840" i="7" s="1"/>
  <c r="D1858" i="7" s="1"/>
  <c r="D1876" i="7" s="1"/>
  <c r="D1894" i="7" s="1"/>
  <c r="D1908" i="7" s="1"/>
  <c r="D1926" i="7" s="1"/>
  <c r="D1945" i="7" s="1"/>
  <c r="D1966" i="7" s="1"/>
  <c r="D1984" i="7" s="1"/>
  <c r="D1998" i="7" s="1"/>
  <c r="D2020" i="7" s="1"/>
  <c r="D2035" i="7" s="1"/>
  <c r="D2056" i="7" s="1"/>
  <c r="D2069" i="7" s="1"/>
  <c r="D2086" i="7" s="1"/>
  <c r="D2104" i="7" s="1"/>
  <c r="D2121" i="7" s="1"/>
  <c r="D2138" i="7" s="1"/>
  <c r="D2156" i="7" s="1"/>
  <c r="D2173" i="7" s="1"/>
  <c r="D2192" i="7" s="1"/>
  <c r="D2210" i="7" s="1"/>
  <c r="D2228" i="7" s="1"/>
  <c r="D2246" i="7" s="1"/>
  <c r="D2267" i="7" s="1"/>
  <c r="D2282" i="7" s="1"/>
  <c r="D2303" i="7" s="1"/>
  <c r="D2321" i="7" s="1"/>
  <c r="D2335" i="7" s="1"/>
  <c r="D2357" i="7" s="1"/>
  <c r="D2372" i="7" s="1"/>
  <c r="D2393" i="7" s="1"/>
  <c r="D2411" i="7" s="1"/>
  <c r="D2425" i="7" s="1"/>
  <c r="D2444" i="7" s="1"/>
  <c r="D2462" i="7" s="1"/>
  <c r="D2480" i="7" s="1"/>
  <c r="D2498" i="7" s="1"/>
  <c r="D2515" i="7" s="1"/>
  <c r="D2534" i="7" s="1"/>
  <c r="D2552" i="7" s="1"/>
  <c r="D2570" i="7" s="1"/>
  <c r="D2588" i="7" s="1"/>
  <c r="D2605" i="7" s="1"/>
  <c r="D2627" i="7" s="1"/>
  <c r="D2642" i="7" s="1"/>
  <c r="D2665" i="7" s="1"/>
  <c r="D2682" i="7" s="1"/>
  <c r="D2705" i="7" s="1"/>
  <c r="D2722" i="7" s="1"/>
  <c r="D2744" i="7" s="1"/>
  <c r="D2762" i="7" s="1"/>
  <c r="D2776" i="7" s="1"/>
  <c r="D2798" i="7" s="1"/>
  <c r="D2814" i="7" s="1"/>
  <c r="D2837" i="7" s="1"/>
  <c r="D2854" i="7" s="1"/>
  <c r="D2877" i="7" s="1"/>
  <c r="D2896" i="7" s="1"/>
  <c r="D2915" i="7" s="1"/>
  <c r="D2928" i="7" s="1"/>
  <c r="D2952" i="7" s="1"/>
  <c r="D2967" i="7" s="1"/>
  <c r="D2984" i="7" s="1"/>
  <c r="D3007" i="7" s="1"/>
  <c r="D3021" i="7" s="1"/>
  <c r="D3038" i="7" s="1"/>
  <c r="D3056" i="7" s="1"/>
  <c r="D3072" i="7" s="1"/>
  <c r="D3089" i="7" s="1"/>
  <c r="D3106" i="7" s="1"/>
  <c r="D3124" i="7" s="1"/>
  <c r="D3141" i="7" s="1"/>
  <c r="D3157" i="7" s="1"/>
  <c r="D3174" i="7" s="1"/>
  <c r="D3191" i="7" s="1"/>
  <c r="D3208" i="7" s="1"/>
  <c r="D3226" i="7" s="1"/>
  <c r="D3242" i="7" s="1"/>
  <c r="D3259" i="7" s="1"/>
  <c r="D3275" i="7" s="1"/>
  <c r="D3296" i="7" s="1"/>
  <c r="D3307" i="7" s="1"/>
  <c r="D3323" i="7" s="1"/>
  <c r="D3339" i="7" s="1"/>
  <c r="D3355" i="7" s="1"/>
  <c r="D3372" i="7" s="1"/>
  <c r="D3388" i="7" s="1"/>
  <c r="D3403" i="7" s="1"/>
  <c r="D3420" i="7" s="1"/>
  <c r="D3436" i="7" s="1"/>
  <c r="D3451" i="7" s="1"/>
  <c r="D3468" i="7" s="1"/>
  <c r="D3484" i="7" s="1"/>
  <c r="D3499" i="7" s="1"/>
  <c r="D3515" i="7" s="1"/>
  <c r="D3531" i="7" s="1"/>
  <c r="D3547" i="7" s="1"/>
  <c r="D3564" i="7" s="1"/>
  <c r="D3579" i="7" s="1"/>
  <c r="D3595" i="7" s="1"/>
  <c r="D3611" i="7" s="1"/>
  <c r="D3632" i="7" s="1"/>
  <c r="D3643" i="7" s="1"/>
  <c r="D3659" i="7" s="1"/>
  <c r="D3675" i="7" s="1"/>
  <c r="D3691" i="7" s="1"/>
  <c r="D3707" i="7" s="1"/>
  <c r="D3723" i="7" s="1"/>
  <c r="D3740" i="7" s="1"/>
  <c r="D3755" i="7" s="1"/>
  <c r="D3771" i="7" s="1"/>
  <c r="D3787" i="7" s="1"/>
  <c r="D3805" i="7" s="1"/>
  <c r="D3822" i="7" s="1"/>
  <c r="D3838" i="7" s="1"/>
  <c r="D3855" i="7" s="1"/>
  <c r="D3872" i="7" s="1"/>
  <c r="D3889" i="7" s="1"/>
  <c r="D3907" i="7" s="1"/>
  <c r="D3923" i="7" s="1"/>
  <c r="D3940" i="7" s="1"/>
  <c r="D3957" i="7" s="1"/>
  <c r="D3974" i="7" s="1"/>
  <c r="D3992" i="7" s="1"/>
  <c r="D4010" i="7" s="1"/>
  <c r="D4028" i="7" s="1"/>
  <c r="D4045" i="7" s="1"/>
  <c r="D4064" i="7" s="1"/>
  <c r="D4082" i="7" s="1"/>
  <c r="D4100" i="7" s="1"/>
  <c r="D4118" i="7" s="1"/>
  <c r="D4139" i="7" s="1"/>
  <c r="D4154" i="7" s="1"/>
  <c r="D4175" i="7" s="1"/>
  <c r="D4193" i="7" s="1"/>
  <c r="D4207" i="7" s="1"/>
  <c r="D4229" i="7" s="1"/>
  <c r="D4247" i="7" s="1"/>
  <c r="D4266" i="7" s="1"/>
  <c r="D4285" i="7" s="1"/>
  <c r="D4305" i="7" s="1"/>
  <c r="D4322" i="7" s="1"/>
  <c r="D4344" i="7" s="1"/>
  <c r="D4363" i="7" s="1"/>
  <c r="D4379" i="7" s="1"/>
  <c r="D4399" i="7" s="1"/>
  <c r="D4420" i="7" s="1"/>
  <c r="D4439" i="7" s="1"/>
  <c r="D4456" i="7" s="1"/>
  <c r="D4474" i="7" s="1"/>
  <c r="D4497" i="7" s="1"/>
  <c r="D4517" i="7" s="1"/>
  <c r="D4534" i="7" s="1"/>
  <c r="D4554" i="7" s="1"/>
  <c r="D4575" i="7" s="1"/>
  <c r="D4597" i="7" s="1"/>
  <c r="D4620" i="7" s="1"/>
  <c r="D4634" i="7" s="1"/>
  <c r="D4658" i="7" s="1"/>
  <c r="D4675" i="7" s="1"/>
  <c r="D4694" i="7" s="1"/>
  <c r="D4714" i="7" s="1"/>
  <c r="D4738" i="7" s="1"/>
  <c r="D4762" i="7" s="1"/>
  <c r="D4778" i="7" s="1"/>
  <c r="D4805" i="7" s="1"/>
  <c r="D4823" i="7" s="1"/>
  <c r="D4839" i="7" s="1"/>
  <c r="D4863" i="7" s="1"/>
  <c r="D4879" i="7" s="1"/>
  <c r="D4902" i="7" s="1"/>
  <c r="D4920" i="7" s="1"/>
  <c r="D4940" i="7" s="1"/>
  <c r="D4962" i="7" s="1"/>
  <c r="D4982" i="7" s="1"/>
  <c r="D5002" i="7" s="1"/>
  <c r="D5022" i="7" s="1"/>
  <c r="D5042" i="7" s="1"/>
  <c r="D5059" i="7" s="1"/>
  <c r="D5076" i="7" s="1"/>
  <c r="D5100" i="7" s="1"/>
  <c r="D5120" i="7" s="1"/>
  <c r="D5142" i="7" s="1"/>
  <c r="D5162" i="7" s="1"/>
  <c r="D5180" i="7" s="1"/>
  <c r="D5200" i="7" s="1"/>
  <c r="D5219" i="7" s="1"/>
  <c r="D5234" i="7" s="1"/>
  <c r="D5256" i="7" s="1"/>
  <c r="D5275" i="7" s="1"/>
  <c r="D5294" i="7" s="1"/>
  <c r="D5313" i="7" s="1"/>
  <c r="D5333" i="7" s="1"/>
  <c r="D5351" i="7" s="1"/>
  <c r="D5367" i="7" s="1"/>
  <c r="D5386" i="7" s="1"/>
  <c r="D5404" i="7" s="1"/>
  <c r="D15" i="7"/>
  <c r="D22" i="7" s="1"/>
  <c r="D35" i="7" s="1"/>
  <c r="D42" i="7" s="1"/>
  <c r="D57" i="7" s="1"/>
  <c r="D63" i="7" s="1"/>
  <c r="D75" i="7" s="1"/>
  <c r="D82" i="7" s="1"/>
  <c r="D98" i="7" s="1"/>
  <c r="D106" i="7" s="1"/>
  <c r="D115" i="7" s="1"/>
  <c r="D125" i="7" s="1"/>
  <c r="D137" i="7" s="1"/>
  <c r="D146" i="7" s="1"/>
  <c r="D155" i="7" s="1"/>
  <c r="D162" i="7" s="1"/>
  <c r="D175" i="7" s="1"/>
  <c r="D185" i="7" s="1"/>
  <c r="D196" i="7" s="1"/>
  <c r="D214" i="7" s="1"/>
  <c r="D228" i="7" s="1"/>
  <c r="D242" i="7" s="1"/>
  <c r="D253" i="7" s="1"/>
  <c r="D270" i="7" s="1"/>
  <c r="D279" i="7" s="1"/>
  <c r="D300" i="7" s="1"/>
  <c r="D315" i="7" s="1"/>
  <c r="D330" i="7" s="1"/>
  <c r="D339" i="7" s="1"/>
  <c r="D360" i="7" s="1"/>
  <c r="D369" i="7" s="1"/>
  <c r="D385" i="7" s="1"/>
  <c r="D405" i="7" s="1"/>
  <c r="D420" i="7" s="1"/>
  <c r="D429" i="7" s="1"/>
  <c r="D450" i="7" s="1"/>
  <c r="D459" i="7" s="1"/>
  <c r="D476" i="7" s="1"/>
  <c r="D496" i="7" s="1"/>
  <c r="D511" i="7" s="1"/>
  <c r="D520" i="7" s="1"/>
  <c r="D537" i="7" s="1"/>
  <c r="D554" i="7" s="1"/>
  <c r="D570" i="7" s="1"/>
  <c r="D587" i="7" s="1"/>
  <c r="D605" i="7" s="1"/>
  <c r="D621" i="7" s="1"/>
  <c r="D638" i="7" s="1"/>
  <c r="D655" i="7" s="1"/>
  <c r="D672" i="7" s="1"/>
  <c r="D690" i="7" s="1"/>
  <c r="D708" i="7" s="1"/>
  <c r="D730" i="7" s="1"/>
  <c r="D744" i="7" s="1"/>
  <c r="D768" i="7" s="1"/>
  <c r="D781" i="7" s="1"/>
  <c r="D806" i="7" s="1"/>
  <c r="D819" i="7" s="1"/>
  <c r="D840" i="7" s="1"/>
  <c r="D858" i="7" s="1"/>
  <c r="D876" i="7" s="1"/>
  <c r="D892" i="7" s="1"/>
  <c r="D917" i="7" s="1"/>
  <c r="D930" i="7" s="1"/>
  <c r="D953" i="7" s="1"/>
  <c r="D965" i="7" s="1"/>
  <c r="D984" i="7" s="1"/>
  <c r="D1011" i="7" s="1"/>
  <c r="D1024" i="7" s="1"/>
  <c r="D1047" i="7" s="1"/>
  <c r="D1065" i="7" s="1"/>
  <c r="D1077" i="7" s="1"/>
  <c r="D1101" i="7" s="1"/>
  <c r="D1115" i="7" s="1"/>
  <c r="D1140" i="7" s="1"/>
  <c r="D1153" i="7" s="1"/>
  <c r="D1178" i="7" s="1"/>
  <c r="D1197" i="7" s="1"/>
  <c r="D1210" i="7" s="1"/>
  <c r="D1234" i="7" s="1"/>
  <c r="D1249" i="7" s="1"/>
  <c r="D1274" i="7" s="1"/>
  <c r="D1289" i="7" s="1"/>
  <c r="D1315" i="7" s="1"/>
  <c r="D1329" i="7" s="1"/>
  <c r="D1353" i="7" s="1"/>
  <c r="D1374" i="7" s="1"/>
  <c r="D1391" i="7" s="1"/>
  <c r="D1408" i="7" s="1"/>
  <c r="D1435" i="7" s="1"/>
  <c r="D1449" i="7" s="1"/>
  <c r="D1465" i="7" s="1"/>
  <c r="D1482" i="7" s="1"/>
  <c r="D1499" i="7" s="1"/>
  <c r="D1517" i="7" s="1"/>
  <c r="D1534" i="7" s="1"/>
  <c r="D1550" i="7" s="1"/>
  <c r="D1567" i="7" s="1"/>
  <c r="D1584" i="7" s="1"/>
  <c r="D1607" i="7" s="1"/>
  <c r="D1619" i="7" s="1"/>
  <c r="D1637" i="7" s="1"/>
  <c r="D1655" i="7" s="1"/>
  <c r="D1679" i="7" s="1"/>
  <c r="D1692" i="7" s="1"/>
  <c r="D1710" i="7" s="1"/>
  <c r="D1728" i="7" s="1"/>
  <c r="D1751" i="7" s="1"/>
  <c r="D1764" i="7" s="1"/>
  <c r="D1787" i="7" s="1"/>
  <c r="D1805" i="7" s="1"/>
  <c r="D1817" i="7" s="1"/>
  <c r="D1841" i="7" s="1"/>
  <c r="D1859" i="7" s="1"/>
  <c r="D1877" i="7" s="1"/>
  <c r="D1896" i="7" s="1"/>
  <c r="D1907" i="7" s="1"/>
  <c r="D1925" i="7" s="1"/>
  <c r="D1944" i="7" s="1"/>
  <c r="D1967" i="7" s="1"/>
  <c r="D1985" i="7" s="1"/>
  <c r="D1997" i="7" s="1"/>
  <c r="D2021" i="7" s="1"/>
  <c r="D2034" i="7" s="1"/>
  <c r="D2057" i="7" s="1"/>
  <c r="D2068" i="7" s="1"/>
  <c r="D2085" i="7" s="1"/>
  <c r="D2103" i="7" s="1"/>
  <c r="D2120" i="7" s="1"/>
  <c r="D2137" i="7" s="1"/>
  <c r="D2155" i="7" s="1"/>
  <c r="D2172" i="7" s="1"/>
  <c r="D2191" i="7" s="1"/>
  <c r="D2209" i="7" s="1"/>
  <c r="D2227" i="7" s="1"/>
  <c r="D2245" i="7" s="1"/>
  <c r="D2268" i="7" s="1"/>
  <c r="D2281" i="7" s="1"/>
  <c r="D2304" i="7" s="1"/>
  <c r="D2322" i="7" s="1"/>
  <c r="D2334" i="7" s="1"/>
  <c r="D2358" i="7" s="1"/>
  <c r="D2371" i="7" s="1"/>
  <c r="D2394" i="7" s="1"/>
  <c r="D2412" i="7" s="1"/>
  <c r="D2424" i="7" s="1"/>
  <c r="D2443" i="7" s="1"/>
  <c r="D2461" i="7" s="1"/>
  <c r="D2479" i="7" s="1"/>
  <c r="D2497" i="7" s="1"/>
  <c r="D2514" i="7" s="1"/>
  <c r="D2533" i="7" s="1"/>
  <c r="D2551" i="7" s="1"/>
  <c r="D2569" i="7" s="1"/>
  <c r="D2587" i="7" s="1"/>
  <c r="D2604" i="7" s="1"/>
  <c r="D2628" i="7" s="1"/>
  <c r="D2641" i="7" s="1"/>
  <c r="D2666" i="7" s="1"/>
  <c r="D2681" i="7" s="1"/>
  <c r="D2706" i="7" s="1"/>
  <c r="D2721" i="7" s="1"/>
  <c r="D2745" i="7" s="1"/>
  <c r="D2763" i="7" s="1"/>
  <c r="D2775" i="7" s="1"/>
  <c r="D2799" i="7" s="1"/>
  <c r="D2813" i="7" s="1"/>
  <c r="D2838" i="7" s="1"/>
  <c r="D2853" i="7" s="1"/>
  <c r="D2871" i="7" s="1"/>
  <c r="D2897" i="7" s="1"/>
  <c r="D2916" i="7" s="1"/>
  <c r="D2930" i="7" s="1"/>
  <c r="D2953" i="7" s="1"/>
  <c r="D2966" i="7" s="1"/>
  <c r="D2983" i="7" s="1"/>
  <c r="D3008" i="7" s="1"/>
  <c r="D3020" i="7" s="1"/>
  <c r="D3037" i="7" s="1"/>
  <c r="D3055" i="7" s="1"/>
  <c r="D3071" i="7" s="1"/>
  <c r="D3088" i="7" s="1"/>
  <c r="D3105" i="7" s="1"/>
  <c r="D3123" i="7" s="1"/>
  <c r="D3140" i="7" s="1"/>
  <c r="D3156" i="7" s="1"/>
  <c r="D3173" i="7" s="1"/>
  <c r="D3190" i="7" s="1"/>
  <c r="D3207" i="7" s="1"/>
  <c r="D3225" i="7" s="1"/>
  <c r="D3241" i="7" s="1"/>
  <c r="D3258" i="7" s="1"/>
  <c r="D14" i="7"/>
  <c r="D25" i="7" s="1"/>
  <c r="D34" i="7" s="1"/>
  <c r="D45" i="7" s="1"/>
  <c r="D58" i="7" s="1"/>
  <c r="D65" i="7" s="1"/>
  <c r="D74" i="7" s="1"/>
  <c r="D85" i="7" s="1"/>
  <c r="D99" i="7" s="1"/>
  <c r="D104" i="7" s="1"/>
  <c r="D114" i="7" s="1"/>
  <c r="D124" i="7" s="1"/>
  <c r="D138" i="7" s="1"/>
  <c r="D145" i="7" s="1"/>
  <c r="D154" i="7" s="1"/>
  <c r="D166" i="7" s="1"/>
  <c r="D174" i="7" s="1"/>
  <c r="D184" i="7" s="1"/>
  <c r="D195" i="7" s="1"/>
  <c r="D207" i="7" s="1"/>
  <c r="D220" i="7" s="1"/>
  <c r="D235" i="7" s="1"/>
  <c r="D248" i="7" s="1"/>
  <c r="D262" i="7" s="1"/>
  <c r="D284" i="7" s="1"/>
  <c r="D293" i="7" s="1"/>
  <c r="D307" i="7" s="1"/>
  <c r="D323" i="7" s="1"/>
  <c r="D343" i="7" s="1"/>
  <c r="D352" i="7" s="1"/>
  <c r="D375" i="7" s="1"/>
  <c r="D382" i="7" s="1"/>
  <c r="D397" i="7" s="1"/>
  <c r="D413" i="7" s="1"/>
  <c r="D430" i="7" s="1"/>
  <c r="D442" i="7" s="1"/>
  <c r="D466" i="7" s="1"/>
  <c r="D473" i="7" s="1"/>
  <c r="D489" i="7" s="1"/>
  <c r="D504" i="7" s="1"/>
  <c r="D527" i="7" s="1"/>
  <c r="D543" i="7" s="1"/>
  <c r="D553" i="7" s="1"/>
  <c r="D577" i="7" s="1"/>
  <c r="D594" i="7" s="1"/>
  <c r="D604" i="7" s="1"/>
  <c r="D628" i="7" s="1"/>
  <c r="D645" i="7" s="1"/>
  <c r="D662" i="7" s="1"/>
  <c r="D673" i="7" s="1"/>
  <c r="D689" i="7" s="1"/>
  <c r="D707" i="7" s="1"/>
  <c r="D731" i="7" s="1"/>
  <c r="D751" i="7" s="1"/>
  <c r="D762" i="7" s="1"/>
  <c r="D780" i="7" s="1"/>
  <c r="D799" i="7" s="1"/>
  <c r="D818" i="7" s="1"/>
  <c r="D839" i="7" s="1"/>
  <c r="D857" i="7" s="1"/>
  <c r="D874" i="7" s="1"/>
  <c r="D893" i="7" s="1"/>
  <c r="D910" i="7" s="1"/>
  <c r="D929" i="7" s="1"/>
  <c r="D954" i="7" s="1"/>
  <c r="D967" i="7" s="1"/>
  <c r="D986" i="7" s="1"/>
  <c r="D1004" i="7" s="1"/>
  <c r="D1023" i="7" s="1"/>
  <c r="D1040" i="7" s="1"/>
  <c r="D1058" i="7" s="1"/>
  <c r="D1084" i="7" s="1"/>
  <c r="D1102" i="7" s="1"/>
  <c r="D1114" i="7" s="1"/>
  <c r="D1133" i="7" s="1"/>
  <c r="D1152" i="7" s="1"/>
  <c r="D1171" i="7" s="1"/>
  <c r="D1190" i="7" s="1"/>
  <c r="D1209" i="7" s="1"/>
  <c r="D1235" i="7" s="1"/>
  <c r="D1248" i="7" s="1"/>
  <c r="D1275" i="7" s="1"/>
  <c r="D1288" i="7" s="1"/>
  <c r="D1308" i="7" s="1"/>
  <c r="D1328" i="7" s="1"/>
  <c r="D1355" i="7" s="1"/>
  <c r="D1375" i="7" s="1"/>
  <c r="D1390" i="7" s="1"/>
  <c r="D1410" i="7" s="1"/>
  <c r="D1428" i="7" s="1"/>
  <c r="D1448" i="7" s="1"/>
  <c r="D1472" i="7" s="1"/>
  <c r="D1489" i="7" s="1"/>
  <c r="D1506" i="7" s="1"/>
  <c r="D1516" i="7" s="1"/>
  <c r="D1533" i="7" s="1"/>
  <c r="D1557" i="7" s="1"/>
  <c r="D1574" i="7" s="1"/>
  <c r="D1591" i="7" s="1"/>
  <c r="D1601" i="7" s="1"/>
  <c r="D1626" i="7" s="1"/>
  <c r="D1641" i="7" s="1"/>
  <c r="D1662" i="7" s="1"/>
  <c r="D1672" i="7" s="1"/>
  <c r="D1691" i="7" s="1"/>
  <c r="D1709" i="7" s="1"/>
  <c r="D1727" i="7" s="1"/>
  <c r="D1744" i="7" s="1"/>
  <c r="D1763" i="7" s="1"/>
  <c r="D1780" i="7" s="1"/>
  <c r="D1798" i="7" s="1"/>
  <c r="D1824" i="7" s="1"/>
  <c r="D1834" i="7" s="1"/>
  <c r="D1852" i="7" s="1"/>
  <c r="D1870" i="7" s="1"/>
  <c r="D1888" i="7" s="1"/>
  <c r="D1914" i="7" s="1"/>
  <c r="D1932" i="7" s="1"/>
  <c r="D1943" i="7" s="1"/>
  <c r="D1960" i="7" s="1"/>
  <c r="D1978" i="7" s="1"/>
  <c r="D2004" i="7" s="1"/>
  <c r="D2014" i="7" s="1"/>
  <c r="D2033" i="7" s="1"/>
  <c r="D2050" i="7" s="1"/>
  <c r="D2075" i="7" s="1"/>
  <c r="D2092" i="7" s="1"/>
  <c r="D2102" i="7" s="1"/>
  <c r="D2119" i="7" s="1"/>
  <c r="D2136" i="7" s="1"/>
  <c r="D2154" i="7" s="1"/>
  <c r="D2171" i="7" s="1"/>
  <c r="D2190" i="7" s="1"/>
  <c r="D2208" i="7" s="1"/>
  <c r="D2226" i="7" s="1"/>
  <c r="D2244" i="7" s="1"/>
  <c r="D2261" i="7" s="1"/>
  <c r="D2280" i="7" s="1"/>
  <c r="D2297" i="7" s="1"/>
  <c r="D2315" i="7" s="1"/>
  <c r="D2341" i="7" s="1"/>
  <c r="D2351" i="7" s="1"/>
  <c r="D2370" i="7" s="1"/>
  <c r="D2387" i="7" s="1"/>
  <c r="D2405" i="7" s="1"/>
  <c r="D2431" i="7" s="1"/>
  <c r="D2442" i="7" s="1"/>
  <c r="D2460" i="7" s="1"/>
  <c r="D2478" i="7" s="1"/>
  <c r="D2496" i="7" s="1"/>
  <c r="D2513" i="7" s="1"/>
  <c r="D2532" i="7" s="1"/>
  <c r="D2550" i="7" s="1"/>
  <c r="D2568" i="7" s="1"/>
  <c r="D2586" i="7" s="1"/>
  <c r="D2603" i="7" s="1"/>
  <c r="D2622" i="7" s="1"/>
  <c r="D2640" i="7" s="1"/>
  <c r="D2667" i="7" s="1"/>
  <c r="D2680" i="7" s="1"/>
  <c r="D2707" i="7" s="1"/>
  <c r="D2720" i="7" s="1"/>
  <c r="D2738" i="7" s="1"/>
  <c r="D2756" i="7" s="1"/>
  <c r="D2782" i="7" s="1"/>
  <c r="D2800" i="7" s="1"/>
  <c r="D2812" i="7" s="1"/>
  <c r="D2839" i="7" s="1"/>
  <c r="D2852" i="7" s="1"/>
  <c r="D2879" i="7" s="1"/>
  <c r="D2898" i="7" s="1"/>
  <c r="D2917" i="7" s="1"/>
  <c r="D2929" i="7" s="1"/>
  <c r="D2946" i="7" s="1"/>
  <c r="D2965" i="7" s="1"/>
  <c r="D2982" i="7" s="1"/>
  <c r="D3001" i="7" s="1"/>
  <c r="D3027" i="7" s="1"/>
  <c r="D3042" i="7" s="1"/>
  <c r="D3054" i="7" s="1"/>
  <c r="D3078" i="7" s="1"/>
  <c r="D3095" i="7" s="1"/>
  <c r="D3112" i="7" s="1"/>
  <c r="D3122" i="7" s="1"/>
  <c r="D3139" i="7" s="1"/>
  <c r="D3163" i="7" s="1"/>
  <c r="D3180" i="7" s="1"/>
  <c r="D3197" i="7" s="1"/>
  <c r="D3214" i="7" s="1"/>
  <c r="D3224" i="7" s="1"/>
  <c r="D3248" i="7" s="1"/>
  <c r="D3265" i="7" s="1"/>
  <c r="D3281" i="7" s="1"/>
  <c r="D3290" i="7" s="1"/>
  <c r="D3306" i="7" s="1"/>
  <c r="D3328" i="7" s="1"/>
  <c r="D3345" i="7" s="1"/>
  <c r="D3354" i="7" s="1"/>
  <c r="D3371" i="7" s="1"/>
  <c r="D3387" i="7" s="1"/>
  <c r="D3402" i="7" s="1"/>
  <c r="D3419" i="7" s="1"/>
  <c r="D3435" i="7" s="1"/>
  <c r="D3450" i="7" s="1"/>
  <c r="D3467" i="7" s="1"/>
  <c r="D3483" i="7" s="1"/>
  <c r="D3498" i="7" s="1"/>
  <c r="D3514" i="7" s="1"/>
  <c r="D3537" i="7" s="1"/>
  <c r="D3546" i="7" s="1"/>
  <c r="D3563" i="7" s="1"/>
  <c r="D3578" i="7" s="1"/>
  <c r="D3594" i="7" s="1"/>
  <c r="D3617" i="7" s="1"/>
  <c r="D3626" i="7" s="1"/>
  <c r="D3642" i="7" s="1"/>
  <c r="D3664" i="7" s="1"/>
  <c r="D3681" i="7" s="1"/>
  <c r="D3690" i="7" s="1"/>
  <c r="D3713" i="7" s="1"/>
  <c r="D3722" i="7" s="1"/>
  <c r="D3739" i="7" s="1"/>
  <c r="D3754" i="7" s="1"/>
  <c r="D3770" i="7" s="1"/>
  <c r="D3793" i="7" s="1"/>
  <c r="D3803" i="7" s="1"/>
  <c r="D3821" i="7" s="1"/>
  <c r="D3837" i="7" s="1"/>
  <c r="D3854" i="7" s="1"/>
  <c r="D3871" i="7" s="1"/>
  <c r="D3888" i="7" s="1"/>
  <c r="D3906" i="7" s="1"/>
  <c r="D3922" i="7" s="1"/>
  <c r="D3939" i="7" s="1"/>
  <c r="D3956" i="7" s="1"/>
  <c r="D3973" i="7" s="1"/>
  <c r="D3991" i="7" s="1"/>
  <c r="D4009" i="7" s="1"/>
  <c r="D4027" i="7" s="1"/>
  <c r="D4044" i="7" s="1"/>
  <c r="D4063" i="7" s="1"/>
  <c r="D4081" i="7" s="1"/>
  <c r="D4099" i="7" s="1"/>
  <c r="D4117" i="7" s="1"/>
  <c r="D4140" i="7" s="1"/>
  <c r="D4153" i="7" s="1"/>
  <c r="D4176" i="7" s="1"/>
  <c r="D4194" i="7" s="1"/>
  <c r="D4206" i="7" s="1"/>
  <c r="D4230" i="7" s="1"/>
  <c r="D4248" i="7" s="1"/>
  <c r="D4267" i="7" s="1"/>
  <c r="D4286" i="7" s="1"/>
  <c r="D4306" i="7" s="1"/>
  <c r="D4321" i="7" s="1"/>
  <c r="D4345" i="7" s="1"/>
  <c r="D4364" i="7" s="1"/>
  <c r="D4378" i="7" s="1"/>
  <c r="D4398" i="7" s="1"/>
  <c r="D4421" i="7" s="1"/>
  <c r="D4440" i="7" s="1"/>
  <c r="D4455" i="7" s="1"/>
  <c r="D4473" i="7" s="1"/>
  <c r="D4498" i="7" s="1"/>
  <c r="D4518" i="7" s="1"/>
  <c r="D4533" i="7" s="1"/>
  <c r="D4553" i="7" s="1"/>
  <c r="D4574" i="7" s="1"/>
  <c r="D4598" i="7" s="1"/>
  <c r="D4617" i="7" s="1"/>
  <c r="D4631" i="7" s="1"/>
  <c r="D4659" i="7" s="1"/>
  <c r="D4674" i="7" s="1"/>
  <c r="D4693" i="7" s="1"/>
  <c r="D4713" i="7" s="1"/>
  <c r="D4739" i="7" s="1"/>
  <c r="D4759" i="7" s="1"/>
  <c r="D4777" i="7" s="1"/>
  <c r="D4802" i="7" s="1"/>
  <c r="D4824" i="7" s="1"/>
  <c r="D4838" i="7" s="1"/>
  <c r="D4864" i="7" s="1"/>
  <c r="D4878" i="7" s="1"/>
  <c r="D4903" i="7" s="1"/>
  <c r="D4919" i="7" s="1"/>
  <c r="D4939" i="7" s="1"/>
  <c r="D4963" i="7" s="1"/>
  <c r="D4983" i="7" s="1"/>
  <c r="D5003" i="7" s="1"/>
  <c r="D5023" i="7" s="1"/>
  <c r="D5043" i="7" s="1"/>
  <c r="D5058" i="7" s="1"/>
  <c r="D5083" i="7" s="1"/>
  <c r="D5099" i="7" s="1"/>
  <c r="D5119" i="7" s="1"/>
  <c r="D5143" i="7" s="1"/>
  <c r="D5163" i="7" s="1"/>
  <c r="D5181" i="7" s="1"/>
  <c r="D5201" i="7" s="1"/>
  <c r="D5220" i="7" s="1"/>
  <c r="D5233" i="7" s="1"/>
  <c r="D5257" i="7" s="1"/>
  <c r="D5276" i="7" s="1"/>
  <c r="D5295" i="7" s="1"/>
  <c r="D5314" i="7" s="1"/>
  <c r="D5334" i="7" s="1"/>
  <c r="D5352" i="7" s="1"/>
  <c r="D5366" i="7" s="1"/>
  <c r="D5385" i="7" s="1"/>
  <c r="D5403" i="7" s="1"/>
  <c r="D13" i="7"/>
  <c r="D24" i="7" s="1"/>
  <c r="D33" i="7" s="1"/>
  <c r="D44" i="7" s="1"/>
  <c r="D59" i="7" s="1"/>
  <c r="D64" i="7" s="1"/>
  <c r="D73" i="7" s="1"/>
  <c r="D84" i="7" s="1"/>
  <c r="D100" i="7" s="1"/>
  <c r="D103" i="7" s="1"/>
  <c r="D113" i="7" s="1"/>
  <c r="D123" i="7" s="1"/>
  <c r="D139" i="7" s="1"/>
  <c r="D144" i="7" s="1"/>
  <c r="D153" i="7" s="1"/>
  <c r="D164" i="7" s="1"/>
  <c r="D173" i="7" s="1"/>
  <c r="D183" i="7" s="1"/>
  <c r="D194" i="7" s="1"/>
  <c r="D204" i="7" s="1"/>
  <c r="D219" i="7" s="1"/>
  <c r="D234" i="7" s="1"/>
  <c r="D245" i="7" s="1"/>
  <c r="D263" i="7" s="1"/>
  <c r="D277" i="7" s="1"/>
  <c r="D286" i="7" s="1"/>
  <c r="D306" i="7" s="1"/>
  <c r="D322" i="7" s="1"/>
  <c r="D337" i="7" s="1"/>
  <c r="D351" i="7" s="1"/>
  <c r="D367" i="7" s="1"/>
  <c r="D376" i="7" s="1"/>
  <c r="D396" i="7" s="1"/>
  <c r="D412" i="7" s="1"/>
  <c r="D427" i="7" s="1"/>
  <c r="D441" i="7" s="1"/>
  <c r="D457" i="7" s="1"/>
  <c r="D472" i="7" s="1"/>
  <c r="D488" i="7" s="1"/>
  <c r="D503" i="7" s="1"/>
  <c r="D519" i="7" s="1"/>
  <c r="D535" i="7" s="1"/>
  <c r="D560" i="7" s="1"/>
  <c r="D569" i="7" s="1"/>
  <c r="D585" i="7" s="1"/>
  <c r="D603" i="7" s="1"/>
  <c r="D619" i="7" s="1"/>
  <c r="D636" i="7" s="1"/>
  <c r="D654" i="7" s="1"/>
  <c r="D670" i="7" s="1"/>
  <c r="D688" i="7" s="1"/>
  <c r="D714" i="7" s="1"/>
  <c r="D725" i="7" s="1"/>
  <c r="D743" i="7" s="1"/>
  <c r="D766" i="7" s="1"/>
  <c r="D788" i="7" s="1"/>
  <c r="D803" i="7" s="1"/>
  <c r="D826" i="7" s="1"/>
  <c r="D838" i="7" s="1"/>
  <c r="D850" i="7" s="1"/>
  <c r="D875" i="7" s="1"/>
  <c r="D886" i="7" s="1"/>
  <c r="D911" i="7" s="1"/>
  <c r="D936" i="7" s="1"/>
  <c r="D947" i="7" s="1"/>
  <c r="D966" i="7" s="1"/>
  <c r="D985" i="7" s="1"/>
  <c r="D1008" i="7" s="1"/>
  <c r="D1022" i="7" s="1"/>
  <c r="D1044" i="7" s="1"/>
  <c r="D1062" i="7" s="1"/>
  <c r="D1076" i="7" s="1"/>
  <c r="D1095" i="7" s="1"/>
  <c r="D1122" i="7" s="1"/>
  <c r="D1137" i="7" s="1"/>
  <c r="D1160" i="7" s="1"/>
  <c r="D1175" i="7" s="1"/>
  <c r="D1194" i="7" s="1"/>
  <c r="D1217" i="7" s="1"/>
  <c r="D1228" i="7" s="1"/>
  <c r="D1247" i="7" s="1"/>
  <c r="D1268" i="7" s="1"/>
  <c r="D1296" i="7" s="1"/>
  <c r="D1312" i="7" s="1"/>
  <c r="D1336" i="7" s="1"/>
  <c r="D1347" i="7" s="1"/>
  <c r="D1376" i="7" s="1"/>
  <c r="D1388" i="7" s="1"/>
  <c r="D1409" i="7" s="1"/>
  <c r="D1434" i="7" s="1"/>
  <c r="D1446" i="7" s="1"/>
  <c r="D1463" i="7" s="1"/>
  <c r="D1480" i="7" s="1"/>
  <c r="D1498" i="7" s="1"/>
  <c r="D1522" i="7" s="1"/>
  <c r="D1532" i="7" s="1"/>
  <c r="D1548" i="7" s="1"/>
  <c r="D1565" i="7" s="1"/>
  <c r="D1583" i="7" s="1"/>
  <c r="D1605" i="7" s="1"/>
  <c r="D1616" i="7" s="1"/>
  <c r="D1636" i="7" s="1"/>
  <c r="D1654" i="7" s="1"/>
  <c r="D1673" i="7" s="1"/>
  <c r="D1690" i="7" s="1"/>
  <c r="D1708" i="7" s="1"/>
  <c r="D1726" i="7" s="1"/>
  <c r="D1748" i="7" s="1"/>
  <c r="D1762" i="7" s="1"/>
  <c r="D1784" i="7" s="1"/>
  <c r="D1802" i="7" s="1"/>
  <c r="D1816" i="7" s="1"/>
  <c r="D1838" i="7" s="1"/>
  <c r="D1853" i="7" s="1"/>
  <c r="D1874" i="7" s="1"/>
  <c r="D1889" i="7" s="1"/>
  <c r="D1906" i="7" s="1"/>
  <c r="D1924" i="7" s="1"/>
  <c r="D1942" i="7" s="1"/>
  <c r="D1964" i="7" s="1"/>
  <c r="D1982" i="7" s="1"/>
  <c r="D1996" i="7" s="1"/>
  <c r="D2018" i="7" s="1"/>
  <c r="D2032" i="7" s="1"/>
  <c r="D2051" i="7" s="1"/>
  <c r="D2066" i="7" s="1"/>
  <c r="D2084" i="7" s="1"/>
  <c r="D2101" i="7" s="1"/>
  <c r="D2118" i="7" s="1"/>
  <c r="D2143" i="7" s="1"/>
  <c r="D2161" i="7" s="1"/>
  <c r="D2179" i="7" s="1"/>
  <c r="D2196" i="7" s="1"/>
  <c r="D2215" i="7" s="1"/>
  <c r="D2225" i="7" s="1"/>
  <c r="D2243" i="7" s="1"/>
  <c r="D2265" i="7" s="1"/>
  <c r="D2279" i="7" s="1"/>
  <c r="D2301" i="7" s="1"/>
  <c r="D2319" i="7" s="1"/>
  <c r="D2333" i="7" s="1"/>
  <c r="D2355" i="7" s="1"/>
  <c r="D2369" i="7" s="1"/>
  <c r="D2391" i="7" s="1"/>
  <c r="D2409" i="7" s="1"/>
  <c r="D2423" i="7" s="1"/>
  <c r="D2441" i="7" s="1"/>
  <c r="D2467" i="7" s="1"/>
  <c r="D2485" i="7" s="1"/>
  <c r="D2503" i="7" s="1"/>
  <c r="D2521" i="7" s="1"/>
  <c r="D2539" i="7" s="1"/>
  <c r="D2557" i="7" s="1"/>
  <c r="D2575" i="7" s="1"/>
  <c r="D2593" i="7" s="1"/>
  <c r="D2611" i="7" s="1"/>
  <c r="D2626" i="7" s="1"/>
  <c r="D2648" i="7" s="1"/>
  <c r="D2659" i="7" s="1"/>
  <c r="D2688" i="7" s="1"/>
  <c r="D2699" i="7" s="1"/>
  <c r="D2718" i="7" s="1"/>
  <c r="D2739" i="7" s="1"/>
  <c r="D2760" i="7" s="1"/>
  <c r="D2774" i="7" s="1"/>
  <c r="D2793" i="7" s="1"/>
  <c r="D2820" i="7" s="1"/>
  <c r="D2831" i="7" s="1"/>
  <c r="D2860" i="7" s="1"/>
  <c r="D2872" i="7" s="1"/>
  <c r="D2891" i="7" s="1"/>
  <c r="D2909" i="7" s="1"/>
  <c r="D2927" i="7" s="1"/>
  <c r="D2950" i="7" s="1"/>
  <c r="D2964" i="7" s="1"/>
  <c r="D2990" i="7" s="1"/>
  <c r="D3005" i="7" s="1"/>
  <c r="D3019" i="7" s="1"/>
  <c r="D3035" i="7" s="1"/>
  <c r="D3053" i="7" s="1"/>
  <c r="D3069" i="7" s="1"/>
  <c r="D3086" i="7" s="1"/>
  <c r="D3104" i="7" s="1"/>
  <c r="D3121" i="7" s="1"/>
  <c r="D3138" i="7" s="1"/>
  <c r="D3154" i="7" s="1"/>
  <c r="D3171" i="7" s="1"/>
  <c r="D3189" i="7" s="1"/>
  <c r="D3205" i="7" s="1"/>
  <c r="D3223" i="7" s="1"/>
  <c r="D3239" i="7" s="1"/>
  <c r="D3256" i="7" s="1"/>
  <c r="D3274" i="7" s="1"/>
  <c r="D3294" i="7" s="1"/>
  <c r="D3313" i="7" s="1"/>
  <c r="D3322" i="7" s="1"/>
  <c r="D3338" i="7" s="1"/>
  <c r="D3361" i="7" s="1"/>
  <c r="D3377" i="7" s="1"/>
  <c r="D3392" i="7" s="1"/>
  <c r="D3409" i="7" s="1"/>
  <c r="D3425" i="7" s="1"/>
  <c r="D3441" i="7" s="1"/>
  <c r="D3457" i="7" s="1"/>
  <c r="D3466" i="7" s="1"/>
  <c r="D3482" i="7" s="1"/>
  <c r="D3505" i="7" s="1"/>
  <c r="D3521" i="7" s="1"/>
  <c r="D3530" i="7" s="1"/>
  <c r="D3553" i="7" s="1"/>
  <c r="D3562" i="7" s="1"/>
  <c r="D3585" i="7" s="1"/>
  <c r="D3601" i="7" s="1"/>
  <c r="D3610" i="7" s="1"/>
  <c r="D3630" i="7" s="1"/>
  <c r="D3649" i="7" s="1"/>
  <c r="D3658" i="7" s="1"/>
  <c r="D3674" i="7" s="1"/>
  <c r="D3697" i="7" s="1"/>
  <c r="D3706" i="7" s="1"/>
  <c r="D3729" i="7" s="1"/>
  <c r="D3738" i="7" s="1"/>
  <c r="D3761" i="7" s="1"/>
  <c r="D3777" i="7" s="1"/>
  <c r="D3786" i="7" s="1"/>
  <c r="D3804" i="7" s="1"/>
  <c r="D3820" i="7" s="1"/>
  <c r="D3844" i="7" s="1"/>
  <c r="D3861" i="7" s="1"/>
  <c r="D3878" i="7" s="1"/>
  <c r="D3895" i="7" s="1"/>
  <c r="D3905" i="7" s="1"/>
  <c r="D3929" i="7" s="1"/>
  <c r="D3946" i="7" s="1"/>
  <c r="D3963" i="7" s="1"/>
  <c r="D3980" i="7" s="1"/>
  <c r="D3990" i="7" s="1"/>
  <c r="D4008" i="7" s="1"/>
  <c r="D4026" i="7" s="1"/>
  <c r="D4043" i="7" s="1"/>
  <c r="D4062" i="7" s="1"/>
  <c r="D4080" i="7" s="1"/>
  <c r="D4098" i="7" s="1"/>
  <c r="D4116" i="7" s="1"/>
  <c r="D4133" i="7" s="1"/>
  <c r="D4152" i="7" s="1"/>
  <c r="D4169" i="7" s="1"/>
  <c r="D4187" i="7" s="1"/>
  <c r="D4213" i="7" s="1"/>
  <c r="D4223" i="7" s="1"/>
  <c r="D4249" i="7" s="1"/>
  <c r="D4268" i="7" s="1"/>
  <c r="D4287" i="7" s="1"/>
  <c r="D4307" i="7" s="1"/>
  <c r="D4320" i="7" s="1"/>
  <c r="D4338" i="7" s="1"/>
  <c r="D4365" i="7" s="1"/>
  <c r="D4377" i="7" s="1"/>
  <c r="D4397" i="7" s="1"/>
  <c r="D4422" i="7" s="1"/>
  <c r="D4441" i="7" s="1"/>
  <c r="D4454" i="7" s="1"/>
  <c r="D4472" i="7" s="1"/>
  <c r="D4499" i="7" s="1"/>
  <c r="D4519" i="7" s="1"/>
  <c r="D4532" i="7" s="1"/>
  <c r="D4552" i="7" s="1"/>
  <c r="D4573" i="7" s="1"/>
  <c r="D4599" i="7" s="1"/>
  <c r="D4618" i="7" s="1"/>
  <c r="D4633" i="7" s="1"/>
  <c r="D4651" i="7" s="1"/>
  <c r="D4673" i="7" s="1"/>
  <c r="D4691" i="7" s="1"/>
  <c r="D4711" i="7" s="1"/>
  <c r="D4740" i="7" s="1"/>
  <c r="D4760" i="7" s="1"/>
  <c r="D4776" i="7" s="1"/>
  <c r="D4803" i="7" s="1"/>
  <c r="D4816" i="7" s="1"/>
  <c r="D4837" i="7" s="1"/>
  <c r="D4857" i="7" s="1"/>
  <c r="D4877" i="7" s="1"/>
  <c r="D4904" i="7" s="1"/>
  <c r="D4918" i="7" s="1"/>
  <c r="D4938" i="7" s="1"/>
  <c r="D4964" i="7" s="1"/>
  <c r="D4984" i="7" s="1"/>
  <c r="D5004" i="7" s="1"/>
  <c r="D5024" i="7" s="1"/>
  <c r="D5044" i="7" s="1"/>
  <c r="D5057" i="7" s="1"/>
  <c r="D5084" i="7" s="1"/>
  <c r="D5098" i="7" s="1"/>
  <c r="D5118" i="7" s="1"/>
  <c r="D5144" i="7" s="1"/>
  <c r="D5156" i="7" s="1"/>
  <c r="D5182" i="7" s="1"/>
  <c r="D5194" i="7" s="1"/>
  <c r="D5213" i="7" s="1"/>
  <c r="D5232" i="7" s="1"/>
  <c r="D5258" i="7" s="1"/>
  <c r="D5277" i="7" s="1"/>
  <c r="D5296" i="7" s="1"/>
  <c r="D5315" i="7" s="1"/>
  <c r="D5327" i="7" s="1"/>
  <c r="D5353" i="7" s="1"/>
  <c r="D5365" i="7" s="1"/>
  <c r="D5384" i="7" s="1"/>
  <c r="D5402" i="7" s="1"/>
  <c r="D12" i="7"/>
  <c r="D23" i="7" s="1"/>
  <c r="D32" i="7" s="1"/>
  <c r="D43" i="7" s="1"/>
  <c r="D60" i="7" s="1"/>
  <c r="D62" i="7" s="1"/>
  <c r="D72" i="7" s="1"/>
  <c r="D83" i="7" s="1"/>
  <c r="D101" i="7" s="1"/>
  <c r="D102" i="7" s="1"/>
  <c r="D112" i="7" s="1"/>
  <c r="D122" i="7" s="1"/>
  <c r="D140" i="7" s="1"/>
  <c r="D142" i="7" s="1"/>
  <c r="D152" i="7" s="1"/>
  <c r="D163" i="7" s="1"/>
  <c r="D172" i="7" s="1"/>
  <c r="D182" i="7" s="1"/>
  <c r="D193" i="7" s="1"/>
  <c r="D202" i="7" s="1"/>
  <c r="D218" i="7" s="1"/>
  <c r="D233" i="7" s="1"/>
  <c r="D249" i="7" s="1"/>
  <c r="D261" i="7" s="1"/>
  <c r="D271" i="7" s="1"/>
  <c r="D292" i="7" s="1"/>
  <c r="D305" i="7" s="1"/>
  <c r="D321" i="7" s="1"/>
  <c r="D331" i="7" s="1"/>
  <c r="D353" i="7" s="1"/>
  <c r="D361" i="7" s="1"/>
  <c r="D383" i="7" s="1"/>
  <c r="D395" i="7" s="1"/>
  <c r="D411" i="7" s="1"/>
  <c r="D421" i="7" s="1"/>
  <c r="D443" i="7" s="1"/>
  <c r="D451" i="7" s="1"/>
  <c r="D471" i="7" s="1"/>
  <c r="D482" i="7" s="1"/>
  <c r="D502" i="7" s="1"/>
  <c r="D518" i="7" s="1"/>
  <c r="D528" i="7" s="1"/>
  <c r="D551" i="7" s="1"/>
  <c r="D568" i="7" s="1"/>
  <c r="D586" i="7" s="1"/>
  <c r="D602" i="7" s="1"/>
  <c r="D618" i="7" s="1"/>
  <c r="D635" i="7" s="1"/>
  <c r="D653" i="7" s="1"/>
  <c r="D663" i="7" s="1"/>
  <c r="D687" i="7" s="1"/>
  <c r="D705" i="7" s="1"/>
  <c r="D733" i="7" s="1"/>
  <c r="D735" i="7" s="1"/>
  <c r="D760" i="7" s="1"/>
  <c r="D779" i="7" s="1"/>
  <c r="D798" i="7" s="1"/>
  <c r="D817" i="7" s="1"/>
  <c r="D846" i="7" s="1"/>
  <c r="D864" i="7" s="1"/>
  <c r="D873" i="7" s="1"/>
  <c r="D900" i="7" s="1"/>
  <c r="D908" i="7" s="1"/>
  <c r="D927" i="7" s="1"/>
  <c r="D946" i="7" s="1"/>
  <c r="D974" i="7" s="1"/>
  <c r="D993" i="7" s="1"/>
  <c r="D1002" i="7" s="1"/>
  <c r="D1021" i="7" s="1"/>
  <c r="D1038" i="7" s="1"/>
  <c r="D1056" i="7" s="1"/>
  <c r="D1067" i="7" s="1"/>
  <c r="D1099" i="7" s="1"/>
  <c r="D1113" i="7" s="1"/>
  <c r="D1132" i="7" s="1"/>
  <c r="D1151" i="7" s="1"/>
  <c r="D1169" i="7" s="1"/>
  <c r="D1188" i="7" s="1"/>
  <c r="D1208" i="7" s="1"/>
  <c r="D1232" i="7" s="1"/>
  <c r="D1256" i="7" s="1"/>
  <c r="D1272" i="7" s="1"/>
  <c r="D1285" i="7" s="1"/>
  <c r="D1307" i="7" s="1"/>
  <c r="D1327" i="7" s="1"/>
  <c r="D1354" i="7" s="1"/>
  <c r="D1368" i="7" s="1"/>
  <c r="D1389" i="7" s="1"/>
  <c r="D1402" i="7" s="1"/>
  <c r="D1426" i="7" s="1"/>
  <c r="D1455" i="7" s="1"/>
  <c r="D1459" i="7" s="1"/>
  <c r="D1479" i="7" s="1"/>
  <c r="D1497" i="7" s="1"/>
  <c r="D1514" i="7" s="1"/>
  <c r="D1531" i="7" s="1"/>
  <c r="D1547" i="7" s="1"/>
  <c r="D1564" i="7" s="1"/>
  <c r="D1582" i="7" s="1"/>
  <c r="D1599" i="7" s="1"/>
  <c r="D1618" i="7" s="1"/>
  <c r="D1630" i="7" s="1"/>
  <c r="D1646" i="7" s="1"/>
  <c r="D1670" i="7" s="1"/>
  <c r="D1689" i="7" s="1"/>
  <c r="D1707" i="7" s="1"/>
  <c r="D1725" i="7" s="1"/>
  <c r="D1742" i="7" s="1"/>
  <c r="D1761" i="7" s="1"/>
  <c r="D1778" i="7" s="1"/>
  <c r="D1796" i="7" s="1"/>
  <c r="D1807" i="7" s="1"/>
  <c r="D1832" i="7" s="1"/>
  <c r="D1850" i="7" s="1"/>
  <c r="D1868" i="7" s="1"/>
  <c r="D1886" i="7" s="1"/>
  <c r="D1905" i="7" s="1"/>
  <c r="D1921" i="7" s="1"/>
  <c r="D1941" i="7" s="1"/>
  <c r="D1958" i="7" s="1"/>
  <c r="D1976" i="7" s="1"/>
  <c r="D1987" i="7" s="1"/>
  <c r="D2012" i="7" s="1"/>
  <c r="D2031" i="7" s="1"/>
  <c r="D2048" i="7" s="1"/>
  <c r="D2059" i="7" s="1"/>
  <c r="D2083" i="7" s="1"/>
  <c r="D2100" i="7" s="1"/>
  <c r="D2117" i="7" s="1"/>
  <c r="D2134" i="7" s="1"/>
  <c r="D2152" i="7" s="1"/>
  <c r="D2170" i="7" s="1"/>
  <c r="D2188" i="7" s="1"/>
  <c r="D2206" i="7" s="1"/>
  <c r="D2224" i="7" s="1"/>
  <c r="D2242" i="7" s="1"/>
  <c r="D2259" i="7" s="1"/>
  <c r="D2278" i="7" s="1"/>
  <c r="D2295" i="7" s="1"/>
  <c r="D2313" i="7" s="1"/>
  <c r="D2324" i="7" s="1"/>
  <c r="D2349" i="7" s="1"/>
  <c r="D2368" i="7" s="1"/>
  <c r="D2385" i="7" s="1"/>
  <c r="D2403" i="7" s="1"/>
  <c r="D2414" i="7" s="1"/>
  <c r="D2440" i="7" s="1"/>
  <c r="D2458" i="7" s="1"/>
  <c r="D2476" i="7" s="1"/>
  <c r="D2494" i="7" s="1"/>
  <c r="D2512" i="7" s="1"/>
  <c r="D2530" i="7" s="1"/>
  <c r="D2548" i="7" s="1"/>
  <c r="D2566" i="7" s="1"/>
  <c r="D2584" i="7" s="1"/>
  <c r="D2602" i="7" s="1"/>
  <c r="D2620" i="7" s="1"/>
  <c r="D2639" i="7" s="1"/>
  <c r="D2664" i="7" s="1"/>
  <c r="D2679" i="7" s="1"/>
  <c r="D2701" i="7" s="1"/>
  <c r="D2727" i="7" s="1"/>
  <c r="D2736" i="7" s="1"/>
  <c r="D2754" i="7" s="1"/>
  <c r="D2765" i="7" s="1"/>
  <c r="D2797" i="7" s="1"/>
  <c r="D2811" i="7" s="1"/>
  <c r="D2836" i="7" s="1"/>
  <c r="D2851" i="7" s="1"/>
  <c r="D2878" i="7" s="1"/>
  <c r="D2890" i="7" s="1"/>
  <c r="D2914" i="7" s="1"/>
  <c r="D2936" i="7" s="1"/>
  <c r="D2944" i="7" s="1"/>
  <c r="D2963" i="7" s="1"/>
  <c r="D2980" i="7" s="1"/>
  <c r="D2999" i="7" s="1"/>
  <c r="D3010" i="7" s="1"/>
  <c r="D3028" i="7" s="1"/>
  <c r="D3052" i="7" s="1"/>
  <c r="D3068" i="7" s="1"/>
  <c r="D3085" i="7" s="1"/>
  <c r="D3103" i="7" s="1"/>
  <c r="D3120" i="7" s="1"/>
  <c r="D3137" i="7" s="1"/>
  <c r="D3153" i="7" s="1"/>
  <c r="D3170" i="7" s="1"/>
  <c r="D3188" i="7" s="1"/>
  <c r="D3198" i="7" s="1"/>
  <c r="D3222" i="7" s="1"/>
  <c r="D3238" i="7" s="1"/>
  <c r="D3255" i="7" s="1"/>
  <c r="D3273" i="7" s="1"/>
  <c r="D3288" i="7" s="1"/>
  <c r="D3304" i="7" s="1"/>
  <c r="D3321" i="7" s="1"/>
  <c r="D3331" i="7" s="1"/>
  <c r="D3353" i="7" s="1"/>
  <c r="D3369" i="7" s="1"/>
  <c r="D3385" i="7" s="1"/>
  <c r="D3401" i="7" s="1"/>
  <c r="D3417" i="7" s="1"/>
  <c r="D3433" i="7" s="1"/>
  <c r="D3449" i="7" s="1"/>
  <c r="D3465" i="7" s="1"/>
  <c r="D3481" i="7" s="1"/>
  <c r="D3496" i="7" s="1"/>
  <c r="D3512" i="7" s="1"/>
  <c r="D3529" i="7" s="1"/>
  <c r="D3544" i="7" s="1"/>
  <c r="D3561" i="7" s="1"/>
  <c r="D3576" i="7" s="1"/>
  <c r="D3592" i="7" s="1"/>
  <c r="D3609" i="7" s="1"/>
  <c r="D3624" i="7" s="1"/>
  <c r="D3640" i="7" s="1"/>
  <c r="D3657" i="7" s="1"/>
  <c r="D3667" i="7" s="1"/>
  <c r="D3688" i="7" s="1"/>
  <c r="D3705" i="7" s="1"/>
  <c r="D3720" i="7" s="1"/>
  <c r="D3737" i="7" s="1"/>
  <c r="D3752" i="7" s="1"/>
  <c r="D3768" i="7" s="1"/>
  <c r="D3785" i="7" s="1"/>
  <c r="D3801" i="7" s="1"/>
  <c r="D3819" i="7" s="1"/>
  <c r="D3835" i="7" s="1"/>
  <c r="D3852" i="7" s="1"/>
  <c r="D3870" i="7" s="1"/>
  <c r="D3886" i="7" s="1"/>
  <c r="D3904" i="7" s="1"/>
  <c r="D3920" i="7" s="1"/>
  <c r="D3937" i="7" s="1"/>
  <c r="D3955" i="7" s="1"/>
  <c r="D3971" i="7" s="1"/>
  <c r="D3989" i="7" s="1"/>
  <c r="D4015" i="7" s="1"/>
  <c r="D4033" i="7" s="1"/>
  <c r="D4051" i="7" s="1"/>
  <c r="D4069" i="7" s="1"/>
  <c r="D4087" i="7" s="1"/>
  <c r="D4097" i="7" s="1"/>
  <c r="D4115" i="7" s="1"/>
  <c r="D4137" i="7" s="1"/>
  <c r="D4151" i="7" s="1"/>
  <c r="D4173" i="7" s="1"/>
  <c r="D4191" i="7" s="1"/>
  <c r="D4205" i="7" s="1"/>
  <c r="D4226" i="7" s="1"/>
  <c r="D4242" i="7" s="1"/>
  <c r="D4261" i="7" s="1"/>
  <c r="D4280" i="7" s="1"/>
  <c r="D4299" i="7" s="1"/>
  <c r="D4318" i="7" s="1"/>
  <c r="D4342" i="7" s="1"/>
  <c r="D4357" i="7" s="1"/>
  <c r="D4376" i="7" s="1"/>
  <c r="D4404" i="7" s="1"/>
  <c r="D4415" i="7" s="1"/>
  <c r="D4434" i="7" s="1"/>
  <c r="D4453" i="7" s="1"/>
  <c r="D4480" i="7" s="1"/>
  <c r="D4492" i="7" s="1"/>
  <c r="D4511" i="7" s="1"/>
  <c r="D4540" i="7" s="1"/>
  <c r="D4551" i="7" s="1"/>
  <c r="D4572" i="7" s="1"/>
  <c r="D4592" i="7" s="1"/>
  <c r="D4619" i="7" s="1"/>
  <c r="D4632" i="7" s="1"/>
  <c r="D4652" i="7" s="1"/>
  <c r="D4672" i="7" s="1"/>
  <c r="D4692" i="7" s="1"/>
  <c r="D4712" i="7" s="1"/>
  <c r="D4732" i="7" s="1"/>
  <c r="D4761" i="7" s="1"/>
  <c r="D4775" i="7" s="1"/>
  <c r="D4804" i="7" s="1"/>
  <c r="D4817" i="7" s="1"/>
  <c r="D4845" i="7" s="1"/>
  <c r="D4861" i="7" s="1"/>
  <c r="D4885" i="7" s="1"/>
  <c r="D4896" i="7" s="1"/>
  <c r="D4917" i="7" s="1"/>
  <c r="D4937" i="7" s="1"/>
  <c r="D4957" i="7" s="1"/>
  <c r="D4976" i="7" s="1"/>
  <c r="D4997" i="7" s="1"/>
  <c r="D5016" i="7" s="1"/>
  <c r="D5036" i="7" s="1"/>
  <c r="D5065" i="7" s="1"/>
  <c r="D5077" i="7" s="1"/>
  <c r="D5097" i="7" s="1"/>
  <c r="D5117" i="7" s="1"/>
  <c r="D5137" i="7" s="1"/>
  <c r="D5157" i="7" s="1"/>
  <c r="D5175" i="7" s="1"/>
  <c r="D5198" i="7" s="1"/>
  <c r="D5217" i="7" s="1"/>
  <c r="D5240" i="7" s="1"/>
  <c r="D5251" i="7" s="1"/>
  <c r="D5270" i="7" s="1"/>
  <c r="D5289" i="7" s="1"/>
  <c r="D5308" i="7" s="1"/>
  <c r="D5331" i="7" s="1"/>
  <c r="D5346" i="7" s="1"/>
  <c r="D5373" i="7" s="1"/>
  <c r="D5392" i="7" s="1"/>
  <c r="D5410" i="7" s="1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J289" i="1" s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J266" i="1" s="1"/>
  <c r="I265" i="1"/>
  <c r="I264" i="1"/>
  <c r="I263" i="1"/>
  <c r="I262" i="1"/>
  <c r="I261" i="1"/>
  <c r="I260" i="1"/>
  <c r="I259" i="1"/>
  <c r="I258" i="1"/>
  <c r="I257" i="1"/>
  <c r="I256" i="1"/>
  <c r="I255" i="1"/>
  <c r="I254" i="1"/>
  <c r="J254" i="1" s="1"/>
  <c r="I253" i="1"/>
  <c r="J253" i="1" s="1"/>
  <c r="I252" i="1"/>
  <c r="I251" i="1"/>
  <c r="I250" i="1"/>
  <c r="I249" i="1"/>
  <c r="I248" i="1"/>
  <c r="I247" i="1"/>
  <c r="I246" i="1"/>
  <c r="I245" i="1"/>
  <c r="I244" i="1"/>
  <c r="I243" i="1"/>
  <c r="I242" i="1"/>
  <c r="J242" i="1" s="1"/>
  <c r="I241" i="1"/>
  <c r="I240" i="1"/>
  <c r="I239" i="1"/>
  <c r="I238" i="1"/>
  <c r="I237" i="1"/>
  <c r="I236" i="1"/>
  <c r="I235" i="1"/>
  <c r="I234" i="1"/>
  <c r="I233" i="1"/>
  <c r="I232" i="1"/>
  <c r="I231" i="1"/>
  <c r="I230" i="1"/>
  <c r="J230" i="1" s="1"/>
  <c r="I229" i="1"/>
  <c r="I228" i="1"/>
  <c r="I227" i="1"/>
  <c r="I226" i="1"/>
  <c r="I225" i="1"/>
  <c r="I224" i="1"/>
  <c r="I223" i="1"/>
  <c r="I222" i="1"/>
  <c r="I221" i="1"/>
  <c r="I220" i="1"/>
  <c r="J220" i="1" s="1"/>
  <c r="I219" i="1"/>
  <c r="I218" i="1"/>
  <c r="J218" i="1" s="1"/>
  <c r="I217" i="1"/>
  <c r="J217" i="1" s="1"/>
  <c r="I216" i="1"/>
  <c r="I215" i="1"/>
  <c r="I214" i="1"/>
  <c r="I213" i="1"/>
  <c r="I212" i="1"/>
  <c r="I211" i="1"/>
  <c r="I210" i="1"/>
  <c r="I209" i="1"/>
  <c r="J209" i="1" s="1"/>
  <c r="I208" i="1"/>
  <c r="I207" i="1"/>
  <c r="J207" i="1" s="1"/>
  <c r="I206" i="1"/>
  <c r="J206" i="1" s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J185" i="1" s="1"/>
  <c r="I184" i="1"/>
  <c r="J184" i="1" s="1"/>
  <c r="I183" i="1"/>
  <c r="J183" i="1" s="1"/>
  <c r="I182" i="1"/>
  <c r="I181" i="1"/>
  <c r="J181" i="1" s="1"/>
  <c r="I180" i="1"/>
  <c r="I179" i="1"/>
  <c r="I178" i="1"/>
  <c r="I177" i="1"/>
  <c r="I176" i="1"/>
  <c r="I175" i="1"/>
  <c r="I174" i="1"/>
  <c r="I173" i="1"/>
  <c r="J173" i="1" s="1"/>
  <c r="I172" i="1"/>
  <c r="I171" i="1"/>
  <c r="I170" i="1"/>
  <c r="J170" i="1" s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J109" i="1" s="1"/>
  <c r="I108" i="1"/>
  <c r="I107" i="1"/>
  <c r="I106" i="1"/>
  <c r="I105" i="1"/>
  <c r="I104" i="1"/>
  <c r="I103" i="1"/>
  <c r="I102" i="1"/>
  <c r="I101" i="1"/>
  <c r="I100" i="1"/>
  <c r="I99" i="1"/>
  <c r="I98" i="1"/>
  <c r="J98" i="1" s="1"/>
  <c r="I97" i="1"/>
  <c r="I96" i="1"/>
  <c r="I95" i="1"/>
  <c r="I94" i="1"/>
  <c r="I93" i="1"/>
  <c r="I92" i="1"/>
  <c r="I91" i="1"/>
  <c r="I90" i="1"/>
  <c r="I89" i="1"/>
  <c r="I88" i="1"/>
  <c r="I87" i="1"/>
  <c r="J87" i="1" s="1"/>
  <c r="I86" i="1"/>
  <c r="J86" i="1" s="1"/>
  <c r="I85" i="1"/>
  <c r="I84" i="1"/>
  <c r="I83" i="1"/>
  <c r="I82" i="1"/>
  <c r="I81" i="1"/>
  <c r="I80" i="1"/>
  <c r="I79" i="1"/>
  <c r="I78" i="1"/>
  <c r="I77" i="1"/>
  <c r="I76" i="1"/>
  <c r="J76" i="1" s="1"/>
  <c r="I75" i="1"/>
  <c r="J75" i="1" s="1"/>
  <c r="I74" i="1"/>
  <c r="I73" i="1"/>
  <c r="J73" i="1" s="1"/>
  <c r="I72" i="1"/>
  <c r="I71" i="1"/>
  <c r="I70" i="1"/>
  <c r="I69" i="1"/>
  <c r="I68" i="1"/>
  <c r="I67" i="1"/>
  <c r="I66" i="1"/>
  <c r="I65" i="1"/>
  <c r="J65" i="1" s="1"/>
  <c r="I64" i="1"/>
  <c r="I63" i="1"/>
  <c r="I62" i="1"/>
  <c r="J62" i="1" s="1"/>
  <c r="I61" i="1"/>
  <c r="I60" i="1"/>
  <c r="I59" i="1"/>
  <c r="I58" i="1"/>
  <c r="I57" i="1"/>
  <c r="I56" i="1"/>
  <c r="I55" i="1"/>
  <c r="I54" i="1"/>
  <c r="I53" i="1"/>
  <c r="I52" i="1"/>
  <c r="I51" i="1"/>
  <c r="I50" i="1"/>
  <c r="J50" i="1" s="1"/>
  <c r="I49" i="1"/>
  <c r="J49" i="1" s="1"/>
  <c r="I48" i="1"/>
  <c r="I47" i="1"/>
  <c r="I46" i="1"/>
  <c r="I45" i="1"/>
  <c r="I44" i="1"/>
  <c r="I43" i="1"/>
  <c r="I42" i="1"/>
  <c r="I41" i="1"/>
  <c r="J41" i="1" s="1"/>
  <c r="I40" i="1"/>
  <c r="J40" i="1" s="1"/>
  <c r="I39" i="1"/>
  <c r="I38" i="1"/>
  <c r="J38" i="1" s="1"/>
  <c r="I37" i="1"/>
  <c r="J37" i="1" s="1"/>
  <c r="I36" i="1"/>
  <c r="I35" i="1"/>
  <c r="I34" i="1"/>
  <c r="I33" i="1"/>
  <c r="I32" i="1"/>
  <c r="I31" i="1"/>
  <c r="I30" i="1"/>
  <c r="I29" i="1"/>
  <c r="J29" i="1" s="1"/>
  <c r="I28" i="1"/>
  <c r="J28" i="1" s="1"/>
  <c r="I27" i="1"/>
  <c r="I26" i="1"/>
  <c r="J26" i="1" s="1"/>
  <c r="I25" i="1"/>
  <c r="J25" i="1" s="1"/>
  <c r="I24" i="1"/>
  <c r="I23" i="1"/>
  <c r="I22" i="1"/>
  <c r="I21" i="1"/>
  <c r="I20" i="1"/>
  <c r="I19" i="1"/>
  <c r="I18" i="1"/>
  <c r="I17" i="1"/>
  <c r="J17" i="1" s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13" i="1"/>
  <c r="H312" i="1"/>
  <c r="H311" i="1"/>
  <c r="H310" i="1"/>
  <c r="J311" i="1" s="1"/>
  <c r="H309" i="1"/>
  <c r="J310" i="1" s="1"/>
  <c r="H308" i="1"/>
  <c r="H307" i="1"/>
  <c r="J308" i="1" s="1"/>
  <c r="H306" i="1"/>
  <c r="J307" i="1" s="1"/>
  <c r="H305" i="1"/>
  <c r="J306" i="1" s="1"/>
  <c r="H304" i="1"/>
  <c r="H303" i="1"/>
  <c r="H302" i="1"/>
  <c r="H301" i="1"/>
  <c r="H300" i="1"/>
  <c r="H299" i="1"/>
  <c r="J300" i="1" s="1"/>
  <c r="H298" i="1"/>
  <c r="J299" i="1" s="1"/>
  <c r="H297" i="1"/>
  <c r="H296" i="1"/>
  <c r="H295" i="1"/>
  <c r="J296" i="1" s="1"/>
  <c r="H294" i="1"/>
  <c r="H293" i="1"/>
  <c r="H292" i="1"/>
  <c r="H291" i="1"/>
  <c r="H290" i="1"/>
  <c r="H289" i="1"/>
  <c r="H288" i="1"/>
  <c r="H287" i="1"/>
  <c r="J288" i="1" s="1"/>
  <c r="H286" i="1"/>
  <c r="J287" i="1" s="1"/>
  <c r="H285" i="1"/>
  <c r="H284" i="1"/>
  <c r="J285" i="1" s="1"/>
  <c r="H283" i="1"/>
  <c r="J284" i="1" s="1"/>
  <c r="H282" i="1"/>
  <c r="H281" i="1"/>
  <c r="H280" i="1"/>
  <c r="H279" i="1"/>
  <c r="H278" i="1"/>
  <c r="H277" i="1"/>
  <c r="H276" i="1"/>
  <c r="H275" i="1"/>
  <c r="H274" i="1"/>
  <c r="J275" i="1" s="1"/>
  <c r="H273" i="1"/>
  <c r="J274" i="1" s="1"/>
  <c r="H272" i="1"/>
  <c r="J273" i="1" s="1"/>
  <c r="H271" i="1"/>
  <c r="J272" i="1" s="1"/>
  <c r="H270" i="1"/>
  <c r="H269" i="1"/>
  <c r="H268" i="1"/>
  <c r="H267" i="1"/>
  <c r="H266" i="1"/>
  <c r="H265" i="1"/>
  <c r="H264" i="1"/>
  <c r="H263" i="1"/>
  <c r="J264" i="1" s="1"/>
  <c r="H262" i="1"/>
  <c r="J263" i="1" s="1"/>
  <c r="H261" i="1"/>
  <c r="H260" i="1"/>
  <c r="H259" i="1"/>
  <c r="H258" i="1"/>
  <c r="H257" i="1"/>
  <c r="H256" i="1"/>
  <c r="H255" i="1"/>
  <c r="H254" i="1"/>
  <c r="H253" i="1"/>
  <c r="H252" i="1"/>
  <c r="H251" i="1"/>
  <c r="J252" i="1" s="1"/>
  <c r="H250" i="1"/>
  <c r="J251" i="1" s="1"/>
  <c r="H249" i="1"/>
  <c r="H248" i="1"/>
  <c r="J249" i="1" s="1"/>
  <c r="H247" i="1"/>
  <c r="J248" i="1" s="1"/>
  <c r="H246" i="1"/>
  <c r="H245" i="1"/>
  <c r="H244" i="1"/>
  <c r="H243" i="1"/>
  <c r="H242" i="1"/>
  <c r="H241" i="1"/>
  <c r="H240" i="1"/>
  <c r="H239" i="1"/>
  <c r="J240" i="1" s="1"/>
  <c r="H238" i="1"/>
  <c r="J239" i="1" s="1"/>
  <c r="H237" i="1"/>
  <c r="J238" i="1" s="1"/>
  <c r="H236" i="1"/>
  <c r="H235" i="1"/>
  <c r="H234" i="1"/>
  <c r="H233" i="1"/>
  <c r="H232" i="1"/>
  <c r="H231" i="1"/>
  <c r="H230" i="1"/>
  <c r="H229" i="1"/>
  <c r="H228" i="1"/>
  <c r="H227" i="1"/>
  <c r="J228" i="1" s="1"/>
  <c r="H226" i="1"/>
  <c r="J227" i="1" s="1"/>
  <c r="H225" i="1"/>
  <c r="H224" i="1"/>
  <c r="H223" i="1"/>
  <c r="J224" i="1" s="1"/>
  <c r="J222" i="1"/>
  <c r="H222" i="1"/>
  <c r="H221" i="1"/>
  <c r="H220" i="1"/>
  <c r="H219" i="1"/>
  <c r="H218" i="1"/>
  <c r="H217" i="1"/>
  <c r="H216" i="1"/>
  <c r="H215" i="1"/>
  <c r="J216" i="1" s="1"/>
  <c r="H214" i="1"/>
  <c r="J215" i="1" s="1"/>
  <c r="H213" i="1"/>
  <c r="H212" i="1"/>
  <c r="J213" i="1" s="1"/>
  <c r="H211" i="1"/>
  <c r="H210" i="1"/>
  <c r="H209" i="1"/>
  <c r="H208" i="1"/>
  <c r="H207" i="1"/>
  <c r="H206" i="1"/>
  <c r="H205" i="1"/>
  <c r="H204" i="1"/>
  <c r="H203" i="1"/>
  <c r="H202" i="1"/>
  <c r="J203" i="1" s="1"/>
  <c r="H201" i="1"/>
  <c r="J202" i="1" s="1"/>
  <c r="H200" i="1"/>
  <c r="H199" i="1"/>
  <c r="H198" i="1"/>
  <c r="J199" i="1" s="1"/>
  <c r="H197" i="1"/>
  <c r="H196" i="1"/>
  <c r="H195" i="1"/>
  <c r="H194" i="1"/>
  <c r="H193" i="1"/>
  <c r="H192" i="1"/>
  <c r="H191" i="1"/>
  <c r="J192" i="1" s="1"/>
  <c r="H190" i="1"/>
  <c r="J191" i="1" s="1"/>
  <c r="H189" i="1"/>
  <c r="H188" i="1"/>
  <c r="H187" i="1"/>
  <c r="J188" i="1" s="1"/>
  <c r="H186" i="1"/>
  <c r="H185" i="1"/>
  <c r="H184" i="1"/>
  <c r="H183" i="1"/>
  <c r="H182" i="1"/>
  <c r="H181" i="1"/>
  <c r="H180" i="1"/>
  <c r="H179" i="1"/>
  <c r="J180" i="1" s="1"/>
  <c r="H178" i="1"/>
  <c r="J179" i="1" s="1"/>
  <c r="H177" i="1"/>
  <c r="H176" i="1"/>
  <c r="J177" i="1" s="1"/>
  <c r="H175" i="1"/>
  <c r="H174" i="1"/>
  <c r="H173" i="1"/>
  <c r="H172" i="1"/>
  <c r="H171" i="1"/>
  <c r="H170" i="1"/>
  <c r="H169" i="1"/>
  <c r="H168" i="1"/>
  <c r="H167" i="1"/>
  <c r="H166" i="1"/>
  <c r="J167" i="1" s="1"/>
  <c r="H165" i="1"/>
  <c r="J166" i="1" s="1"/>
  <c r="H164" i="1"/>
  <c r="H163" i="1"/>
  <c r="J164" i="1" s="1"/>
  <c r="H162" i="1"/>
  <c r="J163" i="1" s="1"/>
  <c r="H161" i="1"/>
  <c r="H160" i="1"/>
  <c r="H159" i="1"/>
  <c r="H158" i="1"/>
  <c r="H157" i="1"/>
  <c r="J156" i="1"/>
  <c r="H156" i="1"/>
  <c r="J155" i="1"/>
  <c r="H155" i="1"/>
  <c r="H154" i="1"/>
  <c r="H153" i="1"/>
  <c r="H152" i="1"/>
  <c r="H151" i="1"/>
  <c r="J152" i="1" s="1"/>
  <c r="H150" i="1"/>
  <c r="H149" i="1"/>
  <c r="H148" i="1"/>
  <c r="H147" i="1"/>
  <c r="H146" i="1"/>
  <c r="H145" i="1"/>
  <c r="H144" i="1"/>
  <c r="H143" i="1"/>
  <c r="J144" i="1" s="1"/>
  <c r="H142" i="1"/>
  <c r="H141" i="1"/>
  <c r="H140" i="1"/>
  <c r="J141" i="1" s="1"/>
  <c r="H139" i="1"/>
  <c r="H138" i="1"/>
  <c r="H137" i="1"/>
  <c r="H136" i="1"/>
  <c r="H135" i="1"/>
  <c r="H134" i="1"/>
  <c r="H133" i="1"/>
  <c r="H132" i="1"/>
  <c r="H131" i="1"/>
  <c r="J132" i="1" s="1"/>
  <c r="H130" i="1"/>
  <c r="J131" i="1" s="1"/>
  <c r="H129" i="1"/>
  <c r="H128" i="1"/>
  <c r="H127" i="1"/>
  <c r="H126" i="1"/>
  <c r="H125" i="1"/>
  <c r="H124" i="1"/>
  <c r="H123" i="1"/>
  <c r="H122" i="1"/>
  <c r="H121" i="1"/>
  <c r="H120" i="1"/>
  <c r="H119" i="1"/>
  <c r="J120" i="1" s="1"/>
  <c r="H118" i="1"/>
  <c r="J119" i="1" s="1"/>
  <c r="H117" i="1"/>
  <c r="H116" i="1"/>
  <c r="H115" i="1"/>
  <c r="J116" i="1" s="1"/>
  <c r="H114" i="1"/>
  <c r="H113" i="1"/>
  <c r="H112" i="1"/>
  <c r="H111" i="1"/>
  <c r="H110" i="1"/>
  <c r="H109" i="1"/>
  <c r="H108" i="1"/>
  <c r="H107" i="1"/>
  <c r="J108" i="1" s="1"/>
  <c r="H106" i="1"/>
  <c r="H105" i="1"/>
  <c r="H104" i="1"/>
  <c r="H103" i="1"/>
  <c r="J104" i="1" s="1"/>
  <c r="H102" i="1"/>
  <c r="H101" i="1"/>
  <c r="H100" i="1"/>
  <c r="H99" i="1"/>
  <c r="H98" i="1"/>
  <c r="H97" i="1"/>
  <c r="H96" i="1"/>
  <c r="H95" i="1"/>
  <c r="H94" i="1"/>
  <c r="J95" i="1" s="1"/>
  <c r="H93" i="1"/>
  <c r="J94" i="1" s="1"/>
  <c r="H92" i="1"/>
  <c r="H91" i="1"/>
  <c r="H90" i="1"/>
  <c r="H89" i="1"/>
  <c r="H88" i="1"/>
  <c r="H87" i="1"/>
  <c r="H86" i="1"/>
  <c r="H85" i="1"/>
  <c r="H84" i="1"/>
  <c r="H83" i="1"/>
  <c r="J84" i="1" s="1"/>
  <c r="H82" i="1"/>
  <c r="J83" i="1" s="1"/>
  <c r="H81" i="1"/>
  <c r="H80" i="1"/>
  <c r="J81" i="1" s="1"/>
  <c r="H79" i="1"/>
  <c r="J80" i="1" s="1"/>
  <c r="H78" i="1"/>
  <c r="H77" i="1"/>
  <c r="H76" i="1"/>
  <c r="H75" i="1"/>
  <c r="H74" i="1"/>
  <c r="H73" i="1"/>
  <c r="H72" i="1"/>
  <c r="H71" i="1"/>
  <c r="J72" i="1" s="1"/>
  <c r="H70" i="1"/>
  <c r="J71" i="1" s="1"/>
  <c r="H69" i="1"/>
  <c r="H68" i="1"/>
  <c r="H67" i="1"/>
  <c r="J68" i="1" s="1"/>
  <c r="H66" i="1"/>
  <c r="H65" i="1"/>
  <c r="H64" i="1"/>
  <c r="H63" i="1"/>
  <c r="H62" i="1"/>
  <c r="H61" i="1"/>
  <c r="H60" i="1"/>
  <c r="H59" i="1"/>
  <c r="H58" i="1"/>
  <c r="H57" i="1"/>
  <c r="J58" i="1" s="1"/>
  <c r="H56" i="1"/>
  <c r="J57" i="1" s="1"/>
  <c r="H55" i="1"/>
  <c r="J56" i="1" s="1"/>
  <c r="H54" i="1"/>
  <c r="H53" i="1"/>
  <c r="H52" i="1"/>
  <c r="H51" i="1"/>
  <c r="H50" i="1"/>
  <c r="H49" i="1"/>
  <c r="H48" i="1"/>
  <c r="H47" i="1"/>
  <c r="H46" i="1"/>
  <c r="J47" i="1" s="1"/>
  <c r="H45" i="1"/>
  <c r="H44" i="1"/>
  <c r="J45" i="1" s="1"/>
  <c r="H43" i="1"/>
  <c r="J44" i="1" s="1"/>
  <c r="H42" i="1"/>
  <c r="J43" i="1" s="1"/>
  <c r="H41" i="1"/>
  <c r="H40" i="1"/>
  <c r="H39" i="1"/>
  <c r="H38" i="1"/>
  <c r="H37" i="1"/>
  <c r="H36" i="1"/>
  <c r="H35" i="1"/>
  <c r="H34" i="1"/>
  <c r="H33" i="1"/>
  <c r="J34" i="1" s="1"/>
  <c r="H32" i="1"/>
  <c r="H31" i="1"/>
  <c r="H30" i="1"/>
  <c r="H29" i="1"/>
  <c r="H28" i="1"/>
  <c r="H27" i="1"/>
  <c r="H26" i="1"/>
  <c r="H25" i="1"/>
  <c r="H24" i="1"/>
  <c r="H23" i="1"/>
  <c r="H22" i="1"/>
  <c r="J23" i="1" s="1"/>
  <c r="H21" i="1"/>
  <c r="H20" i="1"/>
  <c r="J19" i="1"/>
  <c r="H19" i="1"/>
  <c r="J20" i="1" s="1"/>
  <c r="H18" i="1"/>
  <c r="H17" i="1"/>
  <c r="H16" i="1"/>
  <c r="H15" i="1"/>
  <c r="H14" i="1"/>
  <c r="H13" i="1"/>
  <c r="H12" i="1"/>
  <c r="H11" i="1"/>
  <c r="H10" i="1"/>
  <c r="J11" i="1" s="1"/>
  <c r="H9" i="1"/>
  <c r="J10" i="1" s="1"/>
  <c r="H8" i="1"/>
  <c r="H7" i="1"/>
  <c r="H6" i="1"/>
  <c r="J146" i="1" l="1"/>
  <c r="J302" i="1"/>
  <c r="J256" i="1"/>
  <c r="J77" i="1"/>
  <c r="J221" i="1"/>
  <c r="J245" i="1"/>
  <c r="J257" i="1"/>
  <c r="J293" i="1"/>
  <c r="J305" i="1"/>
  <c r="J267" i="1"/>
  <c r="J18" i="1"/>
  <c r="J30" i="1"/>
  <c r="J42" i="1"/>
  <c r="J66" i="1"/>
  <c r="J126" i="1"/>
  <c r="J162" i="1"/>
  <c r="J174" i="1"/>
  <c r="J210" i="1"/>
  <c r="J246" i="1"/>
  <c r="J294" i="1"/>
  <c r="J123" i="1"/>
  <c r="J122" i="1"/>
  <c r="J255" i="1"/>
  <c r="J134" i="1"/>
  <c r="J292" i="1"/>
  <c r="J137" i="1"/>
  <c r="J145" i="1"/>
  <c r="J290" i="1"/>
  <c r="J303" i="1"/>
  <c r="J291" i="1"/>
  <c r="J278" i="1"/>
  <c r="J195" i="1"/>
  <c r="J53" i="1"/>
  <c r="J101" i="1"/>
  <c r="J114" i="1"/>
  <c r="J270" i="1"/>
  <c r="J7" i="1"/>
  <c r="J31" i="1"/>
  <c r="J55" i="1"/>
  <c r="J91" i="1"/>
  <c r="J127" i="1"/>
  <c r="J235" i="1"/>
  <c r="J271" i="1"/>
  <c r="J16" i="1"/>
  <c r="J148" i="1"/>
  <c r="J89" i="1"/>
  <c r="J149" i="1"/>
  <c r="J54" i="1"/>
  <c r="J102" i="1"/>
  <c r="J8" i="1"/>
  <c r="J32" i="1"/>
  <c r="J140" i="1"/>
  <c r="J176" i="1"/>
  <c r="J212" i="1"/>
  <c r="J236" i="1"/>
  <c r="J260" i="1"/>
  <c r="J279" i="1"/>
  <c r="J112" i="1"/>
  <c r="J9" i="1"/>
  <c r="J21" i="1"/>
  <c r="J33" i="1"/>
  <c r="J69" i="1"/>
  <c r="J105" i="1"/>
  <c r="J165" i="1"/>
  <c r="J189" i="1"/>
  <c r="J309" i="1"/>
  <c r="J14" i="1"/>
  <c r="J99" i="1"/>
  <c r="J159" i="1"/>
  <c r="J231" i="1"/>
  <c r="J233" i="1"/>
  <c r="J281" i="1"/>
  <c r="J22" i="1"/>
  <c r="J46" i="1"/>
  <c r="J130" i="1"/>
  <c r="J158" i="1"/>
  <c r="J197" i="1"/>
  <c r="J269" i="1"/>
  <c r="J198" i="1"/>
  <c r="J234" i="1"/>
  <c r="J282" i="1"/>
  <c r="J35" i="1"/>
  <c r="J59" i="1"/>
  <c r="J13" i="1"/>
  <c r="J194" i="1"/>
  <c r="J52" i="1"/>
  <c r="J113" i="1"/>
  <c r="J90" i="1"/>
  <c r="J138" i="1"/>
  <c r="J147" i="1"/>
  <c r="J63" i="1"/>
  <c r="J96" i="1"/>
  <c r="J15" i="1"/>
  <c r="J39" i="1"/>
  <c r="J110" i="1"/>
  <c r="J129" i="1"/>
  <c r="J143" i="1"/>
  <c r="J237" i="1"/>
  <c r="J153" i="1"/>
  <c r="J92" i="1"/>
  <c r="J111" i="1"/>
  <c r="J125" i="1"/>
  <c r="J200" i="1"/>
  <c r="J219" i="1"/>
  <c r="J128" i="1"/>
  <c r="J161" i="1"/>
  <c r="J51" i="1"/>
  <c r="J186" i="1"/>
  <c r="J12" i="1"/>
  <c r="J24" i="1"/>
  <c r="J36" i="1"/>
  <c r="J48" i="1"/>
  <c r="J60" i="1"/>
  <c r="J135" i="1"/>
  <c r="J168" i="1"/>
  <c r="J243" i="1"/>
  <c r="J258" i="1"/>
  <c r="J297" i="1"/>
  <c r="J312" i="1"/>
  <c r="J171" i="1"/>
  <c r="J74" i="1"/>
  <c r="J93" i="1"/>
  <c r="J107" i="1"/>
  <c r="J182" i="1"/>
  <c r="J201" i="1"/>
  <c r="J204" i="1"/>
  <c r="J261" i="1"/>
  <c r="J276" i="1"/>
  <c r="J27" i="1"/>
  <c r="J78" i="1"/>
  <c r="J117" i="1"/>
  <c r="J150" i="1"/>
  <c r="J225" i="1"/>
  <c r="J124" i="1"/>
  <c r="J214" i="1"/>
  <c r="J106" i="1"/>
  <c r="J250" i="1"/>
  <c r="J268" i="1"/>
  <c r="J193" i="1"/>
  <c r="J211" i="1"/>
  <c r="J229" i="1"/>
  <c r="J247" i="1"/>
  <c r="J265" i="1"/>
  <c r="J283" i="1"/>
  <c r="J301" i="1"/>
  <c r="J88" i="1"/>
  <c r="J160" i="1"/>
  <c r="J232" i="1"/>
  <c r="J103" i="1"/>
  <c r="J139" i="1"/>
  <c r="J175" i="1"/>
  <c r="J100" i="1"/>
  <c r="J118" i="1"/>
  <c r="J136" i="1"/>
  <c r="J154" i="1"/>
  <c r="J172" i="1"/>
  <c r="J190" i="1"/>
  <c r="J208" i="1"/>
  <c r="J226" i="1"/>
  <c r="J244" i="1"/>
  <c r="J262" i="1"/>
  <c r="J280" i="1"/>
  <c r="J298" i="1"/>
  <c r="J70" i="1"/>
  <c r="J196" i="1"/>
  <c r="J286" i="1"/>
  <c r="J304" i="1"/>
  <c r="J67" i="1"/>
  <c r="J157" i="1"/>
  <c r="J64" i="1"/>
  <c r="J82" i="1"/>
  <c r="J142" i="1"/>
  <c r="J178" i="1"/>
  <c r="J85" i="1"/>
  <c r="J121" i="1"/>
  <c r="J61" i="1"/>
  <c r="J79" i="1"/>
  <c r="J97" i="1"/>
  <c r="J115" i="1"/>
  <c r="J133" i="1"/>
  <c r="J151" i="1"/>
  <c r="J169" i="1"/>
  <c r="J187" i="1"/>
  <c r="J205" i="1"/>
  <c r="J223" i="1"/>
  <c r="J241" i="1"/>
  <c r="J259" i="1"/>
  <c r="J277" i="1"/>
  <c r="J295" i="1"/>
  <c r="J313" i="1"/>
  <c r="D21" i="13" l="1"/>
  <c r="D20" i="13"/>
  <c r="D19" i="13"/>
  <c r="D18" i="13"/>
  <c r="D17" i="13"/>
  <c r="D16" i="13"/>
  <c r="D15" i="13"/>
  <c r="D14" i="13"/>
  <c r="D13" i="13"/>
  <c r="D12" i="13"/>
  <c r="D11" i="13"/>
  <c r="E11" i="13" s="1"/>
  <c r="E21" i="13" s="1"/>
  <c r="D10" i="13"/>
  <c r="E10" i="13" s="1"/>
  <c r="E20" i="13" s="1"/>
  <c r="D9" i="13"/>
  <c r="E9" i="13" s="1"/>
  <c r="E19" i="13" s="1"/>
  <c r="D8" i="13"/>
  <c r="E8" i="13" s="1"/>
  <c r="E18" i="13" s="1"/>
  <c r="D7" i="13"/>
  <c r="E7" i="13" s="1"/>
  <c r="E17" i="13" s="1"/>
  <c r="D6" i="13"/>
  <c r="E6" i="13" s="1"/>
  <c r="E16" i="13" s="1"/>
  <c r="D5" i="13"/>
  <c r="E5" i="13" s="1"/>
  <c r="E15" i="13" s="1"/>
  <c r="D4" i="13"/>
  <c r="E4" i="13" s="1"/>
  <c r="E14" i="13" s="1"/>
  <c r="D3" i="13"/>
  <c r="E3" i="13" s="1"/>
  <c r="E13" i="13" s="1"/>
  <c r="D2" i="13"/>
  <c r="E2" i="13" s="1"/>
  <c r="E12" i="13" s="1"/>
  <c r="E21" i="11"/>
  <c r="E20" i="11"/>
  <c r="E19" i="11"/>
  <c r="E18" i="11"/>
  <c r="E17" i="11"/>
  <c r="E16" i="11"/>
  <c r="E15" i="11"/>
  <c r="E14" i="11"/>
  <c r="E13" i="11"/>
  <c r="E12" i="1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E11" i="11"/>
  <c r="E10" i="11"/>
  <c r="E9" i="11"/>
  <c r="E8" i="11"/>
  <c r="E7" i="11"/>
  <c r="E6" i="11"/>
  <c r="E5" i="11"/>
  <c r="E4" i="11"/>
  <c r="E3" i="11"/>
  <c r="E2" i="11"/>
  <c r="D11" i="11"/>
  <c r="F11" i="11" s="1"/>
  <c r="D10" i="11"/>
  <c r="F10" i="11" s="1"/>
  <c r="D9" i="11"/>
  <c r="F9" i="11" s="1"/>
  <c r="D8" i="11"/>
  <c r="F8" i="11" s="1"/>
  <c r="D7" i="11"/>
  <c r="D6" i="11"/>
  <c r="F6" i="11" s="1"/>
  <c r="D5" i="11"/>
  <c r="F5" i="11" s="1"/>
  <c r="D4" i="11"/>
  <c r="F4" i="11" s="1"/>
  <c r="D3" i="11"/>
  <c r="F3" i="11" s="1"/>
  <c r="D2" i="11"/>
  <c r="F2" i="11" s="1"/>
  <c r="H5" i="1" l="1"/>
  <c r="J6" i="1" s="1"/>
  <c r="F7" i="11"/>
  <c r="H3" i="8" l="1"/>
  <c r="H2" i="8"/>
  <c r="G21" i="11"/>
  <c r="G20" i="11"/>
  <c r="G19" i="11"/>
  <c r="G18" i="11"/>
  <c r="G17" i="11"/>
  <c r="G16" i="11"/>
  <c r="G15" i="11"/>
  <c r="G14" i="11"/>
  <c r="G13" i="11"/>
  <c r="F11" i="7"/>
  <c r="G11" i="11" s="1"/>
  <c r="H11" i="11" s="1"/>
  <c r="F10" i="7"/>
  <c r="G10" i="11" s="1"/>
  <c r="H10" i="11" s="1"/>
  <c r="F9" i="7"/>
  <c r="G9" i="11" s="1"/>
  <c r="H9" i="11" s="1"/>
  <c r="F8" i="7"/>
  <c r="G8" i="11" s="1"/>
  <c r="H8" i="11" s="1"/>
  <c r="F7" i="7"/>
  <c r="G7" i="11" s="1"/>
  <c r="H7" i="11" s="1"/>
  <c r="F6" i="7"/>
  <c r="G6" i="11" s="1"/>
  <c r="H6" i="11" s="1"/>
  <c r="F5" i="7"/>
  <c r="G5" i="11" s="1"/>
  <c r="H5" i="11" s="1"/>
  <c r="F4" i="7"/>
  <c r="G4" i="11" s="1"/>
  <c r="H4" i="11" s="1"/>
  <c r="F3" i="7"/>
  <c r="G3" i="11" s="1"/>
  <c r="H3" i="11" s="1"/>
  <c r="F2" i="7"/>
  <c r="H19" i="11" l="1"/>
  <c r="I19" i="11" s="1"/>
  <c r="H16" i="11"/>
  <c r="I16" i="11" s="1"/>
  <c r="H14" i="11"/>
  <c r="I14" i="11" s="1"/>
  <c r="H20" i="11"/>
  <c r="I20" i="11" s="1"/>
  <c r="H21" i="11"/>
  <c r="I21" i="11" s="1"/>
  <c r="H15" i="11"/>
  <c r="I15" i="11" s="1"/>
  <c r="H18" i="11"/>
  <c r="I18" i="11" s="1"/>
  <c r="I5" i="11"/>
  <c r="J5" i="11" s="1"/>
  <c r="H17" i="11"/>
  <c r="G2" i="11"/>
  <c r="H2" i="11" s="1"/>
  <c r="I4" i="11"/>
  <c r="J4" i="11" s="1"/>
  <c r="I6" i="11"/>
  <c r="J6" i="11" s="1"/>
  <c r="I8" i="11"/>
  <c r="J8" i="11" s="1"/>
  <c r="I11" i="11"/>
  <c r="J11" i="11" s="1"/>
  <c r="I3" i="11"/>
  <c r="J3" i="11" s="1"/>
  <c r="I9" i="11"/>
  <c r="J9" i="11" s="1"/>
  <c r="I10" i="11"/>
  <c r="J10" i="11" s="1"/>
  <c r="G12" i="11"/>
  <c r="I7" i="11"/>
  <c r="J7" i="11" s="1"/>
  <c r="H13" i="11"/>
  <c r="H2" i="1"/>
  <c r="I2" i="1" s="1"/>
  <c r="H12" i="11" l="1"/>
  <c r="I12" i="11" s="1"/>
  <c r="H3" i="1"/>
  <c r="J3" i="1"/>
  <c r="K3" i="1" s="1"/>
  <c r="J20" i="11"/>
  <c r="J16" i="11"/>
  <c r="J15" i="11"/>
  <c r="J18" i="11"/>
  <c r="J19" i="11"/>
  <c r="I2" i="11"/>
  <c r="J2" i="11" s="1"/>
  <c r="J21" i="11"/>
  <c r="J14" i="11"/>
  <c r="I17" i="11"/>
  <c r="J17" i="11" s="1"/>
  <c r="K2" i="11"/>
  <c r="L2" i="11" s="1"/>
  <c r="H4" i="1"/>
  <c r="I13" i="11"/>
  <c r="J13" i="11" s="1"/>
  <c r="J5" i="1" l="1"/>
  <c r="J12" i="11"/>
  <c r="K17" i="11"/>
  <c r="K15" i="11"/>
  <c r="K3" i="11"/>
  <c r="L3" i="11" s="1"/>
  <c r="K7" i="11"/>
  <c r="L7" i="11" s="1"/>
  <c r="K11" i="11"/>
  <c r="L11" i="11" s="1"/>
  <c r="K16" i="11"/>
  <c r="K5" i="11"/>
  <c r="L5" i="11" s="1"/>
  <c r="K20" i="11"/>
  <c r="K19" i="11"/>
  <c r="K14" i="11"/>
  <c r="K9" i="11"/>
  <c r="L9" i="11" s="1"/>
  <c r="K6" i="11"/>
  <c r="L6" i="11" s="1"/>
  <c r="K8" i="11"/>
  <c r="L8" i="11" s="1"/>
  <c r="K18" i="11"/>
  <c r="K10" i="11"/>
  <c r="L10" i="11" s="1"/>
  <c r="K4" i="11"/>
  <c r="L4" i="11" s="1"/>
  <c r="K21" i="11"/>
  <c r="L21" i="11" s="1"/>
  <c r="J4" i="1"/>
  <c r="K4" i="1" s="1"/>
  <c r="K13" i="11"/>
  <c r="K12" i="11"/>
  <c r="L12" i="11" s="1"/>
  <c r="L13" i="11" l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L14" i="11"/>
  <c r="L16" i="11"/>
  <c r="L17" i="11"/>
  <c r="L19" i="11"/>
  <c r="L20" i="11"/>
  <c r="L18" i="11"/>
  <c r="L15" i="11"/>
</calcChain>
</file>

<file path=xl/sharedStrings.xml><?xml version="1.0" encoding="utf-8"?>
<sst xmlns="http://schemas.openxmlformats.org/spreadsheetml/2006/main" count="33593" uniqueCount="2700">
  <si>
    <t>Data</t>
  </si>
  <si>
    <t>Fundo</t>
  </si>
  <si>
    <t>Aporte</t>
  </si>
  <si>
    <t>Movimentacao</t>
  </si>
  <si>
    <t>Posicao</t>
  </si>
  <si>
    <t>PosicaoRF</t>
  </si>
  <si>
    <t>PosicaoCPR</t>
  </si>
  <si>
    <t>Tesouraria</t>
  </si>
  <si>
    <t>PL</t>
  </si>
  <si>
    <t>GanhoLiq</t>
  </si>
  <si>
    <t>Rentabilidade</t>
  </si>
  <si>
    <t>Cota</t>
  </si>
  <si>
    <t>TLO</t>
  </si>
  <si>
    <t>Descricao</t>
  </si>
  <si>
    <t>Valor</t>
  </si>
  <si>
    <t>Compra de Ações [D+2]</t>
  </si>
  <si>
    <t>Despesa de AUDITORIA com pagamento 31/05/22</t>
  </si>
  <si>
    <t>Despesa de CUSTO CETIP com pagamento 20/04/21</t>
  </si>
  <si>
    <t>Despesa de CUSTO SELIC com pagamento 26/04/21</t>
  </si>
  <si>
    <t>Taxa de Custódia Apropriada</t>
  </si>
  <si>
    <t>Taxa de Gestão Apropriada</t>
  </si>
  <si>
    <t>Tx de Controladoria s/ Tx de Admin. [BBDC] Apropriada</t>
  </si>
  <si>
    <t>AJUSTE DE FATURA BOVESPA - PREGÃO [08/03/2021 BRADESCO] em: 10/03/2021</t>
  </si>
  <si>
    <t>Compra de Ações [D+1]</t>
  </si>
  <si>
    <t>Codigo</t>
  </si>
  <si>
    <t>Ordem</t>
  </si>
  <si>
    <t>Movimento</t>
  </si>
  <si>
    <t>CodOper</t>
  </si>
  <si>
    <t>Classificacao</t>
  </si>
  <si>
    <t>Saldo</t>
  </si>
  <si>
    <t>Aquisição de Cotas</t>
  </si>
  <si>
    <t>DI</t>
  </si>
  <si>
    <t>Saldo anterior</t>
  </si>
  <si>
    <t>Aquisição de Cotas PJ</t>
  </si>
  <si>
    <t>Compra de Titulo RF [LTN-O TESOURO] Op: J70906 Mv:33058268</t>
  </si>
  <si>
    <t>Compra de Titulo RF [LTN-O TESOURO] Op: J76114 Mv:33078842</t>
  </si>
  <si>
    <t>Resg. Tit. RF [LTN-O TESOURO] Op:J70906 Mv:33092402 (Orig=Disp)</t>
  </si>
  <si>
    <t>Compra de Titulo RF [NTN-O TESOURO] Op: J81169 Mv:33098717</t>
  </si>
  <si>
    <t>Resg. Tit. RF [LTN-O TESOURO] Op:J76114 Mv:33105540 (Orig=Disp)</t>
  </si>
  <si>
    <t>Entradas</t>
  </si>
  <si>
    <t>Saídas</t>
  </si>
  <si>
    <t>CodAtivo</t>
  </si>
  <si>
    <t>Qtde</t>
  </si>
  <si>
    <t>Preço</t>
  </si>
  <si>
    <t>Volume</t>
  </si>
  <si>
    <t>Taxas</t>
  </si>
  <si>
    <t>Total</t>
  </si>
  <si>
    <t>AIEC11</t>
  </si>
  <si>
    <t>BRCO11</t>
  </si>
  <si>
    <t>JRDM11</t>
  </si>
  <si>
    <t>LVBI11</t>
  </si>
  <si>
    <t>FCFL11</t>
  </si>
  <si>
    <t>CPTS11</t>
  </si>
  <si>
    <t>PVBI11</t>
  </si>
  <si>
    <t>QAGR11</t>
  </si>
  <si>
    <t>VLOL11</t>
  </si>
  <si>
    <t>XPLG11</t>
  </si>
  <si>
    <t>DataEx</t>
  </si>
  <si>
    <t>DataLiq</t>
  </si>
  <si>
    <t>RendCota</t>
  </si>
  <si>
    <t>Rend</t>
  </si>
  <si>
    <t>AmortCota</t>
  </si>
  <si>
    <t>Amort</t>
  </si>
  <si>
    <t>AJUSTE DE FATURA BOVESPA - PREGÃO [08/03/2021 BRADESCO]</t>
  </si>
  <si>
    <t>COMPRA AUTONOMY ED CORP FII - 08/03/21AIEC11[BRADESCO]</t>
  </si>
  <si>
    <t>COMPRA BRESCO - FDO INV IMOB - 08/03/21BRCO11[BRADESCO]</t>
  </si>
  <si>
    <t>Compra de Titulo RF [LTN-O TESOURO] Op: J86159 Mv:33116459</t>
  </si>
  <si>
    <t>COMPRA DM - FII SHOPJSUL - 08/03/21JRDM11[BRADESCO]</t>
  </si>
  <si>
    <t>COMPRA FDO INV IMOB - VBI LOGÍSTICO - 08/03/21LVBI11[BRAD</t>
  </si>
  <si>
    <t>COMPRA FII CAMPUSFL CI MB - 08/03/21FCFL11[BRADESCO]</t>
  </si>
  <si>
    <t>COMPRA FII CAPI SECCIESMB - 08/03/21CPTS11[BRADESCO]</t>
  </si>
  <si>
    <t>COMPRA FII VBI PRIME PROPERTIES - 08/03/21PVBI11[BRADESCO</t>
  </si>
  <si>
    <t>COMPRA QUASAR AGRO FII - 08/03/21QAGR11[BRADESCO]</t>
  </si>
  <si>
    <t>COMPRA VLOL - FII OLIMPIA - 08/03/21VLOL11[BRADESCO]</t>
  </si>
  <si>
    <t>COMPRA XP LOG FII - 08/03/21XPLG11[BRADESCO]</t>
  </si>
  <si>
    <t>Resg. Tit. RF [NTN-O TESOURO] Op:J81169 Mv:33123766 (Orig=Disp)</t>
  </si>
  <si>
    <t>Aquisição FII</t>
  </si>
  <si>
    <t>AJUSTE DE FATURA BOVESPA - PREGÃO [09/03/2021 BRADESCO] em: 11/03/2021</t>
  </si>
  <si>
    <t>Dado vem de outra tabela</t>
  </si>
  <si>
    <t>Cálculo feito dentro da tabela</t>
  </si>
  <si>
    <t>Normal</t>
  </si>
  <si>
    <t>Dado vem das bases do Bradesco</t>
  </si>
  <si>
    <t>Dado vem das bases do SQL</t>
  </si>
  <si>
    <t>Rendimento</t>
  </si>
  <si>
    <t>Resultado</t>
  </si>
  <si>
    <t>Rent</t>
  </si>
  <si>
    <t>CotaAtivo</t>
  </si>
  <si>
    <t>RentPL</t>
  </si>
  <si>
    <t>CotaPL</t>
  </si>
  <si>
    <t>Cálculo diferente por ser o primeiro dia</t>
  </si>
  <si>
    <t>Segmentos</t>
  </si>
  <si>
    <t>Escritórios</t>
  </si>
  <si>
    <t>Logística</t>
  </si>
  <si>
    <t>CRI</t>
  </si>
  <si>
    <t>Renda Urbana</t>
  </si>
  <si>
    <t>Shoppings/Varejo</t>
  </si>
  <si>
    <t>Agro</t>
  </si>
  <si>
    <t>PrecoMedio</t>
  </si>
  <si>
    <t>AJUSTE DE FATURA BOVESPA - PREGÃO [09/03/2021 BRADESCO]</t>
  </si>
  <si>
    <t>COMPRA AUTONOMY ED CORP FII - 09/03/21AIEC11[BRADESCO]</t>
  </si>
  <si>
    <t>COMPRA BRESCO - FDO INV IMOB - 09/03/21BRCO11[BRADESCO]</t>
  </si>
  <si>
    <t>Compra de Titulo RF [LTN-O TESOURO] Op: J91580 Mv:33134721</t>
  </si>
  <si>
    <t>COMPRA DM - FII SHOPJSUL - 09/03/21JRDM11[BRADESCO]</t>
  </si>
  <si>
    <t>COMPRA FDO INV IMOB - VBI LOGÍSTICO - 09/03/21LVBI11[BRAD</t>
  </si>
  <si>
    <t>COMPRA FII CAPI SECCIESMB - 09/03/21CPTS11[BRADESCO]</t>
  </si>
  <si>
    <t>COMPRA FII VBI PRIME PROPERTIES - 09/03/21PVBI11[BRADESCO</t>
  </si>
  <si>
    <t>COMPRA QUASAR AGRO FII - 09/03/21QAGR11[BRADESCO]</t>
  </si>
  <si>
    <t>COMPRA VLOL - FII OLIMPIA - 09/03/21VLOL11[BRADESCO]</t>
  </si>
  <si>
    <t>COMPRA XP LOG FII - 09/03/21XPLG11[BRADESCO]</t>
  </si>
  <si>
    <t>Resg. Tit. RF [LTN-O TESOURO] Op:J86159 Mv:33140125 (Orig=Disp)</t>
  </si>
  <si>
    <t>AJUSTE DE FATURA BOVESPA - PREGÃO [10/03/2021 BRADESCO]</t>
  </si>
  <si>
    <t>COMPRA AUTONOMY ED CORP FII - 10/03/21AIEC11[BRADESCO]</t>
  </si>
  <si>
    <t>COMPRA BRESCO - FDO INV IMOB - 10/03/21BRCO11[BRADESCO]</t>
  </si>
  <si>
    <t>Compra de Titulo RF [NTN-O TESOURO] Op: J96387 Mv:33152138</t>
  </si>
  <si>
    <t>COMPRA DM - FII SHOPJSUL - 10/03/21JRDM11[BRADESCO]</t>
  </si>
  <si>
    <t>COMPRA FDO INV IMOB - VBI LOGÍSTICO - 10/03/21LVBI11[BRAD</t>
  </si>
  <si>
    <t>COMPRA FII CAMPUSFL CI MB - 10/03/21FCFL11[BRADESCO]</t>
  </si>
  <si>
    <t>COMPRA FII CAPI SECCIESMB - 10/03/21CPTS11[BRADESCO]</t>
  </si>
  <si>
    <t>COMPRA FII VBI PRIME PROPERTIES - 10/03/21PVBI11[BRADESCO</t>
  </si>
  <si>
    <t>COMPRA QUASAR AGRO FII - 10/03/21QAGR11[BRADESCO]</t>
  </si>
  <si>
    <t>COMPRA VLOL - FII OLIMPIA - 10/03/21VLOL11[BRADESCO]</t>
  </si>
  <si>
    <t>COMPRA XP LOG FII - 10/03/21XPLG11[BRADESCO]</t>
  </si>
  <si>
    <t>Resg. Tit. RF [LTN-O TESOURO] Op:J91580 Mv:33158076 (Orig=Disp)</t>
  </si>
  <si>
    <t>AJUSTE DE FATURA BOVESPA - PREGÃO [11/03/2021 BRADESCO]</t>
  </si>
  <si>
    <t>COMPRA BRESCO - FDO INV IMOB - 11/03/21BRCO11[BRADESCO]</t>
  </si>
  <si>
    <t>Compra de Titulo RF [LTN-O TESOURO] Op: J101124 Mv:33176792</t>
  </si>
  <si>
    <t>COMPRA DM - FII SHOPJSUL - 11/03/21JRDM11[BRADESCO]</t>
  </si>
  <si>
    <t>COMPRA FDO INV IMOB - VBI LOGÍSTICO - 11/03/21LVBI11[BRAD</t>
  </si>
  <si>
    <t>COMPRA FII CAMPUSFL CI MB - 11/03/21FCFL11[BRADESCO]</t>
  </si>
  <si>
    <t>COMPRA FII CAPI SECCIESMB - 11/03/21CPTS11[BRADESCO]</t>
  </si>
  <si>
    <t>COMPRA FII VBI PRIME PROPERTIES - 11/03/21PVBI11[BRADESCO</t>
  </si>
  <si>
    <t>COMPRA QUASAR AGRO FII - 11/03/21QAGR11[BRADESCO]</t>
  </si>
  <si>
    <t>COMPRA VLOL - FII OLIMPIA - 11/03/21VLOL11[BRADESCO]</t>
  </si>
  <si>
    <t>COMPRA XP LOG FII - 11/03/21XPLG11[BRADESCO]</t>
  </si>
  <si>
    <t>Resg. Tit. RF [NTN-O TESOURO] Op:J96387 Mv:33189202 (Orig=Disp)</t>
  </si>
  <si>
    <t>AJUSTE DE FATURA BOVESPA - PREGÃO [12/03/2021 BRADESCO]</t>
  </si>
  <si>
    <t>COMPRA AUTONOMY ED CORP FII - 12/03/21AIEC11[BRADESCO]</t>
  </si>
  <si>
    <t>COMPRA BRESCO - FDO INV IMOB - 12/03/21BRCO11[BRADESCO]</t>
  </si>
  <si>
    <t>Compra de Titulo RF [LTN-O TESOURO] Op: J105785 Mv:33201310</t>
  </si>
  <si>
    <t>COMPRA DM - FII SHOPJSUL - 12/03/21JRDM11[BRADESCO]</t>
  </si>
  <si>
    <t>COMPRA FDO INV IMOB - VBI LOGÍSTICO - 12/03/21LVBI11[BRAD</t>
  </si>
  <si>
    <t>COMPRA FII CAMPUSFL CI MB - 12/03/21FCFL11[BRADESCO]</t>
  </si>
  <si>
    <t>COMPRA FII CAPI SECCIESMB - 12/03/21CPTS11[BRADESCO]</t>
  </si>
  <si>
    <t>COMPRA FII VBI PRIME PROPERTIES - 12/03/21PVBI11[BRADESCO</t>
  </si>
  <si>
    <t>COMPRA QUASAR AGRO FII - 12/03/21QAGR11[BRADESCO]</t>
  </si>
  <si>
    <t>COMPRA VLOL - FII OLIMPIA - 12/03/21VLOL11[BRADESCO]</t>
  </si>
  <si>
    <t>COMPRA XP LOG FII - 12/03/21XPLG11[BRADESCO]</t>
  </si>
  <si>
    <t>Resg. Tit. RF [LTN-O TESOURO] Op:J101124 Mv:33211988 (Orig=Disp)</t>
  </si>
  <si>
    <t>COMPRA AUTONOMY ED CORP FII - 15/03/21AIEC11[BRADESCO]</t>
  </si>
  <si>
    <t>COMPRA BRESCO - FDO INV IMOB - 15/03/21BRCO11[BRADESCO]</t>
  </si>
  <si>
    <t>Compra de Titulo RF [LTN-O TESOURO] Op: J110826 Mv:33218563</t>
  </si>
  <si>
    <t>COMPRA DM - FII SHOPJSUL - 15/03/21JRDM11[BRADESCO]</t>
  </si>
  <si>
    <t>COMPRA FDO INV IMOB - VBI LOGÍSTICO - 15/03/21LVBI11[BRAD</t>
  </si>
  <si>
    <t>COMPRA FII CAMPUSFL CI MB - 15/03/21FCFL11[BRADESCO]</t>
  </si>
  <si>
    <t>COMPRA FII CAPI SECCIESMB - 15/03/21CPTS11[BRADESCO]</t>
  </si>
  <si>
    <t>COMPRA FII VBI PRIME PROPERTIES - 15/03/21PVBI11[BRADESCO</t>
  </si>
  <si>
    <t>COMPRA VLOL - FII OLIMPIA - 15/03/21VLOL11[BRADESCO]</t>
  </si>
  <si>
    <t>COMPRA XP LOG FII - 15/03/21XPLG11[BRADESCO]</t>
  </si>
  <si>
    <t>Receb. Rend. de CPTS11 s/ 23,217</t>
  </si>
  <si>
    <t>Resg. Tit. RF [LTN-O TESOURO] Op:J105785 Mv:33247057 (Orig=Disp)</t>
  </si>
  <si>
    <t>Ajuste de liquidação BOVESPA</t>
  </si>
  <si>
    <t>COMPRA AUTONOMY ED CORP FII - 16/03/21AIEC11[BRADESCO]</t>
  </si>
  <si>
    <t>COMPRA BRESCO - FDO INV IMOB - 16/03/21BRCO11[BRADESCO]</t>
  </si>
  <si>
    <t>Compra de Titulo RF [LTN-O TESOURO] Op: J115370 Mv:33236077</t>
  </si>
  <si>
    <t>COMPRA DM - FII SHOPJSUL - 16/03/21JRDM11[BRADESCO]</t>
  </si>
  <si>
    <t>COMPRA FDO INV IMOB - VBI LOGÍSTICO - 16/03/21LVBI11[BRAD</t>
  </si>
  <si>
    <t>COMPRA FII CAMPUSFL CI MB - 16/03/21FCFL11[BRADESCO]</t>
  </si>
  <si>
    <t>COMPRA FII CAPI SECCIESMB - 16/03/21CPTS11[BRADESCO]</t>
  </si>
  <si>
    <t>COMPRA FII VBI PRIME PROPERTIES - 16/03/21PVBI11[BRADESCO</t>
  </si>
  <si>
    <t>COMPRA VLOL - FII OLIMPIA - 16/03/21VLOL11[BRADESCO]</t>
  </si>
  <si>
    <t>COMPRA XP LOG FII - 16/03/21XPLG11[BRADESCO]</t>
  </si>
  <si>
    <t>Resg. Tit. RF [LTN-O TESOURO] Op:J110826 Mv:33248557 (Orig=Disp)</t>
  </si>
  <si>
    <t>COMPRA AUTONOMY ED CORP FII - 17/03/21AIEC11[BRADESCO]</t>
  </si>
  <si>
    <t>COMPRA BRESCO - FDO INV IMOB - 17/03/21BRCO11[BRADESCO]</t>
  </si>
  <si>
    <t>Compra de Titulo RF [NTN-O TESOURO] Op: J120304 Mv:33253298</t>
  </si>
  <si>
    <t>COMPRA DM - FII SHOPJSUL - 17/03/21JRDM11[BRADESCO]</t>
  </si>
  <si>
    <t>COMPRA FDO INV IMOB - VBI LOGÍSTICO - 17/03/21LVBI11[BRAD</t>
  </si>
  <si>
    <t>COMPRA FII CAMPUSFL CI MB - 17/03/21FCFL11[BRADESCO]</t>
  </si>
  <si>
    <t>COMPRA FII CAPI SECCIESMB - 17/03/21CPTS11[BRADESCO]</t>
  </si>
  <si>
    <t>COMPRA FII VBI PRIME PROPERTIES - 17/03/21PVBI11[BRADESCO</t>
  </si>
  <si>
    <t>COMPRA VLOL - FII OLIMPIA - 17/03/21VLOL11[BRADESCO]</t>
  </si>
  <si>
    <t>COMPRA XP LOG FII - 17/03/21XPLG11[BRADESCO]</t>
  </si>
  <si>
    <t>Resg. Tit. RF [LTN-O TESOURO] Op:J115370 Mv:33258396 (Orig=Disp)</t>
  </si>
  <si>
    <t>Ajuste de Liq. Fin. Bovespa - 18/03/2021 - [BRADCTVM]</t>
  </si>
  <si>
    <t>COMPRA AUTONOMY ED CORP FII - 18/03/21AIEC11[BRADESCO]</t>
  </si>
  <si>
    <t>COMPRA BRESCO - FDO INV IMOB - 18/03/21BRCO11[BRADESCO]</t>
  </si>
  <si>
    <t>Compra de Titulo RF [NTN-O TESOURO] Op: J125396 Mv:33271569</t>
  </si>
  <si>
    <t>COMPRA DM - FII SHOPJSUL - 18/03/21JRDM11[BRADESCO]</t>
  </si>
  <si>
    <t>COMPRA FDO INV IMOB - VBI LOGÍSTICO - 18/03/21LVBI11[BRAD</t>
  </si>
  <si>
    <t>COMPRA FII CAMPUSFL CI MB - 18/03/21FCFL11[BRADESCO]</t>
  </si>
  <si>
    <t>COMPRA FII VBI PRIME PROPERTIES - 18/03/21PVBI11[BRADESCO</t>
  </si>
  <si>
    <t>COMPRA QUASAR AGRO FII - 18/03/21QAGR11[BRADESCO]</t>
  </si>
  <si>
    <t>COMPRA VLOL - FII OLIMPIA - 18/03/21VLOL11[BRADESCO]</t>
  </si>
  <si>
    <t>COMPRA XP LOG FII - 18/03/21XPLG11[BRADESCO]</t>
  </si>
  <si>
    <t>Resg. Tit. RF [NTN-O TESOURO] Op:J120304 Mv:33281941 (Orig=Disp)</t>
  </si>
  <si>
    <t>Ajuste de Liq. Fin. Bovespa - 19/03/2021 - [BRADCTVM]</t>
  </si>
  <si>
    <t>COMPRA AUTONOMY ED CORP FII - 19/03/21AIEC11[BRADESCO]</t>
  </si>
  <si>
    <t>COMPRA BRESCO - FDO INV IMOB - 19/03/21BRCO11[BRADESCO]</t>
  </si>
  <si>
    <t>Compra de Titulo RF [LTN-O TESOURO] Op: J130417 Mv:33290388</t>
  </si>
  <si>
    <t>COMPRA DM - FII SHOPJSUL - 19/03/21JRDM11[BRADESCO]</t>
  </si>
  <si>
    <t>COMPRA FDO INV IMOB - VBI LOGÍSTICO - 19/03/21LVBI11[BRAD</t>
  </si>
  <si>
    <t>COMPRA FII CAMPUSFL CI MB - 19/03/21FCFL11[BRADESCO]</t>
  </si>
  <si>
    <t>COMPRA FII CAPI SECCIESMB - 19/03/21CPTS11[BRADESCO]</t>
  </si>
  <si>
    <t>COMPRA FII VBI PRIME PROPERTIES - 19/03/21PVBI11[BRADESCO</t>
  </si>
  <si>
    <t>COMPRA QUASAR AGRO FII - 19/03/21QAGR11[BRADESCO]</t>
  </si>
  <si>
    <t>COMPRA VLOL - FII OLIMPIA - 19/03/21VLOL11[BRADESCO]</t>
  </si>
  <si>
    <t>COMPRA XP LOG FII - 19/03/21XPLG11[BRADESCO]</t>
  </si>
  <si>
    <t>Resg. Tit. RF [NTN-O TESOURO] Op:J125396 Mv:33294241 (Orig=Disp)</t>
  </si>
  <si>
    <t>Ajuste de Liq. Fin. Bovespa - 22/03/2021 - [BRADCTVM]</t>
  </si>
  <si>
    <t>COMPRA AUTONOMY ED CORP FII - 22/03/21AIEC11[BRADESCO]</t>
  </si>
  <si>
    <t>COMPRA BRESCO - FDO INV IMOB - 22/03/21BRCO11[BRADESCO]</t>
  </si>
  <si>
    <t>Compra de Titulo RF [NTN-O TESOURO] Op: J135346 Mv:33308307</t>
  </si>
  <si>
    <t>COMPRA DM - FII SHOPJSUL - 22/03/21JRDM11[BRADESCO]</t>
  </si>
  <si>
    <t>COMPRA FDO INV IMOB - VBI LOGÍSTICO - 22/03/21LVBI11[BRAD</t>
  </si>
  <si>
    <t>COMPRA FII CAMPUSFL CI MB - 22/03/21FCFL11[BRADESCO]</t>
  </si>
  <si>
    <t>COMPRA FII CAPI SECCIESMB - 22/03/21CPTS11[BRADESCO]</t>
  </si>
  <si>
    <t>COMPRA FII VBI PRIME PROPERTIES - 22/03/21PVBI11[BRADESCO</t>
  </si>
  <si>
    <t>COMPRA XP LOG FII - 22/03/21XPLG11[BRADESCO]</t>
  </si>
  <si>
    <t>Resg. Tit. RF [LTN-O TESOURO] Op:J130417 Mv:33315683 (Orig=Disp)</t>
  </si>
  <si>
    <t>Ajuste de Liq. Fin. Bovespa - 23/03/2021 - [BRADCTVM]</t>
  </si>
  <si>
    <t>COMPRA BRESCO - FDO INV IMOB - 23/03/21BRCO11[BRADESCO]</t>
  </si>
  <si>
    <t>Compra de Titulo RF [LTN-O TESOURO] Op: J140174 Mv:33327157</t>
  </si>
  <si>
    <t>COMPRA DM - FII SHOPJSUL - 23/03/21JRDM11[BRADESCO]</t>
  </si>
  <si>
    <t>COMPRA FDO INV IMOB - VBI LOGÍSTICO - 23/03/21LVBI11[BRAD</t>
  </si>
  <si>
    <t>COMPRA FII CAMPUSFL CI MB - 23/03/21FCFL11[BRADESCO]</t>
  </si>
  <si>
    <t>COMPRA FII VBI PRIME PROPERTIES - 23/03/21PVBI11[BRADESCO</t>
  </si>
  <si>
    <t>COMPRA VLOL - FII OLIMPIA - 23/03/21VLOL11[BRADESCO]</t>
  </si>
  <si>
    <t>COMPRA XP LOG FII - 23/03/21XPLG11[BRADESCO]</t>
  </si>
  <si>
    <t>Receb. Rend. de FCFL11 s/ 4,154</t>
  </si>
  <si>
    <t>Resg. Tit. RF [NTN-O TESOURO] Op:J135346 Mv:33336145 (Orig=Disp)</t>
  </si>
  <si>
    <t>Ajuste de Liq. Fin. Bovespa - 24/03/2021 - [BRADCTVM]</t>
  </si>
  <si>
    <t>COMPRA AUTONOMY ED CORP FII - 24/03/21AIEC11[BRADESCO]</t>
  </si>
  <si>
    <t>COMPRA BRESCO - FDO INV IMOB - 24/03/21BRCO11[BRADESCO]</t>
  </si>
  <si>
    <t>Compra de Titulo RF [NTN-O TESOURO] Op: J145424 Mv:33347997</t>
  </si>
  <si>
    <t>COMPRA DM - FII SHOPJSUL - 24/03/21JRDM11[BRADESCO]</t>
  </si>
  <si>
    <t>COMPRA FDO INV IMOB - VBI LOGÍSTICO - 24/03/21LVBI11[BRAD</t>
  </si>
  <si>
    <t>COMPRA FII CAMPUSFL CI MB - 24/03/21FCFL11[BRADESCO]</t>
  </si>
  <si>
    <t>COMPRA VLOL - FII OLIMPIA - 24/03/21VLOL11[BRADESCO]</t>
  </si>
  <si>
    <t>COMPRA XP LOG FII - 24/03/21XPLG11[BRADESCO]</t>
  </si>
  <si>
    <t>Resg. Tit. RF [LTN-O TESOURO] Op:J140174 Mv:33356044 (Orig=Disp)</t>
  </si>
  <si>
    <t>Ajuste de Liq. Fin. Bovespa - 25/03/2021 - [BRADCTVM]</t>
  </si>
  <si>
    <t>COMPRA BRESCO - FDO INV IMOB - 25/03/21BRCO11[BRADESCO]</t>
  </si>
  <si>
    <t>Compra de Titulo RF [NTN-O TESOURO] Op: J150439 Mv:33370200</t>
  </si>
  <si>
    <t>COMPRA DM - FII SHOPJSUL - 25/03/21JRDM11[BRADESCO]</t>
  </si>
  <si>
    <t>COMPRA FDO INV IMOB - VBI LOGÍSTICO - 25/03/21LVBI11[BRAD</t>
  </si>
  <si>
    <t>COMPRA FII CAMPUSFL CI MB - 25/03/21FCFL11[BRADESCO]</t>
  </si>
  <si>
    <t>COMPRA FII VBI PRIME PROPERTIES - 25/03/21PVBI11[BRADESCO</t>
  </si>
  <si>
    <t>COMPRA VLOL - FII OLIMPIA - 25/03/21VLOL11[BRADESCO]</t>
  </si>
  <si>
    <t>COMPRA XP LOG FII - 25/03/21XPLG11[BRADESCO]</t>
  </si>
  <si>
    <t>Resg. Tit. RF [NTN-O TESOURO] Op:J145424 Mv:33377597 (Orig=Disp)</t>
  </si>
  <si>
    <t>Ajuste de Liq. Fin. Bovespa - 26/03/2021 - [BRADCTVM]</t>
  </si>
  <si>
    <t>COMPRA BRESCO - FDO INV IMOB - 26/03/21BRCO11[BRADESCO]</t>
  </si>
  <si>
    <t>Compra de Titulo RF [LTN-O TESOURO] Op: J155627 Mv:33391441</t>
  </si>
  <si>
    <t>COMPRA DM - FII SHOPJSUL - 26/03/21JRDM11[BRADESCO]</t>
  </si>
  <si>
    <t>COMPRA FDO INV IMOB - VBI LOGÍSTICO - 26/03/21LVBI11[BRAD</t>
  </si>
  <si>
    <t>COMPRA FII CAMPUSFL CI MB - 26/03/21FCFL11[BRADESCO]</t>
  </si>
  <si>
    <t>COMPRA FII VBI PRIME PROPERTIES - 26/03/21PVBI11[BRADESCO</t>
  </si>
  <si>
    <t>COMPRA VLOL - FII OLIMPIA - 26/03/21VLOL11[BRADESCO]</t>
  </si>
  <si>
    <t>COMPRA XP LOG FII - 26/03/21XPLG11[BRADESCO]</t>
  </si>
  <si>
    <t>Resg. Tit. RF [NTN-O TESOURO] Op:J150439 Mv:33400750 (Orig=Disp)</t>
  </si>
  <si>
    <t>Ajuste de Liq. Fin. Bovespa - 29/03/2021 - [BRADCTVM]</t>
  </si>
  <si>
    <t>COMPRA AUTONOMY ED CORP FII - 29/03/21AIEC11[BRADESCO]</t>
  </si>
  <si>
    <t>COMPRA BRESCO - FDO INV IMOB - 29/03/21BRCO11[BRADESCO]</t>
  </si>
  <si>
    <t>Compra de Titulo RF [LFT-O TESOURO] Op: J161356 Mv:33411099</t>
  </si>
  <si>
    <t>COMPRA DM - FII SHOPJSUL - 29/03/21JRDM11[BRADESCO]</t>
  </si>
  <si>
    <t>COMPRA FDO INV IMOB - VBI LOGÍSTICO - 29/03/21LVBI11[BRAD</t>
  </si>
  <si>
    <t>COMPRA FII CAMPUSFL CI MB - 29/03/21FCFL11[BRADESCO]</t>
  </si>
  <si>
    <t>COMPRA FII VBI PRIME PROPERTIES - 29/03/21PVBI11[BRADESCO</t>
  </si>
  <si>
    <t>COMPRA VLOL - FII OLIMPIA - 29/03/21VLOL11[BRADESCO]</t>
  </si>
  <si>
    <t>COMPRA XP LOG FII - 29/03/21XPLG11[BRADESCO]</t>
  </si>
  <si>
    <t>Resg. Tit. RF [LTN-O TESOURO] Op:J155627 Mv:33416035 (Orig=Disp)</t>
  </si>
  <si>
    <t>Ajuste de Liq. Fin. Bovespa - 30/03/2021 - [BRADCTVM]</t>
  </si>
  <si>
    <t>COMPRA BRESCO - FDO INV IMOB - 30/03/21BRCO11[BRADESCO]</t>
  </si>
  <si>
    <t>Compra de Titulo RF [LTN-O TESOURO] Op: J166756 Mv:33432954</t>
  </si>
  <si>
    <t>COMPRA DM - FII SHOPJSUL - 30/03/21JRDM11[BRADESCO]</t>
  </si>
  <si>
    <t>COMPRA FDO INV IMOB - VBI LOGÍSTICO - 30/03/21LVBI11[BRAD</t>
  </si>
  <si>
    <t>COMPRA FII CAMPUSFL CI MB - 30/03/21FCFL11[BRADESCO]</t>
  </si>
  <si>
    <t>COMPRA FII VBI PRIME PROPERTIES - 30/03/21PVBI11[BRADESCO</t>
  </si>
  <si>
    <t>COMPRA VLOL - FII OLIMPIA - 30/03/21VLOL11[BRADESCO]</t>
  </si>
  <si>
    <t>COMPRA XP LOG FII - 30/03/21XPLG11[BRADESCO]</t>
  </si>
  <si>
    <t>Resg. Tit. RF [LFT-O TESOURO] Op:J161356 Mv:33442897 (Orig=Disp)</t>
  </si>
  <si>
    <t>Ajuste de Liq. Fin. Bovespa - 31/03/2021 - [BRADCTVM]</t>
  </si>
  <si>
    <t>COMPRA AUTONOMY ED CORP FII - 31/03/21AIEC11[BRADESCO]</t>
  </si>
  <si>
    <t>Compra de Titulo RF [LTN-O TESOURO] Op: J170459 Mv:33453078</t>
  </si>
  <si>
    <t>COMPRA DM - FII SHOPJSUL - 31/03/21JRDM11[BRADESCO]</t>
  </si>
  <si>
    <t>COMPRA FDO INV IMOB - VBI LOGÍSTICO - 31/03/21LVBI11[BRAD</t>
  </si>
  <si>
    <t>COMPRA FII CAMPUSFL CI MB - 31/03/21FCFL11[BRADESCO]</t>
  </si>
  <si>
    <t>COMPRA FII VBI PRIME PROPERTIES - 31/03/21PVBI11[BRADESCO</t>
  </si>
  <si>
    <t>COMPRA VLOL - FII OLIMPIA - 31/03/21VLOL11[BRADESCO]</t>
  </si>
  <si>
    <t>COMPRA XP LOG FII - 31/03/21XPLG11[BRADESCO]</t>
  </si>
  <si>
    <t>Resg. Tit. RF [LTN-O TESOURO] Op:J166756 Mv:33459371 (Orig=Disp)</t>
  </si>
  <si>
    <t>Ajuste de Liq. Fin. Bovespa - 01/04/2021 - [BRADCTVM]</t>
  </si>
  <si>
    <t>COMPRA AUTONOMY ED CORP FII - 01/04/21AIEC11[BRADESCO]</t>
  </si>
  <si>
    <t>COMPRA BRESCO - FDO INV IMOB - 01/04/21BRCO11[BRADESCO]</t>
  </si>
  <si>
    <t>Compra de Titulo RF [LTN-O TESOURO] Op: J176810 Mv:33480255</t>
  </si>
  <si>
    <t>COMPRA DM - FII SHOPJSUL - 01/04/21JRDM11[BRADESCO]</t>
  </si>
  <si>
    <t>COMPRA FDO INV IMOB - VBI LOGÍSTICO - 01/04/21LVBI11[BRAD</t>
  </si>
  <si>
    <t>COMPRA FII VBI PRIME PROPERTIES - 01/04/21PVBI11[BRADESCO</t>
  </si>
  <si>
    <t>COMPRA XP LOG FII - 01/04/21XPLG11[BRADESCO]</t>
  </si>
  <si>
    <t>Resg. Tit. RF [LTN-O TESOURO] Op:J170459 Mv:33487150 (Orig=Disp)</t>
  </si>
  <si>
    <t>Ajuste de Liq. Fin. Bovespa - 05/04/2021 - [BRADCTVM]</t>
  </si>
  <si>
    <t>COMPRA AUTONOMY ED CORP FII - 05/04/21AIEC11[BRADESCO]</t>
  </si>
  <si>
    <t>COMPRA BRESCO - FDO INV IMOB - 05/04/21BRCO11[BRADESCO]</t>
  </si>
  <si>
    <t>Compra de Titulo RF [NTN-O TESOURO] Op: J181963 Mv:33495303</t>
  </si>
  <si>
    <t>COMPRA DM - FII SHOPJSUL - 05/04/21JRDM11[BRADESCO]</t>
  </si>
  <si>
    <t>COMPRA FDO INV IMOB - VBI LOGÍSTICO - 05/04/21LVBI11[BRAD</t>
  </si>
  <si>
    <t>COMPRA FII CAMPUSFL CI MB - 05/04/21FCFL11[BRADESCO]</t>
  </si>
  <si>
    <t>COMPRA FII VBI PRIME PROPERTIES - 05/04/21PVBI11[BRADESCO</t>
  </si>
  <si>
    <t>COMPRA VLOL - FII OLIMPIA - 05/04/21VLOL11[BRADESCO]</t>
  </si>
  <si>
    <t>COMPRA XP LOG FII - 05/04/21XPLG11[BRADESCO]</t>
  </si>
  <si>
    <t>Resg. Tit. RF [LTN-O TESOURO] Op:J176810 Mv:33503617 (Orig=Disp)</t>
  </si>
  <si>
    <t>Ajuste de Liq. Fin. Bovespa - 06/04/2021 - [BRADCTVM]</t>
  </si>
  <si>
    <t>COMPRA AUTONOMY ED CORP FII - 06/04/21AIEC11[BRADESCO]</t>
  </si>
  <si>
    <t>COMPRA BRCR - FII BCREF I - 06/04/21BRCR11[BRADESCO]</t>
  </si>
  <si>
    <t>COMPRA BRESCO - FDO INV IMOB - 06/04/21BRCO11[BRADESCO]</t>
  </si>
  <si>
    <t>Compra de Titulo RF [LTN-O TESOURO] Op: J186805 Mv:33513970</t>
  </si>
  <si>
    <t>COMPRA DM - FII SHOPJSUL - 06/04/21JRDM11[BRADESCO]</t>
  </si>
  <si>
    <t>COMPRA FDO INV IMOB - VBI LOGÍSTICO - 06/04/21LVBI11[BRAD</t>
  </si>
  <si>
    <t>COMPRA FII CAMPUSFL CI MB - 06/04/21FCFL11[BRADESCO]</t>
  </si>
  <si>
    <t>COMPRA FII CSHGSHOP CI - 06/04/21HGBS11[BRADESCO]</t>
  </si>
  <si>
    <t>COMPRA FII JS REAL- 06/04/21JSRE11[BRADESCO]</t>
  </si>
  <si>
    <t>COMPRA FII VBI PRIME PROPERTIES - 06/04/21PVBI11[BRADESCO</t>
  </si>
  <si>
    <t>COMPRA VLOL - FII OLIMPIA - 06/04/21VLOL11[BRADESCO]</t>
  </si>
  <si>
    <t>COMPRA XP LOG FII - 06/04/21XPLG11[BRADESCO]</t>
  </si>
  <si>
    <t>Receb. Rend. de BRCO11 s/ 43,871</t>
  </si>
  <si>
    <t>Receb. Rend. de LVBI11 s/ 43,903</t>
  </si>
  <si>
    <t>Receb. Rend. de PVBI11 s/ 44,256</t>
  </si>
  <si>
    <t>Resg. Tit. RF [NTN-O TESOURO] Op:J181963 Mv:33522187 (Orig=Disp)</t>
  </si>
  <si>
    <t>Taxa de Administração BEMDTVM [BBDC] Bruta</t>
  </si>
  <si>
    <t>Taxa de Custódia Bruta</t>
  </si>
  <si>
    <t>Tx de Controladoria s/ Tx de Admin. [BBDC] Bruta</t>
  </si>
  <si>
    <t>Ajuste de Liq. Fin. Bovespa - 07/04/2021 - [BRADCTVM]</t>
  </si>
  <si>
    <t>COMPRA AUTONOMY ED CORP FII - 07/04/21AIEC11[BRADESCO]</t>
  </si>
  <si>
    <t>COMPRA BRCR - FII BCREF I - 07/04/21BRCR11[BRADESCO]</t>
  </si>
  <si>
    <t>COMPRA BRESCO - FDO INV IMOB - 07/04/21BRCO11[BRADESCO]</t>
  </si>
  <si>
    <t>Compra de Titulo RF [LTN-O TESOURO] Op: J192110 Mv:33533864</t>
  </si>
  <si>
    <t>COMPRA DM - FII SHOPJSUL - 07/04/21JRDM11[BRADESCO]</t>
  </si>
  <si>
    <t>COMPRA FDO INV IMOB - VBI LOGÍSTICO - 07/04/21LVBI11[BRAD</t>
  </si>
  <si>
    <t>COMPRA FII CAMPUSFL CI MB - 07/04/21FCFL11[BRADESCO]</t>
  </si>
  <si>
    <t>COMPRA FII CSHGSHOP CI - 07/04/21HGBS11[BRADESCO]</t>
  </si>
  <si>
    <t>COMPRA FII JS REAL- 07/04/21JSRE11[BRADESCO]</t>
  </si>
  <si>
    <t>COMPRA FII VBI PRIME PROPERTIES - 07/04/21PVBI11[BRADESCO</t>
  </si>
  <si>
    <t>COMPRA KINEA SECURITIES FDO. DE INV.- 07/04/21KNSC11[BR</t>
  </si>
  <si>
    <t>COMPRA QUASAR AGRO FII - 07/04/21QAGR11[BRADESCO]</t>
  </si>
  <si>
    <t>COMPRA VLOL - FII OLIMPIA - 07/04/21VLOL11[BRADESCO]</t>
  </si>
  <si>
    <t>COMPRA XP LOG FII - 07/04/21XPLG11[BRADESCO]</t>
  </si>
  <si>
    <t>Despesa de Taxa de Fiscalização CVM - FI Terceiros</t>
  </si>
  <si>
    <t>Receb. Rend. de AIEC11 s/ 8,511</t>
  </si>
  <si>
    <t>Receb. Rend. de QAGR11 s/ 23,107</t>
  </si>
  <si>
    <t>Resg. Tit. RF [LTN-O TESOURO] Op:J186805 Mv:33541124 (Orig=Disp)</t>
  </si>
  <si>
    <t>Taxa de Gestão Bruta</t>
  </si>
  <si>
    <t>Ajuste de Liq. Fin. Bovespa - 08/04/2021 - [BRADCTVM]</t>
  </si>
  <si>
    <t>COMPRA AUTONOMY ED CORP FII - 08/04/21AIEC11[BRADESCO]</t>
  </si>
  <si>
    <t>COMPRA BRCR - FII BCREF I - 08/04/21BRCR11[BRADESCO]</t>
  </si>
  <si>
    <t>COMPRA BRESCO - FDO INV IMOB - 08/04/21BRCO11[BRADESCO]</t>
  </si>
  <si>
    <t>Compra de Titulo RF [LTN-O TESOURO] Op: J197359 Mv:33554457</t>
  </si>
  <si>
    <t>COMPRA DM - FII SHOPJSUL - 08/04/21JRDM11[BRADESCO]</t>
  </si>
  <si>
    <t>COMPRA FDO INV IMOB - VBI LOGÍSTICO - 08/04/21LVBI11[BRAD</t>
  </si>
  <si>
    <t>COMPRA FII CAMPUSFL CI MB - 08/04/21FCFL11[BRADESCO]</t>
  </si>
  <si>
    <t>COMPRA FII JS REAL- 08/04/21JSRE11[BRADESCO]</t>
  </si>
  <si>
    <t>COMPRA FII VBI PRIME PROPERTIES - 08/04/21PVBI11[BRADESCO</t>
  </si>
  <si>
    <t>COMPRA QUASAR AGRO FII - 08/04/21QAGR11[BRADESCO]</t>
  </si>
  <si>
    <t>COMPRA VLOL - FII OLIMPIA - 08/04/21VLOL11[BRADESCO]</t>
  </si>
  <si>
    <t>COMPRA XP LOG FII - 08/04/21XPLG11[BRADESCO]</t>
  </si>
  <si>
    <t>Resg. Tit. RF [LTN-O TESOURO] Op:J192110 Mv:33561442 (Orig=Disp)</t>
  </si>
  <si>
    <t>Ajuste de Liq. Fin. Bovespa - 09/04/2021 - [BRADCTVM]</t>
  </si>
  <si>
    <t>COMPRA AUTONOMY ED CORP FII - 09/04/21AIEC11[BRADESCO]</t>
  </si>
  <si>
    <t>COMPRA BRCR - FII BCREF I - 09/04/21BRCR11[BRADESCO]</t>
  </si>
  <si>
    <t>COMPRA BRESCO - FDO INV IMOB - 09/04/21BRCO11[BRADESCO]</t>
  </si>
  <si>
    <t>Compra de Titulo RF [LTN-O TESOURO] Op: J202364 Mv:33573187</t>
  </si>
  <si>
    <t>COMPRA DM - FII SHOPJSUL - 09/04/21JRDM11[BRADESCO]</t>
  </si>
  <si>
    <t>COMPRA FDO INV IMOB - VBI LOGÍSTICO - 09/04/21LVBI11[BRAD</t>
  </si>
  <si>
    <t>COMPRA FII CAMPUSFL CI MB - 09/04/21FCFL11[BRADESCO]</t>
  </si>
  <si>
    <t>COMPRA FII JS REAL- 09/04/21JSRE11[BRADESCO]</t>
  </si>
  <si>
    <t>COMPRA FII VBI PRIME PROPERTIES - 09/04/21PVBI11[BRADESCO</t>
  </si>
  <si>
    <t>COMPRA QUASAR AGRO FII - 09/04/21QAGR11[BRADESCO]</t>
  </si>
  <si>
    <t>COMPRA VLOL - FII OLIMPIA - 09/04/21VLOL11[BRADESCO]</t>
  </si>
  <si>
    <t>COMPRA XP LOG FII - 09/04/21XPLG11[BRADESCO]</t>
  </si>
  <si>
    <t>Despesa de CartOrio - 2Âº CARTORIO - 05/03/2021</t>
  </si>
  <si>
    <t>Resg. Tit. RF [LTN-O TESOURO] Op:J197359 Mv:33581312 (Orig=Disp)</t>
  </si>
  <si>
    <t>Ajuste de Liq. Fin. Bovespa - 12/04/2021 - [BRADCTVM]</t>
  </si>
  <si>
    <t>COMPRA AUTONOMY ED CORP FII - 12/04/21AIEC11[BRADESCO]</t>
  </si>
  <si>
    <t>COMPRA BRCR - FII BCREF I - 12/04/21BRCR11[BRADESCO]</t>
  </si>
  <si>
    <t>COMPRA BRESCO - FDO INV IMOB - 12/04/21BRCO11[BRADESCO]</t>
  </si>
  <si>
    <t>Compra de Titulo RF [NTN-O TESOURO] Op: J207472 Mv:33591733</t>
  </si>
  <si>
    <t>COMPRA DM - FII SHOPJSUL - 12/04/21JRDM11[BRADESCO]</t>
  </si>
  <si>
    <t>COMPRA FDO INV IMOB - VBI LOGÍSTICO - 12/04/21LVBI11[BRAD</t>
  </si>
  <si>
    <t>COMPRA FII CAMPUSFL CI MB - 12/04/21FCFL11[BRADESCO]</t>
  </si>
  <si>
    <t>COMPRA FII CSHGSHOP CI - 12/04/21HGBS11[BRADESCO]</t>
  </si>
  <si>
    <t>COMPRA FII JS REAL- 12/04/21JSRE11[BRADESCO]</t>
  </si>
  <si>
    <t>COMPRA FII VBI PRIME PROPERTIES - 12/04/21PVBI11[BRADESCO</t>
  </si>
  <si>
    <t>COMPRA QUASAR AGRO FII - 12/04/21QAGR11[BRADESCO]</t>
  </si>
  <si>
    <t>COMPRA VLOL - FII OLIMPIA - 12/04/21VLOL11[BRADESCO]</t>
  </si>
  <si>
    <t>COMPRA XP LOG FII - 12/04/21XPLG11[BRADESCO]</t>
  </si>
  <si>
    <t>Resg. Tit. RF [LTN-O TESOURO] Op:J202364 Mv:33604029 (Orig=Disp)</t>
  </si>
  <si>
    <t>Ajuste de Liq. Fin. Bovespa - 13/04/2021 - [BRADCTVM]</t>
  </si>
  <si>
    <t>COMPRA AUTONOMY ED CORP FII - 13/04/21AIEC11[BRADESCO]</t>
  </si>
  <si>
    <t>COMPRA BRCR - FII BCREF I - 13/04/21BRCR11[BRADESCO]</t>
  </si>
  <si>
    <t>Compra de Titulo RF [LTN-O TESOURO] Op: J212423 Mv:33618564</t>
  </si>
  <si>
    <t>COMPRA DM - FII SHOPJSUL - 13/04/21JRDM11[BRADESCO]</t>
  </si>
  <si>
    <t>COMPRA FDO INV IMOB - VBI LOGÍSTICO - 13/04/21LVBI11[BRAD</t>
  </si>
  <si>
    <t>COMPRA FII CAMPUSFL CI MB - 13/04/21FCFL11[BRADESCO]</t>
  </si>
  <si>
    <t>COMPRA FII CSHGSHOP CI - 13/04/21HGBS11[BRADESCO]</t>
  </si>
  <si>
    <t>COMPRA FII JS REAL- 13/04/21JSRE11[BRADESCO]</t>
  </si>
  <si>
    <t>COMPRA FII VBI PRIME PROPERTIES - 13/04/21PVBI11[BRADESCO</t>
  </si>
  <si>
    <t>COMPRA QUASAR AGRO FII - 13/04/21QAGR11[BRADESCO]</t>
  </si>
  <si>
    <t>COMPRA VLOL - FII OLIMPIA - 13/04/21VLOL11[BRADESCO]</t>
  </si>
  <si>
    <t>COMPRA XP LOG FII - 13/04/21XPLG11[BRADESCO]</t>
  </si>
  <si>
    <t>DESPESA ANBIMA</t>
  </si>
  <si>
    <t>Receb. Rend. de BRCR11 s/ 4,453</t>
  </si>
  <si>
    <t>Receb. Rend. de JRDM11 s/ 7,649</t>
  </si>
  <si>
    <t>Receb. Rend. de VLOL11 s/ 6,628</t>
  </si>
  <si>
    <t>Receb. Rend. de XPLG11 s/ 65,344</t>
  </si>
  <si>
    <t>Resg. Tit. RF [NTN-O TESOURO] Op:J207472 Mv:33630381 (Orig=Disp)</t>
  </si>
  <si>
    <t>Ajuste de Liq. Fin. Bovespa - 14/04/2021 - [BRADCTVM]</t>
  </si>
  <si>
    <t>COMPRA AUTONOMY ED CORP FII - 14/04/21AIEC11[BRADESCO]</t>
  </si>
  <si>
    <t>COMPRA BRCR - FII BCREF I - 14/04/21BRCR11[BRADESCO]</t>
  </si>
  <si>
    <t>Compra de Titulo RF [LTN-O TESOURO] Op: J218450 Mv:33644875</t>
  </si>
  <si>
    <t>COMPRA DM - FII SHOPJSUL - 14/04/21JRDM11[BRADESCO]</t>
  </si>
  <si>
    <t>COMPRA FDO INV IMOB - VBI LOGÍSTICO - 14/04/21LVBI11[BRAD</t>
  </si>
  <si>
    <t>COMPRA FII CAMPUSFL CI MB - 14/04/21FCFL11[BRADESCO]</t>
  </si>
  <si>
    <t>COMPRA FII CSHGSHOP CI - 14/04/21HGBS11[BRADESCO]</t>
  </si>
  <si>
    <t>COMPRA FII JS REAL- 14/04/21JSRE11[BRADESCO]</t>
  </si>
  <si>
    <t>COMPRA FII VBI PRIME PROPERTIES - 14/04/21PVBI11[BRADESCO</t>
  </si>
  <si>
    <t>COMPRA QUASAR AGRO FII - 14/04/21QAGR11[BRADESCO]</t>
  </si>
  <si>
    <t>COMPRA VLOL - FII OLIMPIA - 14/04/21VLOL11[BRADESCO]</t>
  </si>
  <si>
    <t>Resg. Tit. RF [LTN-O TESOURO] Op:J212423 Mv:33654441 (Orig=Disp)</t>
  </si>
  <si>
    <t>Ajuste de Liq. Fin. Bovespa - 15/04/2021 - [BRADCTVM]</t>
  </si>
  <si>
    <t>COMPRA AUTONOMY ED CORP FII - 15/04/21AIEC11[BRADESCO]</t>
  </si>
  <si>
    <t>COMPRA BRCR - FII BCREF I - 15/04/21BRCR11[BRADESCO]</t>
  </si>
  <si>
    <t>Compra de Titulo RF [LTN-O TESOURO] Op: J223544 Mv:33663969</t>
  </si>
  <si>
    <t>COMPRA FDO INV IMOB - VBI LOGÍSTICO - 15/04/21LVBI11[BRAD</t>
  </si>
  <si>
    <t>COMPRA FII CAMPUSFL CI MB - 15/04/21FCFL11[BRADESCO]</t>
  </si>
  <si>
    <t>COMPRA FII CSHGSHOP CI - 15/04/21HGBS11[BRADESCO]</t>
  </si>
  <si>
    <t>COMPRA FII JS REAL- 15/04/21JSRE11[BRADESCO]</t>
  </si>
  <si>
    <t>COMPRA FII VBI PRIME PROPERTIES - 15/04/21PVBI11[BRADESCO</t>
  </si>
  <si>
    <t>COMPRA QUASAR AGRO FII - 15/04/21QAGR11[BRADESCO]</t>
  </si>
  <si>
    <t>COMPRA VLOL - FII OLIMPIA - 15/04/21VLOL11[BRADESCO]</t>
  </si>
  <si>
    <t>COMPRA XP LOG FII - 15/04/21XPLG11[BRADESCO]</t>
  </si>
  <si>
    <t>Resg. Tit. RF [LTN-O TESOURO] Op:J218450 Mv:33673051 (Orig=Disp)</t>
  </si>
  <si>
    <t>Ajuste de Liq. Fin. Bovespa - 16/04/2021 - [BRADCTVM]</t>
  </si>
  <si>
    <t>Ajuste de Taxa CETIP</t>
  </si>
  <si>
    <t>COMPRA AUTONOMY ED CORP FII - 16/04/21AIEC11[BRADESCO]</t>
  </si>
  <si>
    <t>COMPRA BRCR - FII BCREF I - 16/04/21BRCR11[BRADESCO]</t>
  </si>
  <si>
    <t>COMPRA BRESCO - FDO INV IMOB - 16/04/21BRCO11[BRADESCO]</t>
  </si>
  <si>
    <t>Compra de Titulo RF [LTN-O TESOURO] Op: J228408 Mv:33684529</t>
  </si>
  <si>
    <t>COMPRA DM - FII SHOPJSUL - 16/04/21JRDM11[BRADESCO]</t>
  </si>
  <si>
    <t>COMPRA FDO INV IMOB - VBI LOGÍSTICO - 16/04/21LVBI11[BRAD</t>
  </si>
  <si>
    <t>COMPRA FII CAMPUSFL CI MB - 16/04/21FCFL11[BRADESCO]</t>
  </si>
  <si>
    <t>COMPRA FII CSHGSHOP CI - 16/04/21HGBS11[BRADESCO]</t>
  </si>
  <si>
    <t>COMPRA FII JS REAL- 16/04/21JSRE11[BRADESCO]</t>
  </si>
  <si>
    <t>COMPRA FII VBI PRIME PROPERTIES - 16/04/21PVBI11[BRADESCO</t>
  </si>
  <si>
    <t>COMPRA QUASAR AGRO FII - 16/04/21QAGR11[BRADESCO]</t>
  </si>
  <si>
    <t>COMPRA VLOL - FII OLIMPIA - 16/04/21VLOL11[BRADESCO]</t>
  </si>
  <si>
    <t>COMPRA XP LOG FII - 16/04/21XPLG11[BRADESCO]</t>
  </si>
  <si>
    <t>Despesa de CUSTO CETIP</t>
  </si>
  <si>
    <t>Receb. Rend. de CPTS11 s/ 112,373</t>
  </si>
  <si>
    <t>Resg. Tit. RF [LTN-O TESOURO] Op:J223544 Mv:33689964 (Orig=Disp)</t>
  </si>
  <si>
    <t>Ajuste de Liq. Fin. Bovespa - 19/04/2021 - [BRADCTVM]</t>
  </si>
  <si>
    <t>COMPRA BRCR - FII BCREF I - 19/04/21BRCR11[BRADESCO]</t>
  </si>
  <si>
    <t>Compra de Titulo RF [LTN-O TESOURO] Op: J233957 Mv:33705922</t>
  </si>
  <si>
    <t>COMPRA DM - FII SHOPJSUL - 19/04/21JRDM11[BRADESCO]</t>
  </si>
  <si>
    <t>COMPRA FII CSHGSHOP CI - 19/04/21HGBS11[BRADESCO]</t>
  </si>
  <si>
    <t>COMPRA FII JS REAL- 19/04/21JSRE11[BRADESCO]</t>
  </si>
  <si>
    <t>COMPRA FII VBI PRIME PROPERTIES - 19/04/21PVBI11[BRADESCO</t>
  </si>
  <si>
    <t>COMPRA VLOL - FII OLIMPIA - 19/04/21VLOL11[BRADESCO]</t>
  </si>
  <si>
    <t>Resg. Tit. RF [LTN-O TESOURO] Op:J228408 Mv:33709183 (Orig=Disp)</t>
  </si>
  <si>
    <t>Ajuste de Liq. Fin. Bovespa - 20/04/2021 - [BRADCTVM]</t>
  </si>
  <si>
    <t>Compra de Titulo RF [LTN-O TESOURO] Op: J238845 Mv:33724699</t>
  </si>
  <si>
    <t>COMPRA DM - FII SHOPJSUL - 20/04/21JRDM11[BRADESCO]</t>
  </si>
  <si>
    <t>COMPRA FII CSHGSHOP CI - 20/04/21HGBS11[BRADESCO]</t>
  </si>
  <si>
    <t>COMPRA FII JS REAL- 20/04/21JSRE11[BRADESCO]</t>
  </si>
  <si>
    <t>COMPRA FII VBI PRIME PROPERTIES - 20/04/21PVBI11[BRADESCO</t>
  </si>
  <si>
    <t>COMPRA VLOL - FII OLIMPIA - 20/04/21VLOL11[BRADESCO]</t>
  </si>
  <si>
    <t>Receb. Rend. de FCFL11 s/ 31,848</t>
  </si>
  <si>
    <t>Resg. Tit. RF [LTN-O TESOURO] Op:J233957 Mv:33731961 (Orig=Disp)</t>
  </si>
  <si>
    <t>Ajuste de Liq. Fin. Bovespa - 22/04/2021 - [BRADCTVM]</t>
  </si>
  <si>
    <t>Ajuste de Taxa SELIC</t>
  </si>
  <si>
    <t>COMPRA BRCR - FII BCREF I - 22/04/21BRCR11[BRADESCO]</t>
  </si>
  <si>
    <t>COMPRA BRESCO - FDO INV IMOB - 22/04/21BRCO11[BRADESCO]</t>
  </si>
  <si>
    <t>Compra de Titulo RF [LTN-O TESOURO] Op: J243713 Mv:33745973</t>
  </si>
  <si>
    <t>COMPRA DM - FII SHOPJSUL - 22/04/21JRDM11[BRADESCO]</t>
  </si>
  <si>
    <t>COMPRA FDO INV IMOB - VBI LOGÍSTICO - 22/04/21LVBI11[BRAD</t>
  </si>
  <si>
    <t>COMPRA FII CAMPUSFL CI MB - 22/04/21FCFL11[BRADESCO]</t>
  </si>
  <si>
    <t>COMPRA FII CSHGSHOP CI - 22/04/21HGBS11[BRADESCO]</t>
  </si>
  <si>
    <t>COMPRA FII JS REAL- 22/04/21JSRE11[BRADESCO]</t>
  </si>
  <si>
    <t>COMPRA FII VBI PRIME PROPERTIES - 22/04/21PVBI11[BRADESCO</t>
  </si>
  <si>
    <t>COMPRA QUASAR AGRO FII - 22/04/21QAGR11[BRADESCO]</t>
  </si>
  <si>
    <t>COMPRA VLOL - FII OLIMPIA - 22/04/21VLOL11[BRADESCO]</t>
  </si>
  <si>
    <t>Despesa de CUSTO SELIC</t>
  </si>
  <si>
    <t>Resg. Tit. RF [LTN-O TESOURO] Op:J238845 Mv:33754748 (Orig=Disp)</t>
  </si>
  <si>
    <t>TAXA BOVESPA</t>
  </si>
  <si>
    <t>Ajuste de Liq. Fin. Bovespa - 23/04/2021 - [BRADCTVM]</t>
  </si>
  <si>
    <t>COMPRA BRCR - FII BCREF I - 23/04/21BRCR11[BRADESCO]</t>
  </si>
  <si>
    <t>Compra de Titulo RF [LTN-O TESOURO] Op: J248624 Mv:33770368</t>
  </si>
  <si>
    <t>COMPRA FII CAMPUSFL CI MB - 23/04/21FCFL11[BRADESCO]</t>
  </si>
  <si>
    <t>COMPRA FII CSHGSHOP CI - 23/04/21HGBS11[BRADESCO]</t>
  </si>
  <si>
    <t>COMPRA FII JS REAL- 23/04/21JSRE11[BRADESCO]</t>
  </si>
  <si>
    <t>COMPRA FII VBI PRIME PROPERTIES - 23/04/21PVBI11[BRADESCO</t>
  </si>
  <si>
    <t>COMPRA VLOL - FII OLIMPIA - 23/04/21VLOL11[BRADESCO]</t>
  </si>
  <si>
    <t>Resg. Tit. RF [LTN-O TESOURO] Op:J243713 Mv:33775989 (Orig=Disp)</t>
  </si>
  <si>
    <t>Ajuste de Liq. Fin. Bovespa - 26/04/2021 - [BRADCTVM]</t>
  </si>
  <si>
    <t>Compra de Titulo RF [LTN-O TESOURO] Op: J253638 Mv:33789688</t>
  </si>
  <si>
    <t>COMPRA DM - FII SHOPJSUL - 26/04/21JRDM11[BRADESCO]</t>
  </si>
  <si>
    <t>COMPRA FII CSHGSHOP CI - 26/04/21HGBS11[BRADESCO]</t>
  </si>
  <si>
    <t>COMPRA FII JS REAL- 26/04/21JSRE11[BRADESCO]</t>
  </si>
  <si>
    <t>COMPRA FII VBI PRIME PROPERTIES - 26/04/21PVBI11[BRADESCO</t>
  </si>
  <si>
    <t>Resg. Tit. RF [LTN-O TESOURO] Op:J248624 Mv:33796135 (Orig=Disp)</t>
  </si>
  <si>
    <t>Ajuste de Liq. Fin. Bovespa - 27/04/2021 - [BRADCTVM]</t>
  </si>
  <si>
    <t>Compra de Titulo RF [NTN-O TESOURO] Op: J258773 Mv:33808800</t>
  </si>
  <si>
    <t>COMPRA DM - FII SHOPJSUL - 27/04/21JRDM11[BRADESCO]</t>
  </si>
  <si>
    <t>COMPRA FII CSHGSHOP CI - 27/04/21HGBS11[BRADESCO]</t>
  </si>
  <si>
    <t>COMPRA FII JS REAL- 27/04/21JSRE11[BRADESCO]</t>
  </si>
  <si>
    <t>COMPRA FII VBI PRIME PROPERTIES - 27/04/21PVBI11[BRADESCO</t>
  </si>
  <si>
    <t>COMPRA VLOL - FII OLIMPIA - 27/04/21VLOL11[BRADESCO]</t>
  </si>
  <si>
    <t>Resg. Tit. RF [LTN-O TESOURO] Op:J253638 Mv:33817116 (Orig=Disp)</t>
  </si>
  <si>
    <t>Ajuste de Liq. Fin. Bovespa - 28/04/2021 - [BRADCTVM]</t>
  </si>
  <si>
    <t>COMPRA BRESCO - FDO INV IMOB - 28/04/21BRCO11[BRADESCO]</t>
  </si>
  <si>
    <t>Compra de Titulo RF [LTN-O TESOURO] Op: J263906 Mv:33827958</t>
  </si>
  <si>
    <t>COMPRA DM - FII SHOPJSUL - 28/04/21JRDM11[BRADESCO]</t>
  </si>
  <si>
    <t>COMPRA FII CAMPUSFL CI MB - 28/04/21FCFL11[BRADESCO]</t>
  </si>
  <si>
    <t>COMPRA FII CSHGSHOP CI - 28/04/21HGBS11[BRADESCO]</t>
  </si>
  <si>
    <t>COMPRA FII JS REAL- 28/04/21JSRE11[BRADESCO]</t>
  </si>
  <si>
    <t>COMPRA FII VBI PRIME PROPERTIES - 28/04/21PVBI11[BRADESCO</t>
  </si>
  <si>
    <t>COMPRA VLOL - FII OLIMPIA - 28/04/21VLOL11[BRADESCO]</t>
  </si>
  <si>
    <t>Resg. Tit. RF [NTN-O TESOURO] Op:J258773 Mv:33836721 (Orig=Disp)</t>
  </si>
  <si>
    <t>Ajuste de Liq. Fin. Bovespa - 29/04/2021 - [BRADCTVM]</t>
  </si>
  <si>
    <t>Compra de Titulo RF [LTN-O TESOURO] Op: J268703 Mv:33847524</t>
  </si>
  <si>
    <t>COMPRA DM - FII SHOPJSUL - 29/04/21JRDM11[BRADESCO]</t>
  </si>
  <si>
    <t>COMPRA FII CAMPUSFL CI MB - 29/04/21FCFL11[BRADESCO]</t>
  </si>
  <si>
    <t>COMPRA FII CSHGSHOP CI - 29/04/21HGBS11[BRADESCO]</t>
  </si>
  <si>
    <t>COMPRA FII JS REAL- 29/04/21JSRE11[BRADESCO]</t>
  </si>
  <si>
    <t>COMPRA QUASAR AGRO FII - 29/04/21QAGR11[BRADESCO]</t>
  </si>
  <si>
    <t>COMPRA VLOL - FII OLIMPIA - 29/04/21VLOL11[BRADESCO]</t>
  </si>
  <si>
    <t>Fatura de RV Bolsa[BOVESPA] (Subscr. Único)</t>
  </si>
  <si>
    <t>Resg. Tit. RF [LTN-O TESOURO] Op:J263906 Mv:33853277 (Orig=Disp)</t>
  </si>
  <si>
    <t>Ajuste de Liq. Fin. Bovespa - 30/04/2021 - [BRADCTVM]</t>
  </si>
  <si>
    <t>Compra de Titulo RF [LTN-O TESOURO] Op: J273617 Mv:33865413</t>
  </si>
  <si>
    <t>COMPRA DM - FII SHOPJSUL - 30/04/21JRDM11[BRADESCO]</t>
  </si>
  <si>
    <t>COMPRA FDO INV IMOB - VBI LOGÍSTICO - 30/04/21LVBI11[BRAD</t>
  </si>
  <si>
    <t>COMPRA FII CAMPUSFL CI MB - 30/04/21FCFL11[BRADESCO]</t>
  </si>
  <si>
    <t>COMPRA FII CSHGSHOP CI - 30/04/21HGBS11[BRADESCO]</t>
  </si>
  <si>
    <t>COMPRA FII JS REAL- 30/04/21JSRE11[BRADESCO]</t>
  </si>
  <si>
    <t>COMPRA FII VBI PRIME PROPERTIES - 30/04/21PVBI11[BRADESCO</t>
  </si>
  <si>
    <t>COMPRA VLOL - FII OLIMPIA - 30/04/21VLOL11[BRADESCO]</t>
  </si>
  <si>
    <t>Resg. Tit. RF [LTN-O TESOURO] Op:J268703 Mv:33869417 (Orig=Disp)</t>
  </si>
  <si>
    <t>Ajuste de Liq. Fin. Bovespa - 03/05/2021 - [BRADCTVM]</t>
  </si>
  <si>
    <t>Compra de Titulo RF [LTN-O TESOURO] Op: J278923 Mv:33883320</t>
  </si>
  <si>
    <t>COMPRA DM - FII SHOPJSUL - 03/05/21JRDM11[BRADESCO]</t>
  </si>
  <si>
    <t>COMPRA FDO INV IMOB - VBI LOGÍSTICO - 03/05/21LVBI11[BRAD</t>
  </si>
  <si>
    <t>COMPRA FII CAMPUSFL CI MB - 03/05/21FCFL11[BRADESCO]</t>
  </si>
  <si>
    <t>COMPRA FII JS REAL- 03/05/21JSRE11[BRADESCO]</t>
  </si>
  <si>
    <t>COMPRA FII VBI PRIME PROPERTIES - 03/05/21PVBI11[BRADESCO</t>
  </si>
  <si>
    <t>COMPRA VLOL - FII OLIMPIA - 03/05/21VLOL11[BRADESCO]</t>
  </si>
  <si>
    <t>Resg. Tit. RF [LTN-O TESOURO] Op:J273617 Mv:33889219 (Orig=Disp)</t>
  </si>
  <si>
    <t>Ajuste de Liq. Fin. Bovespa - 04/05/2021 - [BRADCTVM]</t>
  </si>
  <si>
    <t>Compra de Titulo RF [LTN-O TESOURO] Op: J283811 Mv:33900336</t>
  </si>
  <si>
    <t>COMPRA DM - FII SHOPJSUL - 04/05/21JRDM11[BRADESCO]</t>
  </si>
  <si>
    <t>COMPRA FDO INV IMOB - VBI LOGÍSTICO - 04/05/21LVBI11[BRAD</t>
  </si>
  <si>
    <t>COMPRA FII CAMPUSFL CI MB - 04/05/21FCFL11[BRADESCO]</t>
  </si>
  <si>
    <t>COMPRA FII CSHGSHOP CI - 04/05/21HGBS11[BRADESCO]</t>
  </si>
  <si>
    <t>COMPRA FII JS REAL- 04/05/21JSRE11[BRADESCO]</t>
  </si>
  <si>
    <t>COMPRA FII VBI PRIME PROPERTIES - 04/05/21PVBI11[BRADESCO</t>
  </si>
  <si>
    <t>COMPRA VLOL - FII OLIMPIA - 04/05/21VLOL11[BRADESCO]</t>
  </si>
  <si>
    <t>Resg. Tit. RF [LTN-O TESOURO] Op:J278923 Mv:33906725 (Orig=Disp)</t>
  </si>
  <si>
    <t>Ajuste de Liq. Fin. Bovespa - 05/05/2021 - [BRADCTVM]</t>
  </si>
  <si>
    <t>Compra de Titulo RF [LTN-O TESOURO] Op: J288621 Mv:33918155</t>
  </si>
  <si>
    <t>COMPRA DM - FII SHOPJSUL - 05/05/21JRDM11[BRADESCO]</t>
  </si>
  <si>
    <t>COMPRA FDO INV IMOB - VBI LOGÍSTICO - 05/05/21LVBI11[BRAD</t>
  </si>
  <si>
    <t>COMPRA FII CAMPUSFL CI MB - 05/05/21FCFL11[BRADESCO]</t>
  </si>
  <si>
    <t>COMPRA FII CSHGSHOP CI - 05/05/21HGBS11[BRADESCO]</t>
  </si>
  <si>
    <t>COMPRA FII JS REAL- 05/05/21JSRE11[BRADESCO]</t>
  </si>
  <si>
    <t>COMPRA FII VBI PRIME PROPERTIES - 05/05/21PVBI11[BRADESCO</t>
  </si>
  <si>
    <t>COMPRA QUASAR AGRO FII - 05/05/21QAGR11[BRADESCO]</t>
  </si>
  <si>
    <t>COMPRA VLOL - FII OLIMPIA - 05/05/21VLOL11[BRADESCO]</t>
  </si>
  <si>
    <t>Receb. Rend. de BRCO11 s/ 68,579</t>
  </si>
  <si>
    <t>Receb. Rend. de LVBI11 s/ 106,983</t>
  </si>
  <si>
    <t>Receb. Rend. de PVBI11 s/ 123,245</t>
  </si>
  <si>
    <t>Resg. Tit. RF [LTN-O TESOURO] Op:J283811 Mv:33925814 (Orig=Disp)</t>
  </si>
  <si>
    <t>Ajuste de Liq. Fin. Bovespa - 06/05/2021 - [BRADCTVM]</t>
  </si>
  <si>
    <t>Compra de Titulo RF [LTN-O TESOURO] Op: J293504 Mv:33937544</t>
  </si>
  <si>
    <t>COMPRA DM - FII SHOPJSUL - 06/05/21JRDM11[BRADESCO]</t>
  </si>
  <si>
    <t>COMPRA FII CSHGSHOP CI - 06/05/21HGBS11[BRADESCO]</t>
  </si>
  <si>
    <t>COMPRA FII JS REAL- 06/05/21JSRE11[BRADESCO]</t>
  </si>
  <si>
    <t>COMPRA FII VBI PRIME PROPERTIES - 06/05/21PVBI11[BRADESCO</t>
  </si>
  <si>
    <t>COMPRA QUASAR AGRO FII - 06/05/21QAGR11[BRADESCO]</t>
  </si>
  <si>
    <t>COMPRA VLOL - FII OLIMPIA - 06/05/21VLOL11[BRADESCO]</t>
  </si>
  <si>
    <t>Receb. Rend. de AIEC11 s/ 50,794</t>
  </si>
  <si>
    <t>Receb. Rend. de QAGR11 s/ 83,614</t>
  </si>
  <si>
    <t>Resg. Tit. RF [LTN-O TESOURO] Op:J288621 Mv:33946037 (Orig=Disp)</t>
  </si>
  <si>
    <t>COMPRA AUTONOMY ED CORP FII - 07/05/21AIEC11[BRADESCO]</t>
  </si>
  <si>
    <t>COMPRA BRCR - FII BCREF I - 07/05/21BRCR11[BRADESCO]</t>
  </si>
  <si>
    <t>Compra de Titulo RF [LTN-O TESOURO] Op: J298564 Mv:33956557</t>
  </si>
  <si>
    <t>COMPRA DM - FII SHOPJSUL - 07/05/21JRDM11[BRADESCO]</t>
  </si>
  <si>
    <t>COMPRA FDO INV IMOB - VBI LOGÍSTICO - 07/05/21LVBI11[BRAD</t>
  </si>
  <si>
    <t>COMPRA FII CAMPUSFL CI MB - 07/05/21FCFL11[BRADESCO]</t>
  </si>
  <si>
    <t>COMPRA FII CSHGSHOP CI - 07/05/21HGBS11[BRADESCO]</t>
  </si>
  <si>
    <t>COMPRA FII JS REAL- 07/05/21JSRE11[BRADESCO]</t>
  </si>
  <si>
    <t>COMPRA FII VBI PRIME PROPERTIES - 07/05/21PVBI11[BRADESCO</t>
  </si>
  <si>
    <t>COMPRA VLOL - FII OLIMPIA - 07/05/21VLOL11[BRADESCO]</t>
  </si>
  <si>
    <t>Exercício Sobras de Subscrição - KNSC</t>
  </si>
  <si>
    <t>Resg. Tit. RF [LTN-O TESOURO] Op:J293504 Mv:33964848 (Orig=Disp)</t>
  </si>
  <si>
    <t>Ajuste de Liq. Fin. Bovespa - 10/05/2021 - [BRADCTVM]</t>
  </si>
  <si>
    <t>COMPRA AUTONOMY ED CORP FII - 10/05/21AIEC11[BRADESCO]</t>
  </si>
  <si>
    <t>COMPRA BRCR - FII BCREF I - 10/05/21BRCR11[BRADESCO]</t>
  </si>
  <si>
    <t>Compra de Titulo RF [LTN-O TESOURO] Op: J303595 Mv:33976265</t>
  </si>
  <si>
    <t>COMPRA DM - FII SHOPJSUL - 10/05/21JRDM11[BRADESCO]</t>
  </si>
  <si>
    <t>COMPRA FDO INV IMOB - VBI LOGÍSTICO - 10/05/21LVBI11[BRAD</t>
  </si>
  <si>
    <t>COMPRA FII CSHGSHOP CI - 10/05/21HGBS11[BRADESCO]</t>
  </si>
  <si>
    <t>COMPRA FII JS REAL- 10/05/21JSRE11[BRADESCO]</t>
  </si>
  <si>
    <t>COMPRA FII VBI PRIME PROPERTIES - 10/05/21PVBI11[BRADESCO</t>
  </si>
  <si>
    <t>Resg. Tit. RF [LTN-O TESOURO] Op:J298564 Mv:33985100 (Orig=Disp)</t>
  </si>
  <si>
    <t>Ajuste de Liq. Fin. Bovespa - 11/05/2021 - [BRADCTVM]</t>
  </si>
  <si>
    <t>COMPRA AUTONOMY ED CORP FII - 11/05/21AIEC11[BRADESCO]</t>
  </si>
  <si>
    <t>Compra de Titulo RF [LTN-O TESOURO] Op: J308726 Mv:33995052</t>
  </si>
  <si>
    <t>COMPRA DM - FII SHOPJSUL - 11/05/21JRDM11[BRADESCO]</t>
  </si>
  <si>
    <t>COMPRA FDO INV IMOB - VBI LOGÍSTICO - 11/05/21LVBI11[BRAD</t>
  </si>
  <si>
    <t>COMPRA FII CSHGSHOP CI - 11/05/21HGBS11[BRADESCO]</t>
  </si>
  <si>
    <t>COMPRA FII VBI PRIME PROPERTIES - 11/05/21PVBI11[BRADESCO</t>
  </si>
  <si>
    <t>COMPRA VLOL - FII OLIMPIA - 11/05/21VLOL11[BRADESCO]</t>
  </si>
  <si>
    <t>Receb. Rend. de KNSC11 s/ 229</t>
  </si>
  <si>
    <t>Resg. Tit. RF [LTN-O TESOURO] Op:J303595 Mv:34002871 (Orig=Disp)</t>
  </si>
  <si>
    <t>Ajuste de Liq. Fin. Bovespa - 12/05/2021 - [BRADCTVM]</t>
  </si>
  <si>
    <t>COMPRA BRCR - FII BCREF I - 12/05/21BRCR11[BRADESCO]</t>
  </si>
  <si>
    <t>COMPRA BRESCO - FDO INV IMOB - 12/05/21BRCO11[BRADESCO]</t>
  </si>
  <si>
    <t>Compra de Titulo RF [LTN-O TESOURO] Op: J313997 Mv:34012327</t>
  </si>
  <si>
    <t>COMPRA DM - FII SHOPJSUL - 12/05/21JRDM11[BRADESCO]</t>
  </si>
  <si>
    <t>COMPRA FII CSHGSHOP CI - 12/05/21HGBS11[BRADESCO]</t>
  </si>
  <si>
    <t>COMPRA FII JS REAL- 12/05/21JSRE11[BRADESCO]</t>
  </si>
  <si>
    <t>COMPRA FII VBI PRIME PROPERTIES - 12/05/21PVBI11[BRADESCO</t>
  </si>
  <si>
    <t>Receb. Rend. de BRCR11 s/ 68,557</t>
  </si>
  <si>
    <t>Receb. Rend. de HGBS11 s/ 18,705</t>
  </si>
  <si>
    <t>Receb. Rend. de JRDM11 s/ 21,668</t>
  </si>
  <si>
    <t>Receb. Rend. de VLOL11 s/ 28,873</t>
  </si>
  <si>
    <t>Receb. Rend. de XPLG11 s/ 132,025</t>
  </si>
  <si>
    <t>Resg. Tit. RF [LTN-O TESOURO] Op:J308726 Mv:34023978 (Orig=Disp)</t>
  </si>
  <si>
    <t>Ajuste de Liq. Fin. Bovespa - 13/05/2021 - [BRADCTVM]</t>
  </si>
  <si>
    <t>COMPRA BRCR - FII BCREF I - 13/05/21BRCR11[BRADESCO]</t>
  </si>
  <si>
    <t>Compra de Titulo RF [LTN-O TESOURO] Op: J319742 Mv:34068924</t>
  </si>
  <si>
    <t>COMPRA DM - FII SHOPJSUL - 13/05/21JRDM11[BRADESCO]</t>
  </si>
  <si>
    <t>COMPRA FDO INV IMOB - VBI LOGÍSTICO - 13/05/21LVBI11[BRAD</t>
  </si>
  <si>
    <t>COMPRA FII CSHGSHOP CI - 13/05/21HGBS11[BRADESCO]</t>
  </si>
  <si>
    <t>COMPRA FII JS REAL- 13/05/21JSRE11[BRADESCO]</t>
  </si>
  <si>
    <t>COMPRA VLOL - FII OLIMPIA - 13/05/21VLOL11[BRADESCO]</t>
  </si>
  <si>
    <t>Resg. Tit. RF [LTN-O TESOURO] Op:J313997 Mv:34104143 (Orig=Disp)</t>
  </si>
  <si>
    <t>Ajuste de Liq. Fin. Bovespa - 14/05/2021 - [BRADCTVM]</t>
  </si>
  <si>
    <t>COMPRA BRCR - FII BCREF I - 14/05/21BRCR11[BRADESCO]</t>
  </si>
  <si>
    <t>COMPRA BRESCO - FDO INV IMOB - 14/05/21BRCO11[BRADESCO]</t>
  </si>
  <si>
    <t>Compra de Titulo RF [LTN-O TESOURO] Op: J326752 Mv:34120282</t>
  </si>
  <si>
    <t>COMPRA DM - FII SHOPJSUL - 14/05/21JRDM11[BRADESCO]</t>
  </si>
  <si>
    <t>COMPRA FII CSHGSHOP CI - 14/05/21HGBS11[BRADESCO]</t>
  </si>
  <si>
    <t>COMPRA FII VBI PRIME PROPERTIES - 14/05/21PVBI11[BRADESCO</t>
  </si>
  <si>
    <t>COMPRA QUASAR AGRO FII - 14/05/21QAGR11[BRADESCO]</t>
  </si>
  <si>
    <t>Resg. Tit. RF [LTN-O TESOURO] Op:J319742 Mv:34125200 (Orig=Disp)</t>
  </si>
  <si>
    <t>Ajuste de Liq. Fin. Bovespa - 17/05/2021 - [BRADCTVM]</t>
  </si>
  <si>
    <t>COMPRA BRCR - FII BCREF I - 17/05/21BRCR11[BRADESCO]</t>
  </si>
  <si>
    <t>Compra de Titulo RF [LTN-O TESOURO] Op: J331925 Mv:34139700</t>
  </si>
  <si>
    <t>COMPRA DM - FII SHOPJSUL - 17/05/21JRDM11[BRADESCO]</t>
  </si>
  <si>
    <t>COMPRA FII CSHGSHOP CI - 17/05/21HGBS11[BRADESCO]</t>
  </si>
  <si>
    <t>COMPRA FII JS REAL- 17/05/21JSRE11[BRADESCO]</t>
  </si>
  <si>
    <t>COMPRA FII VBI PRIME PROPERTIES - 17/05/21PVBI11[BRADESCO</t>
  </si>
  <si>
    <t>COMPRA QUASAR AGRO FII - 17/05/21QAGR11[BRADESCO]</t>
  </si>
  <si>
    <t>Resg. Tit. RF [LTN-O TESOURO] Op:J326752 Mv:34145287 (Orig=Disp)</t>
  </si>
  <si>
    <t>Ajuste de Liq. Fin. Bovespa - 18/05/2021 - [BRADCTVM]</t>
  </si>
  <si>
    <t>COMPRA BRCR - FII BCREF I - 18/05/21BRCR11[BRADESCO]</t>
  </si>
  <si>
    <t>COMPRA BRESCO - FDO INV IMOB - 18/05/21BRCO11[BRADESCO]</t>
  </si>
  <si>
    <t>Compra de Titulo RF [LTN-O TESOURO] Op: J338750 Mv:34159936</t>
  </si>
  <si>
    <t>COMPRA DM - FII SHOPJSUL - 18/05/21JRDM11[BRADESCO]</t>
  </si>
  <si>
    <t>COMPRA FII CSHGSHOP CI - 18/05/21HGBS11[BRADESCO]</t>
  </si>
  <si>
    <t>COMPRA FII JS REAL- 18/05/21JSRE11[BRADESCO]</t>
  </si>
  <si>
    <t>COMPRA FII VBI PRIME PROPERTIES - 18/05/21PVBI11[BRADESCO</t>
  </si>
  <si>
    <t>Resg. Tit. RF [LTN-O TESOURO] Op:J331925 Mv:34166165 (Orig=Disp)</t>
  </si>
  <si>
    <t>Ajuste de Liq. Fin. Bovespa - 19/05/2021 - [BRADCTVM]</t>
  </si>
  <si>
    <t>COMPRA BRCR - FII BCREF I - 19/05/21BRCR11[BRADESCO]</t>
  </si>
  <si>
    <t>COMPRA BRESCO - FDO INV IMOB - 19/05/21BRCO11[BRADESCO]</t>
  </si>
  <si>
    <t>Compra de Titulo RF [LTN-O TESOURO] Op: J344224 Mv:34179078</t>
  </si>
  <si>
    <t>COMPRA DM - FII SHOPJSUL - 19/05/21JRDM11[BRADESCO]</t>
  </si>
  <si>
    <t>COMPRA FII CSHGSHOP CI - 19/05/21HGBS11[BRADESCO]</t>
  </si>
  <si>
    <t>COMPRA FII VBI PRIME PROPERTIES - 19/05/21PVBI11[BRADESCO</t>
  </si>
  <si>
    <t>COMPRA QUASAR AGRO FII - 19/05/21QAGR11[BRADESCO]</t>
  </si>
  <si>
    <t>Receb. Rend. de JSRE11 s/ 97,055</t>
  </si>
  <si>
    <t>Resg. Tit. RF [LTN-O TESOURO] Op:J338750 Mv:34185049 (Orig=Disp)</t>
  </si>
  <si>
    <t>Ajuste de Liq. Fin. Bovespa - 20/05/2021 - [BRADCTVM]</t>
  </si>
  <si>
    <t>Compra de Titulo RF [LTN-O TESOURO] Op: J350009 Mv:34209934</t>
  </si>
  <si>
    <t>COMPRA DM - FII SHOPJSUL - 20/05/21JRDM11[BRADESCO]</t>
  </si>
  <si>
    <t>COMPRA FII CSHGSHOP CI - 20/05/21HGBS11[BRADESCO]</t>
  </si>
  <si>
    <t>Resg. Tit. RF [LTN-O TESOURO] Op:J344224 Mv:34210902 (Orig=Disp)</t>
  </si>
  <si>
    <t>Ajuste de Liq. Fin. Bovespa - 21/05/2021 - [BRADCTVM]</t>
  </si>
  <si>
    <t>Compra de Titulo RF [LFT-O TESOURO] Op: J354879 Mv:34218576</t>
  </si>
  <si>
    <t>COMPRA DM - FII SHOPJSUL - 21/05/21JRDM11[BRADESCO]</t>
  </si>
  <si>
    <t>COMPRA FII CSHGSHOP CI - 21/05/21HGBS11[BRADESCO]</t>
  </si>
  <si>
    <t>COMPRA FII VBI PRIME PROPERTIES - 21/05/21PVBI11[BRADESCO</t>
  </si>
  <si>
    <t>COMPRA REC - FII EXCELLEN CI- 21/05/21FEXC14[BRADESCO]</t>
  </si>
  <si>
    <t>Exercício de Subscrição - CPTS</t>
  </si>
  <si>
    <t>Receb. Rend. de FCFL11 s/ 34,257</t>
  </si>
  <si>
    <t>Resg. Tit. RF [LTN-O TESOURO] Op:J350009 Mv:34227577 (Orig=Disp)</t>
  </si>
  <si>
    <t>Ajuste de Liq. Fin. Bovespa - 24/05/2021 - [BRADCTVM]</t>
  </si>
  <si>
    <t>Compra de Titulo RF [LFT-O TESOURO] Op: J359684 Mv:34240110</t>
  </si>
  <si>
    <t>COMPRA DM - FII SHOPJSUL - 24/05/21JRDM11[BRADESCO]</t>
  </si>
  <si>
    <t>COMPRA FII CSHGSHOP CI - 24/05/21HGBS11[BRADESCO]</t>
  </si>
  <si>
    <t>COMPRA FII VBI PRIME PROPERTIES - 24/05/21PVBI11[BRADESCO</t>
  </si>
  <si>
    <t>COMPRA QUASAR AGRO FII - 24/05/21QAGR11[BRADESCO]</t>
  </si>
  <si>
    <t>COMPRA XP LOG FII - 24/05/21XPLG11[BRADESCO]</t>
  </si>
  <si>
    <t>Resg. Tit. RF [LFT-O TESOURO] Op:J354879 Mv:34248590 (Orig=Disp)</t>
  </si>
  <si>
    <t>Ajuste de Liq. Fin. Bovespa - 25/05/2021 - [BRADCTVM]</t>
  </si>
  <si>
    <t>Compra de Titulo RF [LFT-O TESOURO] Op: J365433 Mv:34262262</t>
  </si>
  <si>
    <t>COMPRA DM - FII SHOPJSUL - 25/05/21JRDM11[BRADESCO]</t>
  </si>
  <si>
    <t>COMPRA FII CSHGSHOP CI - 25/05/21HGBS11[BRADESCO]</t>
  </si>
  <si>
    <t>COMPRA FII VBI PRIME PROPERTIES - 25/05/21PVBI11[BRADESCO</t>
  </si>
  <si>
    <t>COMPRA QUASAR AGRO FII - 25/05/21QAGR11[BRADESCO]</t>
  </si>
  <si>
    <t>Resg. Tit. RF [LFT-O TESOURO] Op:J359684 Mv:34270416 (Orig=Disp)</t>
  </si>
  <si>
    <t>Ajuste de Liq. Fin. Bovespa - 26/05/2021 - [BRADCTVM]</t>
  </si>
  <si>
    <t>Compra de Titulo RF [LFT-O TESOURO] Op: J371419 Mv:34283136</t>
  </si>
  <si>
    <t>COMPRA DM - FII SHOPJSUL - 26/05/21JRDM11[BRADESCO]</t>
  </si>
  <si>
    <t>COMPRA FII CSHGSHOP CI - 26/05/21HGBS11[BRADESCO]</t>
  </si>
  <si>
    <t>Resg. Tit. RF [LFT-O TESOURO] Op:J365433 Mv:34291141 (Orig=Disp)</t>
  </si>
  <si>
    <t>Ajuste de Liq. Fin. Bovespa - 27/05/2021 - [BRADCTVM]</t>
  </si>
  <si>
    <t>Compra de Titulo RF [LFT-O TESOURO] Op: J376749 Mv:34303289</t>
  </si>
  <si>
    <t>COMPRA FDO INV. IMOB. VBI CRI - 27/05/21CVBI11[BRADESCO]</t>
  </si>
  <si>
    <t>Resg. Tit. RF [LFT-O TESOURO] Op:J371419 Mv:34311071 (Orig=Disp)</t>
  </si>
  <si>
    <t>Ajuste de Liq. Fin. Bovespa - 28/05/2021 - [BRADCTVM]</t>
  </si>
  <si>
    <t>COMPRA BRESCO - FDO INV IMOB - 28/05/21BRCO11[BRADESCO]</t>
  </si>
  <si>
    <t>Compra de Titulo RF [LFT-O TESOURO] Op: J383619 Mv:34324330</t>
  </si>
  <si>
    <t>COMPRA FDO INV. IMOB. VBI CRI - 28/05/21CVBI11[BRADESCO]</t>
  </si>
  <si>
    <t>Resg. Tit. RF [LFT-O TESOURO] Op:J376749 Mv:34332144 (Orig=Disp)</t>
  </si>
  <si>
    <t>Ajuste de Liq. Fin. Bovespa - 31/05/2021 - [BRADCTVM]</t>
  </si>
  <si>
    <t>COMPRA BRESCO - FDO INV IMOB - 31/05/21BRCO11[BRADESCO]</t>
  </si>
  <si>
    <t>Compra de Titulo RF [NTN-O TESOURO] Op: J390556 Mv:34344197</t>
  </si>
  <si>
    <t>COMPRA FDO INV. IMOB. VBI CRI - 31/05/21CVBI11[BRADESCO]</t>
  </si>
  <si>
    <t>Resg. Tit. RF [LFT-O TESOURO] Op:J383619 Mv:34352107 (Orig=Disp)</t>
  </si>
  <si>
    <t>Ajuste de Liq. Fin. Bovespa - 01/06/2021 - [BRADCTVM]</t>
  </si>
  <si>
    <t>COMPRA BRESCO - FDO INV IMOB - 01/06/21BRCO11[BRADESCO]</t>
  </si>
  <si>
    <t>Compra de Titulo RF [LFT-O TESOURO] Op: J396263 Mv:34363819</t>
  </si>
  <si>
    <t>Resg. Tit. RF [NTN-O TESOURO] Op:J390556 Mv:34369992 (Orig=Disp)</t>
  </si>
  <si>
    <t>Ajuste de Liq. Fin. Bovespa - 02/06/2021 - [BRADCTVM]</t>
  </si>
  <si>
    <t>COMPRA BRESCO - FDO INV IMOB - 02/06/21BRCO11[BRADESCO]</t>
  </si>
  <si>
    <t>Compra de Titulo RF [LFT-O TESOURO] Op: J403407 Mv:34386157</t>
  </si>
  <si>
    <t>Resg. Tit. RF [LFT-O TESOURO] Op:J396263 Mv:34393571 (Orig=Disp)</t>
  </si>
  <si>
    <t>Ajuste de Liq. Fin. Bovespa - 04/06/2021 - [BRADCTVM]</t>
  </si>
  <si>
    <t>COMPRA BRESCO - FDO INV IMOB - 04/06/21BRCO11[BRADESCO]</t>
  </si>
  <si>
    <t>Compra de Titulo RF [LFT-O TESOURO] Op: J409207 Mv:34406768</t>
  </si>
  <si>
    <t>Receb. Rend. de BRCO11 s/ 83,098</t>
  </si>
  <si>
    <t>Receb. Rend. de LVBI11 s/ 138,700</t>
  </si>
  <si>
    <t>Receb. Rend. de PVBI11 s/ 159,847</t>
  </si>
  <si>
    <t>Resg. Tit. RF [LFT-O TESOURO] Op:J403407 Mv:34415162 (Orig=Disp)</t>
  </si>
  <si>
    <t>Ajuste de Liq. Fin. Bovespa - 07/06/2021 - [BRADCTVM]</t>
  </si>
  <si>
    <t>Compra de Titulo RF [LFT-O TESOURO] Op: J415183 Mv:34427316</t>
  </si>
  <si>
    <t>Compra de Titulo RF [LTN-O TESOURO] Op: J413283 Mv:34425402</t>
  </si>
  <si>
    <t>COMPRA DM - FII SHOPJSUL - 07/06/21JRDM11[BRADESCO]</t>
  </si>
  <si>
    <t>Pagto de Sobras de Subscrição CPTS14</t>
  </si>
  <si>
    <t>Receb. Rend. de AIEC11 s/ 51,825</t>
  </si>
  <si>
    <t>Receb. Rend. de QAGR11 s/ 85,534</t>
  </si>
  <si>
    <t>Resg. Tit. RF [LFT-O TESOURO] Op:J409207 Mv:34433818 (Orig=Disp)</t>
  </si>
  <si>
    <t>Ajuste de Liq. Fin. Bovespa - 08/06/2021 - [BRADCTVM]</t>
  </si>
  <si>
    <t>Compra de Titulo RF [LFT-O TESOURO] Op: J421158 Mv:34448384</t>
  </si>
  <si>
    <t>Compra de Titulo RF [LTN-O TESOURO] Op: J417757 Mv:34444989</t>
  </si>
  <si>
    <t>COMPRA DM - FII SHOPJSUL - 08/06/21JRDM11[BRADESCO]</t>
  </si>
  <si>
    <t>Resg. Tit. RF [LFT-O TESOURO] Op:J415183 Mv:34456434 (Orig=Disp)</t>
  </si>
  <si>
    <t>Resg. Tit. RF [LTN-O TESOURO] Op:J413283 Mv:34456435 (Orig=Disp)</t>
  </si>
  <si>
    <t>Ajuste de Liq. Fin. Bovespa - 09/06/2021 - [BRADCTVM]</t>
  </si>
  <si>
    <t>Compra de Titulo RF [LFT-O TESOURO] Op: J426502 Mv:34470362</t>
  </si>
  <si>
    <t>Compra de Titulo RF [LFT-O TESOURO] Op: J426503 Mv:34470363</t>
  </si>
  <si>
    <t>COMPRA DM - FII SHOPJSUL - 09/06/21JRDM11[BRADESCO]</t>
  </si>
  <si>
    <t>Resg. Tit. RF [LFT-O TESOURO] Op:J421158 Mv:34479360 (Orig=Disp)</t>
  </si>
  <si>
    <t>Resg. Tit. RF [LTN-O TESOURO] Op:J417757 Mv:34479361 (Orig=Disp)</t>
  </si>
  <si>
    <t>Ajuste de Liq. Fin. Bovespa - 10/06/2021 - [BRADCTVM]</t>
  </si>
  <si>
    <t>Compra de Titulo RF [LTN-O TESOURO] Op: J429545 Mv:34488257</t>
  </si>
  <si>
    <t>Compra de Titulo RF [NTN-O TESOURO] Op: J431892 Mv:34490724</t>
  </si>
  <si>
    <t>COMPRA DM - FII SHOPJSUL - 10/06/21JRDM11[BRADCTVM]</t>
  </si>
  <si>
    <t>COMPRA FII EXCELLEN CIMB - 10/06/21FEXC11[BRADCTVM]</t>
  </si>
  <si>
    <t>Receb. Rend. de KNSC14 s/ 275</t>
  </si>
  <si>
    <t>Receb. Rend. de KNSC15 s/ 122</t>
  </si>
  <si>
    <t>Resg. Tit. RF [LFT-O TESOURO] Op:J426502 Mv:34503795 (Orig=Disp)</t>
  </si>
  <si>
    <t>Resg. Tit. RF [LFT-O TESOURO] Op:J426503 Mv:34503796 (Orig=Disp)</t>
  </si>
  <si>
    <t>Ajuste de Liq. Fin. Bovespa - 11/06/2021 - [BRADCTVM]</t>
  </si>
  <si>
    <t>Compra de Titulo RF [LFT-O TESOURO] Op: J437695 Mv:34523131</t>
  </si>
  <si>
    <t>Compra de Titulo RF [NTN-O TESOURO] Op: J436830 Mv:34522263</t>
  </si>
  <si>
    <t>COMPRA DM - FII SHOPJSUL - 11/06/21JRDM11[BRADESCO]</t>
  </si>
  <si>
    <t>COMPRA FII EXCELLEN CIMB - 11/06/21FEXC11[BRADESCO]</t>
  </si>
  <si>
    <t>Estorno DESPESA ANBIMA</t>
  </si>
  <si>
    <t>Receb. Rend. de BRCR11 s/ 72,289</t>
  </si>
  <si>
    <t>Receb. Rend. de FEXC14 s/ 50,607</t>
  </si>
  <si>
    <t>Receb. Rend. de HGBS11 s/ 55,971</t>
  </si>
  <si>
    <t>Receb. Rend. de JRDM11 s/ 30,410</t>
  </si>
  <si>
    <t>Receb. Rend. de VLOL11 s/ 30,794</t>
  </si>
  <si>
    <t>Receb. Rend. de XPLG11 s/ 132,323</t>
  </si>
  <si>
    <t>Resg. Tit. RF [LTN-O TESOURO] Op:J429545 Mv:34538564 (Orig=Disp)</t>
  </si>
  <si>
    <t>Resg. Tit. RF [NTN-O TESOURO] Op:J431892 Mv:34538565 (Orig=Disp)</t>
  </si>
  <si>
    <t>Ajuste de Fatura Bovespa</t>
  </si>
  <si>
    <t>AJUSTE DE FATURA BOVESPA - PREGÃO [14/06/2021 BRADESCO]</t>
  </si>
  <si>
    <t>COMPRA BRESCO - FDO INV IMOB - 14/06/21BRCO11[BRADESCO]</t>
  </si>
  <si>
    <t>Compra de Titulo RF [LFT-O TESOURO] Op: J442660 Mv:34554380</t>
  </si>
  <si>
    <t>Compra de Titulo RF [LFT-O TESOURO] Op: J444767 Mv:34556659</t>
  </si>
  <si>
    <t>COMPRA DM - FII SHOPJSUL - 14/06/21JRDM11[BRADESCO]</t>
  </si>
  <si>
    <t>COMPRA FII EXCELLEN CIMB - 14/06/21FEXC11[BRADESCO]</t>
  </si>
  <si>
    <t>Pendência de Liquidação de Bolsa BRADESCO FEXC11 Pr. 14/06/2021</t>
  </si>
  <si>
    <t>Receb. Rend. de CVBI11 s/ 17,997</t>
  </si>
  <si>
    <t>Resg. Tit. RF [LFT-O TESOURO] Op:J437695 Mv:34565295 (Orig=Disp)</t>
  </si>
  <si>
    <t>Resg. Tit. RF [NTN-O TESOURO] Op:J436830 Mv:34565296 (Orig=Disp)</t>
  </si>
  <si>
    <t>Ajuste de Liq. Fin. Bovespa - 15/06/2021 - [BRADCTVM]</t>
  </si>
  <si>
    <t>Compra de Titulo RF [LFT-O TESOURO] Op: J449563 Mv:34576209</t>
  </si>
  <si>
    <t>Compra de Titulo RF [NTN-O TESOURO] Op: J447094 Mv:34573636</t>
  </si>
  <si>
    <t>COMPRA FII EXCELLEN CIMB - 15/06/21FEXC11[BRADESCO]</t>
  </si>
  <si>
    <t>Liquidação da Pendência de Bolsa BRADESCO FEXC11 Pr. 14/06/2021</t>
  </si>
  <si>
    <t>Resg. Tit. RF [LFT-O TESOURO] Op:J442660 Mv:34580773 (Orig=Disp)</t>
  </si>
  <si>
    <t>Resg. Tit. RF [LFT-O TESOURO] Op:J444767 Mv:34580774 (Orig=Disp)</t>
  </si>
  <si>
    <t>Compra de Titulo RF [LFT-O TESOURO] Op: J454547 Mv:34594157</t>
  </si>
  <si>
    <t>Compra de Titulo RF [LTN-O TESOURO] Op: J452379 Mv:34591984</t>
  </si>
  <si>
    <t>Resg. Tit. RF [LFT-O TESOURO] Op:J449563 Mv:34603798 (Orig=Disp)</t>
  </si>
  <si>
    <t>Resg. Tit. RF [NTN-O TESOURO] Op:J447094 Mv:34603799 (Orig=Disp)</t>
  </si>
  <si>
    <t>Ajuste de Liq. Fin. Bovespa - 17/06/2021 - [BRADCTVM]</t>
  </si>
  <si>
    <t>Compra de Titulo RF [LTN-O TESOURO] Op: J457949 Mv:34612898</t>
  </si>
  <si>
    <t>Compra de Titulo RF [NTN-O TESOURO] Op: J460045 Mv:34614995</t>
  </si>
  <si>
    <t>COMPRA DM - FII SHOPJSUL - 17/06/21JRDM11[BRADESCO]</t>
  </si>
  <si>
    <t>COMPRA FII EXCELLEN CIMB - 17/06/21FEXC11[BRADESCO]</t>
  </si>
  <si>
    <t>Resg. Tit. RF [LFT-O TESOURO] Op:J454547 Mv:34622175 (Orig=Disp)</t>
  </si>
  <si>
    <t>Resg. Tit. RF [LTN-O TESOURO] Op:J452379 Mv:34622176 (Orig=Disp)</t>
  </si>
  <si>
    <t>Taxa Anbima</t>
  </si>
  <si>
    <t>Ajuste de Liq. Fin. Bovespa - 18/06/2021 - [BRADCTVM]</t>
  </si>
  <si>
    <t>Compra de Titulo RF [LTN-O TESOURO] Op: J462561 Mv:34631644</t>
  </si>
  <si>
    <t>Compra de Titulo RF [LTN-O TESOURO] Op: J465115 Mv:34634445</t>
  </si>
  <si>
    <t>COMPRA DM - FII SHOPJSUL - 18/06/21JRDM11[BRADESCO]</t>
  </si>
  <si>
    <t>COMPRA FII EXCELLEN CIMB - 18/06/21FEXC11[BRADESCO]</t>
  </si>
  <si>
    <t>Receb. Rend. de JSRE11 s/ 125,878</t>
  </si>
  <si>
    <t>Resg. Tit. RF [LTN-O TESOURO] Op:J457949 Mv:34639752 (Orig=Disp)</t>
  </si>
  <si>
    <t>Resg. Tit. RF [NTN-O TESOURO] Op:J460045 Mv:34639753 (Orig=Disp)</t>
  </si>
  <si>
    <t>Ajuste de Liq. Fin. Bovespa - 21/06/2021 - [BRADCTVM]</t>
  </si>
  <si>
    <t>Compra de Titulo RF [LTN-O TESOURO] Op: J467754 Mv:34648357</t>
  </si>
  <si>
    <t>COMPRA DM - FII SHOPJSUL - 21/06/21JRDM11[BRADESCO]</t>
  </si>
  <si>
    <t>Resg. Tit. RF [LTN-O TESOURO] Op:J462561 Mv:34657541 (Orig=Disp)</t>
  </si>
  <si>
    <t>Resg. Tit. RF [LTN-O TESOURO] Op:J465115 Mv:34657542 (Orig=Disp)</t>
  </si>
  <si>
    <t>AJUSTE DE FATURA BOVESPA - PREGÃO [22/06/2021 BRADESCO]</t>
  </si>
  <si>
    <t>Compra de Titulo RF [LTN-O TESOURO] Op: J472159 Mv:34664745</t>
  </si>
  <si>
    <t>COMPRA DM - FII SHOPJSUL - 22/06/21JRDM11[BRADESCO]</t>
  </si>
  <si>
    <t>COMPRA REC FII VBI CRI REC - 22/06/21CVBI13 [1346]</t>
  </si>
  <si>
    <t>Resg. Tit. RF [LTN-O TESOURO] Op:J467754 Mv:34672041 (Orig=Disp)</t>
  </si>
  <si>
    <t>Ajuste de TAXA BOVESPA</t>
  </si>
  <si>
    <t>Compra de Titulo RF [LTN-O TESOURO] Op: J476096 Mv:34681217</t>
  </si>
  <si>
    <t>Despesa de TAXA BOVESPA - A06</t>
  </si>
  <si>
    <t>Resg. Tit. RF [LTN-O TESOURO] Op:J472159 Mv:34688447 (Orig=Disp)</t>
  </si>
  <si>
    <t>Compra de Titulo RF [LTN-O TESOURO] Op: J482323 Mv:34701309</t>
  </si>
  <si>
    <t>Compra de Titulo RF [LTN-O TESOURO] Op: J482715 Mv:34712126</t>
  </si>
  <si>
    <t>Compra de Titulo RF [NTN-O TESOURO] Op: J482130 Mv:34701111</t>
  </si>
  <si>
    <t>Estorno de regularização de FEXC11 - 1 QTD - PRE 14/06</t>
  </si>
  <si>
    <t>Liquidação de Pendência de Bolsa [BRADCTVM] FEXC11 Pr. 14/06/2021</t>
  </si>
  <si>
    <t>Resg. Tit. RF [LTN-O TESOURO] Op:J476096 Mv:34712599 (Orig=Disp)</t>
  </si>
  <si>
    <t>Compra de Titulo RF [LTN-O TESOURO] Op: J484077 Mv:34716072</t>
  </si>
  <si>
    <t>Resg. Tit. RF [LTN-O TESOURO] Op:J482323 Mv:34721714 (Orig=Disp)</t>
  </si>
  <si>
    <t>Resg. Tit. RF [LTN-O TESOURO] Op:J482715 Mv:34721715 (Orig=Disp)</t>
  </si>
  <si>
    <t>Resg. Tit. RF [NTN-O TESOURO] Op:J482130 Mv:34721712 (Orig=Disp)</t>
  </si>
  <si>
    <t>Compra de Titulo RF [LTN-O TESOURO] Op: J487634 Mv:34730779</t>
  </si>
  <si>
    <t>Resg. Tit. RF [LTN-O TESOURO] Op:J484077 Mv:34740740 (Orig=Disp)</t>
  </si>
  <si>
    <t>Compra de Titulo RF [LTN-O TESOURO] Op: J492855 Mv:34751158</t>
  </si>
  <si>
    <t>Resg. Tit. RF [LTN-O TESOURO] Op:J487634 Mv:34758510 (Orig=Disp)</t>
  </si>
  <si>
    <t>Compra de Titulo RF [NTN-O TESOURO] Op: J494300 Mv:34763364</t>
  </si>
  <si>
    <t>Fatura Bovespa - Emissão KNIP11 [ITAU CORRETORA]</t>
  </si>
  <si>
    <t>Resg. Tit. RF [LTN-O TESOURO] Op:J492855 Mv:34768854 (Orig=Disp)</t>
  </si>
  <si>
    <t>Compra de Titulo RF [LTN-O TESOURO] Op: J498286 Mv:34775355</t>
  </si>
  <si>
    <t>Resg. Tit. RF [NTN-O TESOURO] Op:J494300 Mv:34781601 (Orig=Disp)</t>
  </si>
  <si>
    <t>Compra de Titulo RF [NTN-O TESOURO] Op: J501295 Mv:34786521</t>
  </si>
  <si>
    <t>Resg. Tit. RF [LTN-O TESOURO] Op:J498286 Mv:34792075 (Orig=Disp)</t>
  </si>
  <si>
    <t>Compra de Titulo RF [NTN-O TESOURO] Op: J505496 Mv:34799645</t>
  </si>
  <si>
    <t>Receb. Rend. de BRCO11 s/ 117,439</t>
  </si>
  <si>
    <t>Resg. Tit. RF [NTN-O TESOURO] Op:J501295 Mv:34804525 (Orig=Disp)</t>
  </si>
  <si>
    <t>TARIFA DE LIQUIDAÃ‡ÃƒO FINANCEIRA</t>
  </si>
  <si>
    <t>Compra de Titulo RF [LTN-O TESOURO] Op: J508303 Mv:34812885</t>
  </si>
  <si>
    <t>Despesa de Taxa de Fiscalizacao CVM - FI Terceiros</t>
  </si>
  <si>
    <t>Resg. Tit. RF [NTN-O TESOURO] Op:J505496 Mv:34817235 (Orig=Disp)</t>
  </si>
  <si>
    <t>Compra de Titulo RF [NTN-O TESOURO] Op: J510929 Mv:34823686</t>
  </si>
  <si>
    <t>Estorno - Despesa de Taxa de Fiscalizacao CVM - FI Terceiros</t>
  </si>
  <si>
    <t>Resg. Tit. RF [LTN-O TESOURO] Op:J508303 Mv:34827529 (Orig=Disp)</t>
  </si>
  <si>
    <t>Compra de Titulo RF [NTN-O TESOURO] Op: J513875 Mv:34834530</t>
  </si>
  <si>
    <t>Resg. Tit. RF [NTN-O TESOURO] Op:J510929 Mv:34839235 (Orig=Disp)</t>
  </si>
  <si>
    <t>Compra de Titulo RF [LTN-O TESOURO] Op: J517148 Mv:34845486</t>
  </si>
  <si>
    <t>Receb. Rend. de KNSC11 s/ 626</t>
  </si>
  <si>
    <t>Resg. Tit. RF [NTN-O TESOURO] Op:J513875 Mv:34851256 (Orig=Disp)</t>
  </si>
  <si>
    <t>Compra de Titulo RF [NTN-O TESOURO] Op: J520479 Mv:34856862</t>
  </si>
  <si>
    <t>Resg. Tit. RF [LTN-O TESOURO] Op:J517148 Mv:34863612 (Orig=Disp)</t>
  </si>
  <si>
    <t>Compra de Titulo RF [LTN-O TESOURO] Op: J523285 Mv:34874711</t>
  </si>
  <si>
    <t>Receb. Rend. de FEXC11 s/ 77,623</t>
  </si>
  <si>
    <t>Resg. Tit. RF [NTN-O TESOURO] Op:J520479 Mv:34883022 (Orig=Disp)</t>
  </si>
  <si>
    <t>Compra de Titulo RF [LTN-O TESOURO] Op: J526905 Mv:34892487</t>
  </si>
  <si>
    <t>Receb. Rend. de CVBI13 s/ 96,554</t>
  </si>
  <si>
    <t>Resg. Tit. RF [LTN-O TESOURO] Op:J523285 Mv:34898263 (Orig=Disp)</t>
  </si>
  <si>
    <t>Ajuste de Liq. Fin. Bovespa - 15/07/2021 - [BRADCTVM]</t>
  </si>
  <si>
    <t>COMPRA AUTONOMY ED CORP FII - 15/07/21AIEC11[BRADESCO]</t>
  </si>
  <si>
    <t>Compra de Titulo RF [LTN-O TESOURO] Op: J530766 Mv:34904561</t>
  </si>
  <si>
    <t>Resg. Tit. RF [LTN-O TESOURO] Op:J526905 Mv:34909977 (Orig=Disp)</t>
  </si>
  <si>
    <t>Ajuste de Liq. Fin. Bovespa - 16/07/2021 - [BRADCTVM]</t>
  </si>
  <si>
    <t>COMPRA AUTONOMY ED CORP FII - 16/07/21AIEC11[BRADESCO]</t>
  </si>
  <si>
    <t>Compra de Titulo RF [LTN-O TESOURO] Op: J534203 Mv:34917194</t>
  </si>
  <si>
    <t>Receb. Rend. de CPTS13 s/ 38,571</t>
  </si>
  <si>
    <t>Receb. Rend. de CPTS14 s/ 36,095</t>
  </si>
  <si>
    <t>Rendimentos sobre 36.095 de CPTS14 [1346]</t>
  </si>
  <si>
    <t>Resg. Tit. RF [LTN-O TESOURO] Op:J530766 Mv:34921319 (Orig=Disp)</t>
  </si>
  <si>
    <t>Taxa CETIP</t>
  </si>
  <si>
    <t>Ajuste de Liq. Fin. Bovespa - 19/07/2021 - [BRADCTVM]</t>
  </si>
  <si>
    <t>COMPRA AUTONOMY ED CORP FII - 19/07/21AIEC11[BRADESCO]</t>
  </si>
  <si>
    <t>Compra de Titulo RF [NTN-O TESOURO] Op: J537405 Mv:34927872</t>
  </si>
  <si>
    <t>Resg. Tit. RF [LTN-O TESOURO] Op:J534203 Mv:34933174 (Orig=Disp)</t>
  </si>
  <si>
    <t>Ajuste de Liq. Fin. Bovespa - 20/07/2021 - [BRADCTVM]</t>
  </si>
  <si>
    <t>COMPRA AUTONOMY ED CORP FII - 20/07/21AIEC11[BRADESCO]</t>
  </si>
  <si>
    <t>Compra de Titulo RF [LTN-O TESOURO] Op: J540489 Mv:34939307</t>
  </si>
  <si>
    <t>Resg. Tit. RF [NTN-O TESOURO] Op:J537405 Mv:34944558 (Orig=Disp)</t>
  </si>
  <si>
    <t>Ajuste de Liq. Fin. Bovespa - 21/07/2021 - [BRADCTVM]</t>
  </si>
  <si>
    <t>COMPRA AUTONOMY ED CORP FII - 21/07/21AIEC11[BRADESCO]</t>
  </si>
  <si>
    <t>Compra de Titulo RF [LTN-O TESOURO] Op: J545775 Mv:34952266</t>
  </si>
  <si>
    <t>Resg. Tit. RF [LTN-O TESOURO] Op:J540489 Mv:34956261 (Orig=Disp)</t>
  </si>
  <si>
    <t>VENDA FII VBI PRIME PROPERTIES - 21/07/21PVBI11[BRADESCO]</t>
  </si>
  <si>
    <t>Ajuste de Liq. Fin. Bovespa - 22/07/2021 - [BRADCTVM]</t>
  </si>
  <si>
    <t>COMPRA AUTONOMY ED CORP FII - 22/07/21AIEC11[BRADESCO]</t>
  </si>
  <si>
    <t>Compra de Titulo RF [LTN-O TESOURO] Op: J547344 Mv:34964559</t>
  </si>
  <si>
    <t>Estorno de Taxa CETIP</t>
  </si>
  <si>
    <t>Resg. Tit. RF [LTN-O TESOURO] Op:J545775 Mv:34976323 (Orig=Disp)</t>
  </si>
  <si>
    <t>VENDA FII VBI PRIME PROPERTIES - 22/07/21PVBI11[BRADESCO]</t>
  </si>
  <si>
    <t>Ajuste de Liq. Fin. Bovespa - 23/07/2021 - [BRADCTVM]</t>
  </si>
  <si>
    <t>COMPRA AUTONOMY ED CORP FII - 23/07/21AIEC11[BRADESCO]</t>
  </si>
  <si>
    <t>Compra de Titulo RF [LTN-O TESOURO] Op: J550961 Mv:34982441</t>
  </si>
  <si>
    <t>Resg. Tit. RF [LTN-O TESOURO] Op:J547344 Mv:34990310 (Orig=Disp)</t>
  </si>
  <si>
    <t>VENDA FII VBI PRIME PROPERTIES - 23/07/21PVBI11[BRADESCO]</t>
  </si>
  <si>
    <t>Ajuste de Liq. Fin. Bovespa - 26/07/2021 - [BRADCTVM]</t>
  </si>
  <si>
    <t>Compra de Titulo RF [LTN-O TESOURO] Op: J553645 Mv:34994492</t>
  </si>
  <si>
    <t>Resg. Tit. RF [LTN-O TESOURO] Op:J550961 Mv:34999201 (Orig=Disp)</t>
  </si>
  <si>
    <t>VENDA FII VBI PRIME PROPERTIES - 26/07/21PVBI11[BRADESCO]</t>
  </si>
  <si>
    <t>Compra de Titulo RF [LTN-O TESOURO] Op: J556774 Mv:35005264</t>
  </si>
  <si>
    <t>Resg. Tit. RF [LTN-O TESOURO] Op:J553645 Mv:35010661 (Orig=Disp)</t>
  </si>
  <si>
    <t>Compra de Titulo RF [LTN-O TESOURO] Op: J562502 Mv:35019868</t>
  </si>
  <si>
    <t>Resg. Tit. RF [LTN-O TESOURO] Op:J556774 Mv:35025212 (Orig=Disp)</t>
  </si>
  <si>
    <t>Compra de Titulo RF [LTN-O TESOURO] Op: J565252 Mv:35031598</t>
  </si>
  <si>
    <t>Resg. Tit. RF [LTN-O TESOURO] Op:J562502 Mv:35037683 (Orig=Disp)</t>
  </si>
  <si>
    <t>Compra de Titulo RF [LTN-O TESOURO] Op: J568497 Mv:35042918</t>
  </si>
  <si>
    <t>Resg. Tit. RF [LTN-O TESOURO] Op:J565252 Mv:35049199 (Orig=Disp)</t>
  </si>
  <si>
    <t>Compra de Titulo RF [NTN-O TESOURO] Op: J572481 Mv:35054912</t>
  </si>
  <si>
    <t>Resg. Tit. RF [LTN-O TESOURO] Op:J568497 Mv:35060389 (Orig=Disp)</t>
  </si>
  <si>
    <t>Compra de Titulo RF [LTN-O TESOURO] Op: J577289 Mv:35066225</t>
  </si>
  <si>
    <t>Resg. Tit. RF [NTN-O TESOURO] Op:J572481 Mv:35072246 (Orig=Disp)</t>
  </si>
  <si>
    <t>Ajuste de Liq. Fin. Bovespa - 04/08/2021 - [BRADCTVM]</t>
  </si>
  <si>
    <t>Ajuste de TARIFA DE LIQUIDAÃ‡ÃƒO FINANCEIRA</t>
  </si>
  <si>
    <t>Compra de Titulo RF [NTN-O TESOURO] Op: J581314 Mv:35078364</t>
  </si>
  <si>
    <t>Despesa de B 10 - TARIFA DE LIQUIDAÇÃO FINANCEIRA</t>
  </si>
  <si>
    <t>Receb. Rend. de PVBI11 s/ 157,621</t>
  </si>
  <si>
    <t>Resg. Tit. RF [LTN-O TESOURO] Op:J577289 Mv:35084095 (Orig=Disp)</t>
  </si>
  <si>
    <t>VENDA FII VBI PRIME PROPERTIES - 04/08/21PVBI11[BRADESCO]</t>
  </si>
  <si>
    <t>Compra de Titulo RF [LTN-O TESOURO] Op: J585451 Mv:35091881</t>
  </si>
  <si>
    <t>Receb. Rend. de AIEC11 s/ 64,233</t>
  </si>
  <si>
    <t>Resg. Tit. RF [NTN-O TESOURO] Op:J581314 Mv:35097951 (Orig=Disp)</t>
  </si>
  <si>
    <t>Compra de Titulo RF [NTN-O TESOURO] Op: J590508 Mv:35106308</t>
  </si>
  <si>
    <t>Resg. Tit. RF [LTN-O TESOURO] Op:J585451 Mv:35109935 (Orig=Disp)</t>
  </si>
  <si>
    <t>Compra de Titulo RF [NTN-O TESOURO] Op: J592852 Mv:35116412</t>
  </si>
  <si>
    <t>Resg. Tit. RF [NTN-O TESOURO] Op:J590508 Mv:35123231 (Orig=Disp)</t>
  </si>
  <si>
    <t>Compra de Titulo RF [NTN-O TESOURO] Op: J596075 Mv:35127979</t>
  </si>
  <si>
    <t>Receb. Rend. de KNIP11 s/ 64,000</t>
  </si>
  <si>
    <t>Resg. Tit. RF [NTN-O TESOURO] Op:J592852 Mv:35134015 (Orig=Disp)</t>
  </si>
  <si>
    <t>Compra de Titulo RF [LTN-O TESOURO] Op: J599001 Mv:35139740</t>
  </si>
  <si>
    <t>Receb. Rend. de JRDM11 s/ 32,774</t>
  </si>
  <si>
    <t>Resg. Tit. RF [NTN-O TESOURO] Op:J596075 Mv:35144223 (Orig=Disp)</t>
  </si>
  <si>
    <t>Ajuste de Liq. Fin. Bovespa - 12/08/2021 - [BRADCTVM]</t>
  </si>
  <si>
    <t>Compra de Titulo RF [NTN-O TESOURO] Op: J602316 Mv:35198202</t>
  </si>
  <si>
    <t>COMPRA FDO INV. IMOB. VBI CRI - 12/08/21CVBI11[BRADESCO]</t>
  </si>
  <si>
    <t>COMPRA FII EXCELLEN CIMB - 12/08/21FEXC11[BRADESCO]</t>
  </si>
  <si>
    <t>Receb. Rend. de CVBI11 s/ 114,551</t>
  </si>
  <si>
    <t>Resg. Tit. RF [LTN-O TESOURO] Op:J599001 Mv:35217935 (Orig=Disp)</t>
  </si>
  <si>
    <t>Ajuste de Liq. Fin. Bovespa - 13/08/2021 - [BRADCTVM]</t>
  </si>
  <si>
    <t>Compra de Titulo RF [LTN-O TESOURO] Op: J606629 Mv:35260660</t>
  </si>
  <si>
    <t>COMPRA FDO INV. IMOB. VBI CRI - 13/08/21CVBI11[BRADESCO]</t>
  </si>
  <si>
    <t>COMPRA FII EXCELLEN CIMB - 13/08/21FEXC11[BRADESCO]</t>
  </si>
  <si>
    <t>Resg. Tit. RF [NTN-O TESOURO] Op:J602316 Mv:35264660 (Orig=Disp)</t>
  </si>
  <si>
    <t>Ajuste de Liq. Fin. Bovespa - 16/08/2021 - [BRADCTVM]</t>
  </si>
  <si>
    <t>Compra de Titulo RF [NTN-O TESOURO] Op: J610342 Mv:35274162</t>
  </si>
  <si>
    <t>COMPRA FDO INV. IMOB. VBI CRI - 16/08/21CVBI11[BRADESCO]</t>
  </si>
  <si>
    <t>COMPRA FII EXCELLEN CIMB - 16/08/21FEXC11[BRADESCO]</t>
  </si>
  <si>
    <t>Receb. Rend. de CPTS11 s/ 187,039</t>
  </si>
  <si>
    <t>Resg. Tit. RF [LTN-O TESOURO] Op:J606629 Mv:35279149 (Orig=Disp)</t>
  </si>
  <si>
    <t>Ajuste de Liq. Fin. Bovespa - 17/08/2021 - [BRADCTVM]</t>
  </si>
  <si>
    <t>Compra de Titulo RF [LTN-O TESOURO] Op: J614475 Mv:35288698</t>
  </si>
  <si>
    <t>COMPRA FDO INV. IMOB. VBI CRI - 17/08/21CVBI11[BRADESCO]</t>
  </si>
  <si>
    <t>Resg. Tit. RF [NTN-O TESOURO] Op:J610342 Mv:35292647 (Orig=Disp)</t>
  </si>
  <si>
    <t>Ajuste de Liq. Fin. Bovespa - 18/08/2021 - [BRADCTVM]</t>
  </si>
  <si>
    <t>Compra de Titulo RF [LTN-O TESOURO] Op: J618613 Mv:35304545</t>
  </si>
  <si>
    <t>COMPRA FDO INV. IMOB. VBI CRI - 18/08/21CVBI11[BRADESCO]</t>
  </si>
  <si>
    <t>Resg. Tit. RF [LTN-O TESOURO] Op:J614475 Mv:35310751 (Orig=Disp)</t>
  </si>
  <si>
    <t>Ajuste de Liq. Fin. Bovespa - 19/08/2021 - [BRADCTVM]</t>
  </si>
  <si>
    <t>COMPRA AUTONOMY ED CORP FII - 19/08/21AIEC11[BRADESCO]</t>
  </si>
  <si>
    <t>Compra de Titulo RF [NTN-O TESOURO] Op: J622198 Mv:35319019</t>
  </si>
  <si>
    <t>COMPRA FDO INV. IMOB. VBI CRI - 19/08/21CVBI11[BRADESCO]</t>
  </si>
  <si>
    <t>Resg. Tit. RF [LTN-O TESOURO] Op:J618613 Mv:35324294 (Orig=Disp)</t>
  </si>
  <si>
    <t>Ajuste de Liq. Fin. Bovespa - 20/08/2021 - [BRADCTVM]</t>
  </si>
  <si>
    <t>COMPRA AUTONOMY ED CORP FII - 20/08/21AIEC11[BRADESCO]</t>
  </si>
  <si>
    <t>Compra de Titulo RF [NTN-O TESOURO] Op: J625560 Mv:35330977</t>
  </si>
  <si>
    <t>COMPRA FDO INV. IMOB. VBI CRI - 20/08/21CVBI11[BRADESCO]</t>
  </si>
  <si>
    <t>Resg. Tit. RF [NTN-O TESOURO] Op:J622198 Mv:35339515 (Orig=Disp)</t>
  </si>
  <si>
    <t>Ajuste de Liq. Fin. Bovespa - 23/08/2021 - [BRADCTVM]</t>
  </si>
  <si>
    <t>COMPRA AUTONOMY ED CORP FII - 23/08/21AIEC11[BRADESCO]</t>
  </si>
  <si>
    <t>Compra de Titulo RF [LTN-O TESOURO] Op: J628769 Mv:35344116</t>
  </si>
  <si>
    <t>COMPRA FDO INV. IMOB. VBI CRI - 23/08/21CVBI11[BRADESCO]</t>
  </si>
  <si>
    <t>Resg. Tit. RF [NTN-O TESOURO] Op:J625560 Mv:35354368 (Orig=Disp)</t>
  </si>
  <si>
    <t>Ajuste de Liq. Fin. Bovespa - 24/08/2021 - [BRADCTVM]</t>
  </si>
  <si>
    <t>Compra de Titulo RF [NTN-O TESOURO] Op: J631835 Mv:35359884</t>
  </si>
  <si>
    <t>COMPRA FDO INV. IMOB. VBI CRI - 24/08/21CVBI11[BRADESCO]</t>
  </si>
  <si>
    <t>COMPRA FII EXCELLEN CIMB - 24/08/21FEXC11[BRADESCO]</t>
  </si>
  <si>
    <t>Resg. Tit. RF [LTN-O TESOURO] Op:J628769 Mv:35364047 (Orig=Disp)</t>
  </si>
  <si>
    <t>Ajuste de Liq. Fin. Bovespa - 25/08/2021 - [BRADCTVM]</t>
  </si>
  <si>
    <t>Compra de Titulo RF [NTN-O TESOURO] Op: J635591 Mv:35374719</t>
  </si>
  <si>
    <t>COMPRA FDO INV. IMOB. VBI CRI - 25/08/21CVBI11[BRADESCO]</t>
  </si>
  <si>
    <t>Resg. Tit. RF [NTN-O TESOURO] Op:J631835 Mv:35381546 (Orig=Disp)</t>
  </si>
  <si>
    <t>Ajuste de Liq. Fin. Bovespa - 26/08/2021 - [BRADCTVM]</t>
  </si>
  <si>
    <t>COMPRA AUTONOMY ED CORP FII - 26/08/21AIEC11[BRADESCO]</t>
  </si>
  <si>
    <t>Compra de Titulo RF [LTN-O TESOURO] Op: J640344 Mv:35389064</t>
  </si>
  <si>
    <t>COMPRA FDO INV. IMOB. VBI CRI - 26/08/21CVBI11[BRADESCO]</t>
  </si>
  <si>
    <t>Resg. Tit. RF [NTN-O TESOURO] Op:J635591 Mv:35391300 (Orig=Disp)</t>
  </si>
  <si>
    <t>Ajuste de Liq. Fin. Bovespa - 27/08/2021 - [BRADCTVM]</t>
  </si>
  <si>
    <t>COMPRA AUTONOMY ED CORP FII - 27/08/21AIEC11[BRADESCO]</t>
  </si>
  <si>
    <t>Compra de Titulo RF [LTN-O TESOURO] Op: J643047 Mv:35400647</t>
  </si>
  <si>
    <t>COMPRA FDO INV. IMOB. VBI CRI - 27/08/21CVBI11[BRADESCO]</t>
  </si>
  <si>
    <t>Resg. Tit. RF [LTN-O TESOURO] Op:J640344 Mv:35404260 (Orig=Disp)</t>
  </si>
  <si>
    <t>Ajuste de Liq. Fin. Bovespa - 30/08/2021 - [BRADCTVM]</t>
  </si>
  <si>
    <t>COMPRA AUTONOMY ED CORP FII - 30/08/21AIEC11[BRADESCO]</t>
  </si>
  <si>
    <t>Compra de Titulo RF [NTN-O TESOURO] Op: J645859 Mv:35413459</t>
  </si>
  <si>
    <t>COMPRA FDO INV. IMOB. VBI CRI - 30/08/21CVBI11[BRADESCO]</t>
  </si>
  <si>
    <t>COMPRA FII EXCELLEN CIMB - 30/08/21FEXC11[BRADESCO]</t>
  </si>
  <si>
    <t>Resg. Tit. RF [LTN-O TESOURO] Op:J643047 Mv:35420791 (Orig=Disp)</t>
  </si>
  <si>
    <t>Ajuste de Liq. Fin. Bovespa - 31/08/2021 - [BRADCTVM]</t>
  </si>
  <si>
    <t>Compra de Titulo RF [LTN-O TESOURO] Op: J648788 Mv:35425677</t>
  </si>
  <si>
    <t>COMPRA FDO INV. IMOB. VBI CRI - 31/08/21CVBI11[BRADESCO]</t>
  </si>
  <si>
    <t>Resg. Tit. RF [NTN-O TESOURO] Op:J645859 Mv:35433614 (Orig=Disp)</t>
  </si>
  <si>
    <t>VENDA FII VBI PRIME PROPERTIES - 31/08/21PVBI11[BRADESCO]</t>
  </si>
  <si>
    <t>Ajuste de Liq. Fin. Bovespa - 01/09/2021 - [BRADCTVM]</t>
  </si>
  <si>
    <t>COMPRA AUTONOMY ED CORP FII - 01/09/21AIEC11[BRADESCO]</t>
  </si>
  <si>
    <t>Compra de Titulo RF [NTN-O TESOURO] Op: J654729 Mv:35438894</t>
  </si>
  <si>
    <t>COMPRA FDO INV. IMOB. VBI CRI - 01/09/21CVBI11[BRADESCO]</t>
  </si>
  <si>
    <t>Resg. Tit. RF [LTN-O TESOURO] Op:J648788 Mv:35441617 (Orig=Disp)</t>
  </si>
  <si>
    <t>VENDA FII VBI PRIME PROPERTIES - 01/09/21PVBI11[BRADESCO]</t>
  </si>
  <si>
    <t>AJUSTE DE FATURA BOVESPA - PREGÃO [02/09/2021 BRADESCO]</t>
  </si>
  <si>
    <t>COMPRA AUTONOMY ED CORP FII - 02/09/21AIEC11[BRADESCO]</t>
  </si>
  <si>
    <t>Compra de Titulo RF [LTN-O TESOURO] Op: J656529 Mv:35449184</t>
  </si>
  <si>
    <t>COMPRA FDO INV. IMOB. VBI CRI - 02/09/21CVBI11[BRADESCO]</t>
  </si>
  <si>
    <t>Resg. Tit. RF [NTN-O TESOURO] Op:J654729 Mv:35453449 (Orig=Disp)</t>
  </si>
  <si>
    <t>VENDA FII VBI PRIME PROPERTIES - 02/09/21PVBI11[BRADESCO]</t>
  </si>
  <si>
    <t>Ajuste de Liq. Fin. Bovespa - 03/09/2021 - [BRADCTVM]</t>
  </si>
  <si>
    <t>Compra de Titulo RF [NTN-O TESOURO] Op: J661507 Mv:35462469</t>
  </si>
  <si>
    <t>Receb. Rend. de PVBI11 s/ 155,095</t>
  </si>
  <si>
    <t>Resg. Tit. RF [LTN-O TESOURO] Op:J656529 Mv:35464003 (Orig=Disp)</t>
  </si>
  <si>
    <t>VENDA FII VBI PRIME PROPERTIES - 03/09/21PVBI11[BRADESCO]</t>
  </si>
  <si>
    <t>Ajuste de Liq. Fin. Bovespa - 06/09/2021 - [BRADCTVM]</t>
  </si>
  <si>
    <t>COMPRA AUTONOMY ED CORP FII - 06/09/21AIEC11[BRADESCO]</t>
  </si>
  <si>
    <t>Compra de Titulo RF [LTN-O TESOURO] Op: J664831 Mv:35473910</t>
  </si>
  <si>
    <t>COMPRA FDO INV. IMOB. VBI CRI - 06/09/21CVBI11[BRADESCO]</t>
  </si>
  <si>
    <t>Receb. Rend. de AIEC11 s/ 70,867</t>
  </si>
  <si>
    <t>Resg. Tit. RF [NTN-O TESOURO] Op:J661507 Mv:35476745 (Orig=Disp)</t>
  </si>
  <si>
    <t>Compra de Titulo RF [LTN-O TESOURO] Op: J667541 Mv:35485413</t>
  </si>
  <si>
    <t>Resg. Tit. RF [LTN-O TESOURO] Op:J664831 Mv:35488497 (Orig=Disp)</t>
  </si>
  <si>
    <t>Ajuste de Liq. Fin. Bovespa - 09/09/2021 - [BRADCTVM]</t>
  </si>
  <si>
    <t>Compra de Titulo RF [NTN-O TESOURO] Op: J669656 Mv:35496516</t>
  </si>
  <si>
    <t>COMPRA FDO INV. IMOB. VBI CRI - 09/09/21CVBI11[BRADESCO]</t>
  </si>
  <si>
    <t>Resg. Tit. RF [LTN-O TESOURO] Op:J667541 Mv:35500335 (Orig=Disp)</t>
  </si>
  <si>
    <t>Ajuste de Liq. Fin. Bovespa - 10/09/2021 - [BRADCTVM]</t>
  </si>
  <si>
    <t>Compra de Titulo RF [LTN-O TESOURO] Op: J673953 Mv:35509807</t>
  </si>
  <si>
    <t>COMPRA FDO INV. IMOB. VBI CRI - 10/09/21CVBI11[BRADESCO]</t>
  </si>
  <si>
    <t>Resg. Tit. RF [NTN-O TESOURO] Op:J669656 Mv:35516160 (Orig=Disp)</t>
  </si>
  <si>
    <t>Ajuste de Liq. Fin. Bovespa - 13/09/2021 - [BRADCTVM]</t>
  </si>
  <si>
    <t>Compra de Titulo RF [LTN-O TESOURO] Op: J676684 Mv:35529524</t>
  </si>
  <si>
    <t>COMPRA FDO INV. IMOB. VBI CRI - 13/09/21CVBI11[BRADESCO]</t>
  </si>
  <si>
    <t>COMPRA FII RBRALPHA - 13/09/21RBRF11[BRADESCO]</t>
  </si>
  <si>
    <t>Receb. Rend. de FEXC11 s/ 79,643</t>
  </si>
  <si>
    <t>Resg. Tit. RF [LTN-O TESOURO] Op:J673953 Mv:35544154 (Orig=Disp)</t>
  </si>
  <si>
    <t>Ajuste de Liq. Fin. Bovespa - 14/09/2021 - [BRADCTVM]</t>
  </si>
  <si>
    <t>COMPRA AUTONOMY ED CORP FII - 14/09/21AIEC11[BRADESCO]</t>
  </si>
  <si>
    <t>Compra de Titulo RF [LTN-O TESOURO] Op: J679792 Mv:35549284</t>
  </si>
  <si>
    <t>COMPRA FDO INV. IMOB. VBI CRI - 14/09/21CVBI11[BRADESCO]</t>
  </si>
  <si>
    <t>COMPRA FII RBRALPHA - 14/09/21RBRF11[BRADESCO]</t>
  </si>
  <si>
    <t>Receb. Rend. de CVBI11 s/ 119,405</t>
  </si>
  <si>
    <t>Resg. Tit. RF [LTN-O TESOURO] Op:J676684 Mv:35555034 (Orig=Disp)</t>
  </si>
  <si>
    <t>Ajuste de Liq. Fin. Bovespa - 15/09/2021 - [BRADCTVM]</t>
  </si>
  <si>
    <t>Compra de Titulo RF [LTN-O TESOURO] Op: J683985 Mv:35560940</t>
  </si>
  <si>
    <t>COMPRA FII RBRALPHA - 15/09/21RBRF11[BRADESCO]</t>
  </si>
  <si>
    <t>Resg. Tit. RF [LTN-O TESOURO] Op:J679792 Mv:35565834 (Orig=Disp)</t>
  </si>
  <si>
    <t>Ajuste de Liq. Fin. Bovespa - 16/09/2021 - [BRADCTVM]</t>
  </si>
  <si>
    <t>Compra de Titulo RF [LTN-O TESOURO] Op: J686570 Mv:35573365</t>
  </si>
  <si>
    <t>COMPRA FII RBRALPHA - 16/09/21RBRF11[BRADESCO]</t>
  </si>
  <si>
    <t>Resg. Tit. RF [LTN-O TESOURO] Op:J683985 Mv:35579617 (Orig=Disp)</t>
  </si>
  <si>
    <t>Compra de Titulo RF [NTN-O TESOURO] Op: J689159 Mv:35585245</t>
  </si>
  <si>
    <t>Resg. Tit. RF [LTN-O TESOURO] Op:J686570 Mv:35590122 (Orig=Disp)</t>
  </si>
  <si>
    <t>Ajuste de Liq. Fin. Bovespa - 20/09/2021 - [BRADCTVM]</t>
  </si>
  <si>
    <t>Compra de Titulo RF [NTN-O TESOURO] Op: J692560 Mv:35596208</t>
  </si>
  <si>
    <t>COMPRA FDO INV. IMOB. VBI CRI - 20/09/21CVBI11[BRADESCO]</t>
  </si>
  <si>
    <t>Resg. Tit. RF [NTN-O TESOURO] Op:J689159 Mv:35601693 (Orig=Disp)</t>
  </si>
  <si>
    <t>Ajuste de Liq. Fin. Bovespa - 21/09/2021 - [BRADCTVM]</t>
  </si>
  <si>
    <t>Compra de Titulo RF [NTN-O TESOURO] Op: J695637 Mv:35606868</t>
  </si>
  <si>
    <t>Resg. Tit. RF [NTN-O TESOURO] Op:J692560 Mv:35612968 (Orig=Disp)</t>
  </si>
  <si>
    <t>VENDA FII VBI PRIME PROPERTIES - 21/09/21PVBI11[BRADESCO]</t>
  </si>
  <si>
    <t>Ajuste de Liq. Fin. Bovespa - 22/09/2021 - [BRADCTVM]</t>
  </si>
  <si>
    <t>Compra de Titulo RF [NTN-O TESOURO] Op: J699297 Mv:35618701</t>
  </si>
  <si>
    <t>Resg. Tit. RF [NTN-O TESOURO] Op:J695637 Mv:35622932 (Orig=Disp)</t>
  </si>
  <si>
    <t>VENDA FII VBI PRIME PROPERTIES - 22/09/21PVBI11[BRADESCO]</t>
  </si>
  <si>
    <t>Ajuste de Liq. Fin. Bovespa - 23/09/2021 - [BRADCTVM]</t>
  </si>
  <si>
    <t>Compra de Titulo RF [NTN-O TESOURO] Op: J701337 Mv:35631836</t>
  </si>
  <si>
    <t>Resg. Tit. RF [NTN-O TESOURO] Op:J699297 Mv:35636543 (Orig=Disp)</t>
  </si>
  <si>
    <t>Taxa SELIC</t>
  </si>
  <si>
    <t>VENDA FII VBI PRIME PROPERTIES - 23/09/21PVBI11[BRADESCO]</t>
  </si>
  <si>
    <t>Ajuste de Liq. Fin. Bovespa - 24/09/2021 - [BRADCTVM]</t>
  </si>
  <si>
    <t>Compra de Titulo RF [NTN-O TESOURO] Op: J705410 Mv:35646962</t>
  </si>
  <si>
    <t>Resg. Tit. RF [NTN-O TESOURO] Op:J701337 Mv:35648574 (Orig=Disp)</t>
  </si>
  <si>
    <t>VENDA FII VBI PRIME PROPERTIES - 24/09/21PVBI11[BRADESCO]</t>
  </si>
  <si>
    <t>Ajuste de Liq. Fin. Bovespa - 27/09/2021 - [BRADCTVM]</t>
  </si>
  <si>
    <t>Compra de Titulo RF [LTN-O TESOURO] Op: J707370 Mv:35657540</t>
  </si>
  <si>
    <t>Resg. Tit. RF [NTN-O TESOURO] Op:J705410 Mv:35662521 (Orig=Disp)</t>
  </si>
  <si>
    <t>VENDA FII VBI PRIME PROPERTIES - 27/09/21PVBI11[BRADESCO]</t>
  </si>
  <si>
    <t>Ajuste de Liq. Fin. Bovespa - 28/09/2021 - [BRADCTVM]</t>
  </si>
  <si>
    <t>Compra de Titulo RF [NTN-O TESOURO] Op: J710957 Mv:35670864</t>
  </si>
  <si>
    <t>Resg. Tit. RF [LTN-O TESOURO] Op:J707370 Mv:35675622 (Orig=Disp)</t>
  </si>
  <si>
    <t>VENDA FII VBI PRIME PROPERTIES - 28/09/21PVBI11[BRADESCO]</t>
  </si>
  <si>
    <t>Ajuste de Liq. Fin. Bovespa - 29/09/2021 - [BRADCTVM]</t>
  </si>
  <si>
    <t>Compra de Titulo RF [LTN-O TESOURO] Op: J714919 Mv:35685233</t>
  </si>
  <si>
    <t>Resg. Tit. RF [NTN-O TESOURO] Op:J710957 Mv:35694986 (Orig=Disp)</t>
  </si>
  <si>
    <t>VENDA FII VBI PRIME PROPERTIES - 29/09/21PVBI11[BRADESCO]</t>
  </si>
  <si>
    <t>Ajuste de Liq. Fin. Bovespa - 30/09/2021 - [BRADCTVM]</t>
  </si>
  <si>
    <t>Compra de Titulo RF [LTN-O TESOURO] Op: J717803 Mv:35697885</t>
  </si>
  <si>
    <t>Resg. Tit. RF [LTN-O TESOURO] Op:J714919 Mv:35703514 (Orig=Disp)</t>
  </si>
  <si>
    <t>VENDA FII VBI PRIME PROPERTIES - 30/09/21PVBI11[BRADESCO]</t>
  </si>
  <si>
    <t>Ajuste de Liq. Fin. Bovespa - 01/10/2021 - [BRADCTVM]</t>
  </si>
  <si>
    <t>Compra de Titulo RF [NTN-O TESOURO] Op: J723123 Mv:35712232</t>
  </si>
  <si>
    <t>Resg. Tit. RF [LTN-O TESOURO] Op:J717803 Mv:35715404 (Orig=Disp)</t>
  </si>
  <si>
    <t>VENDA FII VBI PRIME PROPERTIES - 01/10/21PVBI11[BRADESCO]</t>
  </si>
  <si>
    <t>Ajuste de Liq. Fin. Bovespa - 04/10/2021 - [BRADCTVM]</t>
  </si>
  <si>
    <t>Compra de Titulo RF [NTN-O TESOURO] Op: J725339 Mv:35721771</t>
  </si>
  <si>
    <t>Resg. Tit. RF [NTN-O TESOURO] Op:J723123 Mv:35729980 (Orig=Disp)</t>
  </si>
  <si>
    <t>VENDA FII KINEA IPCI - 04/10/21KNIP11[BRADESCO]</t>
  </si>
  <si>
    <t>VENDA FII VBI PRIME PROPERTIES - 04/10/21PVBI11[BRADESCO]</t>
  </si>
  <si>
    <t>Ajuste de Liq. Fin. Bovespa - 05/10/2021 - [BRADCTVM]</t>
  </si>
  <si>
    <t>Compra de Titulo RF [LTN-O TESOURO] Op: J728639 Mv:35732950</t>
  </si>
  <si>
    <t>Receb. Rend. de PVBI11 s/ 143,662</t>
  </si>
  <si>
    <t>Resg. Tit. RF [NTN-O TESOURO] Op:J725339 Mv:35738794 (Orig=Disp)</t>
  </si>
  <si>
    <t>VENDA FII KINEA IPCI - 05/10/21KNIP11[BRADESCO]</t>
  </si>
  <si>
    <t>VENDA FII VBI PRIME PROPERTIES - 05/10/21PVBI11[BRADESCO]</t>
  </si>
  <si>
    <t>Ajuste de Liq. Fin. Bovespa - 06/10/2021 - [BRADCTVM]</t>
  </si>
  <si>
    <t>Compra de Titulo RF [LFT-O TESOURO] Op: J732197 Mv:35746432</t>
  </si>
  <si>
    <t>Receb. Rend. de AIEC11 s/ 72,562</t>
  </si>
  <si>
    <t>Resg. Tit. RF [LTN-O TESOURO] Op:J728639 Mv:35753573 (Orig=Disp)</t>
  </si>
  <si>
    <t>VENDA FII KINEA IPCI - 06/10/21KNIP11[BRADESCO]</t>
  </si>
  <si>
    <t>VENDA FII VBI PRIME PROPERTIES - 06/10/21PVBI11[BRADESCO]</t>
  </si>
  <si>
    <t>Ajuste de Liq. Fin. Bovespa - 07/10/2021 - [BRADCTVM]</t>
  </si>
  <si>
    <t>Compra de Titulo RF [LTN-O TESOURO] Op: J736395 Mv:35759495</t>
  </si>
  <si>
    <t>Resg. Tit. RF [LFT-O TESOURO] Op:J732197 Mv:35764499 (Orig=Disp)</t>
  </si>
  <si>
    <t>VENDA FII KINEA IPCI - 07/10/21KNIP11[BRADESCO]</t>
  </si>
  <si>
    <t>VENDA FII VBI PRIME PROPERTIES - 07/10/21PVBI11[BRADESCO]</t>
  </si>
  <si>
    <t>Ajuste de Liq. Fin. Bovespa - 08/10/2021 - [BRADCTVM]</t>
  </si>
  <si>
    <t>Compra de Titulo RF [LTN-O TESOURO] Op: J739430 Mv:35770939</t>
  </si>
  <si>
    <t>Resg. Tit. RF [LTN-O TESOURO] Op:J736395 Mv:35774937 (Orig=Disp)</t>
  </si>
  <si>
    <t>VENDA BRCR - FII BCREF I - 08/10/21BRCR11[BRADESCO]</t>
  </si>
  <si>
    <t>VENDA FII JS REAL- 08/10/21JSRE11[BRADESCO]</t>
  </si>
  <si>
    <t>VENDA FII KINEA IPCI - 08/10/21KNIP11[BRADESCO]</t>
  </si>
  <si>
    <t>VENDA FII VBI PRIME PROPERTIES - 08/10/21PVBI11[BRADESCO]</t>
  </si>
  <si>
    <t>Ajuste de Liq. Fin. Bovespa - 11/10/2021 - [BRADCTVM]</t>
  </si>
  <si>
    <t>Compra de Titulo RF [LTN-O TESOURO] Op: J744571 Mv:35783449</t>
  </si>
  <si>
    <t>Resg. Tit. RF [LTN-O TESOURO] Op:J739430 Mv:35788038 (Orig=Disp)</t>
  </si>
  <si>
    <t>VENDA BRCR - FII BCREF I - 11/10/21BRCR11[BRADESCO]</t>
  </si>
  <si>
    <t>VENDA FDO INV IMOB - VBI LOGÍSTICO - 11/10/21LVBI11[BRADE</t>
  </si>
  <si>
    <t>VENDA FII JS REAL- 11/10/21JSRE11[BRADESCO]</t>
  </si>
  <si>
    <t>VENDA FII KINEA IPCI - 11/10/21KNIP11[BRADESCO]</t>
  </si>
  <si>
    <t>VENDA FII VBI PRIME PROPERTIES - 11/10/21PVBI11[BRADESCO]</t>
  </si>
  <si>
    <t>Ajuste de Liq. Fin. Bovespa - 13/10/2021 - [BRADCTVM]</t>
  </si>
  <si>
    <t>Compra de Titulo RF [LTN-O TESOURO] Op: J746592 Mv:35800371</t>
  </si>
  <si>
    <t>ESTORNO DE DESPESA ANBIMA</t>
  </si>
  <si>
    <t>Resg. Tit. RF [LTN-O TESOURO] Op:J744571 Mv:35809503 (Orig=Disp)</t>
  </si>
  <si>
    <t>VENDA FII JS REAL- 13/10/21JSRE11[BRADESCO]</t>
  </si>
  <si>
    <t>VENDA FII KINEA IPCI - 13/10/21KNIP11[BRADESCO]</t>
  </si>
  <si>
    <t>VENDA FII VBI PRIME PROPERTIES - 13/10/21PVBI11[BRADESCO]</t>
  </si>
  <si>
    <t>Ajuste de Liq. Fin. Bovespa - 14/10/2021 - [BRADCTVM]</t>
  </si>
  <si>
    <t>Compra de Titulo RF [LTN-O TESOURO] Op: J750486 Mv:35820306</t>
  </si>
  <si>
    <t>Receb. Rend. de CVBI11 s/ 119,850</t>
  </si>
  <si>
    <t>Resg. Tit. RF [LTN-O TESOURO] Op:J746592 Mv:35826507 (Orig=Disp)</t>
  </si>
  <si>
    <t>VENDA BRCR - FII BCREF I - 14/10/21BRCR11[BRADESCO]</t>
  </si>
  <si>
    <t>VENDA FDO INV IMOB - VBI LOGÍSTICO - 14/10/21LVBI11[BRADE</t>
  </si>
  <si>
    <t>VENDA FII JS REAL- 14/10/21JSRE11[BRADESCO]</t>
  </si>
  <si>
    <t>VENDA FII KINEA IPCI - 14/10/21KNIP11[BRADESCO]</t>
  </si>
  <si>
    <t>VENDA FII VBI PRIME PROPERTIES - 14/10/21PVBI11[BRADESCO]</t>
  </si>
  <si>
    <t>Ajuste de Liq. Fin. Bovespa - 15/10/2021 - [BRADCTVM]</t>
  </si>
  <si>
    <t>Compra de Titulo RF [LTN-O TESOURO] Op: J755282 Mv:35833014</t>
  </si>
  <si>
    <t>Receb. Rend. de RBRF11 s/ 6,604</t>
  </si>
  <si>
    <t>Resg. Tit. RF [LTN-O TESOURO] Op:J750486 Mv:35838942 (Orig=Disp)</t>
  </si>
  <si>
    <t>VENDA BRCR - FII BCREF I - 15/10/21BRCR11[BRADESCO]</t>
  </si>
  <si>
    <t>VENDA FDO INV IMOB - VBI LOGÍSTICO - 15/10/21LVBI11[BRADE</t>
  </si>
  <si>
    <t>VENDA FII JS REAL- 15/10/21JSRE11[BRADESCO]</t>
  </si>
  <si>
    <t>VENDA FII VBI PRIME PROPERTIES - 15/10/21PVBI11[BRADESCO]</t>
  </si>
  <si>
    <t>Ajuste de Liq. Fin. Bovespa - 18/10/2021 - [BRADCTVM]</t>
  </si>
  <si>
    <t>Compra de Titulo RF [LTN-O TESOURO] Op: J757681 Mv:35847800</t>
  </si>
  <si>
    <t>Resg. Tit. RF [LTN-O TESOURO] Op:J755282 Mv:35854152 (Orig=Disp)</t>
  </si>
  <si>
    <t>VENDA BRCR - FII BCREF I - 18/10/21BRCR11[BRADESCO]</t>
  </si>
  <si>
    <t>VENDA FII JS REAL- 18/10/21JSRE11[BRADESCO]</t>
  </si>
  <si>
    <t>VENDA FII KINEA IPCI - 18/10/21KNIP11[BRADESCO]</t>
  </si>
  <si>
    <t>VENDA FII VBI PRIME PROPERTIES - 18/10/21PVBI11[BRADESCO]</t>
  </si>
  <si>
    <t>Ajuste de Liq. Fin. Bovespa - 19/10/2021 - [BRADCTVM]</t>
  </si>
  <si>
    <t>Compra de Titulo RF [LTN-O TESOURO] Op: J762501 Mv:35865880</t>
  </si>
  <si>
    <t>Resg. Tit. RF [LTN-O TESOURO] Op:J757681 Mv:35870145 (Orig=Disp)</t>
  </si>
  <si>
    <t>VENDA FII JS REAL- 19/10/21JSRE11[BRADESCO]</t>
  </si>
  <si>
    <t>VENDA FII KINEA IPCI - 19/10/21KNIP11[BRADESCO]</t>
  </si>
  <si>
    <t>VENDA FII VBI PRIME PROPERTIES - 19/10/21PVBI11[BRADESCO]</t>
  </si>
  <si>
    <t>Ajuste de Liq. Fin. Bovespa - 20/10/2021 - [BRADCTVM]</t>
  </si>
  <si>
    <t>Compra de Titulo RF [LTN-O TESOURO] Op: J764840 Mv:35880815</t>
  </si>
  <si>
    <t>Resg. Tit. RF [LTN-O TESOURO] Op:J762501 Mv:35888365 (Orig=Disp)</t>
  </si>
  <si>
    <t>VENDA BRCR - FII BCREF I - 20/10/21BRCR11[BRADESCO]</t>
  </si>
  <si>
    <t>VENDA FII JS REAL- 20/10/21JSRE11[BRADESCO]</t>
  </si>
  <si>
    <t>VENDA FII KINEA IPCI - 20/10/21KNIP11[BRADESCO]</t>
  </si>
  <si>
    <t>VENDA FII VBI PRIME PROPERTIES - 20/10/21PVBI11[BRADESCO]</t>
  </si>
  <si>
    <t>Ajuste de Liq. Fin. Bovespa - 21/10/2021 - [BRADCTVM]</t>
  </si>
  <si>
    <t>Compra de Titulo RF [LTN-O TESOURO] Op: J768204 Mv:35895299</t>
  </si>
  <si>
    <t>Resg. Tit. RF [LTN-O TESOURO] Op:J764840 Mv:35901144 (Orig=Disp)</t>
  </si>
  <si>
    <t>VENDA FII KINEA IPCI - 21/10/21KNIP11[BRADESCO]</t>
  </si>
  <si>
    <t>VENDA FII VBI PRIME PROPERTIES - 21/10/21PVBI11[BRADESCO]</t>
  </si>
  <si>
    <t>Ajuste de Liq. Fin. Bovespa - 22/10/2021 - [BRADCTVM]</t>
  </si>
  <si>
    <t>Compra de Titulo RF [LTN-O TESOURO] Op: J772188 Mv:35912293</t>
  </si>
  <si>
    <t>Resg. Tit. RF [LTN-O TESOURO] Op:J768204 Mv:35922553 (Orig=Disp)</t>
  </si>
  <si>
    <t>VENDA BRCR - FII BCREF I - 22/10/21BRCR11[BRADESCO]</t>
  </si>
  <si>
    <t>VENDA FII JS REAL- 22/10/21JSRE11[BRADESCO]</t>
  </si>
  <si>
    <t>VENDA FII KINEA IPCI - 22/10/21KNIP11[BRADESCO]</t>
  </si>
  <si>
    <t>VENDA FII VBI PRIME PROPERTIES - 22/10/21PVBI11[BRADESCO]</t>
  </si>
  <si>
    <t>Ajuste de Liq. Fin. Bovespa - 25/10/2021 - [BRADCTVM]</t>
  </si>
  <si>
    <t>Compra de Titulo RF [LTN-O TESOURO] Op: J777276 Mv:35932853</t>
  </si>
  <si>
    <t>Resg. Tit. RF [LTN-O TESOURO] Op:J772188 Mv:35938814 (Orig=Disp)</t>
  </si>
  <si>
    <t>VENDA BRCR - FII BCREF I - 25/10/21BRCR11[BRADESCO]</t>
  </si>
  <si>
    <t>VENDA BRESCO - FDO INV IMOB - 25/10/21BRCO11[BRADESCO]</t>
  </si>
  <si>
    <t>VENDA FII CSHGSHOP CI - 25/10/21HGBS11[BRADESCO]</t>
  </si>
  <si>
    <t>VENDA FII JS REAL- 25/10/21JSRE11[BRADESCO]</t>
  </si>
  <si>
    <t>VENDA FII VBI PRIME PROPERTIES - 25/10/21PVBI11[BRADESCO]</t>
  </si>
  <si>
    <t>VENDA KINEA SECURITIES FDO. DE INV.- 25/10/21KNSC11[BRA</t>
  </si>
  <si>
    <t>VENDA XP LOG FII - 25/10/21XPLG11[BRADESCO]</t>
  </si>
  <si>
    <t>Ajuste de Liq. Fin. Bovespa - 26/10/2021 - [BRADCTVM]</t>
  </si>
  <si>
    <t>Compra de Titulo RF [NTN-O TESOURO] Op: J781089 Mv:35948155</t>
  </si>
  <si>
    <t>Resg. Tit. RF [LTN-O TESOURO] Op:J777276 Mv:35953048 (Orig=Disp)</t>
  </si>
  <si>
    <t>VENDA BRCR - FII BCREF I - 26/10/21BRCR11[BRADESCO]</t>
  </si>
  <si>
    <t>VENDA BRESCO - FDO INV IMOB - 26/10/21BRCO11[BRADESCO]</t>
  </si>
  <si>
    <t>VENDA FDO INV IMOB - VBI LOGÍSTICO - 26/10/21LVBI11[BRADE</t>
  </si>
  <si>
    <t>VENDA FII CSHGSHOP CI - 26/10/21HGBS11[BRADESCO]</t>
  </si>
  <si>
    <t>VENDA FII JS REAL- 26/10/21JSRE11[BRADESCO]</t>
  </si>
  <si>
    <t>VENDA FII KINEA IPCI - 26/10/21KNIP11[BRADESCO]</t>
  </si>
  <si>
    <t>VENDA FII VBI PRIME PROPERTIES - 26/10/21PVBI11[BRADESCO]</t>
  </si>
  <si>
    <t>VENDA KINEA SECURITIES FDO. DE INV.- 26/10/21KNSC11[BRA</t>
  </si>
  <si>
    <t>VENDA XP LOG FII - 26/10/21XPLG11[BRADESCO]</t>
  </si>
  <si>
    <t>Ajuste de Liq. Fin. Bovespa - 27/10/2021 - [BRADCTVM]</t>
  </si>
  <si>
    <t>Compra de Titulo RF [LTN-O TESOURO] Op: J784385 Mv:35960410</t>
  </si>
  <si>
    <t>Resg. Tit. RF [NTN-O TESOURO] Op:J781089 Mv:35966541 (Orig=Disp)</t>
  </si>
  <si>
    <t>VENDA BRCR - FII BCREF I - 27/10/21BRCR11[BRADESCO]</t>
  </si>
  <si>
    <t>VENDA BRESCO - FDO INV IMOB - 27/10/21BRCO11[BRADESCO]</t>
  </si>
  <si>
    <t>VENDA FDO INV IMOB - VBI LOGÍSTICO - 27/10/21LVBI11[BRADE</t>
  </si>
  <si>
    <t>VENDA FII CSHGSHOP CI - 27/10/21HGBS11[BRADESCO]</t>
  </si>
  <si>
    <t>VENDA FII JS REAL- 27/10/21JSRE11[BRADESCO]</t>
  </si>
  <si>
    <t>VENDA FII KINEA IPCI - 27/10/21KNIP11[BRADESCO]</t>
  </si>
  <si>
    <t>VENDA FII VBI PRIME PROPERTIES - 27/10/21PVBI11[BRADESCO]</t>
  </si>
  <si>
    <t>VENDA XP LOG FII - 27/10/21XPLG11[BRADESCO]</t>
  </si>
  <si>
    <t>Ajuste de Liq. Fin. Bovespa - 28/10/2021 - [BRADCTVM]</t>
  </si>
  <si>
    <t>Compra de Titulo RF [NTN-O TESOURO] Op: J788257 Mv:35974592</t>
  </si>
  <si>
    <t>Resg. Tit. RF [LTN-O TESOURO] Op:J784385 Mv:35980484 (Orig=Disp)</t>
  </si>
  <si>
    <t>VENDA BRCR - FII BCREF I - 28/10/21BRCR11[BRADESCO]</t>
  </si>
  <si>
    <t>VENDA BRESCO - FDO INV IMOB - 28/10/21BRCO11[BRADESCO]</t>
  </si>
  <si>
    <t>VENDA FDO INV IMOB - VBI LOGÍSTICO - 28/10/21LVBI11[BRADE</t>
  </si>
  <si>
    <t>VENDA FII CSHGSHOP CI - 28/10/21HGBS11[BRADESCO]</t>
  </si>
  <si>
    <t>VENDA FII JS REAL- 28/10/21JSRE11[BRADESCO]</t>
  </si>
  <si>
    <t>VENDA FII KINEA IPCI - 28/10/21KNIP11[BRADESCO]</t>
  </si>
  <si>
    <t>VENDA FII VBI PRIME PROPERTIES - 28/10/21PVBI11[BRADESCO]</t>
  </si>
  <si>
    <t>VENDA XP LOG FII - 28/10/21XPLG11[BRADESCO]</t>
  </si>
  <si>
    <t>Ajuste de Liq. Fin. Bovespa - 29/10/2021 - [BRADCTVM]</t>
  </si>
  <si>
    <t>Compra de Titulo RF [LTN-O TESOURO] Op: J790642 Mv:35987217</t>
  </si>
  <si>
    <t>Fatura Bovespa - Emissão KNIP13 [ITAU CORRETORA]</t>
  </si>
  <si>
    <t>Resg. Tit. RF [NTN-O TESOURO] Op:J788257 Mv:35991490 (Orig=Disp)</t>
  </si>
  <si>
    <t>VENDA BRCR - FII BCREF I - 29/10/21BRCR11[BRADESCO]</t>
  </si>
  <si>
    <t>VENDA BRESCO - FDO INV IMOB - 29/10/21BRCO11[BRADESCO]</t>
  </si>
  <si>
    <t>VENDA FDO INV IMOB - VBI LOGÍSTICO - 29/10/21LVBI11[BRADE</t>
  </si>
  <si>
    <t>VENDA FII CSHGSHOP CI - 29/10/21HGBS11[BRADESCO]</t>
  </si>
  <si>
    <t>VENDA FII JS REAL- 29/10/21JSRE11[BRADESCO]</t>
  </si>
  <si>
    <t>VENDA FII VBI PRIME PROPERTIES - 29/10/21PVBI11[BRADESCO]</t>
  </si>
  <si>
    <t>VENDA XP LOG FII - 29/10/21XPLG11[BRADESCO]</t>
  </si>
  <si>
    <t>Ajuste de Liq. Fin. Bovespa - 01/11/2021 - [BRADCTVM]</t>
  </si>
  <si>
    <t>Compra de Titulo RF [LTN-O TESOURO] Op: J793596 Mv:35999520</t>
  </si>
  <si>
    <t>Resg. Tit. RF [LTN-O TESOURO] Op:J790642 Mv:36004624 (Orig=Disp)</t>
  </si>
  <si>
    <t>VENDA BRCR - FII BCREF I - 01/11/21BRCR11[BRADESCO]</t>
  </si>
  <si>
    <t>VENDA BRESCO - FDO INV IMOB - 01/11/21BRCO11[BRADESCO]</t>
  </si>
  <si>
    <t>VENDA FDO INV IMOB - VBI LOGÍSTICO - 01/11/21LVBI11[BRADE</t>
  </si>
  <si>
    <t>VENDA FII CAMPUSFL CI MB - 01/11/21FCFL11[BRADESCO]</t>
  </si>
  <si>
    <t>VENDA FII CSHGSHOP CI - 01/11/21HGBS11[BRADESCO]</t>
  </si>
  <si>
    <t>VENDA FII VBI PRIME PROPERTIES - 01/11/21PVBI11[BRADESCO]</t>
  </si>
  <si>
    <t>VENDA XP LOG FII - 01/11/21XPLG11[BRADESCO]</t>
  </si>
  <si>
    <t>AJUSTE DE FATURA BOVESPA - PREGÃO [03/11/2021 BRADESCO]</t>
  </si>
  <si>
    <t>Compra de Titulo RF [LTN-O TESOURO] Op: J797416 Mv:36012771</t>
  </si>
  <si>
    <t>Resg. Tit. RF [LTN-O TESOURO] Op:J793596 Mv:36019004 (Orig=Disp)</t>
  </si>
  <si>
    <t>VENDA BRCR - FII BCREF I - 03/11/21BRCR11[BRADESCO]</t>
  </si>
  <si>
    <t>VENDA BRESCO - FDO INV IMOB - 03/11/21BRCO11[BRADESCO]</t>
  </si>
  <si>
    <t>VENDA FDO INV IMOB - VBI LOGÍSTICO - 03/11/21LVBI11[BRADE</t>
  </si>
  <si>
    <t>VENDA FII CSHGSHOP CI - 03/11/21HGBS11[BRADESCO]</t>
  </si>
  <si>
    <t>VENDA FII JS REAL- 03/11/21JSRE11[BRADESCO]</t>
  </si>
  <si>
    <t>VENDA FII VBI PRIME PROPERTIES - 03/11/21PVBI11[BRADESCO]</t>
  </si>
  <si>
    <t>VENDA XP LOG FII - 03/11/21XPLG11[BRADESCO]</t>
  </si>
  <si>
    <t>Ajuste de Liq. Fin. Bovespa - 04/11/2021 - [BRADCTVM]</t>
  </si>
  <si>
    <t>Compra de Titulo RF [LTN-O TESOURO] Op: J800418 Mv:36024131</t>
  </si>
  <si>
    <t>Receb. Rend. de BRCO11 s/ 109,917</t>
  </si>
  <si>
    <t>Receb. Rend. de LVBI11 s/ 132,640</t>
  </si>
  <si>
    <t>Receb. Rend. de PVBI11 s/ 110,988</t>
  </si>
  <si>
    <t>Resg. Tit. RF [LTN-O TESOURO] Op:J797416 Mv:36029291 (Orig=Disp)</t>
  </si>
  <si>
    <t>VENDA BRCR - FII BCREF I - 04/11/21BRCR11[BRADESCO]</t>
  </si>
  <si>
    <t>VENDA FDO INV IMOB - VBI LOGÍSTICO - 04/11/21LVBI11[BRADE</t>
  </si>
  <si>
    <t>VENDA FII CSHGSHOP CI - 04/11/21HGBS11[BRADESCO]</t>
  </si>
  <si>
    <t>VENDA FII JS REAL- 04/11/21JSRE11[BRADESCO]</t>
  </si>
  <si>
    <t>VENDA FII VBI PRIME PROPERTIES - 04/11/21PVBI11[BRADESCO]</t>
  </si>
  <si>
    <t>VENDA QUASAR AGRO FII - 04/11/21QAGR11[BRADESCO]</t>
  </si>
  <si>
    <t>VENDA XP LOG FII - 04/11/21XPLG11[BRADESCO]</t>
  </si>
  <si>
    <t>Ajuste de Liq. Fin. Bovespa - 05/11/2021 - [BRADCTVM]</t>
  </si>
  <si>
    <t>Compra de Titulo RF [LFT-O TESOURO] Op: J803374 Mv:36036772</t>
  </si>
  <si>
    <t>COMPRA FII KINEA RICI - 05/11/21KNCR11[BRADESCO]</t>
  </si>
  <si>
    <t>Resg. Tit. RF [LTN-O TESOURO] Op:J800418 Mv:36045136 (Orig=Disp)</t>
  </si>
  <si>
    <t>VENDA BRCR - FII BCREF I - 05/11/21BRCR11[BRADESCO]</t>
  </si>
  <si>
    <t>VENDA BRESCO - FDO INV IMOB - 05/11/21BRCO11[BRADESCO]</t>
  </si>
  <si>
    <t>VENDA FDO INV IMOB - VBI LOGÍSTICO - 05/11/21LVBI11[BRADE</t>
  </si>
  <si>
    <t>VENDA FII CSHGSHOP CI - 05/11/21HGBS11[BRADESCO]</t>
  </si>
  <si>
    <t>VENDA FII JS REAL- 05/11/21JSRE11[BRADESCO]</t>
  </si>
  <si>
    <t>VENDA FII VBI PRIME PROPERTIES - 05/11/21PVBI11[BRADESCO]</t>
  </si>
  <si>
    <t>VENDA QUASAR AGRO FII - 05/11/21QAGR11[BRADESCO]</t>
  </si>
  <si>
    <t>VENDA XP LOG FII - 05/11/21XPLG11[BRADESCO]</t>
  </si>
  <si>
    <t>Ajuste de Liq. Fin. Bovespa - 08/11/2021 - [BRADCTVM]</t>
  </si>
  <si>
    <t>Compra de Titulo RF [LTN-O TESOURO] Op: J807559 Mv:36051866</t>
  </si>
  <si>
    <t>COMPRA FII KINEA RICI - 08/11/21KNCR11[BRADESCO]</t>
  </si>
  <si>
    <t>Resg. Tit. RF [LFT-O TESOURO] Op:J803374 Mv:36058945 (Orig=Disp)</t>
  </si>
  <si>
    <t>VENDA BRCR - FII BCREF I - 08/11/21BRCR11[BRADESCO]</t>
  </si>
  <si>
    <t>VENDA BRESCO - FDO INV IMOB - 08/11/21BRCO11[BRADESCO]</t>
  </si>
  <si>
    <t>VENDA FDO INV IMOB - VBI LOGÍSTICO - 08/11/21LVBI11[BRADE</t>
  </si>
  <si>
    <t>VENDA FII CSHGSHOP CI - 08/11/21HGBS11[BRADESCO]</t>
  </si>
  <si>
    <t>VENDA FII JS REAL- 08/11/21JSRE11[BRADESCO]</t>
  </si>
  <si>
    <t>VENDA FII VBI PRIME PROPERTIES - 08/11/21PVBI11[BRADESCO]</t>
  </si>
  <si>
    <t>VENDA QUASAR AGRO FII - 08/11/21QAGR11[BRADESCO]</t>
  </si>
  <si>
    <t>VENDA XP LOG FII - 08/11/21XPLG11[BRADESCO]</t>
  </si>
  <si>
    <t>Ajuste de Liq. Fin. Bovespa - 09/11/2021 - [BRADCTVM]</t>
  </si>
  <si>
    <t>Compra de Titulo RF [LTN-O TESOURO] Op: J810728 Mv:36064539</t>
  </si>
  <si>
    <t>COMPRA FII KINEA RICI - 09/11/21KNCR11[BRADESCO]</t>
  </si>
  <si>
    <t>Resg. Tit. RF [LTN-O TESOURO] Op:J807559 Mv:36071260 (Orig=Disp)</t>
  </si>
  <si>
    <t>VENDA BRCR - FII BCREF I - 09/11/21BRCR11[BRADESCO]</t>
  </si>
  <si>
    <t>VENDA BRESCO - FDO INV IMOB - 09/11/21BRCO11[BRADESCO]</t>
  </si>
  <si>
    <t>VENDA FDO INV IMOB - VBI LOGÍSTICO - 09/11/21LVBI11[BRADE</t>
  </si>
  <si>
    <t>VENDA FII CSHGSHOP CI - 09/11/21HGBS11[BRADESCO]</t>
  </si>
  <si>
    <t>VENDA FII JS REAL- 09/11/21JSRE11[BRADESCO]</t>
  </si>
  <si>
    <t>VENDA FII VBI PRIME PROPERTIES - 09/11/21PVBI11[BRADESCO]</t>
  </si>
  <si>
    <t>Ajuste de Liq. Fin. Bovespa - 10/11/2021 - [BRADCTVM]</t>
  </si>
  <si>
    <t>Compra de Titulo RF [LTN-O TESOURO] Op: J813830 Mv:36076492</t>
  </si>
  <si>
    <t>COMPRA FII KINEA RICI - 10/11/21KNCR11[BRADESCO]</t>
  </si>
  <si>
    <t>Resg. Tit. RF [LTN-O TESOURO] Op:J810728 Mv:36095436 (Orig=Disp)</t>
  </si>
  <si>
    <t>VENDA BRCR - FII BCREF I - 10/11/21BRCR11[BRADESCO]</t>
  </si>
  <si>
    <t>VENDA BRESCO - FDO INV IMOB - 10/11/21BRCO11[BRADESCO]</t>
  </si>
  <si>
    <t>VENDA FDO INV IMOB - VBI LOGÍSTICO - 10/11/21LVBI11[BRADE</t>
  </si>
  <si>
    <t>VENDA FII CSHGSHOP CI - 10/11/21HGBS11[BRADESCO]</t>
  </si>
  <si>
    <t>VENDA FII JS REAL- 10/11/21JSRE11[BRADESCO]</t>
  </si>
  <si>
    <t>VENDA FII VBI PRIME PROPERTIES - 10/11/21PVBI11[BRADESCO]</t>
  </si>
  <si>
    <t>VENDA QUASAR AGRO FII - 10/11/21QAGR11[BRADESCO]</t>
  </si>
  <si>
    <t>VENDA XP LOG FII - 10/11/21XPLG11[BRADESCO]</t>
  </si>
  <si>
    <t>Ajuste de Liq. Fin. Bovespa - 11/11/2021 - [BRADCTVM]</t>
  </si>
  <si>
    <t>Compra de Titulo RF [LTN-O TESOURO] Op: J818442 Mv:36123821</t>
  </si>
  <si>
    <t>COMPRA FII KINEA RICI - 11/11/21KNCR11[BRADESCO]</t>
  </si>
  <si>
    <t>Receb. Rend. de BRCR11 s/ 30,265</t>
  </si>
  <si>
    <t>Receb. Rend. de HGBS11 s/ 51,302</t>
  </si>
  <si>
    <t>Receb. Rend. de XPLG11 s/ 120,098</t>
  </si>
  <si>
    <t>Resg. Tit. RF [LTN-O TESOURO] Op:J813830 Mv:36155325 (Orig=Disp)</t>
  </si>
  <si>
    <t>VENDA BRCR - FII BCREF I - 11/11/21BRCR11[BRADESCO]</t>
  </si>
  <si>
    <t>VENDA BRESCO - FDO INV IMOB - 11/11/21BRCO11[BRADESCO]</t>
  </si>
  <si>
    <t>VENDA FDO INV IMOB - VBI LOGÍSTICO - 11/11/21LVBI11[BRADE</t>
  </si>
  <si>
    <t>VENDA FII CSHGSHOP CI - 11/11/21HGBS11[BRADESCO]</t>
  </si>
  <si>
    <t>VENDA FII JS REAL- 11/11/21JSRE11[BRADESCO]</t>
  </si>
  <si>
    <t>VENDA FII VBI PRIME PROPERTIES - 11/11/21PVBI11[BRADESCO]</t>
  </si>
  <si>
    <t>VENDA QUASAR AGRO FII - 11/11/21QAGR11[BRADESCO]</t>
  </si>
  <si>
    <t>Ajuste de Liq. Fin. Bovespa - 12/11/2021 - [BRADCTVM]</t>
  </si>
  <si>
    <t>Compra de Titulo RF [NTN-O TESOURO] Op: J821308 Mv:36167914</t>
  </si>
  <si>
    <t>COMPRA FII KINEA RICI - 12/11/21KNCR11[BRADESCO]</t>
  </si>
  <si>
    <t>Resg. Tit. RF [LTN-O TESOURO] Op:J818442 Mv:36172699 (Orig=Disp)</t>
  </si>
  <si>
    <t>VENDA BRCR - FII BCREF I - 12/11/21BRCR11[BRADESCO]</t>
  </si>
  <si>
    <t>VENDA BRESCO - FDO INV IMOB - 12/11/21BRCO11[BRADESCO]</t>
  </si>
  <si>
    <t>VENDA FDO INV IMOB - VBI LOGÍSTICO - 12/11/21LVBI11[BRADE</t>
  </si>
  <si>
    <t>VENDA FII CSHGSHOP CI - 12/11/21HGBS11[BRADESCO]</t>
  </si>
  <si>
    <t>VENDA FII JS REAL- 12/11/21JSRE11[BRADESCO]</t>
  </si>
  <si>
    <t>VENDA FII VBI PRIME PROPERTIES - 12/11/21PVBI11[BRADESCO]</t>
  </si>
  <si>
    <t>VENDA QUASAR AGRO FII - 12/11/21QAGR11[BRADESCO]</t>
  </si>
  <si>
    <t>VENDA XP LOG FII - 12/11/21XPLG11[BRADESCO]</t>
  </si>
  <si>
    <t>Ajuste de Liq. Fin. Bovespa - 16/11/2021 - [BRADCTVM]</t>
  </si>
  <si>
    <t>Compra de Titulo RF [LTN-O TESOURO] Op: J824875 Mv:36180206</t>
  </si>
  <si>
    <t>COMPRA FII KINEA RICI - 16/11/21KNCR11[BRADESCO]</t>
  </si>
  <si>
    <t>Resg. Tit. RF [NTN-O TESOURO] Op:J821308 Mv:36184206 (Orig=Disp)</t>
  </si>
  <si>
    <t>VENDA BRCR - FII BCREF I - 16/11/21BRCR11[BRADESCO]</t>
  </si>
  <si>
    <t>VENDA BRESCO - FDO INV IMOB - 16/11/21BRCO11[BRADESCO]</t>
  </si>
  <si>
    <t>VENDA FDO INV IMOB - VBI LOGÍSTICO - 16/11/21LVBI11[BRADE</t>
  </si>
  <si>
    <t>VENDA FII CSHGSHOP CI - 16/11/21HGBS11[BRADESCO]</t>
  </si>
  <si>
    <t>VENDA FII JS REAL- 16/11/21JSRE11[BRADESCO]</t>
  </si>
  <si>
    <t>VENDA FII VBI PRIME PROPERTIES - 16/11/21PVBI11[BRADESCO]</t>
  </si>
  <si>
    <t>VENDA XP LOG FII - 16/11/21XPLG11[BRADESCO]</t>
  </si>
  <si>
    <t>Ajuste de Liq. Fin. Bovespa - 17/11/2021 - [BRADCTVM]</t>
  </si>
  <si>
    <t>Compra de Titulo RF [LTN-O TESOURO] Op: J827907 Mv:36191247</t>
  </si>
  <si>
    <t>COMPRA FII KINEA RICI - 17/11/21KNCR11[BRADESCO]</t>
  </si>
  <si>
    <t>Resg. Tit. RF [LTN-O TESOURO] Op:J824875 Mv:36196366 (Orig=Disp)</t>
  </si>
  <si>
    <t>VENDA BRCR - FII BCREF I - 17/11/21BRCR11[BRADESCO]</t>
  </si>
  <si>
    <t>VENDA FDO INV IMOB - VBI LOGÍSTICO - 17/11/21LVBI11[BRADE</t>
  </si>
  <si>
    <t>VENDA FII CSHGSHOP CI - 17/11/21HGBS11[BRADESCO]</t>
  </si>
  <si>
    <t>VENDA FII JS REAL- 17/11/21JSRE11[BRADESCO]</t>
  </si>
  <si>
    <t>VENDA FII VBI PRIME PROPERTIES - 17/11/21PVBI11[BRADESCO]</t>
  </si>
  <si>
    <t>VENDA XP LOG FII - 17/11/21XPLG11[BRADESCO]</t>
  </si>
  <si>
    <t>Ajuste de Liq. Fin. Bovespa - 18/11/2021 - [BRADCTVM]</t>
  </si>
  <si>
    <t>Compra de Titulo RF [LTN-O TESOURO] Op: J830931 Mv:36204618</t>
  </si>
  <si>
    <t>COMPRA FII KINEA RICI - 18/11/21KNCR11[BRADESCO]</t>
  </si>
  <si>
    <t>Despesa CETIP</t>
  </si>
  <si>
    <t>Resg. Tit. RF [LTN-O TESOURO] Op:J827907 Mv:36212017 (Orig=Disp)</t>
  </si>
  <si>
    <t>VENDA BRCR - FII BCREF I - 18/11/21BRCR11[BRADESCO]</t>
  </si>
  <si>
    <t>VENDA BRESCO - FDO INV IMOB - 18/11/21BRCO11[BRADESCO]</t>
  </si>
  <si>
    <t>VENDA FDO INV IMOB - VBI LOGÍSTICO - 18/11/21LVBI11[BRADE</t>
  </si>
  <si>
    <t>VENDA FII CSHGSHOP CI - 18/11/21HGBS11[BRADESCO]</t>
  </si>
  <si>
    <t>VENDA FII JS REAL- 18/11/21JSRE11[BRADESCO]</t>
  </si>
  <si>
    <t>VENDA FII VBI PRIME PROPERTIES - 18/11/21PVBI11[BRADESCO]</t>
  </si>
  <si>
    <t>VENDA XP LOG FII - 18/11/21XPLG11[BRADESCO]</t>
  </si>
  <si>
    <t>Ajuste de Liq. Fin. Bovespa - 19/11/2021 - [BRADCTVM]</t>
  </si>
  <si>
    <t>Compra de Titulo RF [LTN-O TESOURO] Op: J834591 Mv:36218693</t>
  </si>
  <si>
    <t>COMPRA FII KINEA RICI - 19/11/21KNCR11[BRADESCO]</t>
  </si>
  <si>
    <t>Estorno Despesa CETIP</t>
  </si>
  <si>
    <t>Receb. Rend. de JSRE11 s/ 93,097</t>
  </si>
  <si>
    <t>Resg. Tit. RF [LTN-O TESOURO] Op:J830931 Mv:36224960 (Orig=Disp)</t>
  </si>
  <si>
    <t>VENDA BRCR - FII BCREF I - 19/11/21BRCR11[BRADESCO]</t>
  </si>
  <si>
    <t>VENDA BRESCO - FDO INV IMOB - 19/11/21BRCO11[BRADESCO]</t>
  </si>
  <si>
    <t>VENDA FDO INV IMOB - VBI LOGÍSTICO - 19/11/21LVBI11[BRADE</t>
  </si>
  <si>
    <t>VENDA FII CSHGSHOP CI - 19/11/21HGBS11[BRADESCO]</t>
  </si>
  <si>
    <t>VENDA FII JS REAL- 19/11/21JSRE11[BRADESCO]</t>
  </si>
  <si>
    <t>VENDA FII VBI PRIME PROPERTIES - 19/11/21PVBI11[BRADESCO]</t>
  </si>
  <si>
    <t>VENDA XP LOG FII - 19/11/21XPLG11[BRADESCO]</t>
  </si>
  <si>
    <t>Ajuste de Liq. Fin. Bovespa - 22/11/2021 - [BRADCTVM]</t>
  </si>
  <si>
    <t>Compra de Titulo RF [LTN-O TESOURO] Op: J838152 Mv:36232090</t>
  </si>
  <si>
    <t>COMPRA FII KINEA RICI - 22/11/21KNCR11[BRADESCO]</t>
  </si>
  <si>
    <t>Resg. Tit. RF [LTN-O TESOURO] Op:J834591 Mv:36239090 (Orig=Disp)</t>
  </si>
  <si>
    <t>VENDA BRCR - FII BCREF I - 22/11/21BRCR11[BRADESCO]</t>
  </si>
  <si>
    <t>VENDA BRESCO - FDO INV IMOB - 22/11/21BRCO11[BRADESCO]</t>
  </si>
  <si>
    <t>VENDA FDO INV IMOB - VBI LOGÍSTICO - 22/11/21LVBI11[BRADE</t>
  </si>
  <si>
    <t>VENDA FII CSHGSHOP CI - 22/11/21HGBS11[BRADESCO]</t>
  </si>
  <si>
    <t>VENDA FII JS REAL- 22/11/21JSRE11[BRADESCO]</t>
  </si>
  <si>
    <t>VENDA FII VBI PRIME PROPERTIES - 22/11/21PVBI11[BRADESCO]</t>
  </si>
  <si>
    <t>VENDA XP LOG FII - 22/11/21XPLG11[BRADESCO]</t>
  </si>
  <si>
    <t>Ajuste de Liq. Fin. Bovespa - 23/11/2021 - [BRADCTVM]</t>
  </si>
  <si>
    <t>Compra de Titulo RF [LTN-O TESOURO] Op: J841223 Mv:36245718</t>
  </si>
  <si>
    <t>COMPRA FII KINEA RICI - 23/11/21KNCR11[BRADESCO]</t>
  </si>
  <si>
    <t>Receb. Rend. de FCFL11 s/ 34,212</t>
  </si>
  <si>
    <t>Resg. Tit. RF [LTN-O TESOURO] Op:J838152 Mv:36251944 (Orig=Disp)</t>
  </si>
  <si>
    <t>VENDA BRESCO - FDO INV IMOB - 23/11/21BRCO11[BRADESCO]</t>
  </si>
  <si>
    <t>VENDA FDO INV IMOB - VBI LOGÍSTICO - 23/11/21LVBI11[BRADE</t>
  </si>
  <si>
    <t>VENDA FII CSHGSHOP CI - 23/11/21HGBS11[BRADESCO]</t>
  </si>
  <si>
    <t>VENDA FII JS REAL- 23/11/21JSRE11[BRADESCO]</t>
  </si>
  <si>
    <t>VENDA FII VBI PRIME PROPERTIES - 23/11/21PVBI11[BRADESCO]</t>
  </si>
  <si>
    <t>VENDA XP LOG FII - 23/11/21XPLG11[BRADESCO]</t>
  </si>
  <si>
    <t>Ajuste de Liq. Fin. Bovespa - 24/11/2021 - [BRADCTVM]</t>
  </si>
  <si>
    <t>Compra de Titulo RF [LTN-O TESOURO] Op: J844373 Mv:36258895</t>
  </si>
  <si>
    <t>COMPRA FII KINEA RICI - 24/11/21KNCR11[BRADESCO]</t>
  </si>
  <si>
    <t>Resg. Tit. RF [LTN-O TESOURO] Op:J841223 Mv:36265353 (Orig=Disp)</t>
  </si>
  <si>
    <t>VENDA BRESCO - FDO INV IMOB - 24/11/21BRCO11[BRADESCO]</t>
  </si>
  <si>
    <t>VENDA FDO INV IMOB - VBI LOGÍSTICO - 24/11/21LVBI11[BRADE</t>
  </si>
  <si>
    <t>VENDA FII JS REAL- 24/11/21JSRE11[BRADESCO]</t>
  </si>
  <si>
    <t>VENDA FII VBI PRIME PROPERTIES - 24/11/21PVBI11[BRADESCO]</t>
  </si>
  <si>
    <t>VENDA XP LOG FII - 24/11/21XPLG11[BRADESCO]</t>
  </si>
  <si>
    <t>Ajuste de Liq. Fin. Bovespa - 25/11/2021 - [BRADCTVM]</t>
  </si>
  <si>
    <t>Compra de Titulo RF [LTN-O TESOURO] Op: J848648 Mv:36277222</t>
  </si>
  <si>
    <t>COMPRA FII KINEA RICI - 25/11/21KNCR11[BRADESCO]</t>
  </si>
  <si>
    <t>Resg. Tit. RF [LTN-O TESOURO] Op:J844373 Mv:36282489 (Orig=Disp)</t>
  </si>
  <si>
    <t>VENDA BRESCO - FDO INV IMOB - 25/11/21BRCO11[BRADESCO]</t>
  </si>
  <si>
    <t>VENDA FDO INV IMOB - VBI LOGÍSTICO - 25/11/21LVBI11[BRADE</t>
  </si>
  <si>
    <t>VENDA FII CSHGSHOP CI - 25/11/21HGBS11[BRADESCO]</t>
  </si>
  <si>
    <t>VENDA FII JS REAL- 25/11/21JSRE11[BRADESCO]</t>
  </si>
  <si>
    <t>VENDA FII VBI PRIME PROPERTIES - 25/11/21PVBI11[BRADESCO]</t>
  </si>
  <si>
    <t>VENDA XP LOG FII - 25/11/21XPLG11[BRADESCO]</t>
  </si>
  <si>
    <t>Ajuste de Liq. Fin. Bovespa - 26/11/2021 - [BRADCTVM]</t>
  </si>
  <si>
    <t>Compra de Titulo RF [LTN-O TESOURO] Op: J851305 Mv:36292016</t>
  </si>
  <si>
    <t>COMPRA FII KINEA RICI - 26/11/21KNCR11[BRADESCO]</t>
  </si>
  <si>
    <t>Resg. Tit. RF [LTN-O TESOURO] Op:J848648 Mv:36298515 (Orig=Disp)</t>
  </si>
  <si>
    <t>VENDA BRESCO - FDO INV IMOB - 26/11/21BRCO11[BRADESCO]</t>
  </si>
  <si>
    <t>VENDA FDO INV IMOB - VBI LOGÍSTICO - 26/11/21LVBI11[BRADE</t>
  </si>
  <si>
    <t>VENDA FII CSHGSHOP CI - 26/11/21HGBS11[BRADESCO]</t>
  </si>
  <si>
    <t>VENDA FII JS REAL- 26/11/21JSRE11[BRADESCO]</t>
  </si>
  <si>
    <t>VENDA FII VBI PRIME PROPERTIES - 26/11/21PVBI11[BRADESCO]</t>
  </si>
  <si>
    <t>VENDA XP LOG FII - 26/11/21XPLG11[BRADESCO]</t>
  </si>
  <si>
    <t>Ajuste de Liq. Fin. Bovespa - 29/11/2021 - [BRADCTVM]</t>
  </si>
  <si>
    <t>Compra de Titulo RF [LTN-O TESOURO] Op: J854309 Mv:36303665</t>
  </si>
  <si>
    <t>Resg. Tit. RF [LTN-O TESOURO] Op:J851305 Mv:36310561 (Orig=Disp)</t>
  </si>
  <si>
    <t>VENDA BRESCO - FDO INV IMOB - 29/11/21BRCO11[BRADESCO]</t>
  </si>
  <si>
    <t>VENDA FDO INV IMOB - VBI LOGÍSTICO - 29/11/21LVBI11[BRADE</t>
  </si>
  <si>
    <t>VENDA FII JS REAL- 29/11/21JSRE11[BRADESCO]</t>
  </si>
  <si>
    <t>VENDA FII VBI PRIME PROPERTIES - 29/11/21PVBI11[BRADESCO]</t>
  </si>
  <si>
    <t>VENDA XP LOG FII - 29/11/21XPLG11[BRADESCO]</t>
  </si>
  <si>
    <t>Ajuste de Liq. Fin. Bovespa - 30/11/2021 - [BRADCTVM]</t>
  </si>
  <si>
    <t>Compra de Titulo RF [LTN-O TESOURO] Op: J858170 Mv:36315744</t>
  </si>
  <si>
    <t>COMPRA FII KINEA RICI - 30/11/21KNCR11[BRADESCO]</t>
  </si>
  <si>
    <t>Resg. Tit. RF [LTN-O TESOURO] Op:J854309 Mv:36323051 (Orig=Disp)</t>
  </si>
  <si>
    <t>VENDA BRESCO - FDO INV IMOB - 30/11/21BRCO11[BRADESCO]</t>
  </si>
  <si>
    <t>VENDA FDO INV IMOB - VBI LOGÍSTICO - 30/11/21LVBI11[BRADE</t>
  </si>
  <si>
    <t>VENDA FII JS REAL- 30/11/21JSRE11[BRADESCO]</t>
  </si>
  <si>
    <t>VENDA FII VBI PRIME PROPERTIES - 30/11/21PVBI11[BRADESCO]</t>
  </si>
  <si>
    <t>VENDA XP LOG FII - 30/11/21XPLG11[BRADESCO]</t>
  </si>
  <si>
    <t>Ajuste de Liq. Fin. Bovespa - 01/12/2021 - [BRADCTVM]</t>
  </si>
  <si>
    <t>Compra de Titulo RF [LTN-O TESOURO] Op: J861042 Mv:36326723</t>
  </si>
  <si>
    <t>COMPRA FDO INV. IMOB. VBI CRI - 01/12/21CVBI11[BRADESCO]</t>
  </si>
  <si>
    <t>COMPRA FII KINEA RICI - 01/12/21KNCR11[BRADESCO]</t>
  </si>
  <si>
    <t>Resg. Tit. RF [LTN-O TESOURO] Op:J858170 Mv:36331914 (Orig=Disp)</t>
  </si>
  <si>
    <t>VENDA BRESCO - FDO INV IMOB - 01/12/21BRCO11[BRADESCO]</t>
  </si>
  <si>
    <t>VENDA FDO INV IMOB - VBI LOGÍSTICO - 01/12/21LVBI11[BRADE</t>
  </si>
  <si>
    <t>VENDA FII CSHGSHOP CI - 01/12/21HGBS11[BRADESCO]</t>
  </si>
  <si>
    <t>VENDA FII JS REAL- 01/12/21JSRE11[BRADESCO]</t>
  </si>
  <si>
    <t>VENDA FII VBI PRIME PROPERTIES - 01/12/21PVBI11[BRADESCO]</t>
  </si>
  <si>
    <t>VENDA XP LOG FII - 01/12/21XPLG11[BRADESCO]</t>
  </si>
  <si>
    <t>Ajuste de Liq. Fin. Bovespa - 02/12/2021 - [BRADCTVM]</t>
  </si>
  <si>
    <t>Compra de Titulo RF [NTN-O TESOURO] Op: J863775 Mv:36337755</t>
  </si>
  <si>
    <t>COMPRA FDO INV. IMOB. VBI CRI - 02/12/21CVBI11[BRADESCO]</t>
  </si>
  <si>
    <t>COMPRA FII KINEA RICI - 02/12/21KNCR11[BRADESCO]</t>
  </si>
  <si>
    <t>Resg. Tit. RF [LTN-O TESOURO] Op:J861042 Mv:36343889 (Orig=Disp)</t>
  </si>
  <si>
    <t>VENDA BRESCO - FDO INV IMOB - 02/12/21BRCO11[BRADESCO]</t>
  </si>
  <si>
    <t>VENDA FDO INV IMOB - VBI LOGÍSTICO - 02/12/21LVBI11[BRADE</t>
  </si>
  <si>
    <t>VENDA FII CSHGSHOP CI - 02/12/21HGBS11[BRADESCO]</t>
  </si>
  <si>
    <t>VENDA FII JS REAL- 02/12/21JSRE11[BRADESCO]</t>
  </si>
  <si>
    <t>VENDA FII VBI PRIME PROPERTIES - 02/12/21PVBI11[BRADESCO]</t>
  </si>
  <si>
    <t>VENDA XP LOG FII - 02/12/21XPLG11[BRADESCO]</t>
  </si>
  <si>
    <t>Ajuste de Liq. Fin. Bovespa - 03/12/2021 - [BRADCTVM]</t>
  </si>
  <si>
    <t>Compra de Titulo RF [LTN-O TESOURO] Op: J866499 Mv:36349223</t>
  </si>
  <si>
    <t>Receb. Rend. de BRCO11 s/ 56,238</t>
  </si>
  <si>
    <t>Receb. Rend. de LVBI11 s/ 96,416</t>
  </si>
  <si>
    <t>Receb. Rend. de PVBI11 s/ 45,360</t>
  </si>
  <si>
    <t>Resg. Tit. RF [NTN-O TESOURO] Op:J863775 Mv:36358267 (Orig=Disp)</t>
  </si>
  <si>
    <t>VENDA BRESCO - FDO INV IMOB - 03/12/21BRCO11[BRADESCO]</t>
  </si>
  <si>
    <t>VENDA FDO INV IMOB - VBI LOGÍSTICO - 03/12/21LVBI11[BRADE</t>
  </si>
  <si>
    <t>VENDA FII CSHGSHOP CI - 03/12/21HGBS11[BRADESCO]</t>
  </si>
  <si>
    <t>VENDA FII JS REAL- 03/12/21JSRE11[BRADESCO]</t>
  </si>
  <si>
    <t>VENDA FII VBI PRIME PROPERTIES - 03/12/21PVBI11[BRADESCO]</t>
  </si>
  <si>
    <t>VENDA XP LOG FII - 03/12/21XPLG11[BRADESCO]</t>
  </si>
  <si>
    <t>Ajuste de Liq. Fin. Bovespa - 06/12/2021 - [BRADCTVM]</t>
  </si>
  <si>
    <t>Compra de Titulo RF [LTN-O TESOURO] Op: J869985 Mv:36362528</t>
  </si>
  <si>
    <t>COMPRA FDO INV. IMOB. VBI CRI - 06/12/21CVBI11[BRADESCO]</t>
  </si>
  <si>
    <t>COMPRA FII KINEA RICI - 06/12/21KNCR11[BRADESCO]</t>
  </si>
  <si>
    <t>Receb. Rend. de QAGR11 s/ 84,256</t>
  </si>
  <si>
    <t>Resg. Tit. RF [LTN-O TESOURO] Op:J866499 Mv:36371632 (Orig=Disp)</t>
  </si>
  <si>
    <t>VENDA FII VBI PRIME PROPERTIES - 06/12/21PVBI11[BRADESCO]</t>
  </si>
  <si>
    <t>Ajuste de Liq. Fin. Bovespa - 07/12/2021 - [BRADCTVM]</t>
  </si>
  <si>
    <t>Compra de Titulo RF [LTN-O TESOURO] Op: J873005 Mv:36376074</t>
  </si>
  <si>
    <t>COMPRA FDO INV. IMOB. VBI CRI - 07/12/21CVBI11[BRADESCO]</t>
  </si>
  <si>
    <t>COMPRA FII KINEA RICI - 07/12/21KNCR11[BRADESCO]</t>
  </si>
  <si>
    <t>Receb. Rend. de PVBI11 s/ 33,332</t>
  </si>
  <si>
    <t>Resg. Tit. RF [LTN-O TESOURO] Op:J869985 Mv:36385261 (Orig=Disp)</t>
  </si>
  <si>
    <t>VENDA FII VBI PRIME PROPERTIES - 07/12/21PVBI11[BRADESCO]</t>
  </si>
  <si>
    <t>Ajuste de Liq. Fin. Bovespa - 08/12/2021 - [BRADCTVM]</t>
  </si>
  <si>
    <t>Compra de Titulo RF [LTN-O TESOURO] Op: J876651 Mv:36389831</t>
  </si>
  <si>
    <t>COMPRA FDO INV. IMOB. VBI CRI - 08/12/21CVBI11[BRADESCO]</t>
  </si>
  <si>
    <t>COMPRA FII KINEA RICI - 08/12/21KNCR11[BRADESCO]</t>
  </si>
  <si>
    <t>Resg. Tit. RF [LTN-O TESOURO] Op:J873005 Mv:36400694 (Orig=Disp)</t>
  </si>
  <si>
    <t>VENDA FII VBI PRIME PROPERTIES - 08/12/21PVBI11[BRADESCO]</t>
  </si>
  <si>
    <t>Ajuste de Liq. Fin. Bovespa - 09/12/2021 - [BRADCTVM]</t>
  </si>
  <si>
    <t>Compra de Titulo RF [LTN-O TESOURO] Op: J879787 Mv:36404346</t>
  </si>
  <si>
    <t>COMPRA FDO INV. IMOB. VBI CRI - 09/12/21CVBI11[BRADESCO]</t>
  </si>
  <si>
    <t>COMPRA FII KINEA RICI - 09/12/21KNCR11[BRADESCO]</t>
  </si>
  <si>
    <t>Receb. Rend. de KNCR11 s/ 272,883</t>
  </si>
  <si>
    <t>Receb. Rend. de KNIP11 s/ 177,767</t>
  </si>
  <si>
    <t>Resg. Tit. RF [LTN-O TESOURO] Op:J876651 Mv:36411251 (Orig=Disp)</t>
  </si>
  <si>
    <t>VENDA FII VBI PRIME PROPERTIES - 09/12/21PVBI11[BRADESCO]</t>
  </si>
  <si>
    <t>Ajuste de Liq. Fin. Bovespa - 10/12/2021 - [BRADCTVM]</t>
  </si>
  <si>
    <t>Compra de Titulo RF [NTN-O TESOURO] Op: J883553 Mv:36416698</t>
  </si>
  <si>
    <t>COMPRA FDO INV. IMOB. VBI CRI - 10/12/21CVBI11[BRADESCO]</t>
  </si>
  <si>
    <t>COMPRA FII KINEA RICI - 10/12/21KNCR11[BRADESCO]</t>
  </si>
  <si>
    <t>Receb. Rend. de HGBS11 s/ 33,459</t>
  </si>
  <si>
    <t>Receb. Rend. de XPLG11 s/ 48,597</t>
  </si>
  <si>
    <t>Resg. Tit. RF [LTN-O TESOURO] Op:J879787 Mv:36425200 (Orig=Disp)</t>
  </si>
  <si>
    <t>VENDA FII VBI PRIME PROPERTIES - 10/12/21PVBI11[BRADESCO]</t>
  </si>
  <si>
    <t>Ajuste de Liq. Fin. Bovespa - 13/12/2021 - [BRADCTVM]</t>
  </si>
  <si>
    <t>Compra de Titulo RF [LTN-O TESOURO] Op: J886760 Mv:36439352</t>
  </si>
  <si>
    <t>COMPRA FII KINEA RICI - 13/12/21KNCR11[BRADESCO]</t>
  </si>
  <si>
    <t>Receb. Rend. de CVBI11 s/ 144,422</t>
  </si>
  <si>
    <t>Resg. Tit. RF [NTN-O TESOURO] Op:J883553 Mv:36453228 (Orig=Disp)</t>
  </si>
  <si>
    <t>Ajuste de Liq. Fin. Bovespa - 14/12/2021 - [BRADCTVM]</t>
  </si>
  <si>
    <t>Compra de Titulo RF [LTN-O TESOURO] Op: J889930 Mv:36460441</t>
  </si>
  <si>
    <t>COMPRA FDO INV. IMOB. VBI CRI - 14/12/21CVBI11[BRADESCO]</t>
  </si>
  <si>
    <t>Resg. Tit. RF [LTN-O TESOURO] Op:J886760 Mv:36467074 (Orig=Disp)</t>
  </si>
  <si>
    <t>Compra de Titulo RF [NTN-O TESOURO] Op: J893506 Mv:36472375</t>
  </si>
  <si>
    <t>Resg. Tit. RF [LTN-O TESOURO] Op:J889930 Mv:36479344 (Orig=Disp)</t>
  </si>
  <si>
    <t>Ajuste de Liq. Fin. Bovespa - 16/12/2021 - [BRADCTVM]</t>
  </si>
  <si>
    <t>Compra de Titulo RF [LTN-O TESOURO] Op: J896285 Mv:36484805</t>
  </si>
  <si>
    <t>Resg. Tit. RF [NTN-O TESOURO] Op:J893506 Mv:36492232 (Orig=Disp)</t>
  </si>
  <si>
    <t>VENDA FII KINEA IPCI - 16/12/21KNIP11[BRADESCO]</t>
  </si>
  <si>
    <t>Ajuste de Liq. Fin. Bovespa - 17/12/2021 - [BRADCTVM]</t>
  </si>
  <si>
    <t>Compra de Titulo RF [NTN-O TESOURO] Op: J899609 Mv:36497627</t>
  </si>
  <si>
    <t>Receb. Rend. de JSRE11 s/ 32,565</t>
  </si>
  <si>
    <t>Resg. Tit. RF [LTN-O TESOURO] Op:J896285 Mv:36504477 (Orig=Disp)</t>
  </si>
  <si>
    <t>VENDA FII KINEA IPCI - 17/12/21KNIP11[BRADESCO]</t>
  </si>
  <si>
    <t>Ajuste de Liq. Fin. Bovespa - 20/12/2021 - [BRADCTVM]</t>
  </si>
  <si>
    <t>Compra de Titulo RF [LTN-O TESOURO] Op: J903721 Mv:36510025</t>
  </si>
  <si>
    <t>Resg. Tit. RF [NTN-O TESOURO] Op:J899609 Mv:36516255 (Orig=Disp)</t>
  </si>
  <si>
    <t>VENDA FII KINEA IPCI - 20/12/21KNIP11[BRADESCO]</t>
  </si>
  <si>
    <t>VENDA FII KINEA RICI - 20/12/21KNCR11[BRADESCO]</t>
  </si>
  <si>
    <t>Ajuste de Liq. Fin. Bovespa - 21/12/2021 - [BRADCTVM]</t>
  </si>
  <si>
    <t>Compra de Titulo RF [LTN-O TESOURO] Op: J907853 Mv:36523454</t>
  </si>
  <si>
    <t>Resg. Tit. RF [LTN-O TESOURO] Op:J903721 Mv:36528499 (Orig=Disp)</t>
  </si>
  <si>
    <t>VENDA FII KINEA RICI - 21/12/21KNCR11[BRADESCO]</t>
  </si>
  <si>
    <t>Compra de Titulo RF [NTN-O TESOURO] Op: J909763 Mv:36532936</t>
  </si>
  <si>
    <t>Resg. Tit. RF [LTN-O TESOURO] Op:J907853 Mv:36538399 (Orig=Disp)</t>
  </si>
  <si>
    <t>Ajuste de Liq. Fin. Bovespa - 22/12/2021 - [BRADCTVM]</t>
  </si>
  <si>
    <t>Compra de Titulo RF [LTN-O TESOURO] Op: J912714 Mv:36545881</t>
  </si>
  <si>
    <t>Resg. Tit. RF [NTN-O TESOURO] Op:J909763 Mv:36553065 (Orig=Disp)</t>
  </si>
  <si>
    <t>VENDA BRESCO - FDO INV IMOB - 22/12/21BRCO11[BRADESCO]</t>
  </si>
  <si>
    <t>VENDA FII JS REAL- 22/12/21JSRE11[BRADESCO]</t>
  </si>
  <si>
    <t>VENDA FII KINEA RICI - 22/12/21KNCR11[BRADESCO]</t>
  </si>
  <si>
    <t>VENDA XP LOG FII - 22/12/21XPLG11[BRADESCO]</t>
  </si>
  <si>
    <t>Ajuste de Liq. Fin. Bovespa - 23/12/2021 - [BRADCTVM]</t>
  </si>
  <si>
    <t>Compra de Titulo RF [NTN-O TESOURO] Op: J916246 Mv:36560934</t>
  </si>
  <si>
    <t>Resg. Tit. RF [LTN-O TESOURO] Op:J912714 Mv:36568617 (Orig=Disp)</t>
  </si>
  <si>
    <t>VENDA FII KINEA IPCI - 23/12/21KNIP11[BRADESCO]</t>
  </si>
  <si>
    <t>Compra de Titulo RF [LTN-O TESOURO] Op: J919282 Mv:36573427</t>
  </si>
  <si>
    <t>Resg. Tit. RF [NTN-O TESOURO] Op:J916246 Mv:36580258 (Orig=Disp)</t>
  </si>
  <si>
    <t>Ajuste de Liq. Fin. Bovespa - 28/12/2021 - [BRADCTVM]</t>
  </si>
  <si>
    <t>Compra de Titulo RF [NTN-O TESOURO] Op: J922236 Mv:36586876</t>
  </si>
  <si>
    <t>COMPRA FII JS REAL- 28/12/21JSRE11[BRADESCO]</t>
  </si>
  <si>
    <t>Resg. Tit. RF [LTN-O TESOURO] Op:J919282 Mv:36592463 (Orig=Disp)</t>
  </si>
  <si>
    <t>Compra de Titulo RF [NTN-O TESOURO] Op: J924848 Mv:36595704</t>
  </si>
  <si>
    <t>Resg. Tit. RF [NTN-O TESOURO] Op:J922236 Mv:36604335 (Orig=Disp)</t>
  </si>
  <si>
    <t>Compra de Titulo RF [NTN-O TESOURO] Op: J927608 Mv:36609422</t>
  </si>
  <si>
    <t>Resg. Tit. RF [NTN-O TESOURO] Op:J924848 Mv:36618063 (Orig=Disp)</t>
  </si>
  <si>
    <t>Compra de Titulo RF [NTN-O TESOURO] Op: J930153 Mv:36623362</t>
  </si>
  <si>
    <t>Resg. Tit. RF [NTN-O TESOURO] Op:J927608 Mv:36630237 (Orig=Disp)</t>
  </si>
  <si>
    <t>Compra de Titulo RF [NTN-O TESOURO] Op: J933475 Mv:36635043</t>
  </si>
  <si>
    <t>Resg. Tit. RF [NTN-O TESOURO] Op:J930153 Mv:36640756 (Orig=Disp)</t>
  </si>
  <si>
    <t>Compra de Titulo RF [NTN-O TESOURO] Op: J937258 Mv:36646811</t>
  </si>
  <si>
    <t>Resg. Tit. RF [NTN-O TESOURO] Op:J933475 Mv:36652131 (Orig=Disp)</t>
  </si>
  <si>
    <t>Compra de Titulo RF [NTN-O TESOURO] Op: J940677 Mv:36658646</t>
  </si>
  <si>
    <t>Receb. Rend. de BRCO11 s/ 37,548</t>
  </si>
  <si>
    <t>Receb. Rend. de LVBI11 s/ 86,312</t>
  </si>
  <si>
    <t>Resg. Tit. RF [NTN-O TESOURO] Op:J937258 Mv:36667622 (Orig=Disp)</t>
  </si>
  <si>
    <t>Compra de Titulo RF [NTN-O TESOURO] Op: J943585 Mv:36671054</t>
  </si>
  <si>
    <t>Resg. Tit. RF [NTN-O TESOURO] Op:J940677 Mv:36677236 (Orig=Disp)</t>
  </si>
  <si>
    <t>Compra de Titulo RF [NTN-O TESOURO] Op: J946804 Mv:36682611</t>
  </si>
  <si>
    <t>Estorno de Despesa de B 10 - TARIFA DE LIQUIDAÃ‡ÃƒO FINANCEIRA</t>
  </si>
  <si>
    <t>Resg. Tit. RF [NTN-O TESOURO] Op:J943585 Mv:36688177 (Orig=Disp)</t>
  </si>
  <si>
    <t>Compra de Titulo RF [NTN-O TESOURO] Op: J949764 Mv:36693685</t>
  </si>
  <si>
    <t>Resg. Tit. RF [NTN-O TESOURO] Op:J946804 Mv:36699450 (Orig=Disp)</t>
  </si>
  <si>
    <t>Compra de Titulo RF [NTN-O TESOURO] Op: J952807 Mv:36704505</t>
  </si>
  <si>
    <t>Receb. Rend. de KNCR11 s/ 266,540</t>
  </si>
  <si>
    <t>Receb. Rend. de KNIP11 s/ 133,513</t>
  </si>
  <si>
    <t>Resg. Tit. RF [NTN-O TESOURO] Op:J949764 Mv:36711159 (Orig=Disp)</t>
  </si>
  <si>
    <t>Compra de Titulo RF [NTN-O TESOURO] Op: J956171 Mv:36715294</t>
  </si>
  <si>
    <t>Receb. Rend. de HGBS11 s/ 32,373</t>
  </si>
  <si>
    <t>Receb. Rend. de XPLG11 s/ 29,618</t>
  </si>
  <si>
    <t>Resg. Tit. RF [NTN-O TESOURO] Op:J952807 Mv:36722178 (Orig=Disp)</t>
  </si>
  <si>
    <t>Compra de Titulo RF [NTN-O TESOURO] Op: J959395 Mv:36732875</t>
  </si>
  <si>
    <t>Receb. Rend. de CVBI11 s/ 147,415</t>
  </si>
  <si>
    <t>Resg. Tit. RF [NTN-O TESOURO] Op:J956171 Mv:36747801 (Orig=Disp)</t>
  </si>
  <si>
    <t>Compra de Titulo RF [NTN-O TESOURO] Op: J962610 Mv:36751168</t>
  </si>
  <si>
    <t>Resg. Tit. RF [NTN-O TESOURO] Op:J959395 Mv:36756087 (Orig=Disp)</t>
  </si>
  <si>
    <t>Compra de Titulo RF [NTN-O TESOURO] Op: J965777 Mv:36762364</t>
  </si>
  <si>
    <t>Resg. Tit. RF [NTN-O TESOURO] Op:J962610 Mv:36767019 (Orig=Disp)</t>
  </si>
  <si>
    <t>Compra de Titulo RF [NTN-O TESOURO] Op: J969585 Mv:36775004</t>
  </si>
  <si>
    <t>Resg. Tit. RF [NTN-O TESOURO] Op:J965777 Mv:36778785 (Orig=Disp)</t>
  </si>
  <si>
    <t>Compra de Titulo RF [NTN-O TESOURO] Op: J971482 Mv:36784554</t>
  </si>
  <si>
    <t>Receb. Rend. de JSRE11 s/ 14,844</t>
  </si>
  <si>
    <t>Resg. Tit. RF [NTN-O TESOURO] Op:J969585 Mv:36789595 (Orig=Disp)</t>
  </si>
  <si>
    <t>Compra de Titulo RF [LTN-O TESOURO] Op: J974389 Mv:36796040</t>
  </si>
  <si>
    <t>Resg. Tit. RF [NTN-O TESOURO] Op:J971482 Mv:36801267 (Orig=Disp)</t>
  </si>
  <si>
    <t>Compra de Titulo RF [LTN-O TESOURO] Op: J977574 Mv:36809245</t>
  </si>
  <si>
    <t>Resg. Tit. RF [LTN-O TESOURO] Op:J974389 Mv:36815326 (Orig=Disp)</t>
  </si>
  <si>
    <t>Compra de Titulo RF [NTN-O TESOURO] Op: J981946 Mv:36823854</t>
  </si>
  <si>
    <t>Resg. Tit. RF [LTN-O TESOURO] Op:J977574 Mv:36829378 (Orig=Disp)</t>
  </si>
  <si>
    <t>Compra de Titulo RF [LTN-O TESOURO] Op: J984947 Mv:36837639</t>
  </si>
  <si>
    <t>Resg. Tit. RF [NTN-O TESOURO] Op:J981946 Mv:36843760 (Orig=Disp)</t>
  </si>
  <si>
    <t>Compra de Titulo RF [NTN-O TESOURO] Op: J989389 Mv:36850949</t>
  </si>
  <si>
    <t>Resg. Tit. RF [LTN-O TESOURO] Op:J984947 Mv:36855163 (Orig=Disp)</t>
  </si>
  <si>
    <t>Ajuste de Liq. Fin. Bovespa - 27/01/2022 - [BRADCTVM]</t>
  </si>
  <si>
    <t>Compra de Titulo RF [LTN-O TESOURO] Op: J993586 Mv:36863156</t>
  </si>
  <si>
    <t>COMPRA SANTANDER PAPEIS IMOB CDI FDO- 27/01/22SADI11[BR</t>
  </si>
  <si>
    <t>Resg. Tit. RF [NTN-O TESOURO] Op:J989389 Mv:36866460 (Orig=Disp)</t>
  </si>
  <si>
    <t>Ajuste de Liq. Fin. Bovespa - 28/01/2022 - [BRADCTVM]</t>
  </si>
  <si>
    <t>Compra de Titulo RF [NTN-O TESOURO] Op: J996212 Mv:36873531</t>
  </si>
  <si>
    <t>COMPRA FII CAMPUSFL CI MB - 28/01/22FCFL11[BRADESCO]</t>
  </si>
  <si>
    <t>COMPRA SANTANDER PAPEIS IMOB CDI FDO- 28/01/22SADI11[BR</t>
  </si>
  <si>
    <t>Resg. Tit. RF [LTN-O TESOURO] Op:J993586 Mv:36878745 (Orig=Disp)</t>
  </si>
  <si>
    <t>Ajuste de Liq. Fin. Bovespa - 31/01/2022 - [BRADCTVM]</t>
  </si>
  <si>
    <t>Compra de Titulo RF [LTN-O TESOURO] Op: K118 Mv:36885491</t>
  </si>
  <si>
    <t>COMPRA FII CAMPUSFL CI MB - 31/01/22FCFL11[BRADESCO]</t>
  </si>
  <si>
    <t>COMPRA SANTANDER PAPEIS IMOB CDI FDO- 31/01/22SADI11[BR</t>
  </si>
  <si>
    <t>Resg. Tit. RF [NTN-O TESOURO] Op:J996212 Mv:36891028 (Orig=Disp)</t>
  </si>
  <si>
    <t>Ajuste de Liq. Fin. Bovespa - 01/02/2022 - [BRADCTVM]</t>
  </si>
  <si>
    <t>Compra de Titulo RF [NTN-O TESOURO] Op: K2365 Mv:36895974</t>
  </si>
  <si>
    <t>COMPRA FII CAMPUSFL CI MB - 01/02/22FCFL11[BRADESCO]</t>
  </si>
  <si>
    <t>COMPRA SANTANDER PAPEIS IMOB CDI FDO- 01/02/22SADI11[BR</t>
  </si>
  <si>
    <t>Resg. Tit. RF [LTN-O TESOURO] Op:K118 Mv:36901781 (Orig=Disp)</t>
  </si>
  <si>
    <t>Ajuste de Liq. Fin. Bovespa - 02/02/2022 - [BRADCTVM]</t>
  </si>
  <si>
    <t>Compra de Titulo RF [NTN-O TESOURO] Op: K4883 Mv:36907144</t>
  </si>
  <si>
    <t>COMPRA FII CAMPUSFL CI MB - 02/02/22FCFL11[BRADESCO]</t>
  </si>
  <si>
    <t>COMPRA SANTANDER PAPEIS IMOB CDI FDO- 02/02/22SADI11[BR</t>
  </si>
  <si>
    <t>Resg. Tit. RF [NTN-O TESOURO] Op:K2365 Mv:36914210 (Orig=Disp)</t>
  </si>
  <si>
    <t>Ajuste de Liq. Fin. Bovespa - 03/02/2022 - [BRADCTVM]</t>
  </si>
  <si>
    <t>Compra de Titulo RF [NTN-O TESOURO] Op: K7789 Mv:36919231</t>
  </si>
  <si>
    <t>COMPRA FII CAMPUSFL CI MB - 03/02/22FCFL11[BRADESCO]</t>
  </si>
  <si>
    <t>COMPRA SANTANDER PAPEIS IMOB CDI FDO- 03/02/22SADI11[BR</t>
  </si>
  <si>
    <t>Resg. Tit. RF [NTN-O TESOURO] Op:K4883 Mv:36925600 (Orig=Disp)</t>
  </si>
  <si>
    <t>TARIFA DE LIQUIDACAO FINANCEIRA</t>
  </si>
  <si>
    <t>Ajuste de Liq. Fin. Bovespa - 04/02/2022 - [BRADCTVM]</t>
  </si>
  <si>
    <t>Compra de Titulo RF [NTN-O TESOURO] Op: K11015 Mv:36931102</t>
  </si>
  <si>
    <t>COMPRA FII CAMPUSFL CI MB - 04/02/22FCFL11[BRADESCO]</t>
  </si>
  <si>
    <t>COMPRA SANTANDER PAPEIS IMOB CDI FDO- 04/02/22SADI11[BR</t>
  </si>
  <si>
    <t>Resg. Tit. RF [NTN-O TESOURO] Op:K7789 Mv:36937446 (Orig=Disp)</t>
  </si>
  <si>
    <t>Ajuste de Liq. Fin. Bovespa - 07/02/2022 - [BRADCTVM]</t>
  </si>
  <si>
    <t>Compra de Titulo RF [NTN-O TESOURO] Op: K14150 Mv:36943034</t>
  </si>
  <si>
    <t>COMPRA FII CAMPUSFL CI MB - 07/02/22FCFL11[BRADESCO]</t>
  </si>
  <si>
    <t>COMPRA FII RBRALPHA - 07/02/22RBRF11[BRADESCO]</t>
  </si>
  <si>
    <t>COMPRA SANTANDER PAPEIS IMOB CDI FDO- 07/02/22SADI11[BR</t>
  </si>
  <si>
    <t>Resg. Tit. RF [NTN-O TESOURO] Op:K11015 Mv:36947967 (Orig=Disp)</t>
  </si>
  <si>
    <t>Ajuste de Liq. Fin. Bovespa - 08/02/2022 - [BRADCTVM]</t>
  </si>
  <si>
    <t>Compra de Titulo RF [LTN-O TESOURO] Op: K17014 Mv:36954383</t>
  </si>
  <si>
    <t>COMPRA FII CAMPUSFL CI MB - 08/02/22FCFL11[BRADESCO]</t>
  </si>
  <si>
    <t>COMPRA FII RBRALPHA - 08/02/22RBRF11[BRADESCO]</t>
  </si>
  <si>
    <t>Resg. Tit. RF [NTN-O TESOURO] Op:K14150 Mv:36959346 (Orig=Disp)</t>
  </si>
  <si>
    <t>Ajuste de Liq. Fin. Bovespa - 09/02/2022 - [BRADCTVM]</t>
  </si>
  <si>
    <t>Compra de Titulo RF [NTN-O TESOURO] Op: K19828 Mv:36965594</t>
  </si>
  <si>
    <t>COMPRA FII CAMPUSFL CI MB - 09/02/22FCFL11[BRADESCO]</t>
  </si>
  <si>
    <t>COMPRA FII RBRALPHA - 09/02/22RBRF11[BRADESCO]</t>
  </si>
  <si>
    <t>Resg. Tit. RF [LTN-O TESOURO] Op:K17014 Mv:36969964 (Orig=Disp)</t>
  </si>
  <si>
    <t>Ajuste de Liq. Fin. Bovespa - 10/02/2022 - [BRADCTVM]</t>
  </si>
  <si>
    <t>Compra de Titulo RF [LTN-O TESOURO] Op: K22951 Mv:36977058</t>
  </si>
  <si>
    <t>COMPRA FII CAMPUSFL CI MB - 10/02/22FCFL11[BRADESCO]</t>
  </si>
  <si>
    <t>COMPRA FII RBRALPHA - 10/02/22RBRF11[BRADESCO]</t>
  </si>
  <si>
    <t>Receb. Rend. de SADI11 s/ 55,744</t>
  </si>
  <si>
    <t>Resg. Tit. RF [NTN-O TESOURO] Op:K19828 Mv:36994350 (Orig=Disp)</t>
  </si>
  <si>
    <t>Compra de Titulo RF [LTN-O TESOURO] Op: K26928 Mv:37044309</t>
  </si>
  <si>
    <t>COMPRA FII CAMPUSFL CI MB - 11/02/22FCFL11[BRADESCO]</t>
  </si>
  <si>
    <t>COMPRA FII RBRALPHA - 11/02/22RBRF11[BRADESCO]</t>
  </si>
  <si>
    <t>Resg. Tit. RF [LTN-O TESOURO] Op:K22951 Mv:37080579 (Orig=Disp)</t>
  </si>
  <si>
    <t>Ajuste de Fatura BOVESPA</t>
  </si>
  <si>
    <t>Ajuste de Liq. Fin. Bovespa - 14/02/2022 - [BRADCTVM]</t>
  </si>
  <si>
    <t>Compra de Titulo RF [NTN-O TESOURO] Op: K30956 Mv:37098873</t>
  </si>
  <si>
    <t>COMPRA FII CAMPUSFL CI MB - 14/02/22FCFL11[BRADESCO]</t>
  </si>
  <si>
    <t>COMPRA FII FATOR VEREC - 14/02/22VRTA19 [1346]</t>
  </si>
  <si>
    <t>COMPRA FII RBRALPHA - 14/02/22RBRF11[BRADESCO]</t>
  </si>
  <si>
    <t>Receb. Rend. de RBRF11 s/ 29,658</t>
  </si>
  <si>
    <t>Resg. Tit. RF [LTN-O TESOURO] Op:K26928 Mv:37109135 (Orig=Disp)</t>
  </si>
  <si>
    <t>Compra de Titulo RF [NTN-O TESOURO] Op: K34917 Mv:37115119</t>
  </si>
  <si>
    <t>COMPRA FII CAMPUSFL CI MB - 15/02/22FCFL11[BRADESCO]</t>
  </si>
  <si>
    <t>COMPRA FII RBRALPHA - 15/02/22RBRF11[BRADESCO]</t>
  </si>
  <si>
    <t>Resg. Tit. RF [NTN-O TESOURO] Op:K30956 Mv:37122236 (Orig=Disp)</t>
  </si>
  <si>
    <t>Compra de Titulo RF [LTN-O TESOURO] Op: K39098 Mv:37129648</t>
  </si>
  <si>
    <t>COMPRA FII CAMPUSFL CI MB - 16/02/22FCFL11[BRADESCO]</t>
  </si>
  <si>
    <t>COMPRA FII RBRALPHA - 16/02/22RBRF11[BRADESCO]</t>
  </si>
  <si>
    <t>Resg. Tit. RF [NTN-O TESOURO] Op:K34917 Mv:37136338 (Orig=Disp)</t>
  </si>
  <si>
    <t>Compra de Titulo RF [NTN-O TESOURO] Op: K42497 Mv:37144696</t>
  </si>
  <si>
    <t>COMPRA FII CAMPUSFL CI MB - 17/02/22FCFL11[BRADESCO]</t>
  </si>
  <si>
    <t>COMPRA FII RBRALPHA - 17/02/22RBRF11[BRADESCO]</t>
  </si>
  <si>
    <t>Resg. Tit. RF [LTN-O TESOURO] Op:K39098 Mv:37152527 (Orig=Disp)</t>
  </si>
  <si>
    <t>Ajuste de Liq. Fin. Bovespa - 18/02/2022 - [BRADCTVM]</t>
  </si>
  <si>
    <t>Compra de Titulo RF [LTN-O TESOURO] Op: K45749 Mv:37158492</t>
  </si>
  <si>
    <t>COMPRA FII CAMPUSFL CI MB - 18/02/22FCFL11[BRADESCO]</t>
  </si>
  <si>
    <t>Resg. Tit. RF [NTN-O TESOURO] Op:K42497 Mv:37163369 (Orig=Disp)</t>
  </si>
  <si>
    <t>Ajuste de Liq. Fin. Bovespa - 21/02/2022 - [BRADCTVM]</t>
  </si>
  <si>
    <t>Compra de Titulo RF [NTN-O TESOURO] Op: K48968 Mv:37171639</t>
  </si>
  <si>
    <t>Resg. Tit. RF [LTN-O TESOURO] Op:K45749 Mv:37178047 (Orig=Disp)</t>
  </si>
  <si>
    <t>VENDA FDO INV IMOB - VBI LOGÍSTICO - 21/02/22LVBI11[BRADE</t>
  </si>
  <si>
    <t>VENDA FII CAPI SECCIESMB - 21/02/22CPTS11[BRADESCO]</t>
  </si>
  <si>
    <t>Compra de Titulo RF [LTN-O TESOURO] Op: K52780 Mv:37185123</t>
  </si>
  <si>
    <t>Resg. Tit. RF [NTN-O TESOURO] Op:K48968 Mv:37187979 (Orig=Disp)</t>
  </si>
  <si>
    <t>VENDA FDO INV IMOB - VBI LOGÍSTICO - 22/02/22LVBI11[BRADE</t>
  </si>
  <si>
    <t>VENDA FII CAPI SECCIESMB - 22/02/22CPTS11[BRADESCO]</t>
  </si>
  <si>
    <t>Compra de Titulo RF [LTN-O TESOURO] Op: K55653 Mv:37198923</t>
  </si>
  <si>
    <t>Receb. Rend. de FCFL11 s/ 42,034</t>
  </si>
  <si>
    <t>Resg. Tit. RF [LTN-O TESOURO] Op:K52780 Mv:37206544 (Orig=Disp)</t>
  </si>
  <si>
    <t>VENDA FDO INV IMOB - VBI LOGÍSTICO - 23/02/22LVBI11[BRADE</t>
  </si>
  <si>
    <t>VENDA FII CAPI SECCIESMB - 23/02/22CPTS11[BRADESCO]</t>
  </si>
  <si>
    <t>Ajuste de Liq. Fin. Bovespa - 24/02/2022 - [BRADCTVM]</t>
  </si>
  <si>
    <t>Compra de Titulo RF [NTN-O TESOURO] Op: K58412 Mv:37216620</t>
  </si>
  <si>
    <t>Resg. Tit. RF [LTN-O TESOURO] Op:K55653 Mv:37227955 (Orig=Disp)</t>
  </si>
  <si>
    <t>VENDA FDO INV IMOB - VBI LOGÍSTICO - 24/02/22LVBI11[BRADE</t>
  </si>
  <si>
    <t>VENDA FII CAPI SECCIESMB - 24/02/22CPTS11[BRADESCO]</t>
  </si>
  <si>
    <t>Ajuste de Liq. Fin. Bovespa - 25/02/2022 - [BRADCTVM]</t>
  </si>
  <si>
    <t>Compra de Titulo RF [NTN-O TESOURO] Op: K61580 Mv:37234050</t>
  </si>
  <si>
    <t>Resg. Tit. RF [NTN-O TESOURO] Op:K58412 Mv:37240626 (Orig=Disp)</t>
  </si>
  <si>
    <t>VENDA FDO INV IMOB - VBI LOGÍSTICO - 25/02/22LVBI11[BRADE</t>
  </si>
  <si>
    <t>VENDA FII CAPI SECCIESMB - 25/02/22CPTS11[BRADESCO]</t>
  </si>
  <si>
    <t>Ajuste de Liq. Fin. Bovespa - 02/03/2022 - [BRADCTVM]</t>
  </si>
  <si>
    <t>Compra de Titulo RF [NTN-O TESOURO] Op: K65357 Mv:37245528</t>
  </si>
  <si>
    <t>Resg. Tit. RF [NTN-O TESOURO] Op:K61580 Mv:37252641 (Orig=Disp)</t>
  </si>
  <si>
    <t>VENDA FDO INV IMOB - VBI LOGÍSTICO - 02/03/22LVBI11[BRADE</t>
  </si>
  <si>
    <t>Compra de Titulo RF [NTN-O TESOURO] Op: K68748 Mv:37257301</t>
  </si>
  <si>
    <t>### Entrada Oferta Kinea High Yield</t>
  </si>
  <si>
    <t>Resg. Tit. RF [NTN-O TESOURO] Op:K65357 Mv:37264053 (Orig=Disp)</t>
  </si>
  <si>
    <t>Ajuste de TARIFA DE LIQUIDACAO FINANCEIRA</t>
  </si>
  <si>
    <t>Compra de Titulo RF [NTN-O TESOURO] Op: K71626 Mv:37269440</t>
  </si>
  <si>
    <t>Receb. Rend. de LVBI11 s/ 73,916</t>
  </si>
  <si>
    <t>Resg. Tit. RF [NTN-O TESOURO] Op:K68748 Mv:37277026 (Orig=Disp)</t>
  </si>
  <si>
    <t>Compra de Titulo RF [NTN-O TESOURO] Op: K75732 Mv:37282610</t>
  </si>
  <si>
    <t>Resg. Tit. RF [NTN-O TESOURO] Op:K71626 Mv:37291725 (Orig=Disp)</t>
  </si>
  <si>
    <t>Compra de Titulo RF [NTN-O TESOURO] Op: K80647 Mv:37297030</t>
  </si>
  <si>
    <t>Resg. Tit. RF [NTN-O TESOURO] Op:K75732 Mv:37304733 (Orig=Disp)</t>
  </si>
  <si>
    <t>Compra de Titulo RF [LTN-O TESOURO] Op: K84289 Mv:37309377</t>
  </si>
  <si>
    <t>Resg. Tit. RF [NTN-O TESOURO] Op:K80647 Mv:37314712 (Orig=Disp)</t>
  </si>
  <si>
    <t>Compra de Titulo RF [LTN-O TESOURO] Op: K86192 Mv:37320698</t>
  </si>
  <si>
    <t>Resg. Tit. RF [LTN-O TESOURO] Op:K84289 Mv:37329679 (Orig=Disp)</t>
  </si>
  <si>
    <t>Compra de Titulo RF [LTN-O TESOURO] Op: K89852 Mv:37343732</t>
  </si>
  <si>
    <t>Despesa de AUDITORIA</t>
  </si>
  <si>
    <t>Receb. Rend. de SADI11 s/ 56,908</t>
  </si>
  <si>
    <t>Receb. Rend. de VRTA19 s/ 103,215</t>
  </si>
  <si>
    <t>Resg. Tit. RF [LTN-O TESOURO] Op:K86192 Mv:37357082 (Orig=Disp)</t>
  </si>
  <si>
    <t>Compra de Titulo RF [LTN-O TESOURO] Op: K95350 Mv:37369767</t>
  </si>
  <si>
    <t>Resg. Tit. RF [LTN-O TESOURO] Op:K89852 Mv:37375402 (Orig=Disp)</t>
  </si>
  <si>
    <t>Compra de Titulo RF [LTN-O TESOURO] Op: K98420 Mv:37381854</t>
  </si>
  <si>
    <t>Receb. Rend. de RBRF11 s/ 51,911</t>
  </si>
  <si>
    <t>Resg. Tit. RF [LTN-O TESOURO] Op:K95350 Mv:37386356 (Orig=Disp)</t>
  </si>
  <si>
    <t>Compra de Titulo RF [NTN-O TESOURO] Op: K101194 Mv:37394597</t>
  </si>
  <si>
    <t>Receb. Rend. de CPTS11 s/ 150,058</t>
  </si>
  <si>
    <t>Resg. Tit. RF [LTN-O TESOURO] Op:K98420 Mv:37400356 (Orig=Disp)</t>
  </si>
  <si>
    <t>Compra de Titulo RF [LTN-O TESOURO] Op: K103713 Mv:37408587</t>
  </si>
  <si>
    <t>Resg. Tit. RF [NTN-O TESOURO] Op:K101194 Mv:37417805 (Orig=Disp)</t>
  </si>
  <si>
    <t>Compra de Titulo RF [LTN-O TESOURO] Op: K110468 Mv:37425861</t>
  </si>
  <si>
    <t>Resg. Tit. RF [LTN-O TESOURO] Op:K103713 Mv:37430384 (Orig=Disp)</t>
  </si>
  <si>
    <t>Compra de Titulo RF [LTN-O TESOURO] Op: K112471 Mv:37436435</t>
  </si>
  <si>
    <t>Resg. Tit. RF [LTN-O TESOURO] Op:K110468 Mv:37444071 (Orig=Disp)</t>
  </si>
  <si>
    <t>Compra de Titulo RF [NTN-O TESOURO] Op: K117056 Mv:37451500</t>
  </si>
  <si>
    <t>Resg. Tit. RF [LTN-O TESOURO] Op:K112471 Mv:37459049 (Orig=Disp)</t>
  </si>
  <si>
    <t>Compra de Titulo RF [NTN-O TESOURO] Op: K121889 Mv:37466091</t>
  </si>
  <si>
    <t>Fatura de RV Bolsa BOVESPA-Pregão de 24/03/22 [BRADESCO]</t>
  </si>
  <si>
    <t>Resg. Tit. RF [NTN-O TESOURO] Op:K117056 Mv:37472618 (Orig=Disp)</t>
  </si>
  <si>
    <t>Compra de Titulo RF [LTN-O TESOURO] Op: K126862 Mv:37484486</t>
  </si>
  <si>
    <t>Resg. Tit. RF [NTN-O TESOURO] Op:K121889 Mv:37489039 (Orig=Disp)</t>
  </si>
  <si>
    <t>Ajuste de Liq. Fin. Bovespa - 25/03/2022 - [BRADCTVM]</t>
  </si>
  <si>
    <t>Compra de Titulo RF [LTN-O TESOURO] Op: K131496 Mv:37501211</t>
  </si>
  <si>
    <t>Resg. Tit. RF [LTN-O TESOURO] Op:K126862 Mv:37506628 (Orig=Disp)</t>
  </si>
  <si>
    <t>VENDA FII KINEA HYCI - 25/03/22KNHY11[BRADESCO]</t>
  </si>
  <si>
    <t>Compra de Titulo RF [LTN-O TESOURO] Op: K134262 Mv:37513698</t>
  </si>
  <si>
    <t>Resg. Tit. RF [LTN-O TESOURO] Op:K131496 Mv:37520573 (Orig=Disp)</t>
  </si>
  <si>
    <t>VENDA FII KINEA HYCI - 28/03/22KNHY11[BRADESCO]</t>
  </si>
  <si>
    <t>Ajuste de Liq. Fin. Bovespa - 29/03/2022 - [BRADCTVM]</t>
  </si>
  <si>
    <t>Compra de Titulo RF [NTN-O TESOURO] Op: K139506 Mv:37529239</t>
  </si>
  <si>
    <t>Resg. Tit. RF [LTN-O TESOURO] Op:K134262 Mv:37533382 (Orig=Disp)</t>
  </si>
  <si>
    <t>VENDA FII KINEA HYCI - 29/03/22KNHY11[BRADESCO]</t>
  </si>
  <si>
    <t>Compra de Titulo RF [LTN-O TESOURO] Op: K142607 Mv:37540885</t>
  </si>
  <si>
    <t>Resg. Tit. RF [NTN-O TESOURO] Op:K139506 Mv:37547001 (Orig=Disp)</t>
  </si>
  <si>
    <t>VENDA FII KINEA HYCI - 30/03/22KNHY11[BRADESCO]</t>
  </si>
  <si>
    <t>Ajuste de Liq. Fin. Bovespa - 31/03/2022 - [BRADCTVM]</t>
  </si>
  <si>
    <t>Compra de Titulo RF [LTN-O TESOURO] Op: K146695 Mv:37554876</t>
  </si>
  <si>
    <t>Rebate Oferta VRTA11</t>
  </si>
  <si>
    <t>Resg. Tit. RF [LTN-O TESOURO] Op:K142607 Mv:37565004 (Orig=Disp)</t>
  </si>
  <si>
    <t>VENDA AUTONOMY ED CORP FII - 31/03/22AIEC11[BRADESCO]</t>
  </si>
  <si>
    <t>VENDA BRESCO - FDO INV IMOB - 31/03/22BRCO11[BRADESCO]</t>
  </si>
  <si>
    <t>VENDA FDO INV IMOB - VBI LOGÍSTICO - 31/03/22LVBI11[BRADE</t>
  </si>
  <si>
    <t>VENDA FDO INV. IMOB. VBI CRI - 31/03/22CVBI11[BRADESCO]</t>
  </si>
  <si>
    <t>VENDA FII CAPI SECCIESMB - 31/03/22CPTS11[BRADESCO]</t>
  </si>
  <si>
    <t>VENDA FII CSHGSHOP CI - 31/03/22HGBS11[BRADESCO]</t>
  </si>
  <si>
    <t>VENDA FII EXCELLEN CIMB - 31/03/22FEXC11[BRADESCO]</t>
  </si>
  <si>
    <t>VENDA FII JS REAL- 31/03/22JSRE11[BRADESCO]</t>
  </si>
  <si>
    <t>VENDA FII KINEA HYCI - 31/03/22KNHY11[BRADESCO]</t>
  </si>
  <si>
    <t>VENDA FII KINEA IPCI - 31/03/22KNIP11[BRADESCO]</t>
  </si>
  <si>
    <t>VENDA FII KINEA RICI - 31/03/22KNCR11[BRADESCO]</t>
  </si>
  <si>
    <t>VENDA XP LOG FII - 31/03/22XPLG11[BRADESCO]</t>
  </si>
  <si>
    <t>Compra de Titulo RF [LTN-O TESOURO] Op: K152571 Mv:37570303</t>
  </si>
  <si>
    <t>Resg. Tit. RF [LTN-O TESOURO] Op:K146695 Mv:37575768 (Orig=Disp)</t>
  </si>
  <si>
    <t>VENDA AUTONOMY ED CORP FII - 01/04/22AIEC11[BRADESCO]</t>
  </si>
  <si>
    <t>VENDA BRESCO - FDO INV IMOB - 01/04/22BRCO11[BRADESCO]</t>
  </si>
  <si>
    <t>VENDA FDO INV IMOB - VBI LOGÍSTICO - 01/04/22LVBI11[BRADE</t>
  </si>
  <si>
    <t>VENDA FDO INV. IMOB. VBI CRI - 01/04/22CVBI11[BRADESCO]</t>
  </si>
  <si>
    <t>VENDA FII CAPI SECCIESMB - 01/04/22CPTS11[BRADESCO]</t>
  </si>
  <si>
    <t>VENDA FII CSHGSHOP CI - 01/04/22HGBS11[BRADESCO]</t>
  </si>
  <si>
    <t>VENDA FII EXCELLEN CIMB - 01/04/22FEXC11[BRADESCO]</t>
  </si>
  <si>
    <t>VENDA FII JS REAL- 01/04/22JSRE11[BRADESCO]</t>
  </si>
  <si>
    <t>VENDA FII KINEA HYCI - 01/04/22KNHY11[BRADESCO]</t>
  </si>
  <si>
    <t>VENDA FII KINEA IPCI - 01/04/22KNIP11[BRADESCO]</t>
  </si>
  <si>
    <t>VENDA FII KINEA RICI - 01/04/22KNCR11[BRADESCO]</t>
  </si>
  <si>
    <t>VENDA XP LOG FII - 01/04/22XPLG11[BRADESCO]</t>
  </si>
  <si>
    <t>Compra de Titulo RF [NTN-O TESOURO] Op: K157348 Mv:37584393</t>
  </si>
  <si>
    <t>Resg. Tit. RF [LTN-O TESOURO] Op:K152571 Mv:37589434 (Orig=Disp)</t>
  </si>
  <si>
    <t>VENDA AUTONOMY ED CORP FII - 04/04/22AIEC11[BRADESCO]</t>
  </si>
  <si>
    <t>VENDA BRESCO - FDO INV IMOB - 04/04/22BRCO11[BRADESCO]</t>
  </si>
  <si>
    <t>VENDA FDO INV IMOB - VBI LOGÍSTICO - 04/04/22LVBI11[BRADE</t>
  </si>
  <si>
    <t>VENDA FDO INV. IMOB. VBI CRI - 04/04/22CVBI11[BRADESCO]</t>
  </si>
  <si>
    <t>VENDA FII CAPI SECCIESMB - 04/04/22CPTS11[BRADESCO]</t>
  </si>
  <si>
    <t>VENDA FII CSHGSHOP CI - 04/04/22HGBS11[BRADESCO]</t>
  </si>
  <si>
    <t>VENDA FII EXCELLEN CIMB - 04/04/22FEXC11[BRADESCO]</t>
  </si>
  <si>
    <t>VENDA FII JS REAL- 04/04/22JSRE11[BRADESCO]</t>
  </si>
  <si>
    <t>VENDA FII KINEA HYCI - 04/04/22KNHY11[BRADESCO]</t>
  </si>
  <si>
    <t>VENDA FII KINEA IPCI - 04/04/22KNIP11[BRADESCO]</t>
  </si>
  <si>
    <t>VENDA FII KINEA RICI - 04/04/22KNCR11[BRADESCO]</t>
  </si>
  <si>
    <t>VENDA XP LOG FII - 04/04/22XPLG11[BRADESCO]</t>
  </si>
  <si>
    <t>Compra de Titulo RF [NTN-O TESOURO] Op: K161732 Mv:37598729</t>
  </si>
  <si>
    <t>Receb. Rend. de BRCO11 s/ 36,170</t>
  </si>
  <si>
    <t>Receb. Rend. de LVBI11 s/ 70,433</t>
  </si>
  <si>
    <t>Resg. Tit. RF [NTN-O TESOURO] Op:K157348 Mv:37604755 (Orig=Disp)</t>
  </si>
  <si>
    <t>VENDA AUTONOMY ED CORP FII - 05/04/22AIEC11[BRADESCO]</t>
  </si>
  <si>
    <t>VENDA BRESCO - FDO INV IMOB - 05/04/22BRCO11[BRADESCO]</t>
  </si>
  <si>
    <t>VENDA FDO INV IMOB - VBI LOGÍSTICO - 05/04/22LVBI11[BRADE</t>
  </si>
  <si>
    <t>VENDA FDO INV. IMOB. VBI CRI - 05/04/22CVBI11[BRADESCO]</t>
  </si>
  <si>
    <t>VENDA FII CAPI SECCIESMB - 05/04/22CPTS11[BRADESCO]</t>
  </si>
  <si>
    <t>VENDA FII CSHGSHOP CI - 05/04/22HGBS11[BRADESCO]</t>
  </si>
  <si>
    <t>VENDA FII EXCELLEN CIMB - 05/04/22FEXC11[BRADESCO]</t>
  </si>
  <si>
    <t>VENDA FII KINEA HYCI - 05/04/22KNHY11[BRADESCO]</t>
  </si>
  <si>
    <t>VENDA FII KINEA IPCI - 05/04/22KNIP11[BRADESCO]</t>
  </si>
  <si>
    <t>VENDA FII KINEA RICI - 05/04/22KNCR11[BRADESCO]</t>
  </si>
  <si>
    <t>VENDA XP LOG FII - 05/04/22XPLG11[BRADESCO]</t>
  </si>
  <si>
    <t>Compra de Titulo RF [LTN-O TESOURO] Op: K164975 Mv:37613923</t>
  </si>
  <si>
    <t>Receb. Rend. de AIEC11 s/ 70,715</t>
  </si>
  <si>
    <t>Resg. Tit. RF [NTN-O TESOURO] Op:K161732 Mv:37619563 (Orig=Disp)</t>
  </si>
  <si>
    <t>VENDA AUTONOMY ED CORP FII - 06/04/22AIEC11[BRADESCO]</t>
  </si>
  <si>
    <t>VENDA BRESCO - FDO INV IMOB - 06/04/22BRCO11[BRADESCO]</t>
  </si>
  <si>
    <t>VENDA FDO INV IMOB - VBI LOGÍSTICO - 06/04/22LVBI11[BRADE</t>
  </si>
  <si>
    <t>VENDA FDO INV. IMOB. VBI CRI - 06/04/22CVBI11[BRADESCO]</t>
  </si>
  <si>
    <t>VENDA FII CAPI SECCIESMB - 06/04/22CPTS11[BRADESCO]</t>
  </si>
  <si>
    <t>VENDA FII CSHGSHOP CI - 06/04/22HGBS11[BRADESCO]</t>
  </si>
  <si>
    <t>VENDA FII EXCELLEN CIMB - 06/04/22FEXC11[BRADESCO]</t>
  </si>
  <si>
    <t>VENDA FII JS REAL- 06/04/22JSRE11[BRADESCO]</t>
  </si>
  <si>
    <t>VENDA FII KINEA HYCI - 06/04/22KNHY11[BRADESCO]</t>
  </si>
  <si>
    <t>VENDA FII KINEA IPCI - 06/04/22KNIP11[BRADESCO]</t>
  </si>
  <si>
    <t>VENDA FII KINEA RICI - 06/04/22KNCR11[BRADESCO]</t>
  </si>
  <si>
    <t>VENDA XP LOG FII - 06/04/22XPLG11[BRADESCO]</t>
  </si>
  <si>
    <t>Compra de Titulo RF [NTN-O TESOURO] Op: K167045 Mv:37625772</t>
  </si>
  <si>
    <t>Resg. Tit. RF [LTN-O TESOURO] Op:K164975 Mv:37635593 (Orig=Disp)</t>
  </si>
  <si>
    <t>VENDA AUTONOMY ED CORP FII - 07/04/22AIEC11[BRADESCO]</t>
  </si>
  <si>
    <t>VENDA BRESCO - FDO INV IMOB - 07/04/22BRCO11[BRADESCO]</t>
  </si>
  <si>
    <t>VENDA FDO INV IMOB - VBI LOGÍSTICO - 07/04/22LVBI11[BRADE</t>
  </si>
  <si>
    <t>VENDA FDO INV. IMOB. VBI CRI - 07/04/22CVBI11[BRADESCO]</t>
  </si>
  <si>
    <t>VENDA FII CAPI SECCIESMB - 07/04/22CPTS11[BRADESCO]</t>
  </si>
  <si>
    <t>VENDA FII CSHGSHOP CI - 07/04/22HGBS11[BRADESCO]</t>
  </si>
  <si>
    <t>VENDA FII EXCELLEN CIMB - 07/04/22FEXC11[BRADESCO]</t>
  </si>
  <si>
    <t>VENDA FII JS REAL- 07/04/22JSRE11[BRADESCO]</t>
  </si>
  <si>
    <t>VENDA FII KINEA RICI - 07/04/22KNCR11[BRADESCO]</t>
  </si>
  <si>
    <t>Compra de Titulo RF [NTN-O TESOURO] Op: K173122 Mv:37644113</t>
  </si>
  <si>
    <t>Resg. Tit. RF [NTN-O TESOURO] Op:K167045 Mv:37649901 (Orig=Disp)</t>
  </si>
  <si>
    <t>Compra de Titulo RF [NTN-O TESOURO] Op: K174823 Mv:37655552</t>
  </si>
  <si>
    <t>Receb. Rend. de KNCR11 s/ 261,847</t>
  </si>
  <si>
    <t>Receb. Rend. de KNHY11 s/ 45,217</t>
  </si>
  <si>
    <t>Receb. Rend. de KNIP11 s/ 130,380</t>
  </si>
  <si>
    <t>Resg. Tit. RF [NTN-O TESOURO] Op:K173122 Mv:37664517 (Orig=Disp)</t>
  </si>
  <si>
    <t>Compra de Titulo RF [NTN-O TESOURO] Op: K180599 Mv:37671623</t>
  </si>
  <si>
    <t>Receb. Rend. de FEXC11 s/ 67,528</t>
  </si>
  <si>
    <t>Receb. Rend. de HGBS11 s/ 31,382</t>
  </si>
  <si>
    <t>Receb. Rend. de VRTA22 s/ 20,550</t>
  </si>
  <si>
    <t>Receb. Rend. de XPLG11 s/ 26,483</t>
  </si>
  <si>
    <t>Resg. Tit. RF [NTN-O TESOURO] Op:K174823 Mv:37678566 (Orig=Disp)</t>
  </si>
  <si>
    <t>Compra de Titulo RF [NTN-O TESOURO] Op: K183166 Mv:37696491</t>
  </si>
  <si>
    <t>Receb. Rend. de CVBI11 s/ 128,633</t>
  </si>
  <si>
    <t>Resg. Tit. RF [NTN-O TESOURO] Op:K180599 Mv:37707933 (Orig=Disp)</t>
  </si>
  <si>
    <t>Compra de Titulo RF [LTN-O TESOURO] Op: K185446 Mv:37716559</t>
  </si>
  <si>
    <t>Resg. Tit. RF [NTN-O TESOURO] Op:K183166 Mv:37724811 (Orig=Disp)</t>
  </si>
  <si>
    <t>Compra de Titulo RF [NTN-O TESOURO] Op: K192617 Mv:37735320</t>
  </si>
  <si>
    <t>Receb. Rend. de CPTS11 s/ 127,632</t>
  </si>
  <si>
    <t>Resg. Tit. RF [LTN-O TESOURO] Op:K185446 Mv:37741512 (Orig=Disp)</t>
  </si>
  <si>
    <t>Compra de Titulo RF [NTN-O TESOURO] Op: K196168 Mv:37750081</t>
  </si>
  <si>
    <t>Resg. Tit. RF [NTN-O TESOURO] Op:K192617 Mv:37755683 (Orig=Disp)</t>
  </si>
  <si>
    <t>Ajuste de Liq. Fin. Bovespa - 20/04/2022 - [BRADCTVM]</t>
  </si>
  <si>
    <t>Compra de Titulo RF [NTN-O TESOURO] Op: K197781 Mv:37761630</t>
  </si>
  <si>
    <t>Receb. Rend. de JSRE11 s/ 13,903</t>
  </si>
  <si>
    <t>Resg. Tit. RF [NTN-O TESOURO] Op:K196168 Mv:37767263 (Orig=Disp)</t>
  </si>
  <si>
    <t>VENDA FDO INV. IMOB. VBI CRI - 20/04/22CVBI11[BRADESCO]</t>
  </si>
  <si>
    <t>Ajuste de Liq. Fin. Bovespa - 22/04/2022 - [BRADCTVM]</t>
  </si>
  <si>
    <t>Compra de Titulo RF [LTN-O TESOURO] Op: K200629 Mv:37775686</t>
  </si>
  <si>
    <t>Resg. Tit. RF [NTN-O TESOURO] Op:K197781 Mv:37783356 (Orig=Disp)</t>
  </si>
  <si>
    <t>VENDA FDO INV. IMOB. VBI CRI - 22/04/22CVBI11[BRADESCO]</t>
  </si>
  <si>
    <t>Compra de Titulo RF [LTN-O TESOURO] Op: K205409 Mv:37792852</t>
  </si>
  <si>
    <t>Resg. Tit. RF [LTN-O TESOURO] Op:K200629 Mv:37797199 (Orig=Disp)</t>
  </si>
  <si>
    <t>Compra de Titulo RF [LTN-O TESOURO] Op: K208683 Mv:37805900</t>
  </si>
  <si>
    <t>Resg. Tit. RF [LTN-O TESOURO] Op:K205409 Mv:37810299 (Orig=Disp)</t>
  </si>
  <si>
    <t>Compra de Titulo RF [NTN-O TESOURO] Op: K213167 Mv:37820242</t>
  </si>
  <si>
    <t>Resg. Tit. RF [LTN-O TESOURO] Op:K208683 Mv:37824580 (Orig=Disp)</t>
  </si>
  <si>
    <t>Compra de Titulo RF [NTN-O TESOURO] Op: K216133 Mv:37833685</t>
  </si>
  <si>
    <t>Resg. Tit. RF [NTN-O TESOURO] Op:K213167 Mv:37839608 (Orig=Disp)</t>
  </si>
  <si>
    <t>Ajuste de Liq. Fin. Bovespa - 29/04/2022 - [BRADCTVM]</t>
  </si>
  <si>
    <t>Compra de Titulo RF [LTN-O TESOURO] Op: K218856 Mv:37846087</t>
  </si>
  <si>
    <t>Resg. Tit. RF [NTN-O TESOURO] Op:K216133 Mv:37851323 (Orig=Disp)</t>
  </si>
  <si>
    <t>VENDA FDO INV. IMOB. VBI CRI - 29/04/22CVBI11[BRADESCO]</t>
  </si>
  <si>
    <t>Compra de Titulo RF [LTN-O TESOURO] Op: K222303 Mv:37859391</t>
  </si>
  <si>
    <t>Resg. Tit. RF [LTN-O TESOURO] Op:K218856 Mv:37865235 (Orig=Disp)</t>
  </si>
  <si>
    <t>Ajuste de Liq. Fin. Bovespa - 03/05/2022 - [BRADCTVM]</t>
  </si>
  <si>
    <t>Compra de Titulo RF [LTN-O TESOURO] Op: K226446 Mv:37873660</t>
  </si>
  <si>
    <t>Resg. Tit. RF [LTN-O TESOURO] Op:K222303 Mv:37878765 (Orig=Disp)</t>
  </si>
  <si>
    <t>VENDA FDO INV. IMOB. VBI CRI - 03/05/22CVBI11[BRADESCO]</t>
  </si>
  <si>
    <t>Compra de Titulo RF [NTN-O TESOURO] Op: K229530 Mv:37886886</t>
  </si>
  <si>
    <t>Receb. Rend. de LVBI11 s/ 55,324</t>
  </si>
  <si>
    <t>Resg. Tit. RF [LTN-O TESOURO] Op:K226446 Mv:37895556 (Orig=Disp)</t>
  </si>
  <si>
    <t>Ajuste de Liq. Fin. Bovespa - 05/05/2022 - [BRADCTVM]</t>
  </si>
  <si>
    <t>Compra de Titulo RF [LTN-O TESOURO] Op: K232289 Mv:37902927</t>
  </si>
  <si>
    <t>Receb. Rend. de AIEC11 s/ 62,577</t>
  </si>
  <si>
    <t>Resg. Tit. RF [NTN-O TESOURO] Op:K229530 Mv:37912022 (Orig=Disp)</t>
  </si>
  <si>
    <t>VENDA FDO INV. IMOB. VBI CRI - 05/05/22CVBI11[BRADESCO]</t>
  </si>
  <si>
    <t>Ajuste de Liq. Fin. Bovespa - 06/05/2022 - [BRADCTVM]</t>
  </si>
  <si>
    <t>Compra de Titulo RF [LTN-O TESOURO] Op: K237242 Mv:37920343</t>
  </si>
  <si>
    <t>Despesa de Despesa de CVM</t>
  </si>
  <si>
    <t>Receb. Rend. de BRCO11 s/ 30,154</t>
  </si>
  <si>
    <t>Resg. Tit. RF [LTN-O TESOURO] Op:K232289 Mv:37925087 (Orig=Disp)</t>
  </si>
  <si>
    <t>TAXA CVM</t>
  </si>
  <si>
    <t>VENDA FDO INV. IMOB. VBI CRI - 06/05/22CVBI11[BRADESCO]</t>
  </si>
  <si>
    <t>Compra de Titulo RF [NTN-O TESOURO] Op: K239102 Mv:37931971</t>
  </si>
  <si>
    <t>Resg. Tit. RF [LTN-O TESOURO] Op:K237242 Mv:37940752 (Orig=Disp)</t>
  </si>
  <si>
    <t>Compra de Titulo RF [NTN-O TESOURO] Op: K243485 Mv:37949005</t>
  </si>
  <si>
    <t>Receb. Rend. de KNCR11 s/ 240,607</t>
  </si>
  <si>
    <t>Receb. Rend. de KNHY11 s/ 39,976</t>
  </si>
  <si>
    <t>Receb. Rend. de KNIP11 s/ 120,781</t>
  </si>
  <si>
    <t>Resg. Tit. RF [NTN-O TESOURO] Op:K239102 Mv:37956483 (Orig=Disp)</t>
  </si>
  <si>
    <t>Compra de Titulo RF [LTN-O TESOURO] Op: K246105 Mv:37963142</t>
  </si>
  <si>
    <t>Receb. Rend. de HGBS11 s/ 26,649</t>
  </si>
  <si>
    <t>Receb. Rend. de VRTA11 s/ 123,765</t>
  </si>
  <si>
    <t>Receb. Rend. de XPLG11 s/ 23,299</t>
  </si>
  <si>
    <t>Resg. Tit. RF [NTN-O TESOURO] Op:K243485 Mv:37982871 (Orig=Disp)</t>
  </si>
  <si>
    <t>Compra de Titulo RF [NTN-O TESOURO] Op: K250777 Mv:38012469</t>
  </si>
  <si>
    <t>Receb. Rend. de CVBI11 s/ 120,633</t>
  </si>
  <si>
    <t>Resg. Tit. RF [LTN-O TESOURO] Op:K246105 Mv:38040806 (Orig=Disp)</t>
  </si>
  <si>
    <t>Compra de Titulo RF [NTN-O TESOURO] Op: K254274 Mv:38055832</t>
  </si>
  <si>
    <t>Resg. Tit. RF [NTN-O TESOURO] Op:K250777 Mv:38063898 (Orig=Disp)</t>
  </si>
  <si>
    <t>Compra de Titulo RF [LTN-O TESOURO] Op: K257446 Mv:38072054</t>
  </si>
  <si>
    <t>Resg. Tit. RF [NTN-O TESOURO] Op:K254274 Mv:38080796 (Orig=Disp)</t>
  </si>
  <si>
    <t>Compra de Titulo RF [NTN-O TESOURO] Op: K265280 Mv:38090473</t>
  </si>
  <si>
    <t>Resg. Tit. RF [LTN-O TESOURO] Op:K257446 Mv:38096523 (Orig=Disp)</t>
  </si>
  <si>
    <t>Compra de Titulo RF [LTN-O TESOURO] Op: K269269 Mv:38106985</t>
  </si>
  <si>
    <t>Receb. Rend. de JSRE11 s/ 11,767</t>
  </si>
  <si>
    <t>Resg. Tit. RF [NTN-O TESOURO] Op:K265280 Mv:38113317 (Orig=Disp)</t>
  </si>
  <si>
    <t>Compra de Titulo RF [LTN-O TESOURO] Op: K272222 Mv:38121206</t>
  </si>
  <si>
    <t>Resg. Tit. RF [LTN-O TESOURO] Op:K269269 Mv:38127463 (Orig=Disp)</t>
  </si>
  <si>
    <t>Compra de Titulo RF [LTN-O TESOURO] Op: K273939 Mv:38132483</t>
  </si>
  <si>
    <t>Resg. Tit. RF [LTN-O TESOURO] Op:K272222 Mv:38139043 (Orig=Disp)</t>
  </si>
  <si>
    <t>Compra de Titulo RF [NTN-O TESOURO] Op: K277747 Mv:38146087</t>
  </si>
  <si>
    <t>DESPESA DE CBLC</t>
  </si>
  <si>
    <t>Resg. Tit. RF [LTN-O TESOURO] Op:K273939 Mv:38154014 (Orig=Disp)</t>
  </si>
  <si>
    <t>Compra de Titulo RF [LTN-O TESOURO] Op: K282473 Mv:38162422</t>
  </si>
  <si>
    <t>Estorno de Despesa Bovespa</t>
  </si>
  <si>
    <t>Resg. Tit. RF [NTN-O TESOURO] Op:K277747 Mv:38170573 (Orig=Disp)</t>
  </si>
  <si>
    <t>Compra de Titulo RF [NTN-O TESOURO] Op: K285822 Mv:38181385</t>
  </si>
  <si>
    <t>Resg. Tit. RF [LTN-O TESOURO] Op:K282473 Mv:38188761 (Orig=Disp)</t>
  </si>
  <si>
    <t>Ajuste de Liq. Fin. Bovespa - 26/05/2022 - [BRADCTVM]</t>
  </si>
  <si>
    <t>Compra de Titulo RF [NTN-O TESOURO] Op: K287567 Mv:38196654</t>
  </si>
  <si>
    <t>Resg. Tit. RF [NTN-O TESOURO] Op:K285822 Mv:38205945 (Orig=Disp)</t>
  </si>
  <si>
    <t>VENDA FDO INV. IMOB. VBI CRI - 26/05/22CVBI11[BRADESCO]</t>
  </si>
  <si>
    <t>Ajuste de Liq. Fin. Bovespa - 27/05/2022 - [BRADCTVM]</t>
  </si>
  <si>
    <t>Compra de Titulo RF [NTN-O TESOURO] Op: K291079 Mv:38210518</t>
  </si>
  <si>
    <t>Resg. Tit. RF [NTN-O TESOURO] Op:K287567 Mv:38219265 (Orig=Disp)</t>
  </si>
  <si>
    <t>VENDA FDO INV. IMOB. VBI CRI - 27/05/22CVBI11[BRADESCO]</t>
  </si>
  <si>
    <t>Taxa de Administração BEMDTVM [BBDC] Apropriada</t>
  </si>
  <si>
    <t>AJUSTE DE FATURA BOVESPA - PREGÃO [10/03/2021 BRADESCO] em: 12/03/2021</t>
  </si>
  <si>
    <t>Receb. Rend. 1.05 de CPTS11 s/ 23,217 em 17/03/2021</t>
  </si>
  <si>
    <t>AJUSTE DE FATURA BOVESPA - PREGÃO [11/03/2021 BRADESCO] em: 15/03/2021</t>
  </si>
  <si>
    <t>Performance FEE Apropriada</t>
  </si>
  <si>
    <t>AJUSTE DE FATURA BOVESPA - PREGÃO [12/03/2021 BRADESCO] em: 16/03/2021</t>
  </si>
  <si>
    <t>Ajuste de Liq. Fin. Bovespa - 18/03/2021 - [BRADCTVM] em: 22/03/2021</t>
  </si>
  <si>
    <t>Ajuste de Liq. Fin. Bovespa - 19/03/2021 - [BRADCTVM] em: 23/03/2021</t>
  </si>
  <si>
    <t>Receb. Rend. 0.61 de FCFL11 s/ 4,154 em 25/03/2021</t>
  </si>
  <si>
    <t>Ajuste de Liq. Fin. Bovespa - 22/03/2021 - [BRADCTVM] em: 24/03/2021</t>
  </si>
  <si>
    <t>Ajuste de Liq. Fin. Bovespa - 23/03/2021 - [BRADCTVM] em: 25/03/2021</t>
  </si>
  <si>
    <t>Ajuste de Liq. Fin. Bovespa - 24/03/2021 - [BRADCTVM] em: 26/03/2021</t>
  </si>
  <si>
    <t>Ajuste de Liq. Fin. Bovespa - 25/03/2021 - [BRADCTVM] em: 29/03/2021</t>
  </si>
  <si>
    <t>Ajuste de Liq. Fin. Bovespa - 26/03/2021 - [BRADCTVM] em: 30/03/2021</t>
  </si>
  <si>
    <t>Ajuste de Liq. Fin. Bovespa - 29/03/2021 - [BRADCTVM] em: 31/03/2021</t>
  </si>
  <si>
    <t>Ajuste de Liq. Fin. Bovespa - 30/03/2021 - [BRADCTVM] em: 01/04/2021</t>
  </si>
  <si>
    <t>Ajuste de Liq. Fin. Bovespa - 31/03/2021 - [BRADCTVM] em: 05/04/2021</t>
  </si>
  <si>
    <t>Tx Administração BEMDTVM [BBDC] Bruta a Pagar em 08/04/2021</t>
  </si>
  <si>
    <t>Tx Custódia Bruta a Pagar em 08/04/2021</t>
  </si>
  <si>
    <t>Tx de Controladoria s/ Tx de Admin. [BBDC] Bruta a Pagar em 08/04/2021</t>
  </si>
  <si>
    <t>Tx Gestão Bruta a Pagar em 08/04/2021</t>
  </si>
  <si>
    <t>Ajuste de Liq. Fin. Bovespa - 01/04/2021 - [BRADCTVM] em: 06/04/2021</t>
  </si>
  <si>
    <t>Custo CETIP 20/04/21</t>
  </si>
  <si>
    <t>Custo SELIC 26/04/21</t>
  </si>
  <si>
    <t>Despesa de CUSTO CETIP com pagamento 20/05/21</t>
  </si>
  <si>
    <t>Despesa de CUSTO SELIC com pagamento 25/05/21</t>
  </si>
  <si>
    <t>Despesas de Taxa de CVM em 09/04/21</t>
  </si>
  <si>
    <t>Diferimento de despesa de Taxa de Fiscalização CVM - FI Terceiros com venci</t>
  </si>
  <si>
    <t>Receb. Rend. 0.46 de VLOL11 s/ 6,628 em 15/04/2021</t>
  </si>
  <si>
    <t>Receb. Rend. 0.50 de PVBI11 s/ 44,256 em 08/04/2021</t>
  </si>
  <si>
    <t>Receb. Rend. 0.52 de LVBI11 s/ 43,903 em 08/04/2021</t>
  </si>
  <si>
    <t>Receb. Rend. 0.54 de BRCO11 s/ 43,871 em 08/04/2021</t>
  </si>
  <si>
    <t>Receb. Rend. 0.57 de AIEC11 s/ 8,511 em 08/04/2021</t>
  </si>
  <si>
    <t>Receb. Rend. 0.59 de XPLG11 s/ 65,344 em 15/04/2021</t>
  </si>
  <si>
    <t>Taxa de Administração a Pagar em 08/04/21</t>
  </si>
  <si>
    <t>Taxa de Control. s/ Tx. Adm. a Pagar em 08/04/2021</t>
  </si>
  <si>
    <t>Taxa de Custódia a Pagar em 08/04/21</t>
  </si>
  <si>
    <t>Ajuste de Liq. Fin. Bovespa - 05/04/2021 - [BRADCTVM] em: 07/04/2021</t>
  </si>
  <si>
    <t>Despesas de Taxa ANBID em 15/04/21</t>
  </si>
  <si>
    <t>Diferimento de despesa de TAXA ANBIMA com vencimento 31/05/21</t>
  </si>
  <si>
    <t>Receb. Rend. 0.40 de QAGR11 s/ 23,107 em 09/04/2021</t>
  </si>
  <si>
    <t>Receb. Rend. 0.57 de AIEC11 s/ 8,511 em 09/04/2021</t>
  </si>
  <si>
    <t>Ajuste de Liq. Fin. Bovespa - 06/04/2021 - [BRADCTVM] em: 08/04/2021</t>
  </si>
  <si>
    <t>Ajuste de Liq. Fin. Bovespa - 07/04/2021 - [BRADCTVM] em: 09/04/2021</t>
  </si>
  <si>
    <t>Ajuste de Liq. Fin. Bovespa - 08/04/2021 - [BRADCTVM] em: 12/04/2021</t>
  </si>
  <si>
    <t>Tx Gestão Bruta a Pagar em 09/04/2021</t>
  </si>
  <si>
    <t>Ajuste de Liq. Fin. Bovespa - 09/04/2021 - [BRADCTVM] em: 13/04/2021</t>
  </si>
  <si>
    <t>Receb. Rend. 0.32 de JRDM11 s/ 7,649 em 15/04/2021</t>
  </si>
  <si>
    <t>Receb. Rend. 0.46 de BRCR11 s/ 4,453 em 15/04/2021</t>
  </si>
  <si>
    <t>Ajuste de Liq. Fin. Bovespa - 12/04/2021 - [BRADCTVM] em: 14/04/2021</t>
  </si>
  <si>
    <t>Ajuste de Liq. Fin. Bovespa - 13/04/2021 - [BRADCTVM] em: 15/04/2021</t>
  </si>
  <si>
    <t>Ajuste de Liq. Fin. Bovespa - 14/04/2021 - [BRADCTVM] em: 16/04/2021</t>
  </si>
  <si>
    <t>Receb. Rend. 1.01 de CPTS11 s/ 112,373 em 20/04/2021</t>
  </si>
  <si>
    <t>Ajuste de Liq. Fin. Bovespa - 15/04/2021 - [BRADCTVM] em: 19/04/2021</t>
  </si>
  <si>
    <t>Ajuste de Liq. Fin. Bovespa - 16/04/2021 - [BRADCTVM] em: 20/04/2021</t>
  </si>
  <si>
    <t>Receb. Rend. 0.61 de FCFL11 s/ 31,848 em 23/04/2021</t>
  </si>
  <si>
    <t>Ajuste de Liq. Fin. Bovespa - 19/04/2021 - [BRADCTVM] em: 22/04/2021</t>
  </si>
  <si>
    <t>Ajuste de Liq. Fin. Bovespa - 20/04/2021 - [BRADCTVM] em: 23/04/2021</t>
  </si>
  <si>
    <t>Ajuste de Liq. Fin. Bovespa - 22/04/2021 - [BRADCTVM] em: 26/04/2021</t>
  </si>
  <si>
    <t>Ajuste de Liq. Fin. Bovespa - 23/04/2021 - [BRADCTVM] em: 27/04/2021</t>
  </si>
  <si>
    <t>Ajuste de Liq. Fin. Bovespa - 26/04/2021 - [BRADCTVM] em: 28/04/2021</t>
  </si>
  <si>
    <t>Ajuste de Liq. Fin. Bovespa - 27/04/2021 - [BRADCTVM] em: 29/04/2021</t>
  </si>
  <si>
    <t>Ajuste de Liq. Fin. Bovespa - 28/04/2021 - [BRADCTVM] em: 30/04/2021</t>
  </si>
  <si>
    <t>Ajuste de Liq. Fin. Bovespa - 29/04/2021 - [BRADCTVM] em: 03/05/2021</t>
  </si>
  <si>
    <t>Ajuste de Liq. Fin. Bovespa - 30/04/2021 - [BRADCTVM] em: 04/05/2021</t>
  </si>
  <si>
    <t>Exercícios de Subscrição Único[D+1]</t>
  </si>
  <si>
    <t>Tx Administração BEMDTVM [BBDC] Bruta a Pagar em 07/05/2021</t>
  </si>
  <si>
    <t>Tx Custódia Bruta a Pagar em 07/05/2021</t>
  </si>
  <si>
    <t>Tx de Controladoria s/ Tx de Admin. [BBDC] Bruta a Pagar em 07/05/2021</t>
  </si>
  <si>
    <t>Tx Gestão Bruta a Pagar em 07/05/2021</t>
  </si>
  <si>
    <t>Custo CETIP 20/05/21</t>
  </si>
  <si>
    <t>Custo SELIC 25/05/21</t>
  </si>
  <si>
    <t>Despesa de CUSTO CETIP com pagamento 21/06/21</t>
  </si>
  <si>
    <t>Despesa de CUSTO SELIC com pagamento 25/06/21</t>
  </si>
  <si>
    <t>Despesa de TAXA BOVESPA - A06 com pagamento 25/06/21</t>
  </si>
  <si>
    <t>Receb. Rend. 0.40 de HGBS11 s/ 18,705 em 14/05/2021</t>
  </si>
  <si>
    <t>Receb. Rend. 0.41 de VLOL11 s/ 28,873 em 14/05/2021</t>
  </si>
  <si>
    <t>Receb. Rend. 0.50 de PVBI11 s/ 123,245 em 07/05/2021</t>
  </si>
  <si>
    <t>Receb. Rend. 0.53 de JSRE11 s/ 97,055 em 21/05/2021</t>
  </si>
  <si>
    <t>Receb. Rend. 0.54 de BRCO11 s/ 68,579 em 07/05/2021</t>
  </si>
  <si>
    <t>Receb. Rend. 0.56 de LVBI11 s/ 106,983 em 07/05/2021</t>
  </si>
  <si>
    <t>Receb. Rend. 0.57 de AIEC11 s/ 50,794 em 10/05/2021</t>
  </si>
  <si>
    <t>Receb. Rend. 0.60 de XPLG11 s/ 132,025 em 14/05/2021</t>
  </si>
  <si>
    <t>Receb. Rend. 0.93 de KNSC11 s/ 229 em 13/05/2021</t>
  </si>
  <si>
    <t>Taxa de Administração a Pagar em 07/05/21</t>
  </si>
  <si>
    <t>Taxa de Control. s/ Tx. Adm. a Pagar em 07/05/2021</t>
  </si>
  <si>
    <t>Taxa de Custódia a Pagar em 07/05/21</t>
  </si>
  <si>
    <t>Ajuste de Liq. Fin. Bovespa - 03/05/2021 - [BRADCTVM] em: 05/05/2021</t>
  </si>
  <si>
    <t>Ajuste de Liq. Fin. Bovespa - 04/05/2021 - [BRADCTVM] em: 06/05/2021</t>
  </si>
  <si>
    <t>Receb. Rend. 0.40 de QAGR11 s/ 83,614 em 10/05/2021</t>
  </si>
  <si>
    <t>Ajuste de Liq. Fin. Bovespa - 05/05/2021 - [BRADCTVM] em: 07/05/2021</t>
  </si>
  <si>
    <t>Ajuste de Liq. Fin. Bovespa - 06/05/2021 - [BRADCTVM] em: 10/05/2021</t>
  </si>
  <si>
    <t>Ajuste de Liq. Fin. Bovespa - 10/05/2021 - [BRADCTVM] em: 12/05/2021</t>
  </si>
  <si>
    <t>Receb. Rend. 0.28 de JRDM11 s/ 21,668 em 14/05/2021</t>
  </si>
  <si>
    <t>Receb. Rend. 0.46 de BRCR11 s/ 68,557 em 14/05/2021</t>
  </si>
  <si>
    <t>Ajuste de Liq. Fin. Bovespa - 11/05/2021 - [BRADCTVM] em: 13/05/2021</t>
  </si>
  <si>
    <t>Ajuste de Liq. Fin. Bovespa - 12/05/2021 - [BRADCTVM] em: 14/05/2021</t>
  </si>
  <si>
    <t>Ajuste de Liq. Fin. Bovespa - 13/05/2021 - [BRADCTVM] em: 17/05/2021</t>
  </si>
  <si>
    <t>Receb. Rend. 1.05 de CPTS11 s/ 112,373 em 19/05/2021</t>
  </si>
  <si>
    <t>Ajuste de Liq. Fin. Bovespa - 14/05/2021 - [BRADCTVM] em: 18/05/2021</t>
  </si>
  <si>
    <t>Ajuste de Liq. Fin. Bovespa - 17/05/2021 - [BRADCTVM] em: 19/05/2021</t>
  </si>
  <si>
    <t>Ajuste de Liq. Fin. Bovespa - 18/05/2021 - [BRADCTVM] em: 20/05/2021</t>
  </si>
  <si>
    <t>Ajuste de Liq. Fin. Bovespa - 19/05/2021 - [BRADCTVM] em: 21/05/2021</t>
  </si>
  <si>
    <t>Receb. Rend. 0.62 de FCFL11 s/ 34,257 em 25/05/2021</t>
  </si>
  <si>
    <t>Ajuste de Liq. Fin. Bovespa - 20/05/2021 - [BRADCTVM] em: 24/05/2021</t>
  </si>
  <si>
    <t>Ajuste de Liq. Fin. Bovespa - 21/05/2021 - [BRADCTVM] em: 25/05/2021</t>
  </si>
  <si>
    <t>Ajuste de Liq. Fin. Bovespa - 24/05/2021 - [BRADCTVM] em: 26/05/2021</t>
  </si>
  <si>
    <t>Ajuste de Liq. Fin. Bovespa - 25/05/2021 - [BRADCTVM] em: 27/05/2021</t>
  </si>
  <si>
    <t>Ajuste de Liq. Fin. Bovespa - 26/05/2021 - [BRADCTVM] em: 28/05/2021</t>
  </si>
  <si>
    <t>Ajuste de Liq. Fin. Bovespa - 27/05/2021 - [BRADCTVM] em: 31/05/2021</t>
  </si>
  <si>
    <t>Ajuste de Liq. Fin. Bovespa - 28/05/2021 - [BRADCTVM] em: 01/06/2021</t>
  </si>
  <si>
    <t>Ajuste de Liq. Fin. Bovespa - 31/05/2021 - [BRADCTVM] em: 02/06/2021</t>
  </si>
  <si>
    <t>Tx Administração BEMDTVM [BBDC] Bruta a Pagar em 08/06/2021</t>
  </si>
  <si>
    <t>Tx Custódia Bruta a Pagar em 08/06/2021</t>
  </si>
  <si>
    <t>Tx de Controladoria s/ Tx de Admin. [BBDC] Bruta a Pagar em 08/06/2021</t>
  </si>
  <si>
    <t>Tx Gestão Bruta a Pagar em 08/06/2021</t>
  </si>
  <si>
    <t>Ajuste de Liq. Fin. Bovespa - 01/06/2021 - [BRADCTVM] em: 04/06/2021</t>
  </si>
  <si>
    <t>Custo CETIP 21/06/21</t>
  </si>
  <si>
    <t>Custo SELIC 25/06/21</t>
  </si>
  <si>
    <t>Despesa de CUSTO CETIP com pagamento 26/07/21</t>
  </si>
  <si>
    <t>Despesa de CUSTO SELIC com pagamento 26/07/21</t>
  </si>
  <si>
    <t>Despesa de TAXA BOVESPA - A06 com pagamento 26/07/21</t>
  </si>
  <si>
    <t>Despesas de Taxa ANBID em 15/06/21</t>
  </si>
  <si>
    <t>Diferimento de despesa de TAXA ANBIMA com vencimento 30/07/21</t>
  </si>
  <si>
    <t>Receb. Rend. 0.20 de KNSC14 s/ 275 em 14/06/2021</t>
  </si>
  <si>
    <t>Receb. Rend. 0.20 de KNSC15 s/ 122 em 14/06/2021</t>
  </si>
  <si>
    <t>Receb. Rend. 0.35 de HGBS11 s/ 55,971 em 14/06/2021</t>
  </si>
  <si>
    <t>Receb. Rend. 0.41 de VLOL11 s/ 30,794 em 15/06/2021</t>
  </si>
  <si>
    <t>Receb. Rend. 0.53 de JSRE11 s/ 125,878 em 22/06/2021</t>
  </si>
  <si>
    <t>Receb. Rend. 0.54 de BRCO11 s/ 83,098 em 08/06/2021</t>
  </si>
  <si>
    <t>Receb. Rend. 0.54 de PVBI11 s/ 159,847 em 08/06/2021</t>
  </si>
  <si>
    <t>Receb. Rend. 0.56 de LVBI11 s/ 138,700 em 08/06/2021</t>
  </si>
  <si>
    <t>Receb. Rend. 0.57 de AIEC11 s/ 51,825 em 09/06/2021</t>
  </si>
  <si>
    <t>Receb. Rend. 0.61 de XPLG11 s/ 132,323 em 15/06/2021</t>
  </si>
  <si>
    <t>Receb. Rend. 1.00 de KNSC11 s/ 229 em 14/06/2021</t>
  </si>
  <si>
    <t>Taxa de Administração a Pagar em 08/06/21</t>
  </si>
  <si>
    <t>Taxa de Control. s/ Tx. Adm. a Pagar em 08/06/2021</t>
  </si>
  <si>
    <t>Taxa de Custódia a Pagar em 08/06/21</t>
  </si>
  <si>
    <t>Ajuste de Liq. Fin. Bovespa - 02/06/2021 - [BRADCTVM] em: 07/06/2021</t>
  </si>
  <si>
    <t>Receb. Rend. 0.35 de HGBS11 s/ 55,971 em 15/06/2021</t>
  </si>
  <si>
    <t>Receb. Rend. 0.38 de QAGR11 s/ 85,534 em 09/06/2021</t>
  </si>
  <si>
    <t>Ajuste de Liq. Fin. Bovespa - 04/06/2021 - [BRADCTVM] em: 08/06/2021</t>
  </si>
  <si>
    <t>Ajuste de Liq. Fin. Bovespa - 07/06/2021 - [BRADCTVM] em: 09/06/2021</t>
  </si>
  <si>
    <t>Ajuste de Liq. Fin. Bovespa - 08/06/2021 - [BRADCTVM] em: 10/06/2021</t>
  </si>
  <si>
    <t>Ajuste de Liq. Fin. Bovespa - 09/06/2021 - [BRADCTVM] em: 11/06/2021</t>
  </si>
  <si>
    <t>Receb. Rend. 0.05 de FEXC14 s/ 50,607 em 15/06/2021</t>
  </si>
  <si>
    <t>Receb. Rend. 0.16 de JRDM11 s/ 30,410 em 15/06/2021</t>
  </si>
  <si>
    <t>Receb. Rend. 0.46 de BRCR11 s/ 72,289 em 15/06/2021</t>
  </si>
  <si>
    <t>Ajuste de Liq. Fin. Bovespa - 10/06/2021 - [BRADCTVM] em: 14/06/2021</t>
  </si>
  <si>
    <t>Receb. Rend. 1.00 de CVBI11 s/ 17,997 em 16/06/2021</t>
  </si>
  <si>
    <t>Ajuste de Liq. Fin. Bovespa - 11/06/2021 - [BRADCTVM] em: 15/06/2021</t>
  </si>
  <si>
    <t>Receb. Rend. 1.00 de CPTS11 s/ 112,373 em 18/06/2021</t>
  </si>
  <si>
    <t>AJUSTE DE FATURA BOVESPA - PREGÃO [14/06/2021 BRADESCO] em: 16/06/2021</t>
  </si>
  <si>
    <t>Ajuste de Liq. Fin. Bovespa - 15/06/2021 - [BRADCTVM] em: 17/06/2021</t>
  </si>
  <si>
    <t>Despesas de Taxa ANBID em 21/06/21</t>
  </si>
  <si>
    <t>Pendência de liquidação de Bolsa [BRADCTVM] FEXC11 Pr. 14/06/2021</t>
  </si>
  <si>
    <t>Ajuste de Liq. Fin. Bovespa - 17/06/2021 - [BRADCTVM] em: 21/06/2021</t>
  </si>
  <si>
    <t>Ajuste de Liq. Fin. Bovespa - 18/06/2021 - [BRADCTVM] em: 22/06/2021</t>
  </si>
  <si>
    <t>Ajuste de Liq. Fin. Bovespa - 21/06/2021 - [BRADCTVM] em: 23/06/2021</t>
  </si>
  <si>
    <t>Receb. Rend. 0.64 de FCFL11 s/ 34,257 em 25/06/2021</t>
  </si>
  <si>
    <t>AJUSTE DE FATURA BOVESPA - PREGÃO [22/06/2021 BRADESCO] em: 24/06/2021</t>
  </si>
  <si>
    <t>Tx Administração BEMDTVM [BBDC] Bruta a Pagar em 07/07/2021</t>
  </si>
  <si>
    <t>Tx Custódia Bruta a Pagar em 07/07/2021</t>
  </si>
  <si>
    <t>Tx de Controladoria s/ Tx de Admin. [BBDC] Bruta a Pagar em 07/07/2021</t>
  </si>
  <si>
    <t>Tx Gestão Bruta a Pagar em 07/07/2021</t>
  </si>
  <si>
    <t>Custo CETIP 26/07/21</t>
  </si>
  <si>
    <t>Custo SELIC 26/07/21</t>
  </si>
  <si>
    <t>Despesa de B 10 - TARIFA DE LIQUIDAÇÃO FINANCEIRA com pagamento 06/08/21</t>
  </si>
  <si>
    <t>Despesa de CUSTO CETIP com pagamento 20/08/21</t>
  </si>
  <si>
    <t>Despesa de CUSTO SELIC com pagamento 25/08/21</t>
  </si>
  <si>
    <t>Despesa de TAXA BOVESPA - A06 com pagamento 25/08/21</t>
  </si>
  <si>
    <t>Despesas de Taxa de CVM em 09/07/21</t>
  </si>
  <si>
    <t>Receb. Rend. 0.44 de VLOL11 s/ 30,794 em 14/07/2021</t>
  </si>
  <si>
    <t>Receb. Rend. 0.50 de HGBS11 s/ 55,971 em 15/07/2021</t>
  </si>
  <si>
    <t>Receb. Rend. 0.53 de JSRE11 s/ 125,878 em 21/07/2021</t>
  </si>
  <si>
    <t>Receb. Rend. 0.54 de BRCO11 s/ 117,439 em 07/07/2021</t>
  </si>
  <si>
    <t>Receb. Rend. 0.56 de PVBI11 s/ 159,847 em 07/07/2021</t>
  </si>
  <si>
    <t>Receb. Rend. 0.57 de AIEC11 s/ 51,825 em 08/07/2021</t>
  </si>
  <si>
    <t>Receb. Rend. 0.58 de LVBI11 s/ 138,700 em 07/07/2021</t>
  </si>
  <si>
    <t>Receb. Rend. 0.61 de XPLG11 s/ 132,323 em 14/07/2021</t>
  </si>
  <si>
    <t>Receb. Rend. 0.95 de KNSC11 s/ 626 em 13/07/2021</t>
  </si>
  <si>
    <t>Taxa de Administração a Pagar em 07/07/21</t>
  </si>
  <si>
    <t>Taxa de Control. s/ Tx. Adm. a Pagar em 07/07/2021</t>
  </si>
  <si>
    <t>Taxa de Custódia a Pagar em 07/07/21</t>
  </si>
  <si>
    <t>Receb. Rend. 0.38 de QAGR11 s/ 85,534 em 08/07/2021</t>
  </si>
  <si>
    <t>Receb. Rend. 0.46 de BRCR11 s/ 72,289 em 15/07/2021</t>
  </si>
  <si>
    <t>Receb. Rend. 0.66 de FEXC11 s/ 77,623 em 15/07/2021</t>
  </si>
  <si>
    <t>Taxa de Administração a Pagar em 09/07/21</t>
  </si>
  <si>
    <t>Taxa de Administração a Receber em 09/07/21</t>
  </si>
  <si>
    <t>Receb. Rend. 0.28 de CVBI13 s/ 96,554 em 16/07/2021</t>
  </si>
  <si>
    <t>Receb. Rend. 1.00 de CVBI11 s/ 17,997 em 16/07/2021</t>
  </si>
  <si>
    <t>Receb. Rend. 0.06 de CVBI13 s/ 96,554 em 16/07/2021</t>
  </si>
  <si>
    <t>Receb. Rend. 0.15 de CPTS14 s/ 36,095 em 20/07/2021</t>
  </si>
  <si>
    <t>Receb. Rend. 0.25 de CPTS13 s/ 38,571 em 20/07/2021</t>
  </si>
  <si>
    <t>Receb. Rend. 0.25 de CPTS14 s/ 36,095 em 20/07/2021</t>
  </si>
  <si>
    <t>Receb. Rend. 1.00 de CPTS11 s/ 112,373 em 20/07/2021</t>
  </si>
  <si>
    <t>Ajuste de Liq. Fin. Bovespa - 15/07/2021 - [BRADCTVM] em: 19/07/2021</t>
  </si>
  <si>
    <t>Ajuste de Liq. Fin. Bovespa - 16/07/2021 - [BRADCTVM] em: 20/07/2021</t>
  </si>
  <si>
    <t>Custo CETIP 20/07/21</t>
  </si>
  <si>
    <t>Ajuste de Liq. Fin. Bovespa - 19/07/2021 - [BRADCTVM] em: 21/07/2021</t>
  </si>
  <si>
    <t>Receb. Rend. 0.70 de FCFL11 s/ 34,257 em 23/07/2021</t>
  </si>
  <si>
    <t>Ajuste de Liq. Fin. Bovespa - 20/07/2021 - [BRADCTVM] em: 22/07/2021</t>
  </si>
  <si>
    <t>Ajuste de Liq. Fin. Bovespa - 21/07/2021 - [BRADCTVM] em: 23/07/2021</t>
  </si>
  <si>
    <t>Ajuste de Liq. Fin. Bovespa - 22/07/2021 - [BRADCTVM] em: 26/07/2021</t>
  </si>
  <si>
    <t>Ajuste de Liq. Fin. Bovespa - 23/07/2021 - [BRADCTVM] em: 27/07/2021</t>
  </si>
  <si>
    <t>Ajuste de Liq. Fin. Bovespa - 26/07/2021 - [BRADCTVM] em: 28/07/2021</t>
  </si>
  <si>
    <t>Venda de Ações [D+2]</t>
  </si>
  <si>
    <t>Venda de Ações [D+1]</t>
  </si>
  <si>
    <t>Tx Administração BEMDTVM [BBDC] Bruta a Pagar em 06/08/2021</t>
  </si>
  <si>
    <t>Tx Custódia Bruta a Pagar em 06/08/2021</t>
  </si>
  <si>
    <t>Tx de Controladoria s/ Tx de Admin. [BBDC] Bruta a Pagar em 06/08/2021</t>
  </si>
  <si>
    <t>Tx Gestão Bruta a Pagar em 06/08/2021</t>
  </si>
  <si>
    <t>Custo CETIP 20/08/21</t>
  </si>
  <si>
    <t>Custo SELIC 25/08/21</t>
  </si>
  <si>
    <t>Despesa de B 10 - TARIFA DE LIQUIDAÇÃO FINANCEIRA com pagamento 08/09/21</t>
  </si>
  <si>
    <t>Despesa de CUSTO CETIP com pagamento 20/09/21</t>
  </si>
  <si>
    <t>Despesa de TAXA BOVESPA - A06 com pagamento 27/09/21</t>
  </si>
  <si>
    <t>Despesas de Taxa ANBID em 16/08/21</t>
  </si>
  <si>
    <t>Diferimento de despesa de TAXA ANBIMA com vencimento 30/09/21</t>
  </si>
  <si>
    <t>Receb. Rend. 0.45 de VLOL11 s/ 30,794 em 13/08/2021</t>
  </si>
  <si>
    <t>Receb. Rend. 0.53 de JSRE11 s/ 125,878 em 20/08/2021</t>
  </si>
  <si>
    <t>Receb. Rend. 0.57 de BRCO11 s/ 117,439 em 06/08/2021</t>
  </si>
  <si>
    <t>Receb. Rend. 0.59 de PVBI11 s/ 157,621 em 06/08/2021</t>
  </si>
  <si>
    <t>Receb. Rend. 0.61 de AIEC11 s/ 64,233 em 09/08/2021</t>
  </si>
  <si>
    <t>Receb. Rend. 0.62 de LVBI11 s/ 138,700 em 06/08/2021</t>
  </si>
  <si>
    <t>Receb. Rend. 0.62 de XPLG11 s/ 132,323 em 13/08/2021</t>
  </si>
  <si>
    <t>Receb. Rend. 0.65 de HGBS11 s/ 55,971 em 13/08/2021</t>
  </si>
  <si>
    <t>Receb. Rend. 1.00 de KNSC11 s/ 626 em 12/08/2021</t>
  </si>
  <si>
    <t>Receb. Rend. 1.10 de KNIP11 s/ 64,000 em 12/08/2021</t>
  </si>
  <si>
    <t>Taxa de Administração a Pagar em 06/08/21</t>
  </si>
  <si>
    <t>Taxa de Control. s/ Tx. Adm. a Pagar em 06/08/2021</t>
  </si>
  <si>
    <t>Taxa de Custódia a Pagar em 06/08/21</t>
  </si>
  <si>
    <t>Receb. Rend. 0.38 de QAGR11 s/ 85,534 em 09/08/2021</t>
  </si>
  <si>
    <t>Ajuste de Liq. Fin. Bovespa - 04/08/2021 - [BRADCTVM] em: 06/08/2021</t>
  </si>
  <si>
    <t>Receb. Rend. 0.05 de JRDM11 s/ 32,774 em 13/08/2021</t>
  </si>
  <si>
    <t>Receb. Rend. 0.46 de BRCR11 s/ 72,289 em 13/08/2021</t>
  </si>
  <si>
    <t>Receb. Rend. 0.70 de FEXC11 s/ 77,623 em 13/08/2021</t>
  </si>
  <si>
    <t>Receb. Rend. 0.85 de CVBI11 s/ 114,551 em 16/08/2021</t>
  </si>
  <si>
    <t>Ajuste de Liq. Fin. Bovespa - 12/08/2021 - [BRADCTVM] em: 16/08/2021</t>
  </si>
  <si>
    <t>Receb. Rend. 1.01 de CPTS11 s/ 187,039 em 18/08/2021</t>
  </si>
  <si>
    <t>Ajuste de Liq. Fin. Bovespa - 13/08/2021 - [BRADCTVM] em: 17/08/2021</t>
  </si>
  <si>
    <t>Ajuste de Liq. Fin. Bovespa - 16/08/2021 - [BRADCTVM] em: 18/08/2021</t>
  </si>
  <si>
    <t>Ajuste de Liq. Fin. Bovespa - 17/08/2021 - [BRADCTVM] em: 19/08/2021</t>
  </si>
  <si>
    <t>Ajuste de Liq. Fin. Bovespa - 18/08/2021 - [BRADCTVM] em: 20/08/2021</t>
  </si>
  <si>
    <t>Ajuste de Liq. Fin. Bovespa - 19/08/2021 - [BRADCTVM] em: 23/08/2021</t>
  </si>
  <si>
    <t>Receb. Rend. 0.75 de FCFL11 s/ 34,257 em 25/08/2021</t>
  </si>
  <si>
    <t>Ajuste de Liq. Fin. Bovespa - 20/08/2021 - [BRADCTVM] em: 24/08/2021</t>
  </si>
  <si>
    <t>Ajuste de Liq. Fin. Bovespa - 23/08/2021 - [BRADCTVM] em: 25/08/2021</t>
  </si>
  <si>
    <t>Ajuste de Liq. Fin. Bovespa - 24/08/2021 - [BRADCTVM] em: 26/08/2021</t>
  </si>
  <si>
    <t>Ajuste de Liq. Fin. Bovespa - 25/08/2021 - [BRADCTVM] em: 27/08/2021</t>
  </si>
  <si>
    <t>Ajuste de Liq. Fin. Bovespa - 26/08/2021 - [BRADCTVM] em: 30/08/2021</t>
  </si>
  <si>
    <t>Ajuste de Liq. Fin. Bovespa - 27/08/2021 - [BRADCTVM] em: 31/08/2021</t>
  </si>
  <si>
    <t>Ajuste de Liq. Fin. Bovespa - 30/08/2021 - [BRADCTVM] em: 01/09/2021</t>
  </si>
  <si>
    <t>Ajuste de Liq. Fin. Bovespa - 31/08/2021 - [BRADCTVM] em: 02/09/2021</t>
  </si>
  <si>
    <t>Tx Administração BEMDTVM [BBDC] Bruta a Pagar em 08/09/2021</t>
  </si>
  <si>
    <t>Tx Custódia Bruta a Pagar em 08/09/2021</t>
  </si>
  <si>
    <t>Tx de Controladoria s/ Tx de Admin. [BBDC] Bruta a Pagar em 08/09/2021</t>
  </si>
  <si>
    <t>Tx Gestão Bruta a Pagar em 08/09/2021</t>
  </si>
  <si>
    <t>Ajuste de Liq. Fin. Bovespa - 01/09/2021 - [BRADCTVM] em: 03/09/2021</t>
  </si>
  <si>
    <t>Custo CETIP 20/09/21</t>
  </si>
  <si>
    <t>Despesa de B 10 - TARIFA DE LIQUIDAÇÃO FINANCEIRA com pagamento 07/10/21</t>
  </si>
  <si>
    <t>Despesa de CUSTO CETIP com pagamento 21/10/21</t>
  </si>
  <si>
    <t>Despesa de CUSTO SELIC com pagamento 25/10/21</t>
  </si>
  <si>
    <t>Despesa de TAXA BOVESPA - A06 com pagamento 25/10/21</t>
  </si>
  <si>
    <t>Receb. Rend. 0.45 de VLOL11 s/ 30,794 em 15/09/2021</t>
  </si>
  <si>
    <t>Receb. Rend. 0.53 de JSRE11 s/ 125,878 em 22/09/2021</t>
  </si>
  <si>
    <t>Receb. Rend. 0.56 de PVBI11 s/ 155,095 em 08/09/2021</t>
  </si>
  <si>
    <t>Receb. Rend. 0.57 de BRCO11 s/ 117,439 em 08/09/2021</t>
  </si>
  <si>
    <t>Receb. Rend. 0.61 de AIEC11 s/ 70,867 em 09/09/2021</t>
  </si>
  <si>
    <t>Receb. Rend. 0.62 de XPLG11 s/ 132,323 em 15/09/2021</t>
  </si>
  <si>
    <t>Receb. Rend. 0.63 de LVBI11 s/ 138,700 em 08/09/2021</t>
  </si>
  <si>
    <t>Receb. Rend. 0.75 de HGBS11 s/ 55,971 em 15/09/2021</t>
  </si>
  <si>
    <t>Receb. Rend. 1.15 de KNSC11 s/ 626 em 14/09/2021</t>
  </si>
  <si>
    <t>Receb. Rend. 1.20 de KNIP11 s/ 64,000 em 14/09/2021</t>
  </si>
  <si>
    <t>Taxa de Administração a Pagar em 08/09/21</t>
  </si>
  <si>
    <t>Taxa de Control. s/ Tx. Adm. a Pagar em 08/09/2021</t>
  </si>
  <si>
    <t>Taxa de Custódia a Pagar em 08/09/21</t>
  </si>
  <si>
    <t>Receb. Rend. 0.38 de QAGR11 s/ 85,534 em 09/09/2021</t>
  </si>
  <si>
    <t>AJUSTE DE FATURA BOVESPA - PREGÃO [02/09/2021 BRADESCO] em: 06/09/2021</t>
  </si>
  <si>
    <t>Ajuste de Liq. Fin. Bovespa - 03/09/2021 - [BRADCTVM] em: 08/09/2021</t>
  </si>
  <si>
    <t>Ajuste de Liq. Fin. Bovespa - 06/09/2021 - [BRADCTVM] em: 09/09/2021</t>
  </si>
  <si>
    <t>Ajuste de Liq. Fin. Bovespa - 09/09/2021 - [BRADCTVM] em: 13/09/2021</t>
  </si>
  <si>
    <t>Receb. Rend. 0.14 de JRDM11 s/ 32,774 em 15/09/2021</t>
  </si>
  <si>
    <t>Receb. Rend. 0.46 de BRCR11 s/ 72,289 em 15/09/2021</t>
  </si>
  <si>
    <t>Receb. Rend. 0.70 de FEXC11 s/ 79,643 em 15/09/2021</t>
  </si>
  <si>
    <t>Ajuste de Liq. Fin. Bovespa - 10/09/2021 - [BRADCTVM] em: 14/09/2021</t>
  </si>
  <si>
    <t>Receb. Rend. 1.00 de CVBI11 s/ 119,405 em 16/09/2021</t>
  </si>
  <si>
    <t>Ajuste de Liq. Fin. Bovespa - 13/09/2021 - [BRADCTVM] em: 15/09/2021</t>
  </si>
  <si>
    <t>Ajuste de Liq. Fin. Bovespa - 14/09/2021 - [BRADCTVM] em: 16/09/2021</t>
  </si>
  <si>
    <t>Receb. Rend. 1.00 de CPTS11 s/ 187,039 em 20/09/2021</t>
  </si>
  <si>
    <t>Ajuste de Liq. Fin. Bovespa - 15/09/2021 - [BRADCTVM] em: 17/09/2021</t>
  </si>
  <si>
    <t>Ajuste de Liq. Fin. Bovespa - 16/09/2021 - [BRADCTVM] em: 20/09/2021</t>
  </si>
  <si>
    <t>Custo SELIC 27/09/21</t>
  </si>
  <si>
    <t>Ajuste de Liq. Fin. Bovespa - 20/09/2021 - [BRADCTVM] em: 22/09/2021</t>
  </si>
  <si>
    <t>Receb. Rend. 0.75 de FCFL11 s/ 34,257 em 24/09/2021</t>
  </si>
  <si>
    <t>Ajuste de Liq. Fin. Bovespa - 21/09/2021 - [BRADCTVM] em: 23/09/2021</t>
  </si>
  <si>
    <t>Ajuste de Liq. Fin. Bovespa - 22/09/2021 - [BRADCTVM] em: 24/09/2021</t>
  </si>
  <si>
    <t>Ajuste de Liq. Fin. Bovespa - 23/09/2021 - [BRADCTVM] em: 27/09/2021</t>
  </si>
  <si>
    <t>Ajuste de Liq. Fin. Bovespa - 24/09/2021 - [BRADCTVM] em: 28/09/2021</t>
  </si>
  <si>
    <t>Ajuste de Liq. Fin. Bovespa - 27/09/2021 - [BRADCTVM] em: 29/09/2021</t>
  </si>
  <si>
    <t>Ajuste de Liq. Fin. Bovespa - 28/09/2021 - [BRADCTVM] em: 30/09/2021</t>
  </si>
  <si>
    <t>Ajuste de Liq. Fin. Bovespa - 29/09/2021 - [BRADCTVM] em: 01/10/2021</t>
  </si>
  <si>
    <t>Ajuste de Liq. Fin. Bovespa - 30/09/2021 - [BRADCTVM] em: 04/10/2021</t>
  </si>
  <si>
    <t>Tx Administração BEMDTVM [BBDC] Bruta a Pagar em 07/10/2021</t>
  </si>
  <si>
    <t>Tx Custódia Bruta a Pagar em 07/10/2021</t>
  </si>
  <si>
    <t>Tx de Controladoria s/ Tx de Admin. [BBDC] Bruta a Pagar em 07/10/2021</t>
  </si>
  <si>
    <t>Tx Gestão Bruta a Pagar em 07/10/2021</t>
  </si>
  <si>
    <t>Ajuste de Liq. Fin. Bovespa - 01/10/2021 - [BRADCTVM] em: 05/10/2021</t>
  </si>
  <si>
    <t>Custo CETIP 21/10/21</t>
  </si>
  <si>
    <t>Custo SELIC 25/10/21</t>
  </si>
  <si>
    <t>Despesa de B 10 - TARIFA DE LIQUIDAÇÃO FINANCEIRA com pagamento 09/11/21</t>
  </si>
  <si>
    <t>Despesa de CUSTO CETIP com pagamento 23/11/21</t>
  </si>
  <si>
    <t>Despesa de CUSTO SELIC com pagamento 25/11/21</t>
  </si>
  <si>
    <t>Despesa de TAXA BOVESPA - A06 com pagamento 25/11/21</t>
  </si>
  <si>
    <t>Despesas de Taxa de CVM em 08/10/21</t>
  </si>
  <si>
    <t>Receb. Rend. 0.47 de VLOL11 s/ 30,794 em 15/10/2021</t>
  </si>
  <si>
    <t>Receb. Rend. 0.53 de JSRE11 s/ 125,878 em 22/10/2021</t>
  </si>
  <si>
    <t>Receb. Rend. 0.56 de PVBI11 s/ 143,662 em 07/10/2021</t>
  </si>
  <si>
    <t>Receb. Rend. 0.57 de BRCO11 s/ 117,439 em 07/10/2021</t>
  </si>
  <si>
    <t>Receb. Rend. 0.61 de AIEC11 s/ 72,562 em 08/10/2021</t>
  </si>
  <si>
    <t>Receb. Rend. 0.62 de XPLG11 s/ 132,323 em 15/10/2021</t>
  </si>
  <si>
    <t>Receb. Rend. 0.65 de LVBI11 s/ 138,700 em 07/10/2021</t>
  </si>
  <si>
    <t>Receb. Rend. 0.85 de HGBS11 s/ 55,971 em 15/10/2021</t>
  </si>
  <si>
    <t>Receb. Rend. 1.20 de KNIP11 s/ 64,000 em 14/10/2021</t>
  </si>
  <si>
    <t>Receb. Rend. 1.24 de KNSC11 s/ 626 em 14/10/2021</t>
  </si>
  <si>
    <t>Taxa de Administração a Pagar em 07/10/21</t>
  </si>
  <si>
    <t>Taxa de Control. s/ Tx. Adm. a Pagar em 07/10/2021</t>
  </si>
  <si>
    <t>Taxa de Custódia a Pagar em 07/10/21</t>
  </si>
  <si>
    <t>Ajuste de Liq. Fin. Bovespa - 04/10/2021 - [BRADCTVM] em: 06/10/2021</t>
  </si>
  <si>
    <t>Despesas de Taxa ANBID em 15/10/21</t>
  </si>
  <si>
    <t>Diferimento de despesa de TAXA ANBIMA com vencimento 30/11/21</t>
  </si>
  <si>
    <t>Receb. Rend. 0.38 de QAGR11 s/ 85,534 em 08/10/2021</t>
  </si>
  <si>
    <t>Ajuste de Liq. Fin. Bovespa - 05/10/2021 - [BRADCTVM] em: 07/10/2021</t>
  </si>
  <si>
    <t>Ajuste de Liq. Fin. Bovespa - 06/10/2021 - [BRADCTVM] em: 08/10/2021</t>
  </si>
  <si>
    <t>Ajuste de Liq. Fin. Bovespa - 07/10/2021 - [BRADCTVM] em: 11/10/2021</t>
  </si>
  <si>
    <t>Ajuste de Liq. Fin. Bovespa - 08/10/2021 - [BRADCTVM] em: 13/10/2021</t>
  </si>
  <si>
    <t>Receb. Rend. 0.20 de JRDM11 s/ 32,774 em 15/10/2021</t>
  </si>
  <si>
    <t>Receb. Rend. 0.46 de BRCR11 s/ 72,289 em 15/10/2021</t>
  </si>
  <si>
    <t>Receb. Rend. 0.75 de FEXC11 s/ 79,643 em 15/10/2021</t>
  </si>
  <si>
    <t>Ajuste de Liq. Fin. Bovespa - 11/10/2021 - [BRADCTVM] em: 14/10/2021</t>
  </si>
  <si>
    <t>Receb. Rend. 1.23 de CVBI11 s/ 119,850 em 18/10/2021</t>
  </si>
  <si>
    <t>Ajuste de Liq. Fin. Bovespa - 13/10/2021 - [BRADCTVM] em: 15/10/2021</t>
  </si>
  <si>
    <t>Receb. Rend. 0.60 de RBRF11 s/ 6,604 em 19/10/2021</t>
  </si>
  <si>
    <t>Ajuste de Liq. Fin. Bovespa - 14/10/2021 - [BRADCTVM] em: 18/10/2021</t>
  </si>
  <si>
    <t>Receb. Rend. 1.00 de CPTS11 s/ 187,039 em 20/10/2021</t>
  </si>
  <si>
    <t>Ajuste de Liq. Fin. Bovespa - 15/10/2021 - [BRADCTVM] em: 19/10/2021</t>
  </si>
  <si>
    <t>Despesas de Taxa ANBID em 20/10/21</t>
  </si>
  <si>
    <t>Ajuste de Liq. Fin. Bovespa - 18/10/2021 - [BRADCTVM] em: 20/10/2021</t>
  </si>
  <si>
    <t>Ajuste de Liq. Fin. Bovespa - 19/10/2021 - [BRADCTVM] em: 21/10/2021</t>
  </si>
  <si>
    <t>Receb. Rend. 0.73 de FCFL11 s/ 34,257 em 25/10/2021</t>
  </si>
  <si>
    <t>Ajuste de Liq. Fin. Bovespa - 20/10/2021 - [BRADCTVM] em: 22/10/2021</t>
  </si>
  <si>
    <t>Ajuste de Liq. Fin. Bovespa - 21/10/2021 - [BRADCTVM] em: 25/10/2021</t>
  </si>
  <si>
    <t>Ajuste de Liq. Fin. Bovespa - 22/10/2021 - [BRADCTVM] em: 26/10/2021</t>
  </si>
  <si>
    <t>Ajuste de Liq. Fin. Bovespa - 25/10/2021 - [BRADCTVM] em: 27/10/2021</t>
  </si>
  <si>
    <t>Ajuste de Liq. Fin. Bovespa - 26/10/2021 - [BRADCTVM] em: 28/10/2021</t>
  </si>
  <si>
    <t>Ajuste de Liq. Fin. Bovespa - 27/10/2021 - [BRADCTVM] em: 29/10/2021</t>
  </si>
  <si>
    <t>Ajuste de Liq. Fin. Bovespa - 28/10/2021 - [BRADCTVM] em: 01/11/2021</t>
  </si>
  <si>
    <t>Ajuste de Liq. Fin. Bovespa - 29/10/2021 - [BRADCTVM] em: 03/11/2021</t>
  </si>
  <si>
    <t>Tx Administração BEMDTVM [BBDC] Bruta a Pagar em 08/11/2021</t>
  </si>
  <si>
    <t>Tx Custódia Bruta a Pagar em 08/11/2021</t>
  </si>
  <si>
    <t>Tx de Controladoria s/ Tx de Admin. [BBDC] Bruta a Pagar em 08/11/2021</t>
  </si>
  <si>
    <t>Tx Gestão Bruta a Pagar em 08/11/2021</t>
  </si>
  <si>
    <t>Ajuste de Liq. Fin. Bovespa - 01/11/2021 - [BRADCTVM] em: 04/11/2021</t>
  </si>
  <si>
    <t>Custo CETIP 23/11/21</t>
  </si>
  <si>
    <t>Custo SELIC 25/11/21</t>
  </si>
  <si>
    <t>Despesa de CUSTO CETIP com pagamento 20/12/21</t>
  </si>
  <si>
    <t>Despesa de CUSTO SELIC com pagamento 27/12/21</t>
  </si>
  <si>
    <t>Despesa de TAXA BOVESPA - A06 com pagamento 27/12/21</t>
  </si>
  <si>
    <t>Receb. Rend. 0.50 de VLOL11 s/ 30,794 em 16/11/2021</t>
  </si>
  <si>
    <t>Receb. Rend. 0.53 de JSRE11 s/ 93,097 em 23/11/2021</t>
  </si>
  <si>
    <t>Receb. Rend. 0.56 de PVBI11 s/ 110,988 em 08/11/2021</t>
  </si>
  <si>
    <t>Receb. Rend. 0.57 de BRCO11 s/ 109,917 em 08/11/2021</t>
  </si>
  <si>
    <t>Receb. Rend. 0.61 de AIEC11 s/ 72,562 em 08/11/2021</t>
  </si>
  <si>
    <t>Receb. Rend. 0.64 de XPLG11 s/ 120,098 em 16/11/2021</t>
  </si>
  <si>
    <t>Receb. Rend. 0.67 de LVBI11 s/ 132,640 em 08/11/2021</t>
  </si>
  <si>
    <t>Receb. Rend. 0.90 de HGBS11 s/ 51,302 em 16/11/2021</t>
  </si>
  <si>
    <t>Taxa de Administração a Pagar em 08/11/21</t>
  </si>
  <si>
    <t>Taxa de Control. s/ Tx. Adm. a Pagar em 08/11/2021</t>
  </si>
  <si>
    <t>Taxa de Custódia a Pagar em 08/11/21</t>
  </si>
  <si>
    <t>Receb. Rend. 0.38 de QAGR11 s/ 85,534 em 09/11/2021</t>
  </si>
  <si>
    <t>AJUSTE DE FATURA BOVESPA - PREGÃO [03/11/2021 BRADESCO] em: 05/11/2021</t>
  </si>
  <si>
    <t>Ajuste de Liq. Fin. Bovespa - 04/11/2021 - [BRADCTVM] em: 08/11/2021</t>
  </si>
  <si>
    <t>Ajuste de Liq. Fin. Bovespa - 05/11/2021 - [BRADCTVM] em: 09/11/2021</t>
  </si>
  <si>
    <t>Ajuste de Liq. Fin. Bovespa - 08/11/2021 - [BRADCTVM] em: 10/11/2021</t>
  </si>
  <si>
    <t>Ajuste de Liq. Fin. Bovespa - 09/11/2021 - [BRADCTVM] em: 11/11/2021</t>
  </si>
  <si>
    <t>Receb. Rend. 0.33 de JRDM11 s/ 32,774 em 16/11/2021</t>
  </si>
  <si>
    <t>Receb. Rend. 0.46 de BRCR11 s/ 30,265 em 16/11/2021</t>
  </si>
  <si>
    <t>Receb. Rend. 0.82 de FEXC11 s/ 79,643 em 16/11/2021</t>
  </si>
  <si>
    <t>Ajuste de Liq. Fin. Bovespa - 10/11/2021 - [BRADCTVM] em: 12/11/2021</t>
  </si>
  <si>
    <t>Receb. Rend. 1.12 de CVBI11 s/ 119,850 em 17/11/2021</t>
  </si>
  <si>
    <t>Ajuste de Liq. Fin. Bovespa - 11/11/2021 - [BRADCTVM] em: 16/11/2021</t>
  </si>
  <si>
    <t>Receb. Rend. 0.60 de RBRF11 s/ 6,604 em 18/11/2021</t>
  </si>
  <si>
    <t>Ajuste de Liq. Fin. Bovespa - 12/11/2021 - [BRADCTVM] em: 17/11/2021</t>
  </si>
  <si>
    <t>Receb. Rend. 1.01 de CPTS11 s/ 187,039 em 19/11/2021</t>
  </si>
  <si>
    <t>Ajuste de Liq. Fin. Bovespa - 16/11/2021 - [BRADCTVM] em: 18/11/2021</t>
  </si>
  <si>
    <t>Ajuste de Liq. Fin. Bovespa - 17/11/2021 - [BRADCTVM] em: 19/11/2021</t>
  </si>
  <si>
    <t>Ajuste de Liq. Fin. Bovespa - 18/11/2021 - [BRADCTVM] em: 22/11/2021</t>
  </si>
  <si>
    <t>Ajuste de Liq. Fin. Bovespa - 19/11/2021 - [BRADCTVM] em: 23/11/2021</t>
  </si>
  <si>
    <t>Receb. Rend. 0.74 de FCFL11 s/ 34,212 em 25/11/2021</t>
  </si>
  <si>
    <t>Ajuste de Liq. Fin. Bovespa - 22/11/2021 - [BRADCTVM] em: 24/11/2021</t>
  </si>
  <si>
    <t>Ajuste de Liq. Fin. Bovespa - 23/11/2021 - [BRADCTVM] em: 25/11/2021</t>
  </si>
  <si>
    <t>Ajuste de Liq. Fin. Bovespa - 24/11/2021 - [BRADCTVM] em: 26/11/2021</t>
  </si>
  <si>
    <t>Ajuste de Liq. Fin. Bovespa - 25/11/2021 - [BRADCTVM] em: 29/11/2021</t>
  </si>
  <si>
    <t>Ajuste de Liq. Fin. Bovespa - 26/11/2021 - [BRADCTVM] em: 30/11/2021</t>
  </si>
  <si>
    <t>Ajuste de Liq. Fin. Bovespa - 29/11/2021 - [BRADCTVM] em: 01/12/2021</t>
  </si>
  <si>
    <t>Ajuste de Liq. Fin. Bovespa - 30/11/2021 - [BRADCTVM] em: 02/12/2021</t>
  </si>
  <si>
    <t>Tx Administração BEMDTVM [BBDC] Bruta a Pagar em 07/12/2021</t>
  </si>
  <si>
    <t>Tx Custódia Bruta a Pagar em 07/12/2021</t>
  </si>
  <si>
    <t>Tx de Controladoria s/ Tx de Admin. [BBDC] Bruta a Pagar em 07/12/2021</t>
  </si>
  <si>
    <t>Tx Gestão Bruta a Pagar em 07/12/2021</t>
  </si>
  <si>
    <t>Ajuste de Liq. Fin. Bovespa - 01/12/2021 - [BRADCTVM] em: 03/12/2021</t>
  </si>
  <si>
    <t>Custo CETIP 20/12/21</t>
  </si>
  <si>
    <t>Custo SELIC 27/12/21</t>
  </si>
  <si>
    <t>Despesa de CUSTO CETIP com pagamento 20/01/22</t>
  </si>
  <si>
    <t>Despesa de CUSTO SELIC com pagamento 25/01/22</t>
  </si>
  <si>
    <t>Despesa de TAXA BOVESPA - A06 com pagamento 25/01/22</t>
  </si>
  <si>
    <t>Despesas com Auditoria em 31/05/22</t>
  </si>
  <si>
    <t>Despesas de Taxa ANBID em 15/12/21</t>
  </si>
  <si>
    <t>Diferimento de despesa de TAXA ANBIMA com vencimento 31/01/22</t>
  </si>
  <si>
    <t>Receb. Rend. 0.50 de VLOL11 s/ 30,794 em 14/12/2021</t>
  </si>
  <si>
    <t>Receb. Rend. 0.53 de JSRE11 s/ 32,565 em 21/12/2021</t>
  </si>
  <si>
    <t>Receb. Rend. 0.54 de PVBI11 s/ 45,360 em 07/12/2021</t>
  </si>
  <si>
    <t>Receb. Rend. 0.60 de BRCO11 s/ 56,238 em 07/12/2021</t>
  </si>
  <si>
    <t>Receb. Rend. 0.61 de AIEC11 s/ 72,562 em 08/12/2021</t>
  </si>
  <si>
    <t>Receb. Rend. 0.64 de XPLG11 s/ 48,597 em 14/12/2021</t>
  </si>
  <si>
    <t>Receb. Rend. 0.65 de KNCR11 s/ 272,883 em 13/12/2021</t>
  </si>
  <si>
    <t>Receb. Rend. 0.70 de LVBI11 s/ 96,416 em 07/12/2021</t>
  </si>
  <si>
    <t>Receb. Rend. 1.05 de HGBS11 s/ 33,459 em 14/12/2021</t>
  </si>
  <si>
    <t>Receb. Rend. 1.50 de KNIP11 s/ 177,767 em 13/12/2021</t>
  </si>
  <si>
    <t>Taxa de Administração a Pagar em 07/12/21</t>
  </si>
  <si>
    <t>Taxa de Control. s/ Tx. Adm. a Pagar em 07/12/2021</t>
  </si>
  <si>
    <t>Taxa de Custódia a Pagar em 07/12/21</t>
  </si>
  <si>
    <t>Ajuste de Liq. Fin. Bovespa - 02/12/2021 - [BRADCTVM] em: 06/12/2021</t>
  </si>
  <si>
    <t>Despesa de B 10 - TARIFA DE LIQUIDAÇÃO FINANCEIRA com pagamento 11/01/22</t>
  </si>
  <si>
    <t>Receb. Rend. 0.39 de QAGR11 s/ 84,256 em 08/12/2021</t>
  </si>
  <si>
    <t>Ajuste de Liq. Fin. Bovespa - 03/12/2021 - [BRADCTVM] em: 07/12/2021</t>
  </si>
  <si>
    <t>Receb. Rend. 0.02 de PVBI11 s/ 33,332 em 09/12/2021</t>
  </si>
  <si>
    <t>Ajuste de Liq. Fin. Bovespa - 06/12/2021 - [BRADCTVM] em: 08/12/2021</t>
  </si>
  <si>
    <t>Ajuste de Liq. Fin. Bovespa - 07/12/2021 - [BRADCTVM] em: 09/12/2021</t>
  </si>
  <si>
    <t>Ajuste de Liq. Fin. Bovespa - 08/12/2021 - [BRADCTVM] em: 10/12/2021</t>
  </si>
  <si>
    <t>Receb. Rend. 0.51 de JRDM11 s/ 32,774 em 14/12/2021</t>
  </si>
  <si>
    <t>Receb. Rend. 0.92 de FEXC11 s/ 79,643 em 14/12/2021</t>
  </si>
  <si>
    <t>Ajuste de Liq. Fin. Bovespa - 09/12/2021 - [BRADCTVM] em: 13/12/2021</t>
  </si>
  <si>
    <t>Receb. Rend. 1.12 de CVBI11 s/ 144,422 em 15/12/2021</t>
  </si>
  <si>
    <t>Ajuste de Liq. Fin. Bovespa - 10/12/2021 - [BRADCTVM] em: 14/12/2021</t>
  </si>
  <si>
    <t>Receb. Rend. 0.60 de RBRF11 s/ 6,604 em 16/12/2021</t>
  </si>
  <si>
    <t>Ajuste de Liq. Fin. Bovespa - 13/12/2021 - [BRADCTVM] em: 15/12/2021</t>
  </si>
  <si>
    <t>Receb. Rend. 1.00 de CPTS11 s/ 187,039 em 17/12/2021</t>
  </si>
  <si>
    <t>Ajuste de Liq. Fin. Bovespa - 14/12/2021 - [BRADCTVM] em: 16/12/2021</t>
  </si>
  <si>
    <t>Ajuste de Liq. Fin. Bovespa - 16/12/2021 - [BRADCTVM] em: 20/12/2021</t>
  </si>
  <si>
    <t>Ajuste de Liq. Fin. Bovespa - 17/12/2021 - [BRADCTVM] em: 21/12/2021</t>
  </si>
  <si>
    <t>Receb. Rend. 0.75 de FCFL11 s/ 34,212 em 23/12/2021</t>
  </si>
  <si>
    <t>Ajuste de Liq. Fin. Bovespa - 20/12/2021 - [BRADCTVM] em: 22/12/2021</t>
  </si>
  <si>
    <t>Ajuste de Liq. Fin. Bovespa - 21/12/2021 - [BRADCTVM] em: 23/12/2021</t>
  </si>
  <si>
    <t>Ajuste de Liq. Fin. Bovespa - 22/12/2021 - [BRADCTVM] em: 27/12/2021</t>
  </si>
  <si>
    <t>Venda de Ações [D+3]</t>
  </si>
  <si>
    <t>Ajuste de Liq. Fin. Bovespa - 23/12/2021 - [BRADCTVM] em: 28/12/2021</t>
  </si>
  <si>
    <t>Ajuste de Liq. Fin. Bovespa - 28/12/2021 - [BRADCTVM] em: 30/12/2021</t>
  </si>
  <si>
    <t>Tx Administração BEMDTVM [BBDC] Bruta a Pagar em 07/01/2022</t>
  </si>
  <si>
    <t>Tx Custódia Bruta a Pagar em 07/01/2022</t>
  </si>
  <si>
    <t>Tx de Controladoria s/ Tx de Admin. [BBDC] Bruta a Pagar em 07/01/2022</t>
  </si>
  <si>
    <t>Tx Gestão Bruta a Pagar em 07/01/2022</t>
  </si>
  <si>
    <t>Custo CETIP 20/01/22</t>
  </si>
  <si>
    <t>Custo SELIC 25/01/22</t>
  </si>
  <si>
    <t>Despesa de CUSTO CETIP com pagamento 21/02/22</t>
  </si>
  <si>
    <t>Despesa de CUSTO SELIC com pagamento 25/02/22</t>
  </si>
  <si>
    <t>Despesa de TAXA BOVESPA - A06 com pagamento 25/02/22</t>
  </si>
  <si>
    <t>Receb. Rend. 0.53 de JSRE11 s/ 14,844 em 21/01/2022</t>
  </si>
  <si>
    <t>Receb. Rend. 0.53 de VLOL11 s/ 30,794 em 14/01/2022</t>
  </si>
  <si>
    <t>Receb. Rend. 0.61 de AIEC11 s/ 72,562 em 10/01/2022</t>
  </si>
  <si>
    <t>Receb. Rend. 0.63 de BRCO11 s/ 37,548 em 07/01/2022</t>
  </si>
  <si>
    <t>Receb. Rend. 0.64 de XPLG11 s/ 29,618 em 14/01/2022</t>
  </si>
  <si>
    <t>Receb. Rend. 0.71 de LVBI11 s/ 86,312 em 07/01/2022</t>
  </si>
  <si>
    <t>Receb. Rend. 0.82 de KNCR11 s/ 266,540 em 13/01/2022</t>
  </si>
  <si>
    <t>Receb. Rend. 1.10 de HGBS11 s/ 32,373 em 14/01/2022</t>
  </si>
  <si>
    <t>Receb. Rend. 1.50 de KNIP11 s/ 133,513 em 13/01/2022</t>
  </si>
  <si>
    <t>Taxa de Administração a Pagar em 07/01/22</t>
  </si>
  <si>
    <t>Taxa de Control. s/ Tx. Adm. a Pagar em 07/01/2022</t>
  </si>
  <si>
    <t>Taxa de Custódia a Pagar em 07/01/22</t>
  </si>
  <si>
    <t>Receb. Rend. 0.39 de QAGR11 s/ 84,256 em 10/01/2022</t>
  </si>
  <si>
    <t>Receb. Rend. 0.52 de JRDM11 s/ 32,774 em 14/01/2022</t>
  </si>
  <si>
    <t>Receb. Rend. 0.93 de FEXC11 s/ 79,643 em 14/01/2022</t>
  </si>
  <si>
    <t>Receb. Rend. 1.12 de CVBI11 s/ 147,415 em 17/01/2022</t>
  </si>
  <si>
    <t>Receb. Rend. 0.61 de RBRF11 s/ 6,604 em 18/01/2022</t>
  </si>
  <si>
    <t>Receb. Rend. 1.10 de CPTS11 s/ 187,039 em 19/01/2022</t>
  </si>
  <si>
    <t>Despesa de Despesa de CVM com pagamento 10/05/22</t>
  </si>
  <si>
    <t>Receb. Rend. 0.82 de FCFL11 s/ 34,212 em 25/01/2022</t>
  </si>
  <si>
    <t>Ajuste de Liq. Fin. Bovespa - 27/01/2022 - [BRADCTVM] em: 31/01/2022</t>
  </si>
  <si>
    <t>Ajuste de Liq. Fin. Bovespa - 28/01/2022 - [BRADCTVM] em: 01/02/2022</t>
  </si>
  <si>
    <t>Ajuste de Liq. Fin. Bovespa - 31/01/2022 - [BRADCTVM] em: 02/02/2022</t>
  </si>
  <si>
    <t>Tx Administração BEMDTVM [BBDC] Bruta a Pagar em 07/02/2022</t>
  </si>
  <si>
    <t>Tx Custódia Bruta a Pagar em 07/02/2022</t>
  </si>
  <si>
    <t>Tx de Controladoria s/ Tx de Admin. [BBDC] Bruta a Pagar em 07/02/2022</t>
  </si>
  <si>
    <t>Tx Gestão Bruta a Pagar em 07/02/2022</t>
  </si>
  <si>
    <t>Ajuste de Liq. Fin. Bovespa - 01/02/2022 - [BRADCTVM] em: 03/02/2022</t>
  </si>
  <si>
    <t>Custo CETIP 21/02/22</t>
  </si>
  <si>
    <t>Custo SELIC 25/02/22</t>
  </si>
  <si>
    <t>Despesa de CUSTO CETIP com pagamento 21/03/22</t>
  </si>
  <si>
    <t>Despesa de CUSTO SELIC com pagamento 25/03/22</t>
  </si>
  <si>
    <t>Despesa de TAXA BOVESPA - A06 com pagamento 25/03/22</t>
  </si>
  <si>
    <t>Receb. Rend. 0.51 de VLOL11 s/ 30,794 em 14/02/2022</t>
  </si>
  <si>
    <t>Receb. Rend. 0.53 de JSRE11 s/ 14,844 em 21/02/2022</t>
  </si>
  <si>
    <t>Receb. Rend. 0.61 de AIEC11 s/ 72,562 em 08/02/2022</t>
  </si>
  <si>
    <t>Receb. Rend. 0.63 de BRCO11 s/ 37,548 em 07/02/2022</t>
  </si>
  <si>
    <t>Receb. Rend. 0.64 de XPLG11 s/ 29,618 em 14/02/2022</t>
  </si>
  <si>
    <t>Receb. Rend. 0.71 de LVBI11 s/ 86,312 em 07/02/2022</t>
  </si>
  <si>
    <t>Receb. Rend. 0.80 de SADI11 s/ 55,744 em 14/02/2022</t>
  </si>
  <si>
    <t>Receb. Rend. 0.82 de KNCR11 s/ 266,540 em 11/02/2022</t>
  </si>
  <si>
    <t>Receb. Rend. 1.15 de HGBS11 s/ 32,373 em 14/02/2022</t>
  </si>
  <si>
    <t>Receb. Rend. 1.36 de KNIP11 s/ 133,513 em 11/02/2022</t>
  </si>
  <si>
    <t>Taxa de Administração a Pagar em 07/02/22</t>
  </si>
  <si>
    <t>Taxa de Control. s/ Tx. Adm. a Pagar em 07/02/2022</t>
  </si>
  <si>
    <t>Taxa de Custódia a Pagar em 07/02/22</t>
  </si>
  <si>
    <t>Ajuste de Liq. Fin. Bovespa - 02/02/2022 - [BRADCTVM] em: 04/02/2022</t>
  </si>
  <si>
    <t>Despesas de Taxa ANBID em 15/02/22</t>
  </si>
  <si>
    <t>Diferimento de despesa de TAXA ANBIMA com vencimento 31/03/22</t>
  </si>
  <si>
    <t>Receb. Rend. 0.39 de QAGR11 s/ 84,256 em 08/02/2022</t>
  </si>
  <si>
    <t>Ajuste de Liq. Fin. Bovespa - 03/02/2022 - [BRADCTVM] em: 07/02/2022</t>
  </si>
  <si>
    <t>Ajuste de Liq. Fin. Bovespa - 04/02/2022 - [BRADCTVM] em: 08/02/2022</t>
  </si>
  <si>
    <t>Despesa de B 10 - TARIFA DE LIQUIDAÇÃO FINANCEIRA com pagamento 08/03/22</t>
  </si>
  <si>
    <t>Ajuste de Liq. Fin. Bovespa - 07/02/2022 - [BRADCTVM] em: 09/02/2022</t>
  </si>
  <si>
    <t>Ajuste de Liq. Fin. Bovespa - 08/02/2022 - [BRADCTVM] em: 10/02/2022</t>
  </si>
  <si>
    <t>Receb. Rend. 0.92 de JRDM11 s/ 32,774 em 14/02/2022</t>
  </si>
  <si>
    <t>Receb. Rend. 0.95 de FEXC11 s/ 79,643 em 14/02/2022</t>
  </si>
  <si>
    <t>Ajuste de Liq. Fin. Bovespa - 09/02/2022 - [BRADCTVM] em: 11/02/2022</t>
  </si>
  <si>
    <t>Receb. Rend. 1.12 de CVBI11 s/ 147,415 em 15/02/2022</t>
  </si>
  <si>
    <t>Ajuste de Liq. Fin. Bovespa - 10/02/2022 - [BRADCTVM] em: 14/02/2022</t>
  </si>
  <si>
    <t>Receb. Rend. 0.60 de RBRF11 s/ 29,658 em 16/02/2022</t>
  </si>
  <si>
    <t>Receb. Rend. 1.10 de CPTS11 s/ 187,039 em 17/02/2022</t>
  </si>
  <si>
    <t>Ajuste de Liq. Fin. Bovespa - 14/02/2022 - [BRADCTVM] em: 16/02/2022</t>
  </si>
  <si>
    <t>Ajuste de Liq. Fin. Bovespa - 18/02/2022 - [BRADCTVM] em: 22/02/2022</t>
  </si>
  <si>
    <t>Ajuste de Liq. Fin. Bovespa - 21/02/2022 - [BRADCTVM] em: 23/02/2022</t>
  </si>
  <si>
    <t>Receb. Rend. 0.83 de FCFL11 s/ 42,034 em 25/02/2022</t>
  </si>
  <si>
    <t>Ajuste de Liq. Fin. Bovespa - 24/02/2022 - [BRADCTVM] em: 02/03/2022</t>
  </si>
  <si>
    <t>Ajuste de Liq. Fin. Bovespa - 25/02/2022 - [BRADCTVM] em: 03/03/2022</t>
  </si>
  <si>
    <t>Tx Administração BEMDTVM [BBDC] Bruta a Pagar em 08/03/2022</t>
  </si>
  <si>
    <t>Tx Custódia Bruta a Pagar em 08/03/2022</t>
  </si>
  <si>
    <t>Tx de Controladoria s/ Tx de Admin. [BBDC] Bruta a Pagar em 08/03/2022</t>
  </si>
  <si>
    <t>Tx Gestão Bruta a Pagar em 08/03/2022</t>
  </si>
  <si>
    <t>Ajuste de Liq. Fin. Bovespa - 02/03/2022 - [BRADCTVM] em: 04/03/2022</t>
  </si>
  <si>
    <t>Custo CETIP 21/03/22</t>
  </si>
  <si>
    <t>Custo SELIC 25/03/22</t>
  </si>
  <si>
    <t>Despesa de B 10 - TARIFA DE LIQUIDAÇÃO FINANCEIRA com pagamento 07/04/22</t>
  </si>
  <si>
    <t>Despesa de CUSTO CETIP com pagamento 20/04/22</t>
  </si>
  <si>
    <t>Despesa de CUSTO SELIC com pagamento 25/04/22</t>
  </si>
  <si>
    <t>Despesa de TAXA BOVESPA - A06 com pagamento 25/04/22</t>
  </si>
  <si>
    <t>Receb. Rend. 0.45 de VRTA19 s/ 103,215 em 15/03/2022</t>
  </si>
  <si>
    <t>Receb. Rend. 0.53 de JSRE11 s/ 14,844 em 22/03/2022</t>
  </si>
  <si>
    <t>Receb. Rend. 0.53 de VLOL11 s/ 30,794 em 15/03/2022</t>
  </si>
  <si>
    <t>Receb. Rend. 0.63 de BRCO11 s/ 37,548 em 08/03/2022</t>
  </si>
  <si>
    <t>Receb. Rend. 0.66 de XPLG11 s/ 29,618 em 15/03/2022</t>
  </si>
  <si>
    <t>Receb. Rend. 0.68 de AIEC11 s/ 72,562 em 09/03/2022</t>
  </si>
  <si>
    <t>Receb. Rend. 0.71 de LVBI11 s/ 73,916 em 08/03/2022</t>
  </si>
  <si>
    <t>Receb. Rend. 0.83 de KNCR11 s/ 266,540 em 14/03/2022</t>
  </si>
  <si>
    <t>Receb. Rend. 0.85 de SADI11 s/ 56,908 em 15/03/2022</t>
  </si>
  <si>
    <t>Receb. Rend. 1.08 de KNIP11 s/ 133,513 em 14/03/2022</t>
  </si>
  <si>
    <t>Receb. Rend. 1.15 de HGBS11 s/ 32,373 em 15/03/2022</t>
  </si>
  <si>
    <t>Taxa de Administração a Pagar em 08/03/22</t>
  </si>
  <si>
    <t>Taxa de Control. s/ Tx. Adm. a Pagar em 08/03/2022</t>
  </si>
  <si>
    <t>Taxa de Custódia a Pagar em 08/03/22</t>
  </si>
  <si>
    <t>Receb. Rend. 0.39 de QAGR11 s/ 84,256 em 09/03/2022</t>
  </si>
  <si>
    <t>Receb. Rend. 0.41 de JRDM11 s/ 32,774 em 15/03/2022</t>
  </si>
  <si>
    <t>Receb. Rend. 1.00 de FEXC11 s/ 79,643 em 15/03/2022</t>
  </si>
  <si>
    <t>Receb. Rend. 1.12 de CVBI11 s/ 147,415 em 16/03/2022</t>
  </si>
  <si>
    <t>Receb. Rend. 0.60 de RBRF11 s/ 51,911 em 17/03/2022</t>
  </si>
  <si>
    <t>Receb. Rend. 1.10 de CPTS11 s/ 150,058 em 18/03/2022</t>
  </si>
  <si>
    <t>Receb. Rend. 0.82 de FCFL11 s/ 42,034 em 25/03/2022</t>
  </si>
  <si>
    <t>Ajuste de Liq. Fin. Bovespa - 25/03/2022 - [BRADCTVM] em: 29/03/2022</t>
  </si>
  <si>
    <t>Ajuste de Liq. Fin. Bovespa - 29/03/2022 - [BRADCTVM] em: 31/03/2022</t>
  </si>
  <si>
    <t>Ajuste de Liq. Fin. Bovespa - 31/03/2022 - [BRADCTVM] em: 04/04/2022</t>
  </si>
  <si>
    <t>Tx Administração BEMDTVM [BBDC] Bruta a Pagar em 07/04/2022</t>
  </si>
  <si>
    <t>Tx Custódia Bruta a Pagar em 07/04/2022</t>
  </si>
  <si>
    <t>Tx de Controladoria s/ Tx de Admin. [BBDC] Bruta a Pagar em 07/04/2022</t>
  </si>
  <si>
    <t>Tx Gestão Bruta a Pagar em 07/04/2022</t>
  </si>
  <si>
    <t>Custo CETIP 20/04/22</t>
  </si>
  <si>
    <t>Custo SELIC 25/04/22</t>
  </si>
  <si>
    <t>Despesa de CUSTO CETIP com pagamento 20/05/22</t>
  </si>
  <si>
    <t>Despesa de CUSTO SELIC com pagamento 25/05/22</t>
  </si>
  <si>
    <t>Despesa de TAXA BOVESPA - A06 com pagamento 25/05/22</t>
  </si>
  <si>
    <t>Despesas de Taxa ANBID em 18/04/22</t>
  </si>
  <si>
    <t>Diferimento de despesa de TAXA ANBIMA com vencimento 31/05/22</t>
  </si>
  <si>
    <t>Receb. Rend. 0.20 de VRTA22 s/ 20,550 em 14/04/2022</t>
  </si>
  <si>
    <t>Receb. Rend. 0.49 de JSRE11 s/ 13,903 em 25/04/2022</t>
  </si>
  <si>
    <t>Receb. Rend. 0.53 de VLOL11 s/ 30,794 em 14/04/2022</t>
  </si>
  <si>
    <t>Receb. Rend. 0.63 de BRCO11 s/ 36,170 em 07/04/2022</t>
  </si>
  <si>
    <t>Receb. Rend. 0.66 de XPLG11 s/ 26,483 em 14/04/2022</t>
  </si>
  <si>
    <t>Receb. Rend. 0.72 de LVBI11 s/ 70,433 em 07/04/2022</t>
  </si>
  <si>
    <t>Receb. Rend. 0.93 de SADI11 s/ 56,908 em 14/04/2022</t>
  </si>
  <si>
    <t>Receb. Rend. 1.00 de KNCR11 s/ 261,847 em 13/04/2022</t>
  </si>
  <si>
    <t>Receb. Rend. 1.15 de HGBS11 s/ 31,382 em 14/04/2022</t>
  </si>
  <si>
    <t>Receb. Rend. 1.15 de VRTA19 s/ 103,215 em 14/04/2022</t>
  </si>
  <si>
    <t>Receb. Rend. 1.21 de KNHY11 s/ 45,217 em 13/04/2022</t>
  </si>
  <si>
    <t>Receb. Rend. 1.31 de AIEC11 s/ 70,715 em 08/04/2022</t>
  </si>
  <si>
    <t>Receb. Rend. 1.35 de KNIP11 s/ 130,380 em 13/04/2022</t>
  </si>
  <si>
    <t>Taxa de Administração a Pagar em 07/04/22</t>
  </si>
  <si>
    <t>Taxa de Control. s/ Tx. Adm. a Pagar em 07/04/2022</t>
  </si>
  <si>
    <t>Taxa de Custódia a Pagar em 07/04/22</t>
  </si>
  <si>
    <t>Receb. Rend. 0.39 de QAGR11 s/ 84,256 em 08/04/2022</t>
  </si>
  <si>
    <t>Receb. Rend. 0.46 de JRDM11 s/ 32,774 em 14/04/2022</t>
  </si>
  <si>
    <t>Receb. Rend. 1.05 de FEXC11 s/ 67,528 em 14/04/2022</t>
  </si>
  <si>
    <t>Receb. Rend. 1.12 de CVBI11 s/ 128,633 em 18/04/2022</t>
  </si>
  <si>
    <t>Receb. Rend. 0.60 de RBRF11 s/ 51,911 em 19/04/2022</t>
  </si>
  <si>
    <t>Receb. Rend. 1.10 de CPTS11 s/ 127,632 em 20/04/2022</t>
  </si>
  <si>
    <t>Receb. Rend. 0.86 de FCFL11 s/ 42,034 em 25/04/2022</t>
  </si>
  <si>
    <t>Ajuste de Liq. Fin. Bovespa - 20/04/2022 - [BRADCTVM] em: 25/04/2022</t>
  </si>
  <si>
    <t>Ajuste de Liq. Fin. Bovespa - 22/04/2022 - [BRADCTVM] em: 26/04/2022</t>
  </si>
  <si>
    <t>Ajuste de Liq. Fin. Bovespa - 29/04/2022 - [BRADCTVM] em: 03/05/2022</t>
  </si>
  <si>
    <t>Tx Administração BEMDTVM [BBDC] Bruta a Pagar em 06/05/2022</t>
  </si>
  <si>
    <t>Tx Custódia Bruta a Pagar em 06/05/2022</t>
  </si>
  <si>
    <t>Tx de Controladoria s/ Tx de Admin. [BBDC] Bruta a Pagar em 06/05/2022</t>
  </si>
  <si>
    <t>Tx Gestão Bruta a Pagar em 06/05/2022</t>
  </si>
  <si>
    <t>Custo CETIP 20/05/22</t>
  </si>
  <si>
    <t>Custo SELIC 25/05/22</t>
  </si>
  <si>
    <t>Despesa de B 10 - TARIFA DE LIQUIDAÇÃO FINANCEIRA com pagamento 07/06/22</t>
  </si>
  <si>
    <t>Despesa de CUSTO CETIP com pagamento 20/06/22</t>
  </si>
  <si>
    <t>Despesa de CUSTO SELIC com pagamento 28/06/22</t>
  </si>
  <si>
    <t>Despesa de TAXA BOVESPA - A06 com pagamento 24/06/22</t>
  </si>
  <si>
    <t>Receb. Rend. 0.49 de JSRE11 s/ 11,767 em 20/05/2022</t>
  </si>
  <si>
    <t>Receb. Rend. 0.62 de VLOL11 s/ 30,794 em 13/05/2022</t>
  </si>
  <si>
    <t>Receb. Rend. 0.63 de BRCO11 s/ 30,154 em 10/05/2022</t>
  </si>
  <si>
    <t>Receb. Rend. 0.66 de XPLG11 s/ 23,299 em 13/05/2022</t>
  </si>
  <si>
    <t>Receb. Rend. 0.72 de AIEC11 s/ 62,577 em 09/05/2022</t>
  </si>
  <si>
    <t>Receb. Rend. 0.74 de LVBI11 s/ 55,324 em 06/05/2022</t>
  </si>
  <si>
    <t>Receb. Rend. 0.90 de SADI11 s/ 56,908 em 13/05/2022</t>
  </si>
  <si>
    <t>Receb. Rend. 0.97 de KNCR11 s/ 240,607 em 12/05/2022</t>
  </si>
  <si>
    <t>Receb. Rend. 1.20 de HGBS11 s/ 26,649 em 13/05/2022</t>
  </si>
  <si>
    <t>Receb. Rend. 1.20 de VRTA11 s/ 123,765 em 13/05/2022</t>
  </si>
  <si>
    <t>Receb. Rend. 1.55 de KNHY11 s/ 39,976 em 12/05/2022</t>
  </si>
  <si>
    <t>Receb. Rend. 1.70 de KNIP11 s/ 120,781 em 12/05/2022</t>
  </si>
  <si>
    <t>Taxa de Administração a Pagar em 06/05/22</t>
  </si>
  <si>
    <t>Taxa de Control. s/ Tx. Adm. a Pagar em 06/05/2022</t>
  </si>
  <si>
    <t>Taxa de Custódia a Pagar em 06/05/22</t>
  </si>
  <si>
    <t>Ajuste de Liq. Fin. Bovespa - 03/05/2022 - [BRADCTVM] em: 05/05/2022</t>
  </si>
  <si>
    <t>Receb. Rend. 0.39 de QAGR11 s/ 84,256 em 09/05/2022</t>
  </si>
  <si>
    <t>Diferimento de despesa de Taxa CVM com vencimento 30/12/22</t>
  </si>
  <si>
    <t>Ajuste de Liq. Fin. Bovespa - 05/05/2022 - [BRADCTVM] em: 09/05/2022</t>
  </si>
  <si>
    <t>Ajuste de Liq. Fin. Bovespa - 06/05/2022 - [BRADCTVM] em: 10/05/2022</t>
  </si>
  <si>
    <t>Receb. Rend. 0.47 de JRDM11 s/ 32,774 em 13/05/2022</t>
  </si>
  <si>
    <t>Receb. Rend. 1.10 de FEXC11 s/ 67,528 em 13/05/2022</t>
  </si>
  <si>
    <t>Receb. Rend. 1.50 de CVBI11 s/ 120,633 em 16/05/2022</t>
  </si>
  <si>
    <t>Receb. Rend. 0.60 de RBRF11 s/ 51,911 em 17/05/2022</t>
  </si>
  <si>
    <t>Receb. Rend. 1.08 de CPTS11 s/ 127,632 em 18/05/2022</t>
  </si>
  <si>
    <t>Receb. Rend. 0.82 de FCFL11 s/ 42,034 em 25/05/2022</t>
  </si>
  <si>
    <t>Ajuste de Liq. Fin. Bovespa - 26/05/2022 - [BRADCTVM] em: 30/05/2022</t>
  </si>
  <si>
    <t>Ajuste de Liq. Fin. Bovespa - 27/05/2022 - [BRADCTVM] em: 31/05/2022</t>
  </si>
  <si>
    <t>Tx Administração BEMDTVM [BBDC] Bruta a Pagar em 07/06/2022</t>
  </si>
  <si>
    <t>Tx Custódia Bruta a Pagar em 07/06/2022</t>
  </si>
  <si>
    <t>Tx de Controladoria s/ Tx de Admin. [BBDC] Bruta a Pagar em 07/06/2022</t>
  </si>
  <si>
    <t>Tx Gestão Bruta a Pagar em 07/06/2022</t>
  </si>
  <si>
    <t>BRCR11</t>
  </si>
  <si>
    <t>HGBS11</t>
  </si>
  <si>
    <t>JSRE11</t>
  </si>
  <si>
    <t>KNSC11</t>
  </si>
  <si>
    <t>KNSC12</t>
  </si>
  <si>
    <t>KNSC14</t>
  </si>
  <si>
    <t>CPTS12</t>
  </si>
  <si>
    <t>KNSC15</t>
  </si>
  <si>
    <t>FEXC14</t>
  </si>
  <si>
    <t>CPTS13</t>
  </si>
  <si>
    <t>CVBI11</t>
  </si>
  <si>
    <t>CPTS14</t>
  </si>
  <si>
    <t>FEXC11</t>
  </si>
  <si>
    <t>CVBI13</t>
  </si>
  <si>
    <t>KNIP13</t>
  </si>
  <si>
    <t>KNIP11</t>
  </si>
  <si>
    <t>PVBI12</t>
  </si>
  <si>
    <t>RBRF11</t>
  </si>
  <si>
    <t>CVBI12</t>
  </si>
  <si>
    <t>KNCR11</t>
  </si>
  <si>
    <t>SADI11</t>
  </si>
  <si>
    <t>VRTA19</t>
  </si>
  <si>
    <t>KNHY13</t>
  </si>
  <si>
    <t>KNHY14</t>
  </si>
  <si>
    <t>KNHY11</t>
  </si>
  <si>
    <t>VRTA22</t>
  </si>
  <si>
    <t>VRTA11</t>
  </si>
  <si>
    <t>Segmento</t>
  </si>
  <si>
    <t>KNCR14</t>
  </si>
  <si>
    <t>FoF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</si>
</sst>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BBA83"/>
        <bgColor indexed="64"/>
      </patternFill>
    </fill>
    <fill>
      <patternFill patternType="solid">
        <fgColor rgb="FF8C8E8E"/>
        <bgColor indexed="64"/>
      </patternFill>
    </fill>
    <fill>
      <patternFill patternType="solid">
        <fgColor rgb="FF090122"/>
        <bgColor indexed="64"/>
      </patternFill>
    </fill>
    <fill>
      <patternFill patternType="solid">
        <fgColor rgb="FF309A8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" fontId="0" fillId="0" borderId="0" xfId="0" applyNumberFormat="1" applyFill="1" applyBorder="1"/>
    <xf numFmtId="3" fontId="0" fillId="0" borderId="0" xfId="0" applyNumberFormat="1"/>
    <xf numFmtId="3" fontId="0" fillId="0" borderId="0" xfId="0" applyNumberFormat="1" applyFill="1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4" fontId="0" fillId="6" borderId="0" xfId="0" applyNumberFormat="1" applyFill="1"/>
    <xf numFmtId="164" fontId="0" fillId="6" borderId="0" xfId="0" applyNumberFormat="1" applyFill="1"/>
    <xf numFmtId="165" fontId="0" fillId="6" borderId="0" xfId="0" applyNumberFormat="1" applyFill="1"/>
    <xf numFmtId="4" fontId="0" fillId="6" borderId="0" xfId="0" applyNumberFormat="1" applyFill="1" applyAlignment="1">
      <alignment horizontal="center" vertical="center"/>
    </xf>
    <xf numFmtId="4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3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9A89"/>
      <color rgb="FF8C8E8E"/>
      <color rgb="FFCBBA83"/>
      <color rgb="FF0901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E2F1-546B-4994-881C-CE9FB3E246AE}">
  <sheetPr>
    <tabColor rgb="FF8C8E8E"/>
  </sheetPr>
  <dimension ref="B2:B8"/>
  <sheetViews>
    <sheetView showGridLines="0" tabSelected="1" zoomScale="145" zoomScaleNormal="145" workbookViewId="0">
      <selection activeCell="B8" sqref="B2:B8"/>
    </sheetView>
  </sheetViews>
  <sheetFormatPr defaultRowHeight="15" x14ac:dyDescent="0.25"/>
  <cols>
    <col min="2" max="2" width="35.140625" customWidth="1"/>
  </cols>
  <sheetData>
    <row r="2" spans="2:2" ht="22.5" customHeight="1" x14ac:dyDescent="0.25">
      <c r="B2" s="12" t="s">
        <v>80</v>
      </c>
    </row>
    <row r="3" spans="2:2" ht="22.5" customHeight="1" x14ac:dyDescent="0.25">
      <c r="B3" s="13" t="s">
        <v>78</v>
      </c>
    </row>
    <row r="4" spans="2:2" ht="22.5" customHeight="1" x14ac:dyDescent="0.25">
      <c r="B4" s="16" t="s">
        <v>82</v>
      </c>
    </row>
    <row r="5" spans="2:2" ht="22.5" customHeight="1" x14ac:dyDescent="0.25">
      <c r="B5" s="14" t="s">
        <v>81</v>
      </c>
    </row>
    <row r="6" spans="2:2" ht="22.5" customHeight="1" x14ac:dyDescent="0.25">
      <c r="B6" s="15" t="s">
        <v>79</v>
      </c>
    </row>
    <row r="8" spans="2:2" ht="22.5" customHeight="1" x14ac:dyDescent="0.25">
      <c r="B8" s="21" t="s">
        <v>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427E-D308-4650-B7E1-2AD8EB77F966}">
  <dimension ref="A1:L13"/>
  <sheetViews>
    <sheetView showGridLines="0" zoomScale="130" zoomScaleNormal="130" workbookViewId="0">
      <selection activeCell="F19" sqref="F19"/>
    </sheetView>
  </sheetViews>
  <sheetFormatPr defaultRowHeight="15" x14ac:dyDescent="0.25"/>
  <cols>
    <col min="1" max="1" width="11.28515625" style="4" bestFit="1" customWidth="1"/>
    <col min="3" max="3" width="17" bestFit="1" customWidth="1"/>
    <col min="4" max="12" width="15.5703125" customWidth="1"/>
  </cols>
  <sheetData>
    <row r="1" spans="1:12" x14ac:dyDescent="0.25">
      <c r="A1" s="1" t="s">
        <v>0</v>
      </c>
      <c r="B1" s="1" t="s">
        <v>1</v>
      </c>
      <c r="C1" s="16" t="s">
        <v>90</v>
      </c>
      <c r="D1" s="13" t="s">
        <v>3</v>
      </c>
      <c r="E1" s="13" t="s">
        <v>83</v>
      </c>
      <c r="F1" s="13" t="s">
        <v>62</v>
      </c>
      <c r="G1" s="13" t="s">
        <v>4</v>
      </c>
      <c r="H1" s="11" t="s">
        <v>84</v>
      </c>
      <c r="I1" s="11" t="s">
        <v>85</v>
      </c>
      <c r="J1" s="11" t="s">
        <v>86</v>
      </c>
      <c r="K1" s="13" t="s">
        <v>87</v>
      </c>
      <c r="L1" s="11" t="s">
        <v>88</v>
      </c>
    </row>
    <row r="2" spans="1:12" x14ac:dyDescent="0.25">
      <c r="A2" s="4">
        <v>44263</v>
      </c>
      <c r="B2" t="s">
        <v>12</v>
      </c>
      <c r="C2" t="s">
        <v>91</v>
      </c>
      <c r="D2" s="2">
        <v>0</v>
      </c>
      <c r="E2" s="2">
        <v>0</v>
      </c>
      <c r="F2" s="2">
        <v>0</v>
      </c>
      <c r="G2" s="2">
        <v>0</v>
      </c>
      <c r="H2" s="18">
        <v>0</v>
      </c>
      <c r="I2" s="19">
        <v>0</v>
      </c>
      <c r="J2" s="20">
        <v>0</v>
      </c>
      <c r="K2" s="19">
        <v>0</v>
      </c>
      <c r="L2" s="20">
        <v>0</v>
      </c>
    </row>
    <row r="3" spans="1:12" x14ac:dyDescent="0.25">
      <c r="A3" s="4">
        <v>44263</v>
      </c>
      <c r="B3" t="s">
        <v>12</v>
      </c>
      <c r="C3" t="s">
        <v>92</v>
      </c>
      <c r="D3" s="2">
        <v>0</v>
      </c>
      <c r="E3" s="2">
        <v>0</v>
      </c>
      <c r="F3" s="2">
        <v>0</v>
      </c>
      <c r="G3" s="2">
        <v>0</v>
      </c>
      <c r="H3" s="18">
        <v>0</v>
      </c>
      <c r="I3" s="19">
        <v>0</v>
      </c>
      <c r="J3" s="20">
        <v>0</v>
      </c>
      <c r="K3" s="19">
        <v>0</v>
      </c>
      <c r="L3" s="20">
        <v>0</v>
      </c>
    </row>
    <row r="4" spans="1:12" x14ac:dyDescent="0.25">
      <c r="A4" s="4">
        <v>44263</v>
      </c>
      <c r="B4" t="s">
        <v>12</v>
      </c>
      <c r="C4" t="s">
        <v>93</v>
      </c>
      <c r="D4" s="2">
        <v>0</v>
      </c>
      <c r="E4" s="2">
        <v>0</v>
      </c>
      <c r="F4" s="2">
        <v>0</v>
      </c>
      <c r="G4" s="2">
        <v>0</v>
      </c>
      <c r="H4" s="18">
        <v>0</v>
      </c>
      <c r="I4" s="19">
        <v>0</v>
      </c>
      <c r="J4" s="20">
        <v>0</v>
      </c>
      <c r="K4" s="19">
        <v>0</v>
      </c>
      <c r="L4" s="20">
        <v>0</v>
      </c>
    </row>
    <row r="5" spans="1:12" x14ac:dyDescent="0.25">
      <c r="A5" s="4">
        <v>44263</v>
      </c>
      <c r="B5" t="s">
        <v>12</v>
      </c>
      <c r="C5" t="s">
        <v>94</v>
      </c>
      <c r="D5" s="2">
        <v>0</v>
      </c>
      <c r="E5" s="2">
        <v>0</v>
      </c>
      <c r="F5" s="2">
        <v>0</v>
      </c>
      <c r="G5" s="2">
        <v>0</v>
      </c>
      <c r="H5" s="18">
        <v>0</v>
      </c>
      <c r="I5" s="19">
        <v>0</v>
      </c>
      <c r="J5" s="20">
        <v>0</v>
      </c>
      <c r="K5" s="19">
        <v>0</v>
      </c>
      <c r="L5" s="20">
        <v>0</v>
      </c>
    </row>
    <row r="6" spans="1:12" x14ac:dyDescent="0.25">
      <c r="A6" s="4">
        <v>44263</v>
      </c>
      <c r="B6" t="s">
        <v>12</v>
      </c>
      <c r="C6" t="s">
        <v>95</v>
      </c>
      <c r="D6" s="2">
        <v>0</v>
      </c>
      <c r="E6" s="2">
        <v>0</v>
      </c>
      <c r="F6" s="2">
        <v>0</v>
      </c>
      <c r="G6" s="2">
        <v>0</v>
      </c>
      <c r="H6" s="18">
        <v>0</v>
      </c>
      <c r="I6" s="19">
        <v>0</v>
      </c>
      <c r="J6" s="20">
        <v>0</v>
      </c>
      <c r="K6" s="19">
        <v>0</v>
      </c>
      <c r="L6" s="20">
        <v>0</v>
      </c>
    </row>
    <row r="7" spans="1:12" x14ac:dyDescent="0.25">
      <c r="A7" s="4">
        <v>44263</v>
      </c>
      <c r="B7" t="s">
        <v>12</v>
      </c>
      <c r="C7" t="s">
        <v>96</v>
      </c>
      <c r="D7" s="2">
        <v>0</v>
      </c>
      <c r="E7" s="2">
        <v>0</v>
      </c>
      <c r="F7" s="2">
        <v>0</v>
      </c>
      <c r="G7" s="2">
        <v>0</v>
      </c>
      <c r="H7" s="18">
        <v>0</v>
      </c>
      <c r="I7" s="19">
        <v>0</v>
      </c>
      <c r="J7" s="20">
        <v>0</v>
      </c>
      <c r="K7" s="19">
        <v>0</v>
      </c>
      <c r="L7" s="20">
        <v>0</v>
      </c>
    </row>
    <row r="8" spans="1:12" x14ac:dyDescent="0.25">
      <c r="A8" s="4">
        <v>44264</v>
      </c>
      <c r="B8" t="s">
        <v>12</v>
      </c>
      <c r="C8" t="s">
        <v>91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3">
        <v>0</v>
      </c>
      <c r="J8" s="24">
        <v>0</v>
      </c>
      <c r="K8" s="23">
        <v>0</v>
      </c>
      <c r="L8" s="24">
        <v>0</v>
      </c>
    </row>
    <row r="9" spans="1:12" x14ac:dyDescent="0.25">
      <c r="A9" s="4">
        <v>44264</v>
      </c>
      <c r="B9" t="s">
        <v>12</v>
      </c>
      <c r="C9" t="s">
        <v>92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3">
        <v>0</v>
      </c>
      <c r="J9" s="24">
        <v>0</v>
      </c>
      <c r="K9" s="23">
        <v>0</v>
      </c>
      <c r="L9" s="24">
        <v>0</v>
      </c>
    </row>
    <row r="10" spans="1:12" x14ac:dyDescent="0.25">
      <c r="A10" s="4">
        <v>44264</v>
      </c>
      <c r="B10" t="s">
        <v>12</v>
      </c>
      <c r="C10" t="s">
        <v>93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3">
        <v>0</v>
      </c>
      <c r="J10" s="24">
        <v>0</v>
      </c>
      <c r="K10" s="23">
        <v>0</v>
      </c>
      <c r="L10" s="24">
        <v>0</v>
      </c>
    </row>
    <row r="11" spans="1:12" x14ac:dyDescent="0.25">
      <c r="A11" s="4">
        <v>44264</v>
      </c>
      <c r="B11" t="s">
        <v>12</v>
      </c>
      <c r="C11" t="s">
        <v>94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3">
        <v>0</v>
      </c>
      <c r="J11" s="24">
        <v>0</v>
      </c>
      <c r="K11" s="23">
        <v>0</v>
      </c>
      <c r="L11" s="24">
        <v>0</v>
      </c>
    </row>
    <row r="12" spans="1:12" x14ac:dyDescent="0.25">
      <c r="A12" s="4">
        <v>44264</v>
      </c>
      <c r="B12" t="s">
        <v>12</v>
      </c>
      <c r="C12" t="s">
        <v>95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3">
        <v>0</v>
      </c>
      <c r="J12" s="24">
        <v>0</v>
      </c>
      <c r="K12" s="23">
        <v>0</v>
      </c>
      <c r="L12" s="24">
        <v>0</v>
      </c>
    </row>
    <row r="13" spans="1:12" x14ac:dyDescent="0.25">
      <c r="A13" s="4">
        <v>44264</v>
      </c>
      <c r="B13" t="s">
        <v>12</v>
      </c>
      <c r="C13" t="s">
        <v>96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3">
        <v>0</v>
      </c>
      <c r="J13" s="24">
        <v>0</v>
      </c>
      <c r="K13" s="23">
        <v>0</v>
      </c>
      <c r="L13" s="2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2C32-AC0D-4F3E-9772-E6C17586FD1E}">
  <sheetPr>
    <tabColor rgb="FF8C8E8E"/>
  </sheetPr>
  <dimension ref="A1:B33"/>
  <sheetViews>
    <sheetView showGridLines="0" workbookViewId="0">
      <selection activeCell="B1" sqref="B1"/>
    </sheetView>
  </sheetViews>
  <sheetFormatPr defaultRowHeight="15" x14ac:dyDescent="0.25"/>
  <cols>
    <col min="2" max="2" width="17" bestFit="1" customWidth="1"/>
  </cols>
  <sheetData>
    <row r="1" spans="1:2" x14ac:dyDescent="0.25">
      <c r="A1" s="1" t="s">
        <v>41</v>
      </c>
      <c r="B1" s="1" t="s">
        <v>2697</v>
      </c>
    </row>
    <row r="2" spans="1:2" x14ac:dyDescent="0.25">
      <c r="A2" t="s">
        <v>47</v>
      </c>
      <c r="B2" t="s">
        <v>91</v>
      </c>
    </row>
    <row r="3" spans="1:2" x14ac:dyDescent="0.25">
      <c r="A3" t="s">
        <v>48</v>
      </c>
      <c r="B3" t="s">
        <v>92</v>
      </c>
    </row>
    <row r="4" spans="1:2" x14ac:dyDescent="0.25">
      <c r="A4" t="s">
        <v>2670</v>
      </c>
      <c r="B4" t="s">
        <v>91</v>
      </c>
    </row>
    <row r="5" spans="1:2" x14ac:dyDescent="0.25">
      <c r="A5" t="s">
        <v>52</v>
      </c>
      <c r="B5" t="s">
        <v>93</v>
      </c>
    </row>
    <row r="6" spans="1:2" x14ac:dyDescent="0.25">
      <c r="A6" t="s">
        <v>2679</v>
      </c>
      <c r="B6" t="s">
        <v>93</v>
      </c>
    </row>
    <row r="7" spans="1:2" x14ac:dyDescent="0.25">
      <c r="A7" t="s">
        <v>2681</v>
      </c>
      <c r="B7" t="s">
        <v>93</v>
      </c>
    </row>
    <row r="8" spans="1:2" x14ac:dyDescent="0.25">
      <c r="A8" t="s">
        <v>2680</v>
      </c>
      <c r="B8" t="s">
        <v>93</v>
      </c>
    </row>
    <row r="9" spans="1:2" x14ac:dyDescent="0.25">
      <c r="A9" t="s">
        <v>2683</v>
      </c>
      <c r="B9" t="s">
        <v>93</v>
      </c>
    </row>
    <row r="10" spans="1:2" x14ac:dyDescent="0.25">
      <c r="A10" t="s">
        <v>51</v>
      </c>
      <c r="B10" t="s">
        <v>94</v>
      </c>
    </row>
    <row r="11" spans="1:2" x14ac:dyDescent="0.25">
      <c r="A11" t="s">
        <v>2682</v>
      </c>
      <c r="B11" t="s">
        <v>93</v>
      </c>
    </row>
    <row r="12" spans="1:2" x14ac:dyDescent="0.25">
      <c r="A12" t="s">
        <v>2678</v>
      </c>
      <c r="B12" t="s">
        <v>93</v>
      </c>
    </row>
    <row r="13" spans="1:2" x14ac:dyDescent="0.25">
      <c r="A13" t="s">
        <v>2671</v>
      </c>
      <c r="B13" t="s">
        <v>95</v>
      </c>
    </row>
    <row r="14" spans="1:2" x14ac:dyDescent="0.25">
      <c r="A14" t="s">
        <v>49</v>
      </c>
      <c r="B14" t="s">
        <v>95</v>
      </c>
    </row>
    <row r="15" spans="1:2" x14ac:dyDescent="0.25">
      <c r="A15" t="s">
        <v>2672</v>
      </c>
      <c r="B15" t="s">
        <v>91</v>
      </c>
    </row>
    <row r="16" spans="1:2" x14ac:dyDescent="0.25">
      <c r="A16" t="s">
        <v>2689</v>
      </c>
      <c r="B16" t="s">
        <v>93</v>
      </c>
    </row>
    <row r="17" spans="1:2" x14ac:dyDescent="0.25">
      <c r="A17" t="s">
        <v>2698</v>
      </c>
      <c r="B17" t="s">
        <v>93</v>
      </c>
    </row>
    <row r="18" spans="1:2" x14ac:dyDescent="0.25">
      <c r="A18" t="s">
        <v>2685</v>
      </c>
      <c r="B18" t="s">
        <v>93</v>
      </c>
    </row>
    <row r="19" spans="1:2" x14ac:dyDescent="0.25">
      <c r="A19" t="s">
        <v>2673</v>
      </c>
      <c r="B19" t="s">
        <v>93</v>
      </c>
    </row>
    <row r="20" spans="1:2" x14ac:dyDescent="0.25">
      <c r="A20" t="s">
        <v>2675</v>
      </c>
      <c r="B20" t="s">
        <v>93</v>
      </c>
    </row>
    <row r="21" spans="1:2" x14ac:dyDescent="0.25">
      <c r="A21" t="s">
        <v>2677</v>
      </c>
      <c r="B21" t="s">
        <v>93</v>
      </c>
    </row>
    <row r="22" spans="1:2" x14ac:dyDescent="0.25">
      <c r="A22" t="s">
        <v>2694</v>
      </c>
      <c r="B22" t="s">
        <v>93</v>
      </c>
    </row>
    <row r="23" spans="1:2" x14ac:dyDescent="0.25">
      <c r="A23" t="s">
        <v>2692</v>
      </c>
      <c r="B23" t="s">
        <v>93</v>
      </c>
    </row>
    <row r="24" spans="1:2" x14ac:dyDescent="0.25">
      <c r="A24" t="s">
        <v>2693</v>
      </c>
      <c r="B24" t="s">
        <v>93</v>
      </c>
    </row>
    <row r="25" spans="1:2" x14ac:dyDescent="0.25">
      <c r="A25" t="s">
        <v>50</v>
      </c>
      <c r="B25" t="s">
        <v>92</v>
      </c>
    </row>
    <row r="26" spans="1:2" x14ac:dyDescent="0.25">
      <c r="A26" t="s">
        <v>53</v>
      </c>
      <c r="B26" t="s">
        <v>91</v>
      </c>
    </row>
    <row r="27" spans="1:2" x14ac:dyDescent="0.25">
      <c r="A27" t="s">
        <v>54</v>
      </c>
      <c r="B27" t="s">
        <v>96</v>
      </c>
    </row>
    <row r="28" spans="1:2" x14ac:dyDescent="0.25">
      <c r="A28" t="s">
        <v>2687</v>
      </c>
      <c r="B28" t="s">
        <v>2699</v>
      </c>
    </row>
    <row r="29" spans="1:2" x14ac:dyDescent="0.25">
      <c r="A29" t="s">
        <v>2690</v>
      </c>
      <c r="B29" t="s">
        <v>93</v>
      </c>
    </row>
    <row r="30" spans="1:2" x14ac:dyDescent="0.25">
      <c r="A30" t="s">
        <v>55</v>
      </c>
      <c r="B30" t="s">
        <v>91</v>
      </c>
    </row>
    <row r="31" spans="1:2" x14ac:dyDescent="0.25">
      <c r="A31" t="s">
        <v>56</v>
      </c>
      <c r="B31" t="s">
        <v>92</v>
      </c>
    </row>
    <row r="32" spans="1:2" x14ac:dyDescent="0.25">
      <c r="A32" t="s">
        <v>2696</v>
      </c>
      <c r="B32" t="s">
        <v>93</v>
      </c>
    </row>
    <row r="33" spans="1:2" x14ac:dyDescent="0.25">
      <c r="A33" t="s">
        <v>2691</v>
      </c>
      <c r="B33" t="s">
        <v>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4107-12E2-47DD-8FE9-644917C23D57}">
  <dimension ref="A1:E21"/>
  <sheetViews>
    <sheetView showGridLines="0" workbookViewId="0">
      <selection activeCell="I33" sqref="I33"/>
    </sheetView>
  </sheetViews>
  <sheetFormatPr defaultRowHeight="15" x14ac:dyDescent="0.25"/>
  <cols>
    <col min="1" max="1" width="10.7109375" style="4" bestFit="1" customWidth="1"/>
    <col min="3" max="3" width="10.85546875" customWidth="1"/>
    <col min="4" max="4" width="10.85546875" style="7" customWidth="1"/>
    <col min="5" max="5" width="15.5703125" customWidth="1"/>
  </cols>
  <sheetData>
    <row r="1" spans="1:5" x14ac:dyDescent="0.25">
      <c r="A1" s="1" t="s">
        <v>0</v>
      </c>
      <c r="B1" s="1" t="s">
        <v>1</v>
      </c>
      <c r="C1" s="13" t="s">
        <v>41</v>
      </c>
      <c r="D1" s="13" t="s">
        <v>42</v>
      </c>
      <c r="E1" s="11" t="s">
        <v>97</v>
      </c>
    </row>
    <row r="2" spans="1:5" x14ac:dyDescent="0.25">
      <c r="A2" s="4">
        <v>44263</v>
      </c>
      <c r="B2" t="s">
        <v>12</v>
      </c>
      <c r="C2" t="s">
        <v>47</v>
      </c>
      <c r="D2" s="7">
        <f>SUMIFS(Posicao!$D:$D,Posicao!$C:$C,C2,Posicao!$A:$A,A2)</f>
        <v>248</v>
      </c>
      <c r="E2" s="20">
        <f>SUMIFS(Movimentacao!$F:$F,Movimentacao!$C:$C,C2,Movimentacao!$A:$A,A2)/D2</f>
        <v>92.270080645161286</v>
      </c>
    </row>
    <row r="3" spans="1:5" x14ac:dyDescent="0.25">
      <c r="A3" s="4">
        <v>44263</v>
      </c>
      <c r="B3" t="s">
        <v>12</v>
      </c>
      <c r="C3" t="s">
        <v>48</v>
      </c>
      <c r="D3" s="7">
        <f>SUMIFS(Posicao!$D:$D,Posicao!$C:$C,C3,Posicao!$A:$A,A3)</f>
        <v>3128</v>
      </c>
      <c r="E3" s="20">
        <f>SUMIFS(Movimentacao!$F:$F,Movimentacao!$C:$C,C3,Movimentacao!$A:$A,A3)/D3</f>
        <v>110.8105530690537</v>
      </c>
    </row>
    <row r="4" spans="1:5" x14ac:dyDescent="0.25">
      <c r="A4" s="4">
        <v>44263</v>
      </c>
      <c r="B4" t="s">
        <v>12</v>
      </c>
      <c r="C4" t="s">
        <v>52</v>
      </c>
      <c r="D4" s="7">
        <f>SUMIFS(Posicao!$D:$D,Posicao!$C:$C,C4,Posicao!$A:$A,A4)</f>
        <v>14</v>
      </c>
      <c r="E4" s="20">
        <f>SUMIFS(Movimentacao!$F:$F,Movimentacao!$C:$C,C4,Movimentacao!$A:$A,A4)/D4</f>
        <v>100.5</v>
      </c>
    </row>
    <row r="5" spans="1:5" x14ac:dyDescent="0.25">
      <c r="A5" s="4">
        <v>44263</v>
      </c>
      <c r="B5" t="s">
        <v>12</v>
      </c>
      <c r="C5" t="s">
        <v>51</v>
      </c>
      <c r="D5" s="7">
        <f>SUMIFS(Posicao!$D:$D,Posicao!$C:$C,C5,Posicao!$A:$A,A5)</f>
        <v>590</v>
      </c>
      <c r="E5" s="20">
        <f>SUMIFS(Movimentacao!$F:$F,Movimentacao!$C:$C,C5,Movimentacao!$A:$A,A5)/D5</f>
        <v>109.31949152542373</v>
      </c>
    </row>
    <row r="6" spans="1:5" x14ac:dyDescent="0.25">
      <c r="A6" s="4">
        <v>44263</v>
      </c>
      <c r="B6" t="s">
        <v>12</v>
      </c>
      <c r="C6" t="s">
        <v>49</v>
      </c>
      <c r="D6" s="7">
        <f>SUMIFS(Posicao!$D:$D,Posicao!$C:$C,C6,Posicao!$A:$A,A6)</f>
        <v>283</v>
      </c>
      <c r="E6" s="20">
        <f>SUMIFS(Movimentacao!$F:$F,Movimentacao!$C:$C,C6,Movimentacao!$A:$A,A6)/D6</f>
        <v>66.972084805653722</v>
      </c>
    </row>
    <row r="7" spans="1:5" x14ac:dyDescent="0.25">
      <c r="A7" s="4">
        <v>44263</v>
      </c>
      <c r="B7" t="s">
        <v>12</v>
      </c>
      <c r="C7" t="s">
        <v>50</v>
      </c>
      <c r="D7" s="7">
        <f>SUMIFS(Posicao!$D:$D,Posicao!$C:$C,C7,Posicao!$A:$A,A7)</f>
        <v>3151</v>
      </c>
      <c r="E7" s="20">
        <f>SUMIFS(Movimentacao!$F:$F,Movimentacao!$C:$C,C7,Movimentacao!$A:$A,A7)/D7</f>
        <v>117.31202792764199</v>
      </c>
    </row>
    <row r="8" spans="1:5" x14ac:dyDescent="0.25">
      <c r="A8" s="4">
        <v>44263</v>
      </c>
      <c r="B8" t="s">
        <v>12</v>
      </c>
      <c r="C8" t="s">
        <v>53</v>
      </c>
      <c r="D8" s="7">
        <f>SUMIFS(Posicao!$D:$D,Posicao!$C:$C,C8,Posicao!$A:$A,A8)</f>
        <v>1475</v>
      </c>
      <c r="E8" s="20">
        <f>SUMIFS(Movimentacao!$F:$F,Movimentacao!$C:$C,C8,Movimentacao!$A:$A,A8)/D8</f>
        <v>96.492589830508479</v>
      </c>
    </row>
    <row r="9" spans="1:5" x14ac:dyDescent="0.25">
      <c r="A9" s="4">
        <v>44263</v>
      </c>
      <c r="B9" t="s">
        <v>12</v>
      </c>
      <c r="C9" t="s">
        <v>54</v>
      </c>
      <c r="D9" s="7">
        <f>SUMIFS(Posicao!$D:$D,Posicao!$C:$C,C9,Posicao!$A:$A,A9)</f>
        <v>4088</v>
      </c>
      <c r="E9" s="20">
        <f>SUMIFS(Movimentacao!$F:$F,Movimentacao!$C:$C,C9,Movimentacao!$A:$A,A9)/D9</f>
        <v>53.455936888454005</v>
      </c>
    </row>
    <row r="10" spans="1:5" x14ac:dyDescent="0.25">
      <c r="A10" s="4">
        <v>44263</v>
      </c>
      <c r="B10" t="s">
        <v>12</v>
      </c>
      <c r="C10" t="s">
        <v>55</v>
      </c>
      <c r="D10" s="7">
        <f>SUMIFS(Posicao!$D:$D,Posicao!$C:$C,C10,Posicao!$A:$A,A10)</f>
        <v>576</v>
      </c>
      <c r="E10" s="20">
        <f>SUMIFS(Movimentacao!$F:$F,Movimentacao!$C:$C,C10,Movimentacao!$A:$A,A10)/D10</f>
        <v>102.2850173611111</v>
      </c>
    </row>
    <row r="11" spans="1:5" x14ac:dyDescent="0.25">
      <c r="A11" s="4">
        <v>44263</v>
      </c>
      <c r="B11" t="s">
        <v>12</v>
      </c>
      <c r="C11" t="s">
        <v>56</v>
      </c>
      <c r="D11" s="7">
        <f>SUMIFS(Posicao!$D:$D,Posicao!$C:$C,C11,Posicao!$A:$A,A11)</f>
        <v>4274</v>
      </c>
      <c r="E11" s="20">
        <f>SUMIFS(Movimentacao!$F:$F,Movimentacao!$C:$C,C11,Movimentacao!$A:$A,A11)/D11</f>
        <v>116.78132662611139</v>
      </c>
    </row>
    <row r="12" spans="1:5" x14ac:dyDescent="0.25">
      <c r="A12" s="4">
        <v>44264</v>
      </c>
      <c r="B12" t="s">
        <v>12</v>
      </c>
      <c r="C12" t="s">
        <v>47</v>
      </c>
      <c r="D12" s="7">
        <f>SUMIFS(Posicao!$D:$D,Posicao!$C:$C,C12,Posicao!$A:$A,A12)</f>
        <v>1015</v>
      </c>
      <c r="E12" s="24">
        <f>(SUMIFS(Movimentacao!$F:$F,Movimentacao!$C:$C,C12,Movimentacao!$A:$A,A12)+SUMIFS($E:$E,$C:$C,C12,$A:$A,_xlfn.MAXIFS($A:$A,$A:$A,"&lt;"&amp;A12))*SUMIFS($D:$D,$C:$C,C12,$A:$A,_xlfn.MAXIFS($A:$A,$A:$A,"&lt;"&amp;A12)))/(SUMIFS(Movimentacao!$D:$D,Movimentacao!$C:$C,C12,Movimentacao!$A:$A,A12)+SUMIFS($D:$D,$C:$C,C12,$A:$A,_xlfn.MAXIFS($A:$A,$A:$A,"&lt;"&amp;A12)))</f>
        <v>92.224679802955663</v>
      </c>
    </row>
    <row r="13" spans="1:5" x14ac:dyDescent="0.25">
      <c r="A13" s="4">
        <v>44264</v>
      </c>
      <c r="B13" t="s">
        <v>12</v>
      </c>
      <c r="C13" t="s">
        <v>48</v>
      </c>
      <c r="D13" s="7">
        <f>SUMIFS(Posicao!$D:$D,Posicao!$C:$C,C13,Posicao!$A:$A,A13)</f>
        <v>4501</v>
      </c>
      <c r="E13" s="24">
        <f>(SUMIFS(Movimentacao!$F:$F,Movimentacao!$C:$C,C13,Movimentacao!$A:$A,A13)+SUMIFS($E:$E,$C:$C,C13,$A:$A,_xlfn.MAXIFS($A:$A,$A:$A,"&lt;"&amp;A13))*SUMIFS($D:$D,$C:$C,C13,$A:$A,_xlfn.MAXIFS($A:$A,$A:$A,"&lt;"&amp;A13)))/(SUMIFS(Movimentacao!$D:$D,Movimentacao!$C:$C,C13,Movimentacao!$A:$A,A13)+SUMIFS($D:$D,$C:$C,C13,$A:$A,_xlfn.MAXIFS($A:$A,$A:$A,"&lt;"&amp;A13)))</f>
        <v>110.65758942457231</v>
      </c>
    </row>
    <row r="14" spans="1:5" x14ac:dyDescent="0.25">
      <c r="A14" s="4">
        <v>44264</v>
      </c>
      <c r="B14" t="s">
        <v>12</v>
      </c>
      <c r="C14" t="s">
        <v>52</v>
      </c>
      <c r="D14" s="7">
        <f>SUMIFS(Posicao!$D:$D,Posicao!$C:$C,C14,Posicao!$A:$A,A14)</f>
        <v>6252</v>
      </c>
      <c r="E14" s="24">
        <f>(SUMIFS(Movimentacao!$F:$F,Movimentacao!$C:$C,C14,Movimentacao!$A:$A,A14)+SUMIFS($E:$E,$C:$C,C14,$A:$A,_xlfn.MAXIFS($A:$A,$A:$A,"&lt;"&amp;A14))*SUMIFS($D:$D,$C:$C,C14,$A:$A,_xlfn.MAXIFS($A:$A,$A:$A,"&lt;"&amp;A14)))/(SUMIFS(Movimentacao!$D:$D,Movimentacao!$C:$C,C14,Movimentacao!$A:$A,A14)+SUMIFS($D:$D,$C:$C,C14,$A:$A,_xlfn.MAXIFS($A:$A,$A:$A,"&lt;"&amp;A14)))</f>
        <v>100.23301023672425</v>
      </c>
    </row>
    <row r="15" spans="1:5" x14ac:dyDescent="0.25">
      <c r="A15" s="4">
        <v>44264</v>
      </c>
      <c r="B15" t="s">
        <v>12</v>
      </c>
      <c r="C15" t="s">
        <v>51</v>
      </c>
      <c r="D15" s="7">
        <f>SUMIFS(Posicao!$D:$D,Posicao!$C:$C,C15,Posicao!$A:$A,A15)</f>
        <v>590</v>
      </c>
      <c r="E15" s="24">
        <f>(SUMIFS(Movimentacao!$F:$F,Movimentacao!$C:$C,C15,Movimentacao!$A:$A,A15)+SUMIFS($E:$E,$C:$C,C15,$A:$A,_xlfn.MAXIFS($A:$A,$A:$A,"&lt;"&amp;A15))*SUMIFS($D:$D,$C:$C,C15,$A:$A,_xlfn.MAXIFS($A:$A,$A:$A,"&lt;"&amp;A15)))/(SUMIFS(Movimentacao!$D:$D,Movimentacao!$C:$C,C15,Movimentacao!$A:$A,A15)+SUMIFS($D:$D,$C:$C,C15,$A:$A,_xlfn.MAXIFS($A:$A,$A:$A,"&lt;"&amp;A15)))</f>
        <v>109.31949152542373</v>
      </c>
    </row>
    <row r="16" spans="1:5" x14ac:dyDescent="0.25">
      <c r="A16" s="4">
        <v>44264</v>
      </c>
      <c r="B16" t="s">
        <v>12</v>
      </c>
      <c r="C16" t="s">
        <v>49</v>
      </c>
      <c r="D16" s="7">
        <f>SUMIFS(Posicao!$D:$D,Posicao!$C:$C,C16,Posicao!$A:$A,A16)</f>
        <v>365</v>
      </c>
      <c r="E16" s="24">
        <f>(SUMIFS(Movimentacao!$F:$F,Movimentacao!$C:$C,C16,Movimentacao!$A:$A,A16)+SUMIFS($E:$E,$C:$C,C16,$A:$A,_xlfn.MAXIFS($A:$A,$A:$A,"&lt;"&amp;A16))*SUMIFS($D:$D,$C:$C,C16,$A:$A,_xlfn.MAXIFS($A:$A,$A:$A,"&lt;"&amp;A16)))/(SUMIFS(Movimentacao!$D:$D,Movimentacao!$C:$C,C16,Movimentacao!$A:$A,A16)+SUMIFS($D:$D,$C:$C,C16,$A:$A,_xlfn.MAXIFS($A:$A,$A:$A,"&lt;"&amp;A16)))</f>
        <v>66.920876712328777</v>
      </c>
    </row>
    <row r="17" spans="1:5" x14ac:dyDescent="0.25">
      <c r="A17" s="4">
        <v>44264</v>
      </c>
      <c r="B17" t="s">
        <v>12</v>
      </c>
      <c r="C17" t="s">
        <v>50</v>
      </c>
      <c r="D17" s="7">
        <f>SUMIFS(Posicao!$D:$D,Posicao!$C:$C,C17,Posicao!$A:$A,A17)</f>
        <v>5126</v>
      </c>
      <c r="E17" s="24">
        <f>(SUMIFS(Movimentacao!$F:$F,Movimentacao!$C:$C,C17,Movimentacao!$A:$A,A17)+SUMIFS($E:$E,$C:$C,C17,$A:$A,_xlfn.MAXIFS($A:$A,$A:$A,"&lt;"&amp;A17))*SUMIFS($D:$D,$C:$C,C17,$A:$A,_xlfn.MAXIFS($A:$A,$A:$A,"&lt;"&amp;A17)))/(SUMIFS(Movimentacao!$D:$D,Movimentacao!$C:$C,C17,Movimentacao!$A:$A,A17)+SUMIFS($D:$D,$C:$C,C17,$A:$A,_xlfn.MAXIFS($A:$A,$A:$A,"&lt;"&amp;A17)))</f>
        <v>117.4035485758876</v>
      </c>
    </row>
    <row r="18" spans="1:5" x14ac:dyDescent="0.25">
      <c r="A18" s="4">
        <v>44264</v>
      </c>
      <c r="B18" t="s">
        <v>12</v>
      </c>
      <c r="C18" t="s">
        <v>53</v>
      </c>
      <c r="D18" s="7">
        <f>SUMIFS(Posicao!$D:$D,Posicao!$C:$C,C18,Posicao!$A:$A,A18)</f>
        <v>4116</v>
      </c>
      <c r="E18" s="24">
        <f>(SUMIFS(Movimentacao!$F:$F,Movimentacao!$C:$C,C18,Movimentacao!$A:$A,A18)+SUMIFS($E:$E,$C:$C,C18,$A:$A,_xlfn.MAXIFS($A:$A,$A:$A,"&lt;"&amp;A18))*SUMIFS($D:$D,$C:$C,C18,$A:$A,_xlfn.MAXIFS($A:$A,$A:$A,"&lt;"&amp;A18)))/(SUMIFS(Movimentacao!$D:$D,Movimentacao!$C:$C,C18,Movimentacao!$A:$A,A18)+SUMIFS($D:$D,$C:$C,C18,$A:$A,_xlfn.MAXIFS($A:$A,$A:$A,"&lt;"&amp;A18)))</f>
        <v>96.589931972789117</v>
      </c>
    </row>
    <row r="19" spans="1:5" x14ac:dyDescent="0.25">
      <c r="A19" s="4">
        <v>44264</v>
      </c>
      <c r="B19" t="s">
        <v>12</v>
      </c>
      <c r="C19" t="s">
        <v>54</v>
      </c>
      <c r="D19" s="7">
        <f>SUMIFS(Posicao!$D:$D,Posicao!$C:$C,C19,Posicao!$A:$A,A19)</f>
        <v>7953</v>
      </c>
      <c r="E19" s="24">
        <f>(SUMIFS(Movimentacao!$F:$F,Movimentacao!$C:$C,C19,Movimentacao!$A:$A,A19)+SUMIFS($E:$E,$C:$C,C19,$A:$A,_xlfn.MAXIFS($A:$A,$A:$A,"&lt;"&amp;A19))*SUMIFS($D:$D,$C:$C,C19,$A:$A,_xlfn.MAXIFS($A:$A,$A:$A,"&lt;"&amp;A19)))/(SUMIFS(Movimentacao!$D:$D,Movimentacao!$C:$C,C19,Movimentacao!$A:$A,A19)+SUMIFS($D:$D,$C:$C,C19,$A:$A,_xlfn.MAXIFS($A:$A,$A:$A,"&lt;"&amp;A19)))</f>
        <v>53.388152898277376</v>
      </c>
    </row>
    <row r="20" spans="1:5" x14ac:dyDescent="0.25">
      <c r="A20" s="4">
        <v>44264</v>
      </c>
      <c r="B20" t="s">
        <v>12</v>
      </c>
      <c r="C20" t="s">
        <v>55</v>
      </c>
      <c r="D20" s="7">
        <f>SUMIFS(Posicao!$D:$D,Posicao!$C:$C,C20,Posicao!$A:$A,A20)</f>
        <v>1046</v>
      </c>
      <c r="E20" s="24">
        <f>(SUMIFS(Movimentacao!$F:$F,Movimentacao!$C:$C,C20,Movimentacao!$A:$A,A20)+SUMIFS($E:$E,$C:$C,C20,$A:$A,_xlfn.MAXIFS($A:$A,$A:$A,"&lt;"&amp;A20))*SUMIFS($D:$D,$C:$C,C20,$A:$A,_xlfn.MAXIFS($A:$A,$A:$A,"&lt;"&amp;A20)))/(SUMIFS(Movimentacao!$D:$D,Movimentacao!$C:$C,C20,Movimentacao!$A:$A,A20)+SUMIFS($D:$D,$C:$C,C20,$A:$A,_xlfn.MAXIFS($A:$A,$A:$A,"&lt;"&amp;A20)))</f>
        <v>102.28123326959847</v>
      </c>
    </row>
    <row r="21" spans="1:5" x14ac:dyDescent="0.25">
      <c r="A21" s="4">
        <v>44264</v>
      </c>
      <c r="B21" t="s">
        <v>12</v>
      </c>
      <c r="C21" t="s">
        <v>56</v>
      </c>
      <c r="D21" s="7">
        <f>SUMIFS(Posicao!$D:$D,Posicao!$C:$C,C21,Posicao!$A:$A,A21)</f>
        <v>9929</v>
      </c>
      <c r="E21" s="24">
        <f>(SUMIFS(Movimentacao!$F:$F,Movimentacao!$C:$C,C21,Movimentacao!$A:$A,A21)+SUMIFS($E:$E,$C:$C,C21,$A:$A,_xlfn.MAXIFS($A:$A,$A:$A,"&lt;"&amp;A21))*SUMIFS($D:$D,$C:$C,C21,$A:$A,_xlfn.MAXIFS($A:$A,$A:$A,"&lt;"&amp;A21)))/(SUMIFS(Movimentacao!$D:$D,Movimentacao!$C:$C,C21,Movimentacao!$A:$A,A21)+SUMIFS($D:$D,$C:$C,C21,$A:$A,_xlfn.MAXIFS($A:$A,$A:$A,"&lt;"&amp;A21)))</f>
        <v>116.34549904320679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A293-A3EC-4EB8-A642-920DA5C5B9E9}">
  <sheetPr codeName="Planilha4"/>
  <dimension ref="A1:G161"/>
  <sheetViews>
    <sheetView showGridLines="0" workbookViewId="0">
      <selection activeCell="E10" sqref="E10"/>
    </sheetView>
  </sheetViews>
  <sheetFormatPr defaultRowHeight="15" x14ac:dyDescent="0.25"/>
  <cols>
    <col min="3" max="3" width="10.7109375" style="4" bestFit="1" customWidth="1"/>
    <col min="4" max="4" width="72.5703125" bestFit="1" customWidth="1"/>
    <col min="5" max="5" width="15.5703125" customWidth="1"/>
    <col min="7" max="7" width="32.140625" customWidth="1"/>
  </cols>
  <sheetData>
    <row r="1" spans="1:7" x14ac:dyDescent="0.25">
      <c r="A1" s="1" t="s">
        <v>24</v>
      </c>
      <c r="B1" s="1" t="s">
        <v>25</v>
      </c>
      <c r="C1" s="1" t="s">
        <v>0</v>
      </c>
      <c r="D1" s="13" t="s">
        <v>13</v>
      </c>
      <c r="E1" s="13" t="s">
        <v>26</v>
      </c>
      <c r="F1" s="1" t="s">
        <v>27</v>
      </c>
      <c r="G1" s="11" t="s">
        <v>28</v>
      </c>
    </row>
    <row r="2" spans="1:7" x14ac:dyDescent="0.25">
      <c r="A2" t="s">
        <v>12</v>
      </c>
      <c r="B2">
        <v>0</v>
      </c>
      <c r="C2" s="4">
        <v>44260</v>
      </c>
      <c r="D2" t="s">
        <v>32</v>
      </c>
      <c r="E2" s="2">
        <v>0</v>
      </c>
      <c r="G2" t="s">
        <v>29</v>
      </c>
    </row>
    <row r="3" spans="1:7" x14ac:dyDescent="0.25">
      <c r="A3" t="s">
        <v>12</v>
      </c>
      <c r="B3">
        <v>1</v>
      </c>
      <c r="C3" s="4">
        <v>44260</v>
      </c>
      <c r="D3" t="s">
        <v>33</v>
      </c>
      <c r="E3" s="2">
        <v>17000000</v>
      </c>
      <c r="G3" t="s">
        <v>30</v>
      </c>
    </row>
    <row r="4" spans="1:7" x14ac:dyDescent="0.25">
      <c r="A4" t="s">
        <v>12</v>
      </c>
      <c r="B4">
        <v>1</v>
      </c>
      <c r="C4" s="4">
        <v>44260</v>
      </c>
      <c r="D4" t="s">
        <v>34</v>
      </c>
      <c r="E4" s="2">
        <v>-16970000</v>
      </c>
      <c r="G4" t="s">
        <v>31</v>
      </c>
    </row>
    <row r="5" spans="1:7" x14ac:dyDescent="0.25">
      <c r="A5" t="s">
        <v>12</v>
      </c>
      <c r="B5">
        <v>2</v>
      </c>
      <c r="C5" s="4">
        <v>44260</v>
      </c>
      <c r="D5" t="s">
        <v>29</v>
      </c>
      <c r="E5" s="6">
        <v>30000</v>
      </c>
      <c r="G5" t="s">
        <v>29</v>
      </c>
    </row>
    <row r="6" spans="1:7" x14ac:dyDescent="0.25">
      <c r="A6" t="s">
        <v>12</v>
      </c>
      <c r="B6">
        <v>0</v>
      </c>
      <c r="C6" s="4">
        <v>44263</v>
      </c>
      <c r="D6" t="s">
        <v>32</v>
      </c>
      <c r="E6" s="6">
        <v>30000</v>
      </c>
      <c r="G6" t="s">
        <v>29</v>
      </c>
    </row>
    <row r="7" spans="1:7" x14ac:dyDescent="0.25">
      <c r="A7" t="s">
        <v>12</v>
      </c>
      <c r="B7">
        <v>1</v>
      </c>
      <c r="C7" s="4">
        <v>44263</v>
      </c>
      <c r="D7" t="s">
        <v>35</v>
      </c>
      <c r="E7" s="6">
        <v>-16971260.91</v>
      </c>
      <c r="G7" t="s">
        <v>31</v>
      </c>
    </row>
    <row r="8" spans="1:7" x14ac:dyDescent="0.25">
      <c r="A8" t="s">
        <v>12</v>
      </c>
      <c r="B8">
        <v>1</v>
      </c>
      <c r="C8" s="4">
        <v>44263</v>
      </c>
      <c r="D8" t="s">
        <v>36</v>
      </c>
      <c r="E8" s="6">
        <v>16971260.91</v>
      </c>
      <c r="G8" t="s">
        <v>31</v>
      </c>
    </row>
    <row r="9" spans="1:7" x14ac:dyDescent="0.25">
      <c r="A9" t="s">
        <v>12</v>
      </c>
      <c r="B9">
        <v>2</v>
      </c>
      <c r="C9" s="4">
        <v>44263</v>
      </c>
      <c r="D9" t="s">
        <v>29</v>
      </c>
      <c r="E9" s="6">
        <v>30000</v>
      </c>
      <c r="G9" t="s">
        <v>29</v>
      </c>
    </row>
    <row r="10" spans="1:7" x14ac:dyDescent="0.25">
      <c r="A10" t="s">
        <v>12</v>
      </c>
      <c r="B10">
        <v>0</v>
      </c>
      <c r="C10" s="4">
        <v>44264</v>
      </c>
      <c r="D10" t="s">
        <v>32</v>
      </c>
      <c r="E10" s="6">
        <v>30000</v>
      </c>
      <c r="G10" t="s">
        <v>29</v>
      </c>
    </row>
    <row r="11" spans="1:7" x14ac:dyDescent="0.25">
      <c r="A11" t="s">
        <v>12</v>
      </c>
      <c r="B11">
        <v>1</v>
      </c>
      <c r="C11" s="4">
        <v>44264</v>
      </c>
      <c r="D11" t="s">
        <v>37</v>
      </c>
      <c r="E11" s="6">
        <v>-16972521.93</v>
      </c>
      <c r="G11" t="s">
        <v>31</v>
      </c>
    </row>
    <row r="12" spans="1:7" x14ac:dyDescent="0.25">
      <c r="A12" t="s">
        <v>12</v>
      </c>
      <c r="B12">
        <v>1</v>
      </c>
      <c r="C12" s="4">
        <v>44264</v>
      </c>
      <c r="D12" t="s">
        <v>38</v>
      </c>
      <c r="E12" s="6">
        <v>16972521.93</v>
      </c>
      <c r="G12" t="s">
        <v>31</v>
      </c>
    </row>
    <row r="13" spans="1:7" x14ac:dyDescent="0.25">
      <c r="A13" t="s">
        <v>12</v>
      </c>
      <c r="B13">
        <v>2</v>
      </c>
      <c r="C13" s="4">
        <v>44264</v>
      </c>
      <c r="D13" t="s">
        <v>29</v>
      </c>
      <c r="E13" s="6">
        <v>30000</v>
      </c>
      <c r="G13" t="s">
        <v>29</v>
      </c>
    </row>
    <row r="14" spans="1:7" x14ac:dyDescent="0.25">
      <c r="A14" t="s">
        <v>12</v>
      </c>
      <c r="B14">
        <v>0</v>
      </c>
      <c r="C14" s="4">
        <v>44265</v>
      </c>
      <c r="D14" t="s">
        <v>32</v>
      </c>
      <c r="E14" s="6">
        <v>30000</v>
      </c>
      <c r="G14" t="s">
        <v>29</v>
      </c>
    </row>
    <row r="15" spans="1:7" x14ac:dyDescent="0.25">
      <c r="A15" t="s">
        <v>12</v>
      </c>
      <c r="B15">
        <v>1</v>
      </c>
      <c r="C15" s="4">
        <v>44265</v>
      </c>
      <c r="D15" t="s">
        <v>63</v>
      </c>
      <c r="E15" s="6">
        <v>0.28999999999999998</v>
      </c>
      <c r="G15" t="s">
        <v>76</v>
      </c>
    </row>
    <row r="16" spans="1:7" x14ac:dyDescent="0.25">
      <c r="A16" t="s">
        <v>12</v>
      </c>
      <c r="B16">
        <v>1</v>
      </c>
      <c r="C16" s="4">
        <v>44265</v>
      </c>
      <c r="D16" t="s">
        <v>64</v>
      </c>
      <c r="E16" s="6">
        <v>-22799.35</v>
      </c>
      <c r="G16" t="s">
        <v>76</v>
      </c>
    </row>
    <row r="17" spans="1:7" x14ac:dyDescent="0.25">
      <c r="A17" t="s">
        <v>12</v>
      </c>
      <c r="B17">
        <v>1</v>
      </c>
      <c r="C17" s="4">
        <v>44265</v>
      </c>
      <c r="D17" t="s">
        <v>64</v>
      </c>
      <c r="E17" s="6">
        <v>-92.32</v>
      </c>
      <c r="G17" t="s">
        <v>76</v>
      </c>
    </row>
    <row r="18" spans="1:7" x14ac:dyDescent="0.25">
      <c r="A18" t="s">
        <v>12</v>
      </c>
      <c r="B18">
        <v>1</v>
      </c>
      <c r="C18" s="4">
        <v>44265</v>
      </c>
      <c r="D18" t="s">
        <v>65</v>
      </c>
      <c r="E18" s="6">
        <v>-271192.99</v>
      </c>
      <c r="G18" t="s">
        <v>76</v>
      </c>
    </row>
    <row r="19" spans="1:7" x14ac:dyDescent="0.25">
      <c r="A19" t="s">
        <v>12</v>
      </c>
      <c r="B19">
        <v>1</v>
      </c>
      <c r="C19" s="4">
        <v>44265</v>
      </c>
      <c r="D19" t="s">
        <v>65</v>
      </c>
      <c r="E19" s="6">
        <v>-65166.67</v>
      </c>
      <c r="G19" t="s">
        <v>76</v>
      </c>
    </row>
    <row r="20" spans="1:7" x14ac:dyDescent="0.25">
      <c r="A20" t="s">
        <v>12</v>
      </c>
      <c r="B20">
        <v>1</v>
      </c>
      <c r="C20" s="4">
        <v>44265</v>
      </c>
      <c r="D20" t="s">
        <v>65</v>
      </c>
      <c r="E20" s="6">
        <v>-6632.52</v>
      </c>
      <c r="G20" t="s">
        <v>76</v>
      </c>
    </row>
    <row r="21" spans="1:7" x14ac:dyDescent="0.25">
      <c r="A21" t="s">
        <v>12</v>
      </c>
      <c r="B21">
        <v>1</v>
      </c>
      <c r="C21" s="4">
        <v>44265</v>
      </c>
      <c r="D21" t="s">
        <v>65</v>
      </c>
      <c r="E21" s="6">
        <v>-1767.86</v>
      </c>
      <c r="G21" t="s">
        <v>76</v>
      </c>
    </row>
    <row r="22" spans="1:7" x14ac:dyDescent="0.25">
      <c r="A22" t="s">
        <v>12</v>
      </c>
      <c r="B22">
        <v>1</v>
      </c>
      <c r="C22" s="4">
        <v>44265</v>
      </c>
      <c r="D22" t="s">
        <v>65</v>
      </c>
      <c r="E22" s="6">
        <v>-1215.08</v>
      </c>
      <c r="G22" t="s">
        <v>76</v>
      </c>
    </row>
    <row r="23" spans="1:7" x14ac:dyDescent="0.25">
      <c r="A23" t="s">
        <v>12</v>
      </c>
      <c r="B23">
        <v>1</v>
      </c>
      <c r="C23" s="4">
        <v>44265</v>
      </c>
      <c r="D23" t="s">
        <v>65</v>
      </c>
      <c r="E23" s="6">
        <v>-220.95</v>
      </c>
      <c r="G23" t="s">
        <v>76</v>
      </c>
    </row>
    <row r="24" spans="1:7" x14ac:dyDescent="0.25">
      <c r="A24" t="s">
        <v>12</v>
      </c>
      <c r="B24">
        <v>1</v>
      </c>
      <c r="C24" s="4">
        <v>44265</v>
      </c>
      <c r="D24" t="s">
        <v>65</v>
      </c>
      <c r="E24" s="6">
        <v>-110.52</v>
      </c>
      <c r="G24" t="s">
        <v>76</v>
      </c>
    </row>
    <row r="25" spans="1:7" x14ac:dyDescent="0.25">
      <c r="A25" t="s">
        <v>12</v>
      </c>
      <c r="B25">
        <v>1</v>
      </c>
      <c r="C25" s="4">
        <v>44265</v>
      </c>
      <c r="D25" t="s">
        <v>65</v>
      </c>
      <c r="E25" s="6">
        <v>-110.51</v>
      </c>
      <c r="G25" t="s">
        <v>76</v>
      </c>
    </row>
    <row r="26" spans="1:7" x14ac:dyDescent="0.25">
      <c r="A26" t="s">
        <v>12</v>
      </c>
      <c r="B26">
        <v>1</v>
      </c>
      <c r="C26" s="4">
        <v>44265</v>
      </c>
      <c r="D26" t="s">
        <v>65</v>
      </c>
      <c r="E26" s="6">
        <v>-110.5</v>
      </c>
      <c r="G26" t="s">
        <v>76</v>
      </c>
    </row>
    <row r="27" spans="1:7" x14ac:dyDescent="0.25">
      <c r="A27" t="s">
        <v>12</v>
      </c>
      <c r="B27">
        <v>1</v>
      </c>
      <c r="C27" s="4">
        <v>44265</v>
      </c>
      <c r="D27" t="s">
        <v>65</v>
      </c>
      <c r="E27" s="6">
        <v>-110.49</v>
      </c>
      <c r="G27" t="s">
        <v>76</v>
      </c>
    </row>
    <row r="28" spans="1:7" x14ac:dyDescent="0.25">
      <c r="A28" t="s">
        <v>12</v>
      </c>
      <c r="B28">
        <v>1</v>
      </c>
      <c r="C28" s="4">
        <v>44265</v>
      </c>
      <c r="D28" t="s">
        <v>65</v>
      </c>
      <c r="E28" s="6">
        <v>-110.46</v>
      </c>
      <c r="G28" t="s">
        <v>76</v>
      </c>
    </row>
    <row r="29" spans="1:7" x14ac:dyDescent="0.25">
      <c r="A29" t="s">
        <v>12</v>
      </c>
      <c r="B29">
        <v>1</v>
      </c>
      <c r="C29" s="4">
        <v>44265</v>
      </c>
      <c r="D29" t="s">
        <v>66</v>
      </c>
      <c r="E29" s="6">
        <v>-15230219.08</v>
      </c>
      <c r="G29" t="s">
        <v>31</v>
      </c>
    </row>
    <row r="30" spans="1:7" x14ac:dyDescent="0.25">
      <c r="A30" t="s">
        <v>12</v>
      </c>
      <c r="B30">
        <v>1</v>
      </c>
      <c r="C30" s="4">
        <v>44265</v>
      </c>
      <c r="D30" t="s">
        <v>67</v>
      </c>
      <c r="E30" s="6">
        <v>-16957.439999999999</v>
      </c>
      <c r="G30" t="s">
        <v>76</v>
      </c>
    </row>
    <row r="31" spans="1:7" x14ac:dyDescent="0.25">
      <c r="A31" t="s">
        <v>12</v>
      </c>
      <c r="B31">
        <v>1</v>
      </c>
      <c r="C31" s="4">
        <v>44265</v>
      </c>
      <c r="D31" t="s">
        <v>67</v>
      </c>
      <c r="E31" s="6">
        <v>-1340.71</v>
      </c>
      <c r="G31" t="s">
        <v>76</v>
      </c>
    </row>
    <row r="32" spans="1:7" x14ac:dyDescent="0.25">
      <c r="A32" t="s">
        <v>12</v>
      </c>
      <c r="B32">
        <v>1</v>
      </c>
      <c r="C32" s="4">
        <v>44265</v>
      </c>
      <c r="D32" t="s">
        <v>67</v>
      </c>
      <c r="E32" s="6">
        <v>-662.14</v>
      </c>
      <c r="G32" t="s">
        <v>76</v>
      </c>
    </row>
    <row r="33" spans="1:7" x14ac:dyDescent="0.25">
      <c r="A33" t="s">
        <v>12</v>
      </c>
      <c r="B33">
        <v>1</v>
      </c>
      <c r="C33" s="4">
        <v>44265</v>
      </c>
      <c r="D33" t="s">
        <v>68</v>
      </c>
      <c r="E33" s="6">
        <v>-73193.67</v>
      </c>
      <c r="G33" t="s">
        <v>76</v>
      </c>
    </row>
    <row r="34" spans="1:7" x14ac:dyDescent="0.25">
      <c r="A34" t="s">
        <v>12</v>
      </c>
      <c r="B34">
        <v>1</v>
      </c>
      <c r="C34" s="4">
        <v>44265</v>
      </c>
      <c r="D34" t="s">
        <v>68</v>
      </c>
      <c r="E34" s="6">
        <v>-55645.95</v>
      </c>
      <c r="G34" t="s">
        <v>76</v>
      </c>
    </row>
    <row r="35" spans="1:7" x14ac:dyDescent="0.25">
      <c r="A35" t="s">
        <v>12</v>
      </c>
      <c r="B35">
        <v>1</v>
      </c>
      <c r="C35" s="4">
        <v>44265</v>
      </c>
      <c r="D35" t="s">
        <v>68</v>
      </c>
      <c r="E35" s="6">
        <v>-47051.89</v>
      </c>
      <c r="G35" t="s">
        <v>76</v>
      </c>
    </row>
    <row r="36" spans="1:7" x14ac:dyDescent="0.25">
      <c r="A36" t="s">
        <v>12</v>
      </c>
      <c r="B36">
        <v>1</v>
      </c>
      <c r="C36" s="4">
        <v>44265</v>
      </c>
      <c r="D36" t="s">
        <v>68</v>
      </c>
      <c r="E36" s="6">
        <v>-33795.25</v>
      </c>
      <c r="G36" t="s">
        <v>76</v>
      </c>
    </row>
    <row r="37" spans="1:7" x14ac:dyDescent="0.25">
      <c r="A37" t="s">
        <v>12</v>
      </c>
      <c r="B37">
        <v>1</v>
      </c>
      <c r="C37" s="4">
        <v>44265</v>
      </c>
      <c r="D37" t="s">
        <v>68</v>
      </c>
      <c r="E37" s="6">
        <v>-33535.949999999997</v>
      </c>
      <c r="G37" t="s">
        <v>76</v>
      </c>
    </row>
    <row r="38" spans="1:7" x14ac:dyDescent="0.25">
      <c r="A38" t="s">
        <v>12</v>
      </c>
      <c r="B38">
        <v>1</v>
      </c>
      <c r="C38" s="4">
        <v>44265</v>
      </c>
      <c r="D38" t="s">
        <v>68</v>
      </c>
      <c r="E38" s="6">
        <v>-32002.080000000002</v>
      </c>
      <c r="G38" t="s">
        <v>76</v>
      </c>
    </row>
    <row r="39" spans="1:7" x14ac:dyDescent="0.25">
      <c r="A39" t="s">
        <v>12</v>
      </c>
      <c r="B39">
        <v>1</v>
      </c>
      <c r="C39" s="4">
        <v>44265</v>
      </c>
      <c r="D39" t="s">
        <v>68</v>
      </c>
      <c r="E39" s="6">
        <v>-17409.93</v>
      </c>
      <c r="G39" t="s">
        <v>76</v>
      </c>
    </row>
    <row r="40" spans="1:7" x14ac:dyDescent="0.25">
      <c r="A40" t="s">
        <v>12</v>
      </c>
      <c r="B40">
        <v>1</v>
      </c>
      <c r="C40" s="4">
        <v>44265</v>
      </c>
      <c r="D40" t="s">
        <v>68</v>
      </c>
      <c r="E40" s="6">
        <v>-7992.34</v>
      </c>
      <c r="G40" t="s">
        <v>76</v>
      </c>
    </row>
    <row r="41" spans="1:7" x14ac:dyDescent="0.25">
      <c r="A41" t="s">
        <v>12</v>
      </c>
      <c r="B41">
        <v>1</v>
      </c>
      <c r="C41" s="4">
        <v>44265</v>
      </c>
      <c r="D41" t="s">
        <v>68</v>
      </c>
      <c r="E41" s="6">
        <v>-6413.23</v>
      </c>
      <c r="G41" t="s">
        <v>76</v>
      </c>
    </row>
    <row r="42" spans="1:7" x14ac:dyDescent="0.25">
      <c r="A42" t="s">
        <v>12</v>
      </c>
      <c r="B42">
        <v>1</v>
      </c>
      <c r="C42" s="4">
        <v>44265</v>
      </c>
      <c r="D42" t="s">
        <v>68</v>
      </c>
      <c r="E42" s="6">
        <v>-6407.18</v>
      </c>
      <c r="G42" t="s">
        <v>76</v>
      </c>
    </row>
    <row r="43" spans="1:7" x14ac:dyDescent="0.25">
      <c r="A43" t="s">
        <v>12</v>
      </c>
      <c r="B43">
        <v>1</v>
      </c>
      <c r="C43" s="4">
        <v>44265</v>
      </c>
      <c r="D43" t="s">
        <v>68</v>
      </c>
      <c r="E43" s="6">
        <v>-6353.88</v>
      </c>
      <c r="G43" t="s">
        <v>76</v>
      </c>
    </row>
    <row r="44" spans="1:7" x14ac:dyDescent="0.25">
      <c r="A44" t="s">
        <v>12</v>
      </c>
      <c r="B44">
        <v>1</v>
      </c>
      <c r="C44" s="4">
        <v>44265</v>
      </c>
      <c r="D44" t="s">
        <v>68</v>
      </c>
      <c r="E44" s="6">
        <v>-4116.8599999999997</v>
      </c>
      <c r="G44" t="s">
        <v>76</v>
      </c>
    </row>
    <row r="45" spans="1:7" x14ac:dyDescent="0.25">
      <c r="A45" t="s">
        <v>12</v>
      </c>
      <c r="B45">
        <v>1</v>
      </c>
      <c r="C45" s="4">
        <v>44265</v>
      </c>
      <c r="D45" t="s">
        <v>68</v>
      </c>
      <c r="E45" s="6">
        <v>-3992.76</v>
      </c>
      <c r="G45" t="s">
        <v>76</v>
      </c>
    </row>
    <row r="46" spans="1:7" x14ac:dyDescent="0.25">
      <c r="A46" t="s">
        <v>12</v>
      </c>
      <c r="B46">
        <v>1</v>
      </c>
      <c r="C46" s="4">
        <v>44265</v>
      </c>
      <c r="D46" t="s">
        <v>68</v>
      </c>
      <c r="E46" s="6">
        <v>-3879.95</v>
      </c>
      <c r="G46" t="s">
        <v>76</v>
      </c>
    </row>
    <row r="47" spans="1:7" x14ac:dyDescent="0.25">
      <c r="A47" t="s">
        <v>12</v>
      </c>
      <c r="B47">
        <v>1</v>
      </c>
      <c r="C47" s="4">
        <v>44265</v>
      </c>
      <c r="D47" t="s">
        <v>68</v>
      </c>
      <c r="E47" s="6">
        <v>-3879.29</v>
      </c>
      <c r="G47" t="s">
        <v>76</v>
      </c>
    </row>
    <row r="48" spans="1:7" x14ac:dyDescent="0.25">
      <c r="A48" t="s">
        <v>12</v>
      </c>
      <c r="B48">
        <v>1</v>
      </c>
      <c r="C48" s="4">
        <v>44265</v>
      </c>
      <c r="D48" t="s">
        <v>68</v>
      </c>
      <c r="E48" s="6">
        <v>-3763.66</v>
      </c>
      <c r="G48" t="s">
        <v>76</v>
      </c>
    </row>
    <row r="49" spans="1:7" x14ac:dyDescent="0.25">
      <c r="A49" t="s">
        <v>12</v>
      </c>
      <c r="B49">
        <v>1</v>
      </c>
      <c r="C49" s="4">
        <v>44265</v>
      </c>
      <c r="D49" t="s">
        <v>68</v>
      </c>
      <c r="E49" s="6">
        <v>-2821.55</v>
      </c>
      <c r="G49" t="s">
        <v>76</v>
      </c>
    </row>
    <row r="50" spans="1:7" x14ac:dyDescent="0.25">
      <c r="A50" t="s">
        <v>12</v>
      </c>
      <c r="B50">
        <v>1</v>
      </c>
      <c r="C50" s="4">
        <v>44265</v>
      </c>
      <c r="D50" t="s">
        <v>68</v>
      </c>
      <c r="E50" s="6">
        <v>-1997.39</v>
      </c>
      <c r="G50" t="s">
        <v>76</v>
      </c>
    </row>
    <row r="51" spans="1:7" x14ac:dyDescent="0.25">
      <c r="A51" t="s">
        <v>12</v>
      </c>
      <c r="B51">
        <v>1</v>
      </c>
      <c r="C51" s="4">
        <v>44265</v>
      </c>
      <c r="D51" t="s">
        <v>68</v>
      </c>
      <c r="E51" s="6">
        <v>-1996.03</v>
      </c>
      <c r="G51" t="s">
        <v>76</v>
      </c>
    </row>
    <row r="52" spans="1:7" x14ac:dyDescent="0.25">
      <c r="A52" t="s">
        <v>12</v>
      </c>
      <c r="B52">
        <v>1</v>
      </c>
      <c r="C52" s="4">
        <v>44265</v>
      </c>
      <c r="D52" t="s">
        <v>68</v>
      </c>
      <c r="E52" s="6">
        <v>-1881.67</v>
      </c>
      <c r="G52" t="s">
        <v>76</v>
      </c>
    </row>
    <row r="53" spans="1:7" x14ac:dyDescent="0.25">
      <c r="A53" t="s">
        <v>12</v>
      </c>
      <c r="B53">
        <v>1</v>
      </c>
      <c r="C53" s="4">
        <v>44265</v>
      </c>
      <c r="D53" t="s">
        <v>68</v>
      </c>
      <c r="E53" s="6">
        <v>-1881.51</v>
      </c>
      <c r="G53" t="s">
        <v>76</v>
      </c>
    </row>
    <row r="54" spans="1:7" x14ac:dyDescent="0.25">
      <c r="A54" t="s">
        <v>12</v>
      </c>
      <c r="B54">
        <v>1</v>
      </c>
      <c r="C54" s="4">
        <v>44265</v>
      </c>
      <c r="D54" t="s">
        <v>68</v>
      </c>
      <c r="E54" s="6">
        <v>-1879.59</v>
      </c>
      <c r="G54" t="s">
        <v>76</v>
      </c>
    </row>
    <row r="55" spans="1:7" x14ac:dyDescent="0.25">
      <c r="A55" t="s">
        <v>12</v>
      </c>
      <c r="B55">
        <v>1</v>
      </c>
      <c r="C55" s="4">
        <v>44265</v>
      </c>
      <c r="D55" t="s">
        <v>68</v>
      </c>
      <c r="E55" s="6">
        <v>-1878.3</v>
      </c>
      <c r="G55" t="s">
        <v>76</v>
      </c>
    </row>
    <row r="56" spans="1:7" x14ac:dyDescent="0.25">
      <c r="A56" t="s">
        <v>12</v>
      </c>
      <c r="B56">
        <v>1</v>
      </c>
      <c r="C56" s="4">
        <v>44265</v>
      </c>
      <c r="D56" t="s">
        <v>68</v>
      </c>
      <c r="E56" s="6">
        <v>-1877.98</v>
      </c>
      <c r="G56" t="s">
        <v>76</v>
      </c>
    </row>
    <row r="57" spans="1:7" x14ac:dyDescent="0.25">
      <c r="A57" t="s">
        <v>12</v>
      </c>
      <c r="B57">
        <v>1</v>
      </c>
      <c r="C57" s="4">
        <v>44265</v>
      </c>
      <c r="D57" t="s">
        <v>68</v>
      </c>
      <c r="E57" s="6">
        <v>-1877.82</v>
      </c>
      <c r="G57" t="s">
        <v>76</v>
      </c>
    </row>
    <row r="58" spans="1:7" x14ac:dyDescent="0.25">
      <c r="A58" t="s">
        <v>12</v>
      </c>
      <c r="B58">
        <v>1</v>
      </c>
      <c r="C58" s="4">
        <v>44265</v>
      </c>
      <c r="D58" t="s">
        <v>68</v>
      </c>
      <c r="E58" s="6">
        <v>-1865.02</v>
      </c>
      <c r="G58" t="s">
        <v>76</v>
      </c>
    </row>
    <row r="59" spans="1:7" x14ac:dyDescent="0.25">
      <c r="A59" t="s">
        <v>12</v>
      </c>
      <c r="B59">
        <v>1</v>
      </c>
      <c r="C59" s="4">
        <v>44265</v>
      </c>
      <c r="D59" t="s">
        <v>68</v>
      </c>
      <c r="E59" s="6">
        <v>-1864.06</v>
      </c>
      <c r="G59" t="s">
        <v>76</v>
      </c>
    </row>
    <row r="60" spans="1:7" x14ac:dyDescent="0.25">
      <c r="A60" t="s">
        <v>12</v>
      </c>
      <c r="B60">
        <v>1</v>
      </c>
      <c r="C60" s="4">
        <v>44265</v>
      </c>
      <c r="D60" t="s">
        <v>68</v>
      </c>
      <c r="E60" s="6">
        <v>-1863.74</v>
      </c>
      <c r="G60" t="s">
        <v>76</v>
      </c>
    </row>
    <row r="61" spans="1:7" x14ac:dyDescent="0.25">
      <c r="A61" t="s">
        <v>12</v>
      </c>
      <c r="B61">
        <v>1</v>
      </c>
      <c r="C61" s="4">
        <v>44265</v>
      </c>
      <c r="D61" t="s">
        <v>68</v>
      </c>
      <c r="E61" s="6">
        <v>-1863.42</v>
      </c>
      <c r="G61" t="s">
        <v>76</v>
      </c>
    </row>
    <row r="62" spans="1:7" x14ac:dyDescent="0.25">
      <c r="A62" t="s">
        <v>12</v>
      </c>
      <c r="B62">
        <v>1</v>
      </c>
      <c r="C62" s="4">
        <v>44265</v>
      </c>
      <c r="D62" t="s">
        <v>68</v>
      </c>
      <c r="E62" s="6">
        <v>-1410.29</v>
      </c>
      <c r="G62" t="s">
        <v>76</v>
      </c>
    </row>
    <row r="63" spans="1:7" x14ac:dyDescent="0.25">
      <c r="A63" t="s">
        <v>12</v>
      </c>
      <c r="B63">
        <v>1</v>
      </c>
      <c r="C63" s="4">
        <v>44265</v>
      </c>
      <c r="D63" t="s">
        <v>68</v>
      </c>
      <c r="E63" s="6">
        <v>-1408.85</v>
      </c>
      <c r="G63" t="s">
        <v>76</v>
      </c>
    </row>
    <row r="64" spans="1:7" x14ac:dyDescent="0.25">
      <c r="A64" t="s">
        <v>12</v>
      </c>
      <c r="B64">
        <v>1</v>
      </c>
      <c r="C64" s="4">
        <v>44265</v>
      </c>
      <c r="D64" t="s">
        <v>68</v>
      </c>
      <c r="E64" s="6">
        <v>-938.58</v>
      </c>
      <c r="G64" t="s">
        <v>76</v>
      </c>
    </row>
    <row r="65" spans="1:7" x14ac:dyDescent="0.25">
      <c r="A65" t="s">
        <v>12</v>
      </c>
      <c r="B65">
        <v>1</v>
      </c>
      <c r="C65" s="4">
        <v>44265</v>
      </c>
      <c r="D65" t="s">
        <v>68</v>
      </c>
      <c r="E65" s="6">
        <v>-582.25</v>
      </c>
      <c r="G65" t="s">
        <v>76</v>
      </c>
    </row>
    <row r="66" spans="1:7" x14ac:dyDescent="0.25">
      <c r="A66" t="s">
        <v>12</v>
      </c>
      <c r="B66">
        <v>1</v>
      </c>
      <c r="C66" s="4">
        <v>44265</v>
      </c>
      <c r="D66" t="s">
        <v>68</v>
      </c>
      <c r="E66" s="6">
        <v>-234.54</v>
      </c>
      <c r="G66" t="s">
        <v>76</v>
      </c>
    </row>
    <row r="67" spans="1:7" x14ac:dyDescent="0.25">
      <c r="A67" t="s">
        <v>12</v>
      </c>
      <c r="B67">
        <v>1</v>
      </c>
      <c r="C67" s="4">
        <v>44265</v>
      </c>
      <c r="D67" t="s">
        <v>68</v>
      </c>
      <c r="E67" s="6">
        <v>-117</v>
      </c>
      <c r="G67" t="s">
        <v>76</v>
      </c>
    </row>
    <row r="68" spans="1:7" x14ac:dyDescent="0.25">
      <c r="A68" t="s">
        <v>12</v>
      </c>
      <c r="B68">
        <v>1</v>
      </c>
      <c r="C68" s="4">
        <v>44265</v>
      </c>
      <c r="D68" t="s">
        <v>68</v>
      </c>
      <c r="E68" s="6">
        <v>-116.98</v>
      </c>
      <c r="G68" t="s">
        <v>76</v>
      </c>
    </row>
    <row r="69" spans="1:7" x14ac:dyDescent="0.25">
      <c r="A69" t="s">
        <v>12</v>
      </c>
      <c r="B69">
        <v>1</v>
      </c>
      <c r="C69" s="4">
        <v>44265</v>
      </c>
      <c r="D69" t="s">
        <v>69</v>
      </c>
      <c r="E69" s="6">
        <v>-63423.91</v>
      </c>
      <c r="G69" t="s">
        <v>76</v>
      </c>
    </row>
    <row r="70" spans="1:7" x14ac:dyDescent="0.25">
      <c r="A70" t="s">
        <v>12</v>
      </c>
      <c r="B70">
        <v>1</v>
      </c>
      <c r="C70" s="4">
        <v>44265</v>
      </c>
      <c r="D70" t="s">
        <v>69</v>
      </c>
      <c r="E70" s="6">
        <v>-1099.0999999999999</v>
      </c>
      <c r="G70" t="s">
        <v>76</v>
      </c>
    </row>
    <row r="71" spans="1:7" x14ac:dyDescent="0.25">
      <c r="A71" t="s">
        <v>12</v>
      </c>
      <c r="B71">
        <v>1</v>
      </c>
      <c r="C71" s="4">
        <v>44265</v>
      </c>
      <c r="D71" t="s">
        <v>70</v>
      </c>
      <c r="E71" s="6">
        <v>-1407.53</v>
      </c>
      <c r="G71" t="s">
        <v>76</v>
      </c>
    </row>
    <row r="72" spans="1:7" x14ac:dyDescent="0.25">
      <c r="A72" t="s">
        <v>12</v>
      </c>
      <c r="B72">
        <v>1</v>
      </c>
      <c r="C72" s="4">
        <v>44265</v>
      </c>
      <c r="D72" t="s">
        <v>71</v>
      </c>
      <c r="E72" s="6">
        <v>-84408.04</v>
      </c>
      <c r="G72" t="s">
        <v>76</v>
      </c>
    </row>
    <row r="73" spans="1:7" x14ac:dyDescent="0.25">
      <c r="A73" t="s">
        <v>12</v>
      </c>
      <c r="B73">
        <v>1</v>
      </c>
      <c r="C73" s="4">
        <v>44265</v>
      </c>
      <c r="D73" t="s">
        <v>71</v>
      </c>
      <c r="E73" s="6">
        <v>-31390.67</v>
      </c>
      <c r="G73" t="s">
        <v>76</v>
      </c>
    </row>
    <row r="74" spans="1:7" x14ac:dyDescent="0.25">
      <c r="A74" t="s">
        <v>12</v>
      </c>
      <c r="B74">
        <v>1</v>
      </c>
      <c r="C74" s="4">
        <v>44265</v>
      </c>
      <c r="D74" t="s">
        <v>71</v>
      </c>
      <c r="E74" s="6">
        <v>-7537.66</v>
      </c>
      <c r="G74" t="s">
        <v>76</v>
      </c>
    </row>
    <row r="75" spans="1:7" x14ac:dyDescent="0.25">
      <c r="A75" t="s">
        <v>12</v>
      </c>
      <c r="B75">
        <v>1</v>
      </c>
      <c r="C75" s="4">
        <v>44265</v>
      </c>
      <c r="D75" t="s">
        <v>71</v>
      </c>
      <c r="E75" s="6">
        <v>-4607.34</v>
      </c>
      <c r="G75" t="s">
        <v>76</v>
      </c>
    </row>
    <row r="76" spans="1:7" x14ac:dyDescent="0.25">
      <c r="A76" t="s">
        <v>12</v>
      </c>
      <c r="B76">
        <v>1</v>
      </c>
      <c r="C76" s="4">
        <v>44265</v>
      </c>
      <c r="D76" t="s">
        <v>71</v>
      </c>
      <c r="E76" s="6">
        <v>-3553.34</v>
      </c>
      <c r="G76" t="s">
        <v>76</v>
      </c>
    </row>
    <row r="77" spans="1:7" x14ac:dyDescent="0.25">
      <c r="A77" t="s">
        <v>12</v>
      </c>
      <c r="B77">
        <v>1</v>
      </c>
      <c r="C77" s="4">
        <v>44265</v>
      </c>
      <c r="D77" t="s">
        <v>71</v>
      </c>
      <c r="E77" s="6">
        <v>-2896.69</v>
      </c>
      <c r="G77" t="s">
        <v>76</v>
      </c>
    </row>
    <row r="78" spans="1:7" x14ac:dyDescent="0.25">
      <c r="A78" t="s">
        <v>12</v>
      </c>
      <c r="B78">
        <v>1</v>
      </c>
      <c r="C78" s="4">
        <v>44265</v>
      </c>
      <c r="D78" t="s">
        <v>71</v>
      </c>
      <c r="E78" s="6">
        <v>-2687.34</v>
      </c>
      <c r="G78" t="s">
        <v>76</v>
      </c>
    </row>
    <row r="79" spans="1:7" x14ac:dyDescent="0.25">
      <c r="A79" t="s">
        <v>12</v>
      </c>
      <c r="B79">
        <v>1</v>
      </c>
      <c r="C79" s="4">
        <v>44265</v>
      </c>
      <c r="D79" t="s">
        <v>71</v>
      </c>
      <c r="E79" s="6">
        <v>-1834.76</v>
      </c>
      <c r="G79" t="s">
        <v>76</v>
      </c>
    </row>
    <row r="80" spans="1:7" x14ac:dyDescent="0.25">
      <c r="A80" t="s">
        <v>12</v>
      </c>
      <c r="B80">
        <v>1</v>
      </c>
      <c r="C80" s="4">
        <v>44265</v>
      </c>
      <c r="D80" t="s">
        <v>71</v>
      </c>
      <c r="E80" s="6">
        <v>-1158.54</v>
      </c>
      <c r="G80" t="s">
        <v>76</v>
      </c>
    </row>
    <row r="81" spans="1:7" x14ac:dyDescent="0.25">
      <c r="A81" t="s">
        <v>12</v>
      </c>
      <c r="B81">
        <v>1</v>
      </c>
      <c r="C81" s="4">
        <v>44265</v>
      </c>
      <c r="D81" t="s">
        <v>71</v>
      </c>
      <c r="E81" s="6">
        <v>-767.39</v>
      </c>
      <c r="G81" t="s">
        <v>76</v>
      </c>
    </row>
    <row r="82" spans="1:7" x14ac:dyDescent="0.25">
      <c r="A82" t="s">
        <v>12</v>
      </c>
      <c r="B82">
        <v>1</v>
      </c>
      <c r="C82" s="4">
        <v>44265</v>
      </c>
      <c r="D82" t="s">
        <v>71</v>
      </c>
      <c r="E82" s="6">
        <v>-676.17</v>
      </c>
      <c r="G82" t="s">
        <v>76</v>
      </c>
    </row>
    <row r="83" spans="1:7" x14ac:dyDescent="0.25">
      <c r="A83" t="s">
        <v>12</v>
      </c>
      <c r="B83">
        <v>1</v>
      </c>
      <c r="C83" s="4">
        <v>44265</v>
      </c>
      <c r="D83" t="s">
        <v>71</v>
      </c>
      <c r="E83" s="6">
        <v>-476.93</v>
      </c>
      <c r="G83" t="s">
        <v>76</v>
      </c>
    </row>
    <row r="84" spans="1:7" x14ac:dyDescent="0.25">
      <c r="A84" t="s">
        <v>12</v>
      </c>
      <c r="B84">
        <v>1</v>
      </c>
      <c r="C84" s="4">
        <v>44265</v>
      </c>
      <c r="D84" t="s">
        <v>71</v>
      </c>
      <c r="E84" s="6">
        <v>-289.82</v>
      </c>
      <c r="G84" t="s">
        <v>76</v>
      </c>
    </row>
    <row r="85" spans="1:7" x14ac:dyDescent="0.25">
      <c r="A85" t="s">
        <v>12</v>
      </c>
      <c r="B85">
        <v>1</v>
      </c>
      <c r="C85" s="4">
        <v>44265</v>
      </c>
      <c r="D85" t="s">
        <v>71</v>
      </c>
      <c r="E85" s="6">
        <v>-95.88</v>
      </c>
      <c r="G85" t="s">
        <v>76</v>
      </c>
    </row>
    <row r="86" spans="1:7" x14ac:dyDescent="0.25">
      <c r="A86" t="s">
        <v>12</v>
      </c>
      <c r="B86">
        <v>1</v>
      </c>
      <c r="C86" s="4">
        <v>44265</v>
      </c>
      <c r="D86" t="s">
        <v>72</v>
      </c>
      <c r="E86" s="6">
        <v>-161326.85999999999</v>
      </c>
      <c r="G86" t="s">
        <v>76</v>
      </c>
    </row>
    <row r="87" spans="1:7" x14ac:dyDescent="0.25">
      <c r="A87" t="s">
        <v>12</v>
      </c>
      <c r="B87">
        <v>1</v>
      </c>
      <c r="C87" s="4">
        <v>44265</v>
      </c>
      <c r="D87" t="s">
        <v>72</v>
      </c>
      <c r="E87" s="6">
        <v>-31125.55</v>
      </c>
      <c r="G87" t="s">
        <v>76</v>
      </c>
    </row>
    <row r="88" spans="1:7" x14ac:dyDescent="0.25">
      <c r="A88" t="s">
        <v>12</v>
      </c>
      <c r="B88">
        <v>1</v>
      </c>
      <c r="C88" s="4">
        <v>44265</v>
      </c>
      <c r="D88" t="s">
        <v>72</v>
      </c>
      <c r="E88" s="6">
        <v>-6677.54</v>
      </c>
      <c r="G88" t="s">
        <v>76</v>
      </c>
    </row>
    <row r="89" spans="1:7" x14ac:dyDescent="0.25">
      <c r="A89" t="s">
        <v>12</v>
      </c>
      <c r="B89">
        <v>1</v>
      </c>
      <c r="C89" s="4">
        <v>44265</v>
      </c>
      <c r="D89" t="s">
        <v>72</v>
      </c>
      <c r="E89" s="6">
        <v>-4324.6000000000004</v>
      </c>
      <c r="G89" t="s">
        <v>76</v>
      </c>
    </row>
    <row r="90" spans="1:7" x14ac:dyDescent="0.25">
      <c r="A90" t="s">
        <v>12</v>
      </c>
      <c r="B90">
        <v>1</v>
      </c>
      <c r="C90" s="4">
        <v>44265</v>
      </c>
      <c r="D90" t="s">
        <v>72</v>
      </c>
      <c r="E90" s="6">
        <v>-3201</v>
      </c>
      <c r="G90" t="s">
        <v>76</v>
      </c>
    </row>
    <row r="91" spans="1:7" x14ac:dyDescent="0.25">
      <c r="A91" t="s">
        <v>12</v>
      </c>
      <c r="B91">
        <v>1</v>
      </c>
      <c r="C91" s="4">
        <v>44265</v>
      </c>
      <c r="D91" t="s">
        <v>72</v>
      </c>
      <c r="E91" s="6">
        <v>-2988.16</v>
      </c>
      <c r="G91" t="s">
        <v>76</v>
      </c>
    </row>
    <row r="92" spans="1:7" x14ac:dyDescent="0.25">
      <c r="A92" t="s">
        <v>12</v>
      </c>
      <c r="B92">
        <v>1</v>
      </c>
      <c r="C92" s="4">
        <v>44265</v>
      </c>
      <c r="D92" t="s">
        <v>72</v>
      </c>
      <c r="E92" s="6">
        <v>-2508.4</v>
      </c>
      <c r="G92" t="s">
        <v>76</v>
      </c>
    </row>
    <row r="93" spans="1:7" x14ac:dyDescent="0.25">
      <c r="A93" t="s">
        <v>12</v>
      </c>
      <c r="B93">
        <v>1</v>
      </c>
      <c r="C93" s="4">
        <v>44265</v>
      </c>
      <c r="D93" t="s">
        <v>72</v>
      </c>
      <c r="E93" s="6">
        <v>-2031.49</v>
      </c>
      <c r="G93" t="s">
        <v>76</v>
      </c>
    </row>
    <row r="94" spans="1:7" x14ac:dyDescent="0.25">
      <c r="A94" t="s">
        <v>12</v>
      </c>
      <c r="B94">
        <v>1</v>
      </c>
      <c r="C94" s="4">
        <v>44265</v>
      </c>
      <c r="D94" t="s">
        <v>72</v>
      </c>
      <c r="E94" s="6">
        <v>-1599.89</v>
      </c>
      <c r="G94" t="s">
        <v>76</v>
      </c>
    </row>
    <row r="95" spans="1:7" x14ac:dyDescent="0.25">
      <c r="A95" t="s">
        <v>12</v>
      </c>
      <c r="B95">
        <v>1</v>
      </c>
      <c r="C95" s="4">
        <v>44265</v>
      </c>
      <c r="D95" t="s">
        <v>72</v>
      </c>
      <c r="E95" s="6">
        <v>-1280.1600000000001</v>
      </c>
      <c r="G95" t="s">
        <v>76</v>
      </c>
    </row>
    <row r="96" spans="1:7" x14ac:dyDescent="0.25">
      <c r="A96" t="s">
        <v>12</v>
      </c>
      <c r="B96">
        <v>1</v>
      </c>
      <c r="C96" s="4">
        <v>44265</v>
      </c>
      <c r="D96" t="s">
        <v>72</v>
      </c>
      <c r="E96" s="6">
        <v>-801.15</v>
      </c>
      <c r="G96" t="s">
        <v>76</v>
      </c>
    </row>
    <row r="97" spans="1:7" x14ac:dyDescent="0.25">
      <c r="A97" t="s">
        <v>12</v>
      </c>
      <c r="B97">
        <v>1</v>
      </c>
      <c r="C97" s="4">
        <v>44265</v>
      </c>
      <c r="D97" t="s">
        <v>72</v>
      </c>
      <c r="E97" s="6">
        <v>-426.31</v>
      </c>
      <c r="G97" t="s">
        <v>76</v>
      </c>
    </row>
    <row r="98" spans="1:7" x14ac:dyDescent="0.25">
      <c r="A98" t="s">
        <v>12</v>
      </c>
      <c r="B98">
        <v>1</v>
      </c>
      <c r="C98" s="4">
        <v>44265</v>
      </c>
      <c r="D98" t="s">
        <v>72</v>
      </c>
      <c r="E98" s="6">
        <v>-266.39</v>
      </c>
      <c r="G98" t="s">
        <v>76</v>
      </c>
    </row>
    <row r="99" spans="1:7" x14ac:dyDescent="0.25">
      <c r="A99" t="s">
        <v>12</v>
      </c>
      <c r="B99">
        <v>1</v>
      </c>
      <c r="C99" s="4">
        <v>44265</v>
      </c>
      <c r="D99" t="s">
        <v>72</v>
      </c>
      <c r="E99" s="6">
        <v>-53.37</v>
      </c>
      <c r="G99" t="s">
        <v>76</v>
      </c>
    </row>
    <row r="100" spans="1:7" x14ac:dyDescent="0.25">
      <c r="A100" t="s">
        <v>12</v>
      </c>
      <c r="B100">
        <v>1</v>
      </c>
      <c r="C100" s="4">
        <v>44265</v>
      </c>
      <c r="D100" t="s">
        <v>73</v>
      </c>
      <c r="E100" s="6">
        <v>-26400.85</v>
      </c>
      <c r="G100" t="s">
        <v>76</v>
      </c>
    </row>
    <row r="101" spans="1:7" x14ac:dyDescent="0.25">
      <c r="A101" t="s">
        <v>12</v>
      </c>
      <c r="B101">
        <v>1</v>
      </c>
      <c r="C101" s="4">
        <v>44265</v>
      </c>
      <c r="D101" t="s">
        <v>73</v>
      </c>
      <c r="E101" s="6">
        <v>-25372.6</v>
      </c>
      <c r="G101" t="s">
        <v>76</v>
      </c>
    </row>
    <row r="102" spans="1:7" x14ac:dyDescent="0.25">
      <c r="A102" t="s">
        <v>12</v>
      </c>
      <c r="B102">
        <v>1</v>
      </c>
      <c r="C102" s="4">
        <v>44265</v>
      </c>
      <c r="D102" t="s">
        <v>73</v>
      </c>
      <c r="E102" s="6">
        <v>-7062.76</v>
      </c>
      <c r="G102" t="s">
        <v>76</v>
      </c>
    </row>
    <row r="103" spans="1:7" x14ac:dyDescent="0.25">
      <c r="A103" t="s">
        <v>12</v>
      </c>
      <c r="B103">
        <v>1</v>
      </c>
      <c r="C103" s="4">
        <v>44265</v>
      </c>
      <c r="D103" t="s">
        <v>73</v>
      </c>
      <c r="E103" s="6">
        <v>-102.34</v>
      </c>
      <c r="G103" t="s">
        <v>76</v>
      </c>
    </row>
    <row r="104" spans="1:7" x14ac:dyDescent="0.25">
      <c r="A104" t="s">
        <v>12</v>
      </c>
      <c r="B104">
        <v>1</v>
      </c>
      <c r="C104" s="4">
        <v>44265</v>
      </c>
      <c r="D104" t="s">
        <v>74</v>
      </c>
      <c r="E104" s="6">
        <v>-78804.600000000006</v>
      </c>
      <c r="G104" t="s">
        <v>76</v>
      </c>
    </row>
    <row r="105" spans="1:7" x14ac:dyDescent="0.25">
      <c r="A105" t="s">
        <v>12</v>
      </c>
      <c r="B105">
        <v>1</v>
      </c>
      <c r="C105" s="4">
        <v>44265</v>
      </c>
      <c r="D105" t="s">
        <v>74</v>
      </c>
      <c r="E105" s="6">
        <v>-26318.66</v>
      </c>
      <c r="G105" t="s">
        <v>76</v>
      </c>
    </row>
    <row r="106" spans="1:7" x14ac:dyDescent="0.25">
      <c r="A106" t="s">
        <v>12</v>
      </c>
      <c r="B106">
        <v>1</v>
      </c>
      <c r="C106" s="4">
        <v>44265</v>
      </c>
      <c r="D106" t="s">
        <v>74</v>
      </c>
      <c r="E106" s="6">
        <v>-21742.36</v>
      </c>
      <c r="G106" t="s">
        <v>76</v>
      </c>
    </row>
    <row r="107" spans="1:7" x14ac:dyDescent="0.25">
      <c r="A107" t="s">
        <v>12</v>
      </c>
      <c r="B107">
        <v>1</v>
      </c>
      <c r="C107" s="4">
        <v>44265</v>
      </c>
      <c r="D107" t="s">
        <v>74</v>
      </c>
      <c r="E107" s="6">
        <v>-20730.64</v>
      </c>
      <c r="G107" t="s">
        <v>76</v>
      </c>
    </row>
    <row r="108" spans="1:7" x14ac:dyDescent="0.25">
      <c r="A108" t="s">
        <v>12</v>
      </c>
      <c r="B108">
        <v>1</v>
      </c>
      <c r="C108" s="4">
        <v>44265</v>
      </c>
      <c r="D108" t="s">
        <v>74</v>
      </c>
      <c r="E108" s="6">
        <v>-18377.54</v>
      </c>
      <c r="G108" t="s">
        <v>76</v>
      </c>
    </row>
    <row r="109" spans="1:7" x14ac:dyDescent="0.25">
      <c r="A109" t="s">
        <v>12</v>
      </c>
      <c r="B109">
        <v>1</v>
      </c>
      <c r="C109" s="4">
        <v>44265</v>
      </c>
      <c r="D109" t="s">
        <v>74</v>
      </c>
      <c r="E109" s="6">
        <v>-16812.63</v>
      </c>
      <c r="G109" t="s">
        <v>76</v>
      </c>
    </row>
    <row r="110" spans="1:7" x14ac:dyDescent="0.25">
      <c r="A110" t="s">
        <v>12</v>
      </c>
      <c r="B110">
        <v>1</v>
      </c>
      <c r="C110" s="4">
        <v>44265</v>
      </c>
      <c r="D110" t="s">
        <v>74</v>
      </c>
      <c r="E110" s="6">
        <v>-15659.82</v>
      </c>
      <c r="G110" t="s">
        <v>76</v>
      </c>
    </row>
    <row r="111" spans="1:7" x14ac:dyDescent="0.25">
      <c r="A111" t="s">
        <v>12</v>
      </c>
      <c r="B111">
        <v>1</v>
      </c>
      <c r="C111" s="4">
        <v>44265</v>
      </c>
      <c r="D111" t="s">
        <v>74</v>
      </c>
      <c r="E111" s="6">
        <v>-15385.15</v>
      </c>
      <c r="G111" t="s">
        <v>76</v>
      </c>
    </row>
    <row r="112" spans="1:7" x14ac:dyDescent="0.25">
      <c r="A112" t="s">
        <v>12</v>
      </c>
      <c r="B112">
        <v>1</v>
      </c>
      <c r="C112" s="4">
        <v>44265</v>
      </c>
      <c r="D112" t="s">
        <v>74</v>
      </c>
      <c r="E112" s="6">
        <v>-13899.72</v>
      </c>
      <c r="G112" t="s">
        <v>76</v>
      </c>
    </row>
    <row r="113" spans="1:7" x14ac:dyDescent="0.25">
      <c r="A113" t="s">
        <v>12</v>
      </c>
      <c r="B113">
        <v>1</v>
      </c>
      <c r="C113" s="4">
        <v>44265</v>
      </c>
      <c r="D113" t="s">
        <v>74</v>
      </c>
      <c r="E113" s="6">
        <v>-13347.63</v>
      </c>
      <c r="G113" t="s">
        <v>76</v>
      </c>
    </row>
    <row r="114" spans="1:7" x14ac:dyDescent="0.25">
      <c r="A114" t="s">
        <v>12</v>
      </c>
      <c r="B114">
        <v>1</v>
      </c>
      <c r="C114" s="4">
        <v>44265</v>
      </c>
      <c r="D114" t="s">
        <v>74</v>
      </c>
      <c r="E114" s="6">
        <v>-12841.89</v>
      </c>
      <c r="G114" t="s">
        <v>76</v>
      </c>
    </row>
    <row r="115" spans="1:7" x14ac:dyDescent="0.25">
      <c r="A115" t="s">
        <v>12</v>
      </c>
      <c r="B115">
        <v>1</v>
      </c>
      <c r="C115" s="4">
        <v>44265</v>
      </c>
      <c r="D115" t="s">
        <v>74</v>
      </c>
      <c r="E115" s="6">
        <v>-12829.76</v>
      </c>
      <c r="G115" t="s">
        <v>76</v>
      </c>
    </row>
    <row r="116" spans="1:7" x14ac:dyDescent="0.25">
      <c r="A116" t="s">
        <v>12</v>
      </c>
      <c r="B116">
        <v>1</v>
      </c>
      <c r="C116" s="4">
        <v>44265</v>
      </c>
      <c r="D116" t="s">
        <v>74</v>
      </c>
      <c r="E116" s="6">
        <v>-12505.56</v>
      </c>
      <c r="G116" t="s">
        <v>76</v>
      </c>
    </row>
    <row r="117" spans="1:7" x14ac:dyDescent="0.25">
      <c r="A117" t="s">
        <v>12</v>
      </c>
      <c r="B117">
        <v>1</v>
      </c>
      <c r="C117" s="4">
        <v>44265</v>
      </c>
      <c r="D117" t="s">
        <v>74</v>
      </c>
      <c r="E117" s="6">
        <v>-12245.55</v>
      </c>
      <c r="G117" t="s">
        <v>76</v>
      </c>
    </row>
    <row r="118" spans="1:7" x14ac:dyDescent="0.25">
      <c r="A118" t="s">
        <v>12</v>
      </c>
      <c r="B118">
        <v>1</v>
      </c>
      <c r="C118" s="4">
        <v>44265</v>
      </c>
      <c r="D118" t="s">
        <v>74</v>
      </c>
      <c r="E118" s="6">
        <v>-11704.44</v>
      </c>
      <c r="G118" t="s">
        <v>76</v>
      </c>
    </row>
    <row r="119" spans="1:7" x14ac:dyDescent="0.25">
      <c r="A119" t="s">
        <v>12</v>
      </c>
      <c r="B119">
        <v>1</v>
      </c>
      <c r="C119" s="4">
        <v>44265</v>
      </c>
      <c r="D119" t="s">
        <v>74</v>
      </c>
      <c r="E119" s="6">
        <v>-11356.22</v>
      </c>
      <c r="G119" t="s">
        <v>76</v>
      </c>
    </row>
    <row r="120" spans="1:7" x14ac:dyDescent="0.25">
      <c r="A120" t="s">
        <v>12</v>
      </c>
      <c r="B120">
        <v>1</v>
      </c>
      <c r="C120" s="4">
        <v>44265</v>
      </c>
      <c r="D120" t="s">
        <v>74</v>
      </c>
      <c r="E120" s="6">
        <v>-11129.67</v>
      </c>
      <c r="G120" t="s">
        <v>76</v>
      </c>
    </row>
    <row r="121" spans="1:7" x14ac:dyDescent="0.25">
      <c r="A121" t="s">
        <v>12</v>
      </c>
      <c r="B121">
        <v>1</v>
      </c>
      <c r="C121" s="4">
        <v>44265</v>
      </c>
      <c r="D121" t="s">
        <v>74</v>
      </c>
      <c r="E121" s="6">
        <v>-11078.36</v>
      </c>
      <c r="G121" t="s">
        <v>76</v>
      </c>
    </row>
    <row r="122" spans="1:7" x14ac:dyDescent="0.25">
      <c r="A122" t="s">
        <v>12</v>
      </c>
      <c r="B122">
        <v>1</v>
      </c>
      <c r="C122" s="4">
        <v>44265</v>
      </c>
      <c r="D122" t="s">
        <v>74</v>
      </c>
      <c r="E122" s="6">
        <v>-9915.61</v>
      </c>
      <c r="G122" t="s">
        <v>76</v>
      </c>
    </row>
    <row r="123" spans="1:7" x14ac:dyDescent="0.25">
      <c r="A123" t="s">
        <v>12</v>
      </c>
      <c r="B123">
        <v>1</v>
      </c>
      <c r="C123" s="4">
        <v>44265</v>
      </c>
      <c r="D123" t="s">
        <v>74</v>
      </c>
      <c r="E123" s="6">
        <v>-9561.5499999999993</v>
      </c>
      <c r="G123" t="s">
        <v>76</v>
      </c>
    </row>
    <row r="124" spans="1:7" x14ac:dyDescent="0.25">
      <c r="A124" t="s">
        <v>12</v>
      </c>
      <c r="B124">
        <v>1</v>
      </c>
      <c r="C124" s="4">
        <v>44265</v>
      </c>
      <c r="D124" t="s">
        <v>74</v>
      </c>
      <c r="E124" s="6">
        <v>-9102.15</v>
      </c>
      <c r="G124" t="s">
        <v>76</v>
      </c>
    </row>
    <row r="125" spans="1:7" x14ac:dyDescent="0.25">
      <c r="A125" t="s">
        <v>12</v>
      </c>
      <c r="B125">
        <v>1</v>
      </c>
      <c r="C125" s="4">
        <v>44265</v>
      </c>
      <c r="D125" t="s">
        <v>74</v>
      </c>
      <c r="E125" s="6">
        <v>-8276.06</v>
      </c>
      <c r="G125" t="s">
        <v>76</v>
      </c>
    </row>
    <row r="126" spans="1:7" x14ac:dyDescent="0.25">
      <c r="A126" t="s">
        <v>12</v>
      </c>
      <c r="B126">
        <v>1</v>
      </c>
      <c r="C126" s="4">
        <v>44265</v>
      </c>
      <c r="D126" t="s">
        <v>74</v>
      </c>
      <c r="E126" s="6">
        <v>-8175.6</v>
      </c>
      <c r="G126" t="s">
        <v>76</v>
      </c>
    </row>
    <row r="127" spans="1:7" x14ac:dyDescent="0.25">
      <c r="A127" t="s">
        <v>12</v>
      </c>
      <c r="B127">
        <v>1</v>
      </c>
      <c r="C127" s="4">
        <v>44265</v>
      </c>
      <c r="D127" t="s">
        <v>74</v>
      </c>
      <c r="E127" s="6">
        <v>-7564.32</v>
      </c>
      <c r="G127" t="s">
        <v>76</v>
      </c>
    </row>
    <row r="128" spans="1:7" x14ac:dyDescent="0.25">
      <c r="A128" t="s">
        <v>12</v>
      </c>
      <c r="B128">
        <v>1</v>
      </c>
      <c r="C128" s="4">
        <v>44265</v>
      </c>
      <c r="D128" t="s">
        <v>74</v>
      </c>
      <c r="E128" s="6">
        <v>-7499.16</v>
      </c>
      <c r="G128" t="s">
        <v>76</v>
      </c>
    </row>
    <row r="129" spans="1:7" x14ac:dyDescent="0.25">
      <c r="A129" t="s">
        <v>12</v>
      </c>
      <c r="B129">
        <v>1</v>
      </c>
      <c r="C129" s="4">
        <v>44265</v>
      </c>
      <c r="D129" t="s">
        <v>74</v>
      </c>
      <c r="E129" s="6">
        <v>-7480.59</v>
      </c>
      <c r="G129" t="s">
        <v>76</v>
      </c>
    </row>
    <row r="130" spans="1:7" x14ac:dyDescent="0.25">
      <c r="A130" t="s">
        <v>12</v>
      </c>
      <c r="B130">
        <v>1</v>
      </c>
      <c r="C130" s="4">
        <v>44265</v>
      </c>
      <c r="D130" t="s">
        <v>74</v>
      </c>
      <c r="E130" s="6">
        <v>-7351.1</v>
      </c>
      <c r="G130" t="s">
        <v>76</v>
      </c>
    </row>
    <row r="131" spans="1:7" x14ac:dyDescent="0.25">
      <c r="A131" t="s">
        <v>12</v>
      </c>
      <c r="B131">
        <v>1</v>
      </c>
      <c r="C131" s="4">
        <v>44265</v>
      </c>
      <c r="D131" t="s">
        <v>74</v>
      </c>
      <c r="E131" s="6">
        <v>-7344.18</v>
      </c>
      <c r="G131" t="s">
        <v>76</v>
      </c>
    </row>
    <row r="132" spans="1:7" x14ac:dyDescent="0.25">
      <c r="A132" t="s">
        <v>12</v>
      </c>
      <c r="B132">
        <v>1</v>
      </c>
      <c r="C132" s="4">
        <v>44265</v>
      </c>
      <c r="D132" t="s">
        <v>74</v>
      </c>
      <c r="E132" s="6">
        <v>-6999.84</v>
      </c>
      <c r="G132" t="s">
        <v>76</v>
      </c>
    </row>
    <row r="133" spans="1:7" x14ac:dyDescent="0.25">
      <c r="A133" t="s">
        <v>12</v>
      </c>
      <c r="B133">
        <v>1</v>
      </c>
      <c r="C133" s="4">
        <v>44265</v>
      </c>
      <c r="D133" t="s">
        <v>74</v>
      </c>
      <c r="E133" s="6">
        <v>-5853.22</v>
      </c>
      <c r="G133" t="s">
        <v>76</v>
      </c>
    </row>
    <row r="134" spans="1:7" x14ac:dyDescent="0.25">
      <c r="A134" t="s">
        <v>12</v>
      </c>
      <c r="B134">
        <v>1</v>
      </c>
      <c r="C134" s="4">
        <v>44265</v>
      </c>
      <c r="D134" t="s">
        <v>74</v>
      </c>
      <c r="E134" s="6">
        <v>-5637.81</v>
      </c>
      <c r="G134" t="s">
        <v>76</v>
      </c>
    </row>
    <row r="135" spans="1:7" x14ac:dyDescent="0.25">
      <c r="A135" t="s">
        <v>12</v>
      </c>
      <c r="B135">
        <v>1</v>
      </c>
      <c r="C135" s="4">
        <v>44265</v>
      </c>
      <c r="D135" t="s">
        <v>74</v>
      </c>
      <c r="E135" s="6">
        <v>-5042.37</v>
      </c>
      <c r="G135" t="s">
        <v>76</v>
      </c>
    </row>
    <row r="136" spans="1:7" x14ac:dyDescent="0.25">
      <c r="A136" t="s">
        <v>12</v>
      </c>
      <c r="B136">
        <v>1</v>
      </c>
      <c r="C136" s="4">
        <v>44265</v>
      </c>
      <c r="D136" t="s">
        <v>74</v>
      </c>
      <c r="E136" s="6">
        <v>-5020.8599999999997</v>
      </c>
      <c r="G136" t="s">
        <v>76</v>
      </c>
    </row>
    <row r="137" spans="1:7" x14ac:dyDescent="0.25">
      <c r="A137" t="s">
        <v>12</v>
      </c>
      <c r="B137">
        <v>1</v>
      </c>
      <c r="C137" s="4">
        <v>44265</v>
      </c>
      <c r="D137" t="s">
        <v>74</v>
      </c>
      <c r="E137" s="6">
        <v>-4780.3599999999997</v>
      </c>
      <c r="G137" t="s">
        <v>76</v>
      </c>
    </row>
    <row r="138" spans="1:7" x14ac:dyDescent="0.25">
      <c r="A138" t="s">
        <v>12</v>
      </c>
      <c r="B138">
        <v>1</v>
      </c>
      <c r="C138" s="4">
        <v>44265</v>
      </c>
      <c r="D138" t="s">
        <v>74</v>
      </c>
      <c r="E138" s="6">
        <v>-4557.32</v>
      </c>
      <c r="G138" t="s">
        <v>76</v>
      </c>
    </row>
    <row r="139" spans="1:7" x14ac:dyDescent="0.25">
      <c r="A139" t="s">
        <v>12</v>
      </c>
      <c r="B139">
        <v>1</v>
      </c>
      <c r="C139" s="4">
        <v>44265</v>
      </c>
      <c r="D139" t="s">
        <v>74</v>
      </c>
      <c r="E139" s="6">
        <v>-4197.0200000000004</v>
      </c>
      <c r="G139" t="s">
        <v>76</v>
      </c>
    </row>
    <row r="140" spans="1:7" x14ac:dyDescent="0.25">
      <c r="A140" t="s">
        <v>12</v>
      </c>
      <c r="B140">
        <v>1</v>
      </c>
      <c r="C140" s="4">
        <v>44265</v>
      </c>
      <c r="D140" t="s">
        <v>74</v>
      </c>
      <c r="E140" s="6">
        <v>-3721.72</v>
      </c>
      <c r="G140" t="s">
        <v>76</v>
      </c>
    </row>
    <row r="141" spans="1:7" x14ac:dyDescent="0.25">
      <c r="A141" t="s">
        <v>12</v>
      </c>
      <c r="B141">
        <v>1</v>
      </c>
      <c r="C141" s="4">
        <v>44265</v>
      </c>
      <c r="D141" t="s">
        <v>74</v>
      </c>
      <c r="E141" s="6">
        <v>-3281.44</v>
      </c>
      <c r="G141" t="s">
        <v>76</v>
      </c>
    </row>
    <row r="142" spans="1:7" x14ac:dyDescent="0.25">
      <c r="A142" t="s">
        <v>12</v>
      </c>
      <c r="B142">
        <v>1</v>
      </c>
      <c r="C142" s="4">
        <v>44265</v>
      </c>
      <c r="D142" t="s">
        <v>74</v>
      </c>
      <c r="E142" s="6">
        <v>-3261.84</v>
      </c>
      <c r="G142" t="s">
        <v>76</v>
      </c>
    </row>
    <row r="143" spans="1:7" x14ac:dyDescent="0.25">
      <c r="A143" t="s">
        <v>12</v>
      </c>
      <c r="B143">
        <v>1</v>
      </c>
      <c r="C143" s="4">
        <v>44265</v>
      </c>
      <c r="D143" t="s">
        <v>74</v>
      </c>
      <c r="E143" s="6">
        <v>-3161.8</v>
      </c>
      <c r="G143" t="s">
        <v>76</v>
      </c>
    </row>
    <row r="144" spans="1:7" x14ac:dyDescent="0.25">
      <c r="A144" t="s">
        <v>12</v>
      </c>
      <c r="B144">
        <v>1</v>
      </c>
      <c r="C144" s="4">
        <v>44265</v>
      </c>
      <c r="D144" t="s">
        <v>74</v>
      </c>
      <c r="E144" s="6">
        <v>-3036.12</v>
      </c>
      <c r="G144" t="s">
        <v>76</v>
      </c>
    </row>
    <row r="145" spans="1:7" x14ac:dyDescent="0.25">
      <c r="A145" t="s">
        <v>12</v>
      </c>
      <c r="B145">
        <v>1</v>
      </c>
      <c r="C145" s="4">
        <v>44265</v>
      </c>
      <c r="D145" t="s">
        <v>74</v>
      </c>
      <c r="E145" s="6">
        <v>-2920.85</v>
      </c>
      <c r="G145" t="s">
        <v>76</v>
      </c>
    </row>
    <row r="146" spans="1:7" x14ac:dyDescent="0.25">
      <c r="A146" t="s">
        <v>12</v>
      </c>
      <c r="B146">
        <v>1</v>
      </c>
      <c r="C146" s="4">
        <v>44265</v>
      </c>
      <c r="D146" t="s">
        <v>74</v>
      </c>
      <c r="E146" s="6">
        <v>-2559.79</v>
      </c>
      <c r="G146" t="s">
        <v>76</v>
      </c>
    </row>
    <row r="147" spans="1:7" x14ac:dyDescent="0.25">
      <c r="A147" t="s">
        <v>12</v>
      </c>
      <c r="B147">
        <v>1</v>
      </c>
      <c r="C147" s="4">
        <v>44265</v>
      </c>
      <c r="D147" t="s">
        <v>74</v>
      </c>
      <c r="E147" s="6">
        <v>-1643.37</v>
      </c>
      <c r="G147" t="s">
        <v>76</v>
      </c>
    </row>
    <row r="148" spans="1:7" x14ac:dyDescent="0.25">
      <c r="A148" t="s">
        <v>12</v>
      </c>
      <c r="B148">
        <v>1</v>
      </c>
      <c r="C148" s="4">
        <v>44265</v>
      </c>
      <c r="D148" t="s">
        <v>74</v>
      </c>
      <c r="E148" s="6">
        <v>-1642.96</v>
      </c>
      <c r="G148" t="s">
        <v>76</v>
      </c>
    </row>
    <row r="149" spans="1:7" x14ac:dyDescent="0.25">
      <c r="A149" t="s">
        <v>12</v>
      </c>
      <c r="B149">
        <v>1</v>
      </c>
      <c r="C149" s="4">
        <v>44265</v>
      </c>
      <c r="D149" t="s">
        <v>74</v>
      </c>
      <c r="E149" s="6">
        <v>-1639.59</v>
      </c>
      <c r="G149" t="s">
        <v>76</v>
      </c>
    </row>
    <row r="150" spans="1:7" x14ac:dyDescent="0.25">
      <c r="A150" t="s">
        <v>12</v>
      </c>
      <c r="B150">
        <v>1</v>
      </c>
      <c r="C150" s="4">
        <v>44265</v>
      </c>
      <c r="D150" t="s">
        <v>74</v>
      </c>
      <c r="E150" s="6">
        <v>-1638.48</v>
      </c>
      <c r="G150" t="s">
        <v>76</v>
      </c>
    </row>
    <row r="151" spans="1:7" x14ac:dyDescent="0.25">
      <c r="A151" t="s">
        <v>12</v>
      </c>
      <c r="B151">
        <v>1</v>
      </c>
      <c r="C151" s="4">
        <v>44265</v>
      </c>
      <c r="D151" t="s">
        <v>74</v>
      </c>
      <c r="E151" s="6">
        <v>-1634.14</v>
      </c>
      <c r="G151" t="s">
        <v>76</v>
      </c>
    </row>
    <row r="152" spans="1:7" x14ac:dyDescent="0.25">
      <c r="A152" t="s">
        <v>12</v>
      </c>
      <c r="B152">
        <v>1</v>
      </c>
      <c r="C152" s="4">
        <v>44265</v>
      </c>
      <c r="D152" t="s">
        <v>74</v>
      </c>
      <c r="E152" s="6">
        <v>-1633.43</v>
      </c>
      <c r="G152" t="s">
        <v>76</v>
      </c>
    </row>
    <row r="153" spans="1:7" x14ac:dyDescent="0.25">
      <c r="A153" t="s">
        <v>12</v>
      </c>
      <c r="B153">
        <v>1</v>
      </c>
      <c r="C153" s="4">
        <v>44265</v>
      </c>
      <c r="D153" t="s">
        <v>74</v>
      </c>
      <c r="E153" s="6">
        <v>-1627.98</v>
      </c>
      <c r="G153" t="s">
        <v>76</v>
      </c>
    </row>
    <row r="154" spans="1:7" x14ac:dyDescent="0.25">
      <c r="A154" t="s">
        <v>12</v>
      </c>
      <c r="B154">
        <v>1</v>
      </c>
      <c r="C154" s="4">
        <v>44265</v>
      </c>
      <c r="D154" t="s">
        <v>74</v>
      </c>
      <c r="E154" s="6">
        <v>-1627.83</v>
      </c>
      <c r="G154" t="s">
        <v>76</v>
      </c>
    </row>
    <row r="155" spans="1:7" x14ac:dyDescent="0.25">
      <c r="A155" t="s">
        <v>12</v>
      </c>
      <c r="B155">
        <v>1</v>
      </c>
      <c r="C155" s="4">
        <v>44265</v>
      </c>
      <c r="D155" t="s">
        <v>74</v>
      </c>
      <c r="E155" s="6">
        <v>-1401.89</v>
      </c>
      <c r="G155" t="s">
        <v>76</v>
      </c>
    </row>
    <row r="156" spans="1:7" x14ac:dyDescent="0.25">
      <c r="A156" t="s">
        <v>12</v>
      </c>
      <c r="B156">
        <v>1</v>
      </c>
      <c r="C156" s="4">
        <v>44265</v>
      </c>
      <c r="D156" t="s">
        <v>74</v>
      </c>
      <c r="E156" s="6">
        <v>-1284.96</v>
      </c>
      <c r="G156" t="s">
        <v>76</v>
      </c>
    </row>
    <row r="157" spans="1:7" x14ac:dyDescent="0.25">
      <c r="A157" t="s">
        <v>12</v>
      </c>
      <c r="B157">
        <v>1</v>
      </c>
      <c r="C157" s="4">
        <v>44265</v>
      </c>
      <c r="D157" t="s">
        <v>74</v>
      </c>
      <c r="E157" s="6">
        <v>-232.42</v>
      </c>
      <c r="G157" t="s">
        <v>76</v>
      </c>
    </row>
    <row r="158" spans="1:7" x14ac:dyDescent="0.25">
      <c r="A158" t="s">
        <v>12</v>
      </c>
      <c r="B158">
        <v>1</v>
      </c>
      <c r="C158" s="4">
        <v>44265</v>
      </c>
      <c r="D158" t="s">
        <v>74</v>
      </c>
      <c r="E158" s="6">
        <v>-116.53</v>
      </c>
      <c r="G158" t="s">
        <v>76</v>
      </c>
    </row>
    <row r="159" spans="1:7" x14ac:dyDescent="0.25">
      <c r="A159" t="s">
        <v>12</v>
      </c>
      <c r="B159">
        <v>1</v>
      </c>
      <c r="C159" s="4">
        <v>44265</v>
      </c>
      <c r="D159" t="s">
        <v>74</v>
      </c>
      <c r="E159" s="6">
        <v>-116.31</v>
      </c>
      <c r="G159" t="s">
        <v>76</v>
      </c>
    </row>
    <row r="160" spans="1:7" x14ac:dyDescent="0.25">
      <c r="A160" t="s">
        <v>12</v>
      </c>
      <c r="B160">
        <v>1</v>
      </c>
      <c r="C160" s="4">
        <v>44265</v>
      </c>
      <c r="D160" t="s">
        <v>75</v>
      </c>
      <c r="E160" s="6">
        <v>16973783.039999999</v>
      </c>
      <c r="G160" t="s">
        <v>31</v>
      </c>
    </row>
    <row r="161" spans="1:7" x14ac:dyDescent="0.25">
      <c r="A161" t="s">
        <v>12</v>
      </c>
      <c r="B161">
        <v>2</v>
      </c>
      <c r="C161" s="4">
        <v>44265</v>
      </c>
      <c r="D161" t="s">
        <v>29</v>
      </c>
      <c r="E161" s="6">
        <v>30000</v>
      </c>
      <c r="G161" t="s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0D8C-7E5C-4F32-B759-FDE70BB0FAB4}">
  <sheetPr codeName="Planilha1">
    <tabColor rgb="FF309A89"/>
  </sheetPr>
  <dimension ref="A1:K313"/>
  <sheetViews>
    <sheetView showGridLines="0" zoomScaleNormal="100" workbookViewId="0">
      <selection activeCell="F2" sqref="F2"/>
    </sheetView>
  </sheetViews>
  <sheetFormatPr defaultRowHeight="15" x14ac:dyDescent="0.25"/>
  <cols>
    <col min="1" max="1" width="11.140625" style="4" bestFit="1" customWidth="1"/>
    <col min="3" max="9" width="15.5703125" customWidth="1"/>
    <col min="10" max="10" width="15.28515625" customWidth="1"/>
    <col min="11" max="11" width="15.140625" customWidth="1"/>
  </cols>
  <sheetData>
    <row r="1" spans="1:11" x14ac:dyDescent="0.25">
      <c r="A1" s="1" t="s">
        <v>0</v>
      </c>
      <c r="B1" s="1" t="s">
        <v>1</v>
      </c>
      <c r="C1" s="9" t="s">
        <v>2</v>
      </c>
      <c r="D1" s="9" t="s">
        <v>4</v>
      </c>
      <c r="E1" s="10" t="s">
        <v>5</v>
      </c>
      <c r="F1" s="9" t="s">
        <v>6</v>
      </c>
      <c r="G1" s="10" t="s">
        <v>7</v>
      </c>
      <c r="H1" s="11" t="s">
        <v>8</v>
      </c>
      <c r="I1" s="11" t="s">
        <v>9</v>
      </c>
      <c r="J1" s="11" t="s">
        <v>10</v>
      </c>
      <c r="K1" s="11" t="s">
        <v>11</v>
      </c>
    </row>
    <row r="2" spans="1:11" x14ac:dyDescent="0.25">
      <c r="A2" s="4">
        <v>44260</v>
      </c>
      <c r="B2" t="s">
        <v>12</v>
      </c>
      <c r="C2" s="2">
        <f>SUMIFS('Fluxo de Caixa'!D:D,'Fluxo de Caixa'!C:C,"Aquisição de Cotas PJ",'Fluxo de Caixa'!A:A,A2)</f>
        <v>17000000</v>
      </c>
      <c r="D2" s="2">
        <f>SUMIFS(Posicao!F:F,Posicao!A:A,A2)</f>
        <v>0</v>
      </c>
      <c r="E2" s="2">
        <v>16970000</v>
      </c>
      <c r="F2" s="2">
        <f>SUMIFS(CPR!D:D,CPR!A:A,A2)</f>
        <v>0</v>
      </c>
      <c r="G2" s="2">
        <v>30000</v>
      </c>
      <c r="H2" s="2">
        <f>SUM(D2,E2,F2,G2)</f>
        <v>17000000</v>
      </c>
      <c r="I2" s="18">
        <f>H2-C2</f>
        <v>0</v>
      </c>
      <c r="J2" s="19">
        <v>0</v>
      </c>
      <c r="K2" s="20">
        <v>1</v>
      </c>
    </row>
    <row r="3" spans="1:11" x14ac:dyDescent="0.25">
      <c r="A3" s="4">
        <v>44263</v>
      </c>
      <c r="B3" t="s">
        <v>12</v>
      </c>
      <c r="C3" s="2">
        <f>SUMIFS('Fluxo de Caixa'!D:D,'Fluxo de Caixa'!C:C,"Aquisição de Cotas PJ",'Fluxo de Caixa'!A:A,A3)</f>
        <v>0</v>
      </c>
      <c r="D3" s="2">
        <f>SUMIFS(Posicao!F:F,Posicao!A:A,A3)</f>
        <v>1742172.61</v>
      </c>
      <c r="E3" s="2">
        <v>16971260.91</v>
      </c>
      <c r="F3" s="2">
        <f>SUMIFS(CPR!D:D,CPR!A:A,A3)</f>
        <v>-1744212.9300000002</v>
      </c>
      <c r="G3" s="2">
        <v>30000</v>
      </c>
      <c r="H3" s="2">
        <f>SUM(D3,E3,F3,G3)</f>
        <v>16999220.59</v>
      </c>
      <c r="I3" s="2">
        <f>D3-D2+E3-E2+F3-F2+G3-G2-C3</f>
        <v>-779.41000000061467</v>
      </c>
      <c r="J3" s="3">
        <f>I3/H2</f>
        <v>-4.5847647058859689E-5</v>
      </c>
      <c r="K3" s="5">
        <f>K2*(1+J3)</f>
        <v>0.99995415235294116</v>
      </c>
    </row>
    <row r="4" spans="1:11" x14ac:dyDescent="0.25">
      <c r="A4" s="4">
        <v>44264</v>
      </c>
      <c r="B4" t="s">
        <v>12</v>
      </c>
      <c r="C4" s="2">
        <f>SUMIFS('Fluxo de Caixa'!D:D,'Fluxo de Caixa'!C:C,"Aquisição de Cotas PJ",'Fluxo de Caixa'!A:A,A4)</f>
        <v>0</v>
      </c>
      <c r="D4" s="2">
        <f>SUMIFS(Posicao!F:F,Posicao!A:A,A4)</f>
        <v>3984376.85</v>
      </c>
      <c r="E4" s="2">
        <v>16972521.93</v>
      </c>
      <c r="F4" s="2">
        <f>SUMIFS(CPR!D:D,CPR!A:A,A4)</f>
        <v>-3996226.69</v>
      </c>
      <c r="G4" s="2">
        <v>30000</v>
      </c>
      <c r="H4" s="2">
        <f>SUM(D4,E4,F4,G4)</f>
        <v>16990672.09</v>
      </c>
      <c r="I4" s="2">
        <f t="shared" ref="I4:I67" si="0">D4-D3+E4-E3+F4-F3+G4-G3-C4</f>
        <v>-8548.4999999981374</v>
      </c>
      <c r="J4" s="3">
        <f>I4/H3</f>
        <v>-5.028759968575793E-4</v>
      </c>
      <c r="K4" s="5">
        <f>K3*(1+J4)</f>
        <v>0.9994512994117648</v>
      </c>
    </row>
    <row r="5" spans="1:11" x14ac:dyDescent="0.25">
      <c r="A5" s="4">
        <v>44265</v>
      </c>
      <c r="B5" t="s">
        <v>12</v>
      </c>
      <c r="C5" s="2">
        <f>SUMIFS('Fluxo de Caixa'!D:D,'Fluxo de Caixa'!C:C,"Aquisição de Cotas PJ",'Fluxo de Caixa'!A:A,A5)</f>
        <v>0</v>
      </c>
      <c r="D5" s="2">
        <f>SUMIFS(Posicao!F:F,Posicao!A:A,A5)</f>
        <v>7724215.5599999996</v>
      </c>
      <c r="E5" s="2">
        <v>15230219.08</v>
      </c>
      <c r="F5" s="2">
        <f>SUMIFS(CPR!D:D,CPR!A:A,A5)</f>
        <v>-6014323.9399999995</v>
      </c>
      <c r="G5" s="2">
        <v>30000</v>
      </c>
      <c r="H5" s="2">
        <f>SUM(D5,E5,F5,G5)</f>
        <v>16970110.700000003</v>
      </c>
      <c r="I5" s="2">
        <f t="shared" si="0"/>
        <v>-20561.39000000013</v>
      </c>
      <c r="J5" s="3">
        <f>I5/H4</f>
        <v>-1.2101575435677855E-3</v>
      </c>
      <c r="K5" s="5">
        <f>K4*(1+J5)</f>
        <v>0.99824180588235301</v>
      </c>
    </row>
    <row r="6" spans="1:11" x14ac:dyDescent="0.25">
      <c r="A6" s="4">
        <v>44266</v>
      </c>
      <c r="B6" t="s">
        <v>12</v>
      </c>
      <c r="C6" s="2">
        <f>SUMIFS('Fluxo de Caixa'!D:D,'Fluxo de Caixa'!C:C,"Aquisição de Cotas PJ",'Fluxo de Caixa'!A:A,A6)</f>
        <v>0</v>
      </c>
      <c r="D6" s="2">
        <f>SUMIFS(Posicao!F:F,Posicao!A:A,A6)</f>
        <v>12339626.889999999</v>
      </c>
      <c r="E6" s="2">
        <v>12979985.550000001</v>
      </c>
      <c r="F6" s="2">
        <f>SUMIFS(CPR!D:D,CPR!A:A,A6)</f>
        <v>-8358722.4100000001</v>
      </c>
      <c r="G6" s="2">
        <v>30000</v>
      </c>
      <c r="H6" s="2">
        <f t="shared" ref="H6:H69" si="1">SUM(D6,E6,F6,G6)</f>
        <v>16990890.029999997</v>
      </c>
      <c r="I6" s="2">
        <f t="shared" si="0"/>
        <v>20779.329999998212</v>
      </c>
      <c r="J6" s="3">
        <f t="shared" ref="J6:J69" si="2">I6/H5</f>
        <v>1.2244663789964675E-3</v>
      </c>
      <c r="K6" s="5">
        <f t="shared" ref="K6:K69" si="3">K5*(1+J6)</f>
        <v>0.99946411941176461</v>
      </c>
    </row>
    <row r="7" spans="1:11" x14ac:dyDescent="0.25">
      <c r="A7" s="4">
        <v>44267</v>
      </c>
      <c r="B7" t="s">
        <v>12</v>
      </c>
      <c r="C7" s="2">
        <f>SUMIFS('Fluxo de Caixa'!D:D,'Fluxo de Caixa'!C:C,"Aquisição de Cotas PJ",'Fluxo de Caixa'!A:A,A7)</f>
        <v>0</v>
      </c>
      <c r="D7" s="2">
        <f>SUMIFS(Posicao!F:F,Posicao!A:A,A7)</f>
        <v>14918507.9</v>
      </c>
      <c r="E7" s="2">
        <v>9219937.0999999996</v>
      </c>
      <c r="F7" s="2">
        <f>SUMIFS(CPR!D:D,CPR!A:A,A7)</f>
        <v>-7168443.9699999997</v>
      </c>
      <c r="G7" s="2">
        <v>30000</v>
      </c>
      <c r="H7" s="2">
        <f t="shared" si="1"/>
        <v>17000001.030000001</v>
      </c>
      <c r="I7" s="2">
        <f t="shared" si="0"/>
        <v>9111.0000000009313</v>
      </c>
      <c r="J7" s="3">
        <f t="shared" si="2"/>
        <v>5.3622853093122707E-4</v>
      </c>
      <c r="K7" s="5">
        <f t="shared" si="3"/>
        <v>1.0000000605882351</v>
      </c>
    </row>
    <row r="8" spans="1:11" x14ac:dyDescent="0.25">
      <c r="A8" s="4">
        <v>44270</v>
      </c>
      <c r="B8" t="s">
        <v>12</v>
      </c>
      <c r="C8" s="2">
        <f>SUMIFS('Fluxo de Caixa'!D:D,'Fluxo de Caixa'!C:C,"Aquisição de Cotas PJ",'Fluxo de Caixa'!A:A,A8)</f>
        <v>7000000</v>
      </c>
      <c r="D8" s="2">
        <f>SUMIFS(Posicao!F:F,Posicao!A:A,A8)</f>
        <v>18566847.530000001</v>
      </c>
      <c r="E8" s="2">
        <v>11601128.439999999</v>
      </c>
      <c r="F8" s="2">
        <f>SUMIFS(CPR!D:D,CPR!A:A,A8)</f>
        <v>-6319301.0799999991</v>
      </c>
      <c r="G8" s="2">
        <v>30000</v>
      </c>
      <c r="H8" s="2">
        <f t="shared" si="1"/>
        <v>23878674.890000001</v>
      </c>
      <c r="I8" s="2">
        <f t="shared" si="0"/>
        <v>-121326.13999999873</v>
      </c>
      <c r="J8" s="3">
        <f t="shared" si="2"/>
        <v>-7.1368313322977914E-3</v>
      </c>
      <c r="K8" s="5">
        <f t="shared" si="3"/>
        <v>0.99286322882352929</v>
      </c>
    </row>
    <row r="9" spans="1:11" x14ac:dyDescent="0.25">
      <c r="A9" s="4">
        <v>44271</v>
      </c>
      <c r="B9" t="s">
        <v>12</v>
      </c>
      <c r="C9" s="2">
        <f>SUMIFS('Fluxo de Caixa'!D:D,'Fluxo de Caixa'!C:C,"Aquisição de Cotas PJ",'Fluxo de Caixa'!A:A,A9)</f>
        <v>7000000</v>
      </c>
      <c r="D9" s="2">
        <f>SUMIFS(Posicao!F:F,Posicao!A:A,A9)</f>
        <v>22422657.610000003</v>
      </c>
      <c r="E9" s="2">
        <v>16041798.630000001</v>
      </c>
      <c r="F9" s="2">
        <f>SUMIFS(CPR!D:D,CPR!A:A,A9)</f>
        <v>-7714326.6900000004</v>
      </c>
      <c r="G9" s="2">
        <v>30000</v>
      </c>
      <c r="H9" s="2">
        <f t="shared" si="1"/>
        <v>30780129.550000001</v>
      </c>
      <c r="I9" s="2">
        <f t="shared" si="0"/>
        <v>-98545.339999999851</v>
      </c>
      <c r="J9" s="3">
        <f t="shared" si="2"/>
        <v>-4.1269182839483703E-3</v>
      </c>
      <c r="K9" s="5">
        <f t="shared" si="3"/>
        <v>0.98876576341103739</v>
      </c>
    </row>
    <row r="10" spans="1:11" x14ac:dyDescent="0.25">
      <c r="A10" s="4">
        <v>44272</v>
      </c>
      <c r="B10" t="s">
        <v>12</v>
      </c>
      <c r="C10" s="2">
        <f>SUMIFS('Fluxo de Caixa'!D:D,'Fluxo de Caixa'!C:C,"Aquisição de Cotas PJ",'Fluxo de Caixa'!A:A,A10)</f>
        <v>0</v>
      </c>
      <c r="D10" s="2">
        <f>SUMIFS(Posicao!F:F,Posicao!A:A,A10)</f>
        <v>24164047.949999999</v>
      </c>
      <c r="E10" s="2">
        <v>12287772.039999999</v>
      </c>
      <c r="F10" s="2">
        <f>SUMIFS(CPR!D:D,CPR!A:A,A10)</f>
        <v>-5676290.1999999983</v>
      </c>
      <c r="G10" s="2">
        <v>30000</v>
      </c>
      <c r="H10" s="2">
        <f t="shared" si="1"/>
        <v>30805529.789999995</v>
      </c>
      <c r="I10" s="2">
        <f t="shared" si="0"/>
        <v>25400.239999996498</v>
      </c>
      <c r="J10" s="3">
        <f t="shared" si="2"/>
        <v>8.2521550010813711E-4</v>
      </c>
      <c r="K10" s="5">
        <f t="shared" si="3"/>
        <v>0.98958170824498037</v>
      </c>
    </row>
    <row r="11" spans="1:11" x14ac:dyDescent="0.25">
      <c r="A11" s="4">
        <v>44273</v>
      </c>
      <c r="B11" t="s">
        <v>12</v>
      </c>
      <c r="C11" s="2">
        <f>SUMIFS('Fluxo de Caixa'!D:D,'Fluxo de Caixa'!C:C,"Aquisição de Cotas PJ",'Fluxo de Caixa'!A:A,A11)</f>
        <v>0</v>
      </c>
      <c r="D11" s="2">
        <f>SUMIFS(Posicao!F:F,Posicao!A:A,A11)</f>
        <v>26369773.280000001</v>
      </c>
      <c r="E11" s="2">
        <v>8334316.3099999996</v>
      </c>
      <c r="F11" s="2">
        <f>SUMIFS(CPR!D:D,CPR!A:A,A11)</f>
        <v>-3902084.649999999</v>
      </c>
      <c r="G11" s="2">
        <v>30000</v>
      </c>
      <c r="H11" s="2">
        <f t="shared" si="1"/>
        <v>30832004.940000005</v>
      </c>
      <c r="I11" s="2">
        <f t="shared" si="0"/>
        <v>26475.150000001304</v>
      </c>
      <c r="J11" s="3">
        <f t="shared" si="2"/>
        <v>8.5942849158840288E-4</v>
      </c>
      <c r="K11" s="5">
        <f t="shared" si="3"/>
        <v>0.99043218295980084</v>
      </c>
    </row>
    <row r="12" spans="1:11" x14ac:dyDescent="0.25">
      <c r="A12" s="4">
        <v>44274</v>
      </c>
      <c r="B12" t="s">
        <v>12</v>
      </c>
      <c r="C12" s="2">
        <f>SUMIFS('Fluxo de Caixa'!D:D,'Fluxo de Caixa'!C:C,"Aquisição de Cotas PJ",'Fluxo de Caixa'!A:A,A12)</f>
        <v>0</v>
      </c>
      <c r="D12" s="2">
        <f>SUMIFS(Posicao!F:F,Posicao!A:A,A12)</f>
        <v>28473057.630000003</v>
      </c>
      <c r="E12" s="2">
        <v>6623243.2300000004</v>
      </c>
      <c r="F12" s="2">
        <f>SUMIFS(CPR!D:D,CPR!A:A,A12)</f>
        <v>-4213466.5200000005</v>
      </c>
      <c r="G12" s="2">
        <v>30000</v>
      </c>
      <c r="H12" s="2">
        <f t="shared" si="1"/>
        <v>30912834.34</v>
      </c>
      <c r="I12" s="2">
        <f t="shared" si="0"/>
        <v>80829.400000000838</v>
      </c>
      <c r="J12" s="3">
        <f t="shared" si="2"/>
        <v>2.6216070008193513E-3</v>
      </c>
      <c r="K12" s="5">
        <f t="shared" si="3"/>
        <v>0.99302870690448508</v>
      </c>
    </row>
    <row r="13" spans="1:11" x14ac:dyDescent="0.25">
      <c r="A13" s="4">
        <v>44277</v>
      </c>
      <c r="B13" t="s">
        <v>12</v>
      </c>
      <c r="C13" s="2">
        <f>SUMIFS('Fluxo de Caixa'!D:D,'Fluxo de Caixa'!C:C,"Aquisição de Cotas PJ",'Fluxo de Caixa'!A:A,A13)</f>
        <v>0</v>
      </c>
      <c r="D13" s="2">
        <f>SUMIFS(Posicao!F:F,Posicao!A:A,A13)</f>
        <v>29887220.600000005</v>
      </c>
      <c r="E13" s="2">
        <v>4450487.62</v>
      </c>
      <c r="F13" s="2">
        <f>SUMIFS(CPR!D:D,CPR!A:A,A13)</f>
        <v>-3565230.1600000006</v>
      </c>
      <c r="G13" s="2">
        <v>30000</v>
      </c>
      <c r="H13" s="2">
        <f t="shared" si="1"/>
        <v>30802478.060000006</v>
      </c>
      <c r="I13" s="2">
        <f t="shared" si="0"/>
        <v>-110356.2799999984</v>
      </c>
      <c r="J13" s="3">
        <f t="shared" si="2"/>
        <v>-3.5699178789698259E-3</v>
      </c>
      <c r="K13" s="5">
        <f t="shared" si="3"/>
        <v>0.98948367596937647</v>
      </c>
    </row>
    <row r="14" spans="1:11" x14ac:dyDescent="0.25">
      <c r="A14" s="4">
        <v>44278</v>
      </c>
      <c r="B14" t="s">
        <v>12</v>
      </c>
      <c r="C14" s="2">
        <f>SUMIFS('Fluxo de Caixa'!D:D,'Fluxo de Caixa'!C:C,"Aquisição de Cotas PJ",'Fluxo de Caixa'!A:A,A14)</f>
        <v>15000000</v>
      </c>
      <c r="D14" s="2">
        <f>SUMIFS(Posicao!F:F,Posicao!A:A,A14)</f>
        <v>30171315.18</v>
      </c>
      <c r="E14" s="2">
        <v>17428765.420000002</v>
      </c>
      <c r="F14" s="2">
        <f>SUMIFS(CPR!D:D,CPR!A:A,A14)</f>
        <v>-1740024.36</v>
      </c>
      <c r="G14" s="2">
        <v>30000</v>
      </c>
      <c r="H14" s="2">
        <f t="shared" si="1"/>
        <v>45890056.240000002</v>
      </c>
      <c r="I14" s="2">
        <f t="shared" si="0"/>
        <v>87578.179999995977</v>
      </c>
      <c r="J14" s="3">
        <f t="shared" si="2"/>
        <v>2.8432186471946458E-3</v>
      </c>
      <c r="K14" s="5">
        <f t="shared" si="3"/>
        <v>0.99229699440798735</v>
      </c>
    </row>
    <row r="15" spans="1:11" x14ac:dyDescent="0.25">
      <c r="A15" s="4">
        <v>44279</v>
      </c>
      <c r="B15" t="s">
        <v>12</v>
      </c>
      <c r="C15" s="2">
        <f>SUMIFS('Fluxo de Caixa'!D:D,'Fluxo de Caixa'!C:C,"Aquisição de Cotas PJ",'Fluxo de Caixa'!A:A,A15)</f>
        <v>0</v>
      </c>
      <c r="D15" s="2">
        <f>SUMIFS(Posicao!F:F,Posicao!A:A,A15)</f>
        <v>30900216.359999996</v>
      </c>
      <c r="E15" s="2">
        <v>15898843.4</v>
      </c>
      <c r="F15" s="2">
        <f>SUMIFS(CPR!D:D,CPR!A:A,A15)</f>
        <v>-863836.61</v>
      </c>
      <c r="G15" s="2">
        <v>30000</v>
      </c>
      <c r="H15" s="2">
        <f t="shared" si="1"/>
        <v>45965223.149999999</v>
      </c>
      <c r="I15" s="2">
        <f t="shared" si="0"/>
        <v>75166.909999994794</v>
      </c>
      <c r="J15" s="3">
        <f t="shared" si="2"/>
        <v>1.6379781625648928E-3</v>
      </c>
      <c r="K15" s="5">
        <f t="shared" si="3"/>
        <v>0.99392235521560635</v>
      </c>
    </row>
    <row r="16" spans="1:11" x14ac:dyDescent="0.25">
      <c r="A16" s="4">
        <v>44280</v>
      </c>
      <c r="B16" t="s">
        <v>12</v>
      </c>
      <c r="C16" s="2">
        <f>SUMIFS('Fluxo de Caixa'!D:D,'Fluxo de Caixa'!C:C,"Aquisição de Cotas PJ",'Fluxo de Caixa'!A:A,A16)</f>
        <v>0</v>
      </c>
      <c r="D16" s="2">
        <f>SUMIFS(Posicao!F:F,Posicao!A:A,A16)</f>
        <v>32403448.43</v>
      </c>
      <c r="E16" s="2">
        <v>15712088.75</v>
      </c>
      <c r="F16" s="2">
        <f>SUMIFS(CPR!D:D,CPR!A:A,A16)</f>
        <v>-2251892.5200000005</v>
      </c>
      <c r="G16" s="2">
        <v>30000</v>
      </c>
      <c r="H16" s="2">
        <f t="shared" si="1"/>
        <v>45893644.659999996</v>
      </c>
      <c r="I16" s="2">
        <f t="shared" si="0"/>
        <v>-71578.489999996847</v>
      </c>
      <c r="J16" s="3">
        <f t="shared" si="2"/>
        <v>-1.5572314261678255E-3</v>
      </c>
      <c r="K16" s="5">
        <f t="shared" si="3"/>
        <v>0.99237458808889389</v>
      </c>
    </row>
    <row r="17" spans="1:11" x14ac:dyDescent="0.25">
      <c r="A17" s="4">
        <v>44281</v>
      </c>
      <c r="B17" t="s">
        <v>12</v>
      </c>
      <c r="C17" s="2">
        <f>SUMIFS('Fluxo de Caixa'!D:D,'Fluxo de Caixa'!C:C,"Aquisição de Cotas PJ",'Fluxo de Caixa'!A:A,A17)</f>
        <v>0</v>
      </c>
      <c r="D17" s="2">
        <f>SUMIFS(Posicao!F:F,Posicao!A:A,A17)</f>
        <v>33647576.579999998</v>
      </c>
      <c r="E17" s="2">
        <v>15078630.800000001</v>
      </c>
      <c r="F17" s="2">
        <f>SUMIFS(CPR!D:D,CPR!A:A,A17)</f>
        <v>-2819108.27</v>
      </c>
      <c r="G17" s="2">
        <v>30000</v>
      </c>
      <c r="H17" s="2">
        <f t="shared" si="1"/>
        <v>45937099.109999992</v>
      </c>
      <c r="I17" s="2">
        <f t="shared" si="0"/>
        <v>43454.449999999721</v>
      </c>
      <c r="J17" s="3">
        <f t="shared" si="2"/>
        <v>9.4685114511887456E-4</v>
      </c>
      <c r="K17" s="5">
        <f t="shared" si="3"/>
        <v>0.99331421910401285</v>
      </c>
    </row>
    <row r="18" spans="1:11" x14ac:dyDescent="0.25">
      <c r="A18" s="4">
        <v>44284</v>
      </c>
      <c r="B18" t="s">
        <v>12</v>
      </c>
      <c r="C18" s="2">
        <f>SUMIFS('Fluxo de Caixa'!D:D,'Fluxo de Caixa'!C:C,"Aquisição de Cotas PJ",'Fluxo de Caixa'!A:A,A18)</f>
        <v>0</v>
      </c>
      <c r="D18" s="2">
        <f>SUMIFS(Posicao!F:F,Posicao!A:A,A18)</f>
        <v>35190287.300000004</v>
      </c>
      <c r="E18" s="2">
        <v>13487472.039999999</v>
      </c>
      <c r="F18" s="2">
        <f>SUMIFS(CPR!D:D,CPR!A:A,A18)</f>
        <v>-2757266.2099999995</v>
      </c>
      <c r="G18" s="2">
        <v>30000</v>
      </c>
      <c r="H18" s="2">
        <f t="shared" si="1"/>
        <v>45950493.130000003</v>
      </c>
      <c r="I18" s="2">
        <f t="shared" si="0"/>
        <v>13394.020000005141</v>
      </c>
      <c r="J18" s="3">
        <f t="shared" si="2"/>
        <v>2.9157304791780839E-4</v>
      </c>
      <c r="K18" s="5">
        <f t="shared" si="3"/>
        <v>0.99360384275841718</v>
      </c>
    </row>
    <row r="19" spans="1:11" x14ac:dyDescent="0.25">
      <c r="A19" s="4">
        <v>44285</v>
      </c>
      <c r="B19" t="s">
        <v>12</v>
      </c>
      <c r="C19" s="2">
        <f>SUMIFS('Fluxo de Caixa'!D:D,'Fluxo de Caixa'!C:C,"Aquisição de Cotas PJ",'Fluxo de Caixa'!A:A,A19)</f>
        <v>0</v>
      </c>
      <c r="D19" s="2">
        <f>SUMIFS(Posicao!F:F,Posicao!A:A,A19)</f>
        <v>36222152.130000003</v>
      </c>
      <c r="E19" s="2">
        <v>12291985.99</v>
      </c>
      <c r="F19" s="2">
        <f>SUMIFS(CPR!D:D,CPR!A:A,A19)</f>
        <v>-2393730.7000000007</v>
      </c>
      <c r="G19" s="2">
        <v>30000</v>
      </c>
      <c r="H19" s="2">
        <f t="shared" si="1"/>
        <v>46150407.420000002</v>
      </c>
      <c r="I19" s="2">
        <f t="shared" si="0"/>
        <v>199914.28999999817</v>
      </c>
      <c r="J19" s="3">
        <f t="shared" si="2"/>
        <v>4.3506451483428981E-3</v>
      </c>
      <c r="K19" s="5">
        <f t="shared" si="3"/>
        <v>0.99792666049628886</v>
      </c>
    </row>
    <row r="20" spans="1:11" x14ac:dyDescent="0.25">
      <c r="A20" s="4">
        <v>44286</v>
      </c>
      <c r="B20" t="s">
        <v>12</v>
      </c>
      <c r="C20" s="2">
        <f>SUMIFS('Fluxo de Caixa'!D:D,'Fluxo de Caixa'!C:C,"Aquisição de Cotas PJ",'Fluxo de Caixa'!A:A,A20)</f>
        <v>0</v>
      </c>
      <c r="D20" s="2">
        <f>SUMIFS(Posicao!F:F,Posicao!A:A,A20)</f>
        <v>37434340.579999998</v>
      </c>
      <c r="E20" s="2">
        <v>10765705.369999999</v>
      </c>
      <c r="F20" s="2">
        <f>SUMIFS(CPR!D:D,CPR!A:A,A20)</f>
        <v>-1870539.07</v>
      </c>
      <c r="G20" s="2">
        <v>30000</v>
      </c>
      <c r="H20" s="2">
        <f t="shared" si="1"/>
        <v>46359506.879999995</v>
      </c>
      <c r="I20" s="2">
        <f t="shared" si="0"/>
        <v>209099.45999999484</v>
      </c>
      <c r="J20" s="3">
        <f t="shared" si="2"/>
        <v>4.5308258732593186E-3</v>
      </c>
      <c r="K20" s="5">
        <f t="shared" si="3"/>
        <v>1.0024480924292807</v>
      </c>
    </row>
    <row r="21" spans="1:11" x14ac:dyDescent="0.25">
      <c r="A21" s="4">
        <v>44287</v>
      </c>
      <c r="B21" t="s">
        <v>12</v>
      </c>
      <c r="C21" s="2">
        <f>SUMIFS('Fluxo de Caixa'!D:D,'Fluxo de Caixa'!C:C,"Aquisição de Cotas PJ",'Fluxo de Caixa'!A:A,A21)</f>
        <v>0</v>
      </c>
      <c r="D21" s="2">
        <f>SUMIFS(Posicao!F:F,Posicao!A:A,A21)</f>
        <v>38804847.010000005</v>
      </c>
      <c r="E21" s="2">
        <v>9934355.6500000004</v>
      </c>
      <c r="F21" s="2">
        <f>SUMIFS(CPR!D:D,CPR!A:A,A21)</f>
        <v>-2422261.3499999996</v>
      </c>
      <c r="G21" s="2">
        <v>30000</v>
      </c>
      <c r="H21" s="2">
        <f t="shared" si="1"/>
        <v>46346941.310000002</v>
      </c>
      <c r="I21" s="2">
        <f t="shared" si="0"/>
        <v>-12565.569999991218</v>
      </c>
      <c r="J21" s="3">
        <f t="shared" si="2"/>
        <v>-2.710462393941499E-4</v>
      </c>
      <c r="K21" s="5">
        <f t="shared" si="3"/>
        <v>1.0021763826436398</v>
      </c>
    </row>
    <row r="22" spans="1:11" x14ac:dyDescent="0.25">
      <c r="A22" s="4">
        <v>44291</v>
      </c>
      <c r="B22" t="s">
        <v>12</v>
      </c>
      <c r="C22" s="2">
        <f>SUMIFS('Fluxo de Caixa'!D:D,'Fluxo de Caixa'!C:C,"Aquisição de Cotas PJ",'Fluxo de Caixa'!A:A,A22)</f>
        <v>9000000.0099999998</v>
      </c>
      <c r="D22" s="2">
        <f>SUMIFS(Posicao!F:F,Posicao!A:A,A22)</f>
        <v>40427355.219999991</v>
      </c>
      <c r="E22" s="2">
        <v>17949302.379999999</v>
      </c>
      <c r="F22" s="2">
        <f>SUMIFS(CPR!D:D,CPR!A:A,A22)</f>
        <v>-3068235.64</v>
      </c>
      <c r="G22" s="2">
        <v>30000</v>
      </c>
      <c r="H22" s="2">
        <f t="shared" si="1"/>
        <v>55338421.959999993</v>
      </c>
      <c r="I22" s="2">
        <f t="shared" si="0"/>
        <v>-8519.3600000161678</v>
      </c>
      <c r="J22" s="3">
        <f t="shared" si="2"/>
        <v>-1.8381709254625605E-4</v>
      </c>
      <c r="K22" s="5">
        <f t="shared" si="3"/>
        <v>1.0019921654947639</v>
      </c>
    </row>
    <row r="23" spans="1:11" x14ac:dyDescent="0.25">
      <c r="A23" s="4">
        <v>44292</v>
      </c>
      <c r="B23" t="s">
        <v>12</v>
      </c>
      <c r="C23" s="2">
        <f>SUMIFS('Fluxo de Caixa'!D:D,'Fluxo de Caixa'!C:C,"Aquisição de Cotas PJ",'Fluxo de Caixa'!A:A,A23)</f>
        <v>0</v>
      </c>
      <c r="D23" s="2">
        <f>SUMIFS(Posicao!F:F,Posicao!A:A,A23)</f>
        <v>43978311.709999993</v>
      </c>
      <c r="E23" s="2">
        <v>16443297.58</v>
      </c>
      <c r="F23" s="2">
        <f>SUMIFS(CPR!D:D,CPR!A:A,A23)</f>
        <v>-5126554.3400000017</v>
      </c>
      <c r="G23" s="2">
        <v>30000</v>
      </c>
      <c r="H23" s="2">
        <f t="shared" si="1"/>
        <v>55325054.949999988</v>
      </c>
      <c r="I23" s="2">
        <f t="shared" si="0"/>
        <v>-13367.010000000242</v>
      </c>
      <c r="J23" s="3">
        <f t="shared" si="2"/>
        <v>-2.4155025616130242E-4</v>
      </c>
      <c r="K23" s="5">
        <f t="shared" si="3"/>
        <v>1.001750134030517</v>
      </c>
    </row>
    <row r="24" spans="1:11" x14ac:dyDescent="0.25">
      <c r="A24" s="4">
        <v>44293</v>
      </c>
      <c r="B24" t="s">
        <v>12</v>
      </c>
      <c r="C24" s="2">
        <f>SUMIFS('Fluxo de Caixa'!D:D,'Fluxo de Caixa'!C:C,"Aquisição de Cotas PJ",'Fluxo de Caixa'!A:A,A24)</f>
        <v>0</v>
      </c>
      <c r="D24" s="2">
        <f>SUMIFS(Posicao!F:F,Posicao!A:A,A24)</f>
        <v>48632596.25</v>
      </c>
      <c r="E24" s="2">
        <v>14809830.369999999</v>
      </c>
      <c r="F24" s="2">
        <f>SUMIFS(CPR!D:D,CPR!A:A,A24)</f>
        <v>-8027277.4199999999</v>
      </c>
      <c r="G24" s="2">
        <v>30000</v>
      </c>
      <c r="H24" s="2">
        <f t="shared" si="1"/>
        <v>55445149.199999996</v>
      </c>
      <c r="I24" s="2">
        <f t="shared" si="0"/>
        <v>120094.25000000559</v>
      </c>
      <c r="J24" s="3">
        <f t="shared" si="2"/>
        <v>2.1707027694512142E-3</v>
      </c>
      <c r="K24" s="5">
        <f t="shared" si="3"/>
        <v>1.0039246358207554</v>
      </c>
    </row>
    <row r="25" spans="1:11" x14ac:dyDescent="0.25">
      <c r="A25" s="4">
        <v>44294</v>
      </c>
      <c r="B25" t="s">
        <v>12</v>
      </c>
      <c r="C25" s="2">
        <f>SUMIFS('Fluxo de Caixa'!D:D,'Fluxo de Caixa'!C:C,"Aquisição de Cotas PJ",'Fluxo de Caixa'!A:A,A25)</f>
        <v>30000000</v>
      </c>
      <c r="D25" s="2">
        <f>SUMIFS(Posicao!F:F,Posicao!A:A,A25)</f>
        <v>51729551.460000001</v>
      </c>
      <c r="E25" s="2">
        <v>41325039.490000002</v>
      </c>
      <c r="F25" s="2">
        <f>SUMIFS(CPR!D:D,CPR!A:A,A25)</f>
        <v>-7642326.54</v>
      </c>
      <c r="G25" s="2">
        <v>30000</v>
      </c>
      <c r="H25" s="2">
        <f t="shared" si="1"/>
        <v>85442264.409999996</v>
      </c>
      <c r="I25" s="2">
        <f t="shared" si="0"/>
        <v>-2884.7899999916553</v>
      </c>
      <c r="J25" s="3">
        <f t="shared" si="2"/>
        <v>-5.2029619211335004E-5</v>
      </c>
      <c r="K25" s="5">
        <f t="shared" si="3"/>
        <v>1.0038724020042367</v>
      </c>
    </row>
    <row r="26" spans="1:11" x14ac:dyDescent="0.25">
      <c r="A26" s="4">
        <v>44295</v>
      </c>
      <c r="B26" t="s">
        <v>12</v>
      </c>
      <c r="C26" s="2">
        <f>SUMIFS('Fluxo de Caixa'!D:D,'Fluxo de Caixa'!C:C,"Aquisição de Cotas PJ",'Fluxo de Caixa'!A:A,A26)</f>
        <v>0</v>
      </c>
      <c r="D26" s="2">
        <f>SUMIFS(Posicao!F:F,Posicao!A:A,A26)</f>
        <v>59520340.719999999</v>
      </c>
      <c r="E26" s="2">
        <v>36822751.630000003</v>
      </c>
      <c r="F26" s="2">
        <f>SUMIFS(CPR!D:D,CPR!A:A,A26)</f>
        <v>-10872042.129999997</v>
      </c>
      <c r="G26" s="2">
        <v>30000</v>
      </c>
      <c r="H26" s="2">
        <f t="shared" si="1"/>
        <v>85501050.219999999</v>
      </c>
      <c r="I26" s="2">
        <f t="shared" si="0"/>
        <v>58785.810000001453</v>
      </c>
      <c r="J26" s="3">
        <f t="shared" si="2"/>
        <v>6.8801793124201511E-4</v>
      </c>
      <c r="K26" s="5">
        <f t="shared" si="3"/>
        <v>1.0045630842174946</v>
      </c>
    </row>
    <row r="27" spans="1:11" x14ac:dyDescent="0.25">
      <c r="A27" s="4">
        <v>44298</v>
      </c>
      <c r="B27" t="s">
        <v>12</v>
      </c>
      <c r="C27" s="2">
        <f>SUMIFS('Fluxo de Caixa'!D:D,'Fluxo de Caixa'!C:C,"Aquisição de Cotas PJ",'Fluxo de Caixa'!A:A,A27)</f>
        <v>0</v>
      </c>
      <c r="D27" s="2">
        <f>SUMIFS(Posicao!F:F,Posicao!A:A,A27)</f>
        <v>65411858.189999998</v>
      </c>
      <c r="E27" s="2">
        <v>33729717.219999999</v>
      </c>
      <c r="F27" s="2">
        <f>SUMIFS(CPR!D:D,CPR!A:A,A27)</f>
        <v>-13737078.16</v>
      </c>
      <c r="G27" s="2">
        <v>30000</v>
      </c>
      <c r="H27" s="2">
        <f t="shared" si="1"/>
        <v>85434497.25</v>
      </c>
      <c r="I27" s="2">
        <f t="shared" si="0"/>
        <v>-66552.970000008121</v>
      </c>
      <c r="J27" s="3">
        <f t="shared" si="2"/>
        <v>-7.7838774879095422E-4</v>
      </c>
      <c r="K27" s="5">
        <f t="shared" si="3"/>
        <v>1.0037811446198521</v>
      </c>
    </row>
    <row r="28" spans="1:11" x14ac:dyDescent="0.25">
      <c r="A28" s="4">
        <v>44299</v>
      </c>
      <c r="B28" t="s">
        <v>12</v>
      </c>
      <c r="C28" s="2">
        <f>SUMIFS('Fluxo de Caixa'!D:D,'Fluxo de Caixa'!C:C,"Aquisição de Cotas PJ",'Fluxo de Caixa'!A:A,A28)</f>
        <v>0</v>
      </c>
      <c r="D28" s="2">
        <f>SUMIFS(Posicao!F:F,Posicao!A:A,A28)</f>
        <v>70502739.870000005</v>
      </c>
      <c r="E28" s="2">
        <v>25967791.149999999</v>
      </c>
      <c r="F28" s="2">
        <f>SUMIFS(CPR!D:D,CPR!A:A,A28)</f>
        <v>-11107121.639999997</v>
      </c>
      <c r="G28" s="2">
        <v>30000</v>
      </c>
      <c r="H28" s="2">
        <f t="shared" si="1"/>
        <v>85393409.38000001</v>
      </c>
      <c r="I28" s="2">
        <f t="shared" si="0"/>
        <v>-41087.869999989867</v>
      </c>
      <c r="J28" s="3">
        <f t="shared" si="2"/>
        <v>-4.809283289835227E-4</v>
      </c>
      <c r="K28" s="5">
        <f t="shared" si="3"/>
        <v>1.003298397831305</v>
      </c>
    </row>
    <row r="29" spans="1:11" x14ac:dyDescent="0.25">
      <c r="A29" s="4">
        <v>44300</v>
      </c>
      <c r="B29" t="s">
        <v>12</v>
      </c>
      <c r="C29" s="2">
        <f>SUMIFS('Fluxo de Caixa'!D:D,'Fluxo de Caixa'!C:C,"Aquisição de Cotas PJ",'Fluxo de Caixa'!A:A,A29)</f>
        <v>0</v>
      </c>
      <c r="D29" s="2">
        <f>SUMIFS(Posicao!F:F,Posicao!A:A,A29)</f>
        <v>75375815.710000008</v>
      </c>
      <c r="E29" s="2">
        <v>20019383.449999999</v>
      </c>
      <c r="F29" s="2">
        <f>SUMIFS(CPR!D:D,CPR!A:A,A29)</f>
        <v>-10352362.719999997</v>
      </c>
      <c r="G29" s="2">
        <v>30000</v>
      </c>
      <c r="H29" s="2">
        <f t="shared" si="1"/>
        <v>85072836.440000013</v>
      </c>
      <c r="I29" s="2">
        <f t="shared" si="0"/>
        <v>-320572.93999999575</v>
      </c>
      <c r="J29" s="3">
        <f t="shared" si="2"/>
        <v>-3.7540712137800782E-3</v>
      </c>
      <c r="K29" s="5">
        <f t="shared" si="3"/>
        <v>0.99953194419717484</v>
      </c>
    </row>
    <row r="30" spans="1:11" x14ac:dyDescent="0.25">
      <c r="A30" s="4">
        <v>44301</v>
      </c>
      <c r="B30" t="s">
        <v>12</v>
      </c>
      <c r="C30" s="2">
        <f>SUMIFS('Fluxo de Caixa'!D:D,'Fluxo de Caixa'!C:C,"Aquisição de Cotas PJ",'Fluxo de Caixa'!A:A,A30)</f>
        <v>0</v>
      </c>
      <c r="D30" s="2">
        <f>SUMIFS(Posicao!F:F,Posicao!A:A,A30)</f>
        <v>77733534.539999992</v>
      </c>
      <c r="E30" s="2">
        <v>14934626.73</v>
      </c>
      <c r="F30" s="2">
        <f>SUMIFS(CPR!D:D,CPR!A:A,A30)</f>
        <v>-7593629.6100000003</v>
      </c>
      <c r="G30" s="2">
        <v>30000</v>
      </c>
      <c r="H30" s="2">
        <f t="shared" si="1"/>
        <v>85104531.659999996</v>
      </c>
      <c r="I30" s="2">
        <f t="shared" si="0"/>
        <v>31695.219999982044</v>
      </c>
      <c r="J30" s="3">
        <f t="shared" si="2"/>
        <v>3.7256568989957187E-4</v>
      </c>
      <c r="K30" s="5">
        <f t="shared" si="3"/>
        <v>0.99990433550554136</v>
      </c>
    </row>
    <row r="31" spans="1:11" x14ac:dyDescent="0.25">
      <c r="A31" s="4">
        <v>44302</v>
      </c>
      <c r="B31" t="s">
        <v>12</v>
      </c>
      <c r="C31" s="2">
        <f>SUMIFS('Fluxo de Caixa'!D:D,'Fluxo de Caixa'!C:C,"Aquisição de Cotas PJ",'Fluxo de Caixa'!A:A,A31)</f>
        <v>0</v>
      </c>
      <c r="D31" s="2">
        <f>SUMIFS(Posicao!F:F,Posicao!A:A,A31)</f>
        <v>80784587.620000005</v>
      </c>
      <c r="E31" s="2">
        <v>9585125.0500000007</v>
      </c>
      <c r="F31" s="2">
        <f>SUMIFS(CPR!D:D,CPR!A:A,A31)</f>
        <v>-5143189.82</v>
      </c>
      <c r="G31" s="2">
        <v>30000</v>
      </c>
      <c r="H31" s="2">
        <f t="shared" si="1"/>
        <v>85256522.849999994</v>
      </c>
      <c r="I31" s="2">
        <f t="shared" si="0"/>
        <v>151991.19000001345</v>
      </c>
      <c r="J31" s="3">
        <f t="shared" si="2"/>
        <v>1.7859353319425041E-3</v>
      </c>
      <c r="K31" s="5">
        <f t="shared" si="3"/>
        <v>1.0016900999868832</v>
      </c>
    </row>
    <row r="32" spans="1:11" x14ac:dyDescent="0.25">
      <c r="A32" s="4">
        <v>44305</v>
      </c>
      <c r="B32" t="s">
        <v>12</v>
      </c>
      <c r="C32" s="2">
        <f>SUMIFS('Fluxo de Caixa'!D:D,'Fluxo de Caixa'!C:C,"Aquisição de Cotas PJ",'Fluxo de Caixa'!A:A,A32)</f>
        <v>27000000.010000002</v>
      </c>
      <c r="D32" s="2">
        <f>SUMIFS(Posicao!F:F,Posicao!A:A,A32)</f>
        <v>83390062.580000013</v>
      </c>
      <c r="E32" s="2">
        <v>34260465.490000002</v>
      </c>
      <c r="F32" s="2">
        <f>SUMIFS(CPR!D:D,CPR!A:A,A32)</f>
        <v>-6057690.2799999993</v>
      </c>
      <c r="G32" s="2">
        <v>30000</v>
      </c>
      <c r="H32" s="2">
        <f t="shared" si="1"/>
        <v>111622837.79000002</v>
      </c>
      <c r="I32" s="2">
        <f t="shared" si="0"/>
        <v>-633685.06999998912</v>
      </c>
      <c r="J32" s="3">
        <f t="shared" si="2"/>
        <v>-7.4326872457007457E-3</v>
      </c>
      <c r="K32" s="5">
        <f t="shared" si="3"/>
        <v>0.99424485075656599</v>
      </c>
    </row>
    <row r="33" spans="1:11" x14ac:dyDescent="0.25">
      <c r="A33" s="4">
        <v>44306</v>
      </c>
      <c r="B33" t="s">
        <v>12</v>
      </c>
      <c r="C33" s="2">
        <f>SUMIFS('Fluxo de Caixa'!D:D,'Fluxo de Caixa'!C:C,"Aquisição de Cotas PJ",'Fluxo de Caixa'!A:A,A33)</f>
        <v>0</v>
      </c>
      <c r="D33" s="2">
        <f>SUMIFS(Posicao!F:F,Posicao!A:A,A33)</f>
        <v>84620174.229999989</v>
      </c>
      <c r="E33" s="2">
        <v>31473481.489999998</v>
      </c>
      <c r="F33" s="2">
        <f>SUMIFS(CPR!D:D,CPR!A:A,A33)</f>
        <v>-4252880.7999999989</v>
      </c>
      <c r="G33" s="2">
        <v>30000</v>
      </c>
      <c r="H33" s="2">
        <f t="shared" si="1"/>
        <v>111870774.91999999</v>
      </c>
      <c r="I33" s="2">
        <f t="shared" si="0"/>
        <v>247937.12999997288</v>
      </c>
      <c r="J33" s="3">
        <f t="shared" si="2"/>
        <v>2.2212043243912661E-3</v>
      </c>
      <c r="K33" s="5">
        <f t="shared" si="3"/>
        <v>0.99645327171857012</v>
      </c>
    </row>
    <row r="34" spans="1:11" x14ac:dyDescent="0.25">
      <c r="A34" s="4">
        <v>44308</v>
      </c>
      <c r="B34" t="s">
        <v>12</v>
      </c>
      <c r="C34" s="2">
        <f>SUMIFS('Fluxo de Caixa'!D:D,'Fluxo de Caixa'!C:C,"Aquisição de Cotas PJ",'Fluxo de Caixa'!A:A,A34)</f>
        <v>0</v>
      </c>
      <c r="D34" s="2">
        <f>SUMIFS(Posicao!F:F,Posicao!A:A,A34)</f>
        <v>87046137</v>
      </c>
      <c r="E34" s="2">
        <v>28215069.579999998</v>
      </c>
      <c r="F34" s="2">
        <f>SUMIFS(CPR!D:D,CPR!A:A,A34)</f>
        <v>-3526924.7400000007</v>
      </c>
      <c r="G34" s="2">
        <v>30000</v>
      </c>
      <c r="H34" s="2">
        <f t="shared" si="1"/>
        <v>111764281.84</v>
      </c>
      <c r="I34" s="2">
        <f t="shared" si="0"/>
        <v>-106493.07999999076</v>
      </c>
      <c r="J34" s="3">
        <f t="shared" si="2"/>
        <v>-9.5192940315417607E-4</v>
      </c>
      <c r="K34" s="5">
        <f t="shared" si="3"/>
        <v>0.99550471855035205</v>
      </c>
    </row>
    <row r="35" spans="1:11" x14ac:dyDescent="0.25">
      <c r="A35" s="4">
        <v>44309</v>
      </c>
      <c r="B35" t="s">
        <v>12</v>
      </c>
      <c r="C35" s="2">
        <f>SUMIFS('Fluxo de Caixa'!D:D,'Fluxo de Caixa'!C:C,"Aquisição de Cotas PJ",'Fluxo de Caixa'!A:A,A35)</f>
        <v>0</v>
      </c>
      <c r="D35" s="2">
        <f>SUMIFS(Posicao!F:F,Posicao!A:A,A35)</f>
        <v>88937930.210000008</v>
      </c>
      <c r="E35" s="2">
        <v>27266993.699999999</v>
      </c>
      <c r="F35" s="2">
        <f>SUMIFS(CPR!D:D,CPR!A:A,A35)</f>
        <v>-4219118.83</v>
      </c>
      <c r="G35" s="2">
        <v>30000</v>
      </c>
      <c r="H35" s="2">
        <f t="shared" si="1"/>
        <v>112015805.08000001</v>
      </c>
      <c r="I35" s="2">
        <f t="shared" si="0"/>
        <v>251523.24000001</v>
      </c>
      <c r="J35" s="3">
        <f t="shared" si="2"/>
        <v>2.2504796331987956E-3</v>
      </c>
      <c r="K35" s="5">
        <f t="shared" si="3"/>
        <v>0.99774508164420295</v>
      </c>
    </row>
    <row r="36" spans="1:11" x14ac:dyDescent="0.25">
      <c r="A36" s="4">
        <v>44312</v>
      </c>
      <c r="B36" t="s">
        <v>12</v>
      </c>
      <c r="C36" s="2">
        <f>SUMIFS('Fluxo de Caixa'!D:D,'Fluxo de Caixa'!C:C,"Aquisição de Cotas PJ",'Fluxo de Caixa'!A:A,A36)</f>
        <v>11801420.960000001</v>
      </c>
      <c r="D36" s="2">
        <f>SUMIFS(Posicao!F:F,Posicao!A:A,A36)</f>
        <v>90361415.269999996</v>
      </c>
      <c r="E36" s="2">
        <v>36538401.200000003</v>
      </c>
      <c r="F36" s="2">
        <f>SUMIFS(CPR!D:D,CPR!A:A,A36)</f>
        <v>-2919612.42</v>
      </c>
      <c r="G36" s="2">
        <v>30000</v>
      </c>
      <c r="H36" s="2">
        <f t="shared" si="1"/>
        <v>124010204.05</v>
      </c>
      <c r="I36" s="2">
        <f t="shared" si="0"/>
        <v>192978.00999999046</v>
      </c>
      <c r="J36" s="3">
        <f t="shared" si="2"/>
        <v>1.7227748339814053E-3</v>
      </c>
      <c r="K36" s="5">
        <f t="shared" si="3"/>
        <v>0.9994639717615883</v>
      </c>
    </row>
    <row r="37" spans="1:11" x14ac:dyDescent="0.25">
      <c r="A37" s="4">
        <v>44313</v>
      </c>
      <c r="B37" t="s">
        <v>12</v>
      </c>
      <c r="C37" s="2">
        <f>SUMIFS('Fluxo de Caixa'!D:D,'Fluxo de Caixa'!C:C,"Aquisição de Cotas PJ",'Fluxo de Caixa'!A:A,A37)</f>
        <v>198579.04</v>
      </c>
      <c r="D37" s="2">
        <f>SUMIFS(Posicao!F:F,Posicao!A:A,A37)</f>
        <v>91227189.890000015</v>
      </c>
      <c r="E37" s="2">
        <v>35103736.780000001</v>
      </c>
      <c r="F37" s="2">
        <f>SUMIFS(CPR!D:D,CPR!A:A,A37)</f>
        <v>-2068935.1400000004</v>
      </c>
      <c r="G37" s="2">
        <v>30000</v>
      </c>
      <c r="H37" s="2">
        <f t="shared" si="1"/>
        <v>124291991.53000002</v>
      </c>
      <c r="I37" s="2">
        <f t="shared" si="0"/>
        <v>83208.440000017203</v>
      </c>
      <c r="J37" s="3">
        <f t="shared" si="2"/>
        <v>6.7098059097191849E-4</v>
      </c>
      <c r="K37" s="5">
        <f t="shared" si="3"/>
        <v>1.0001345926880161</v>
      </c>
    </row>
    <row r="38" spans="1:11" x14ac:dyDescent="0.25">
      <c r="A38" s="4">
        <v>44314</v>
      </c>
      <c r="B38" t="s">
        <v>12</v>
      </c>
      <c r="C38" s="2">
        <f>SUMIFS('Fluxo de Caixa'!D:D,'Fluxo de Caixa'!C:C,"Aquisição de Cotas PJ",'Fluxo de Caixa'!A:A,A38)</f>
        <v>0</v>
      </c>
      <c r="D38" s="2">
        <f>SUMIFS(Posicao!F:F,Posicao!A:A,A38)</f>
        <v>92082013.279999986</v>
      </c>
      <c r="E38" s="2">
        <v>33893057.200000003</v>
      </c>
      <c r="F38" s="2">
        <f>SUMIFS(CPR!D:D,CPR!A:A,A38)</f>
        <v>-1831786.86</v>
      </c>
      <c r="G38" s="2">
        <v>30000</v>
      </c>
      <c r="H38" s="2">
        <f t="shared" si="1"/>
        <v>124173283.61999999</v>
      </c>
      <c r="I38" s="2">
        <f t="shared" si="0"/>
        <v>-118707.91000002739</v>
      </c>
      <c r="J38" s="3">
        <f t="shared" si="2"/>
        <v>-9.5507287749408364E-4</v>
      </c>
      <c r="K38" s="5">
        <f t="shared" si="3"/>
        <v>0.99917939126469613</v>
      </c>
    </row>
    <row r="39" spans="1:11" x14ac:dyDescent="0.25">
      <c r="A39" s="4">
        <v>44315</v>
      </c>
      <c r="B39" t="s">
        <v>12</v>
      </c>
      <c r="C39" s="2">
        <f>SUMIFS('Fluxo de Caixa'!D:D,'Fluxo de Caixa'!C:C,"Aquisição de Cotas PJ",'Fluxo de Caixa'!A:A,A39)</f>
        <v>0</v>
      </c>
      <c r="D39" s="2">
        <f>SUMIFS(Posicao!F:F,Posicao!A:A,A39)</f>
        <v>92853917.950000003</v>
      </c>
      <c r="E39" s="2">
        <v>33127540.010000002</v>
      </c>
      <c r="F39" s="2">
        <f>SUMIFS(CPR!D:D,CPR!A:A,A39)</f>
        <v>-1301327.8000000003</v>
      </c>
      <c r="G39" s="2">
        <v>30000</v>
      </c>
      <c r="H39" s="2">
        <f t="shared" si="1"/>
        <v>124710130.16000001</v>
      </c>
      <c r="I39" s="2">
        <f t="shared" si="0"/>
        <v>536846.5400000189</v>
      </c>
      <c r="J39" s="3">
        <f t="shared" si="2"/>
        <v>4.3233658992452677E-3</v>
      </c>
      <c r="K39" s="5">
        <f t="shared" si="3"/>
        <v>1.0034992093721185</v>
      </c>
    </row>
    <row r="40" spans="1:11" x14ac:dyDescent="0.25">
      <c r="A40" s="4">
        <v>44316</v>
      </c>
      <c r="B40" t="s">
        <v>12</v>
      </c>
      <c r="C40" s="2">
        <f>SUMIFS('Fluxo de Caixa'!D:D,'Fluxo de Caixa'!C:C,"Aquisição de Cotas PJ",'Fluxo de Caixa'!A:A,A40)</f>
        <v>0</v>
      </c>
      <c r="D40" s="2">
        <f>SUMIFS(Posicao!F:F,Posicao!A:A,A40)</f>
        <v>94302443.019999996</v>
      </c>
      <c r="E40" s="2">
        <v>32147317.960000001</v>
      </c>
      <c r="F40" s="2">
        <f>SUMIFS(CPR!D:D,CPR!A:A,A40)</f>
        <v>-1333731.7100000002</v>
      </c>
      <c r="G40" s="2">
        <v>30000</v>
      </c>
      <c r="H40" s="2">
        <f t="shared" si="1"/>
        <v>125146029.27</v>
      </c>
      <c r="I40" s="2">
        <f t="shared" si="0"/>
        <v>435899.10999999219</v>
      </c>
      <c r="J40" s="3">
        <f t="shared" si="2"/>
        <v>3.495298332547199E-3</v>
      </c>
      <c r="K40" s="5">
        <f t="shared" si="3"/>
        <v>1.0070067384853492</v>
      </c>
    </row>
    <row r="41" spans="1:11" x14ac:dyDescent="0.25">
      <c r="A41" s="4">
        <v>44319</v>
      </c>
      <c r="B41" t="s">
        <v>12</v>
      </c>
      <c r="C41" s="2">
        <f>SUMIFS('Fluxo de Caixa'!D:D,'Fluxo de Caixa'!C:C,"Aquisição de Cotas PJ",'Fluxo de Caixa'!A:A,A41)</f>
        <v>0</v>
      </c>
      <c r="D41" s="2">
        <f>SUMIFS(Posicao!F:F,Posicao!A:A,A41)</f>
        <v>95510498.149999991</v>
      </c>
      <c r="E41" s="2">
        <v>31937450.41</v>
      </c>
      <c r="F41" s="2">
        <f>SUMIFS(CPR!D:D,CPR!A:A,A41)</f>
        <v>-2360774.4</v>
      </c>
      <c r="G41" s="2">
        <v>30000</v>
      </c>
      <c r="H41" s="2">
        <f t="shared" si="1"/>
        <v>125117174.15999998</v>
      </c>
      <c r="I41" s="2">
        <f t="shared" si="0"/>
        <v>-28855.110000005225</v>
      </c>
      <c r="J41" s="3">
        <f t="shared" si="2"/>
        <v>-2.3057151847583526E-4</v>
      </c>
      <c r="K41" s="5">
        <f t="shared" si="3"/>
        <v>1.0067745514125412</v>
      </c>
    </row>
    <row r="42" spans="1:11" x14ac:dyDescent="0.25">
      <c r="A42" s="4">
        <v>44320</v>
      </c>
      <c r="B42" t="s">
        <v>12</v>
      </c>
      <c r="C42" s="2">
        <f>SUMIFS('Fluxo de Caixa'!D:D,'Fluxo de Caixa'!C:C,"Aquisição de Cotas PJ",'Fluxo de Caixa'!A:A,A42)</f>
        <v>0</v>
      </c>
      <c r="D42" s="2">
        <f>SUMIFS(Posicao!F:F,Posicao!A:A,A42)</f>
        <v>97061567.640000015</v>
      </c>
      <c r="E42" s="2">
        <v>30941674.449999999</v>
      </c>
      <c r="F42" s="2">
        <f>SUMIFS(CPR!D:D,CPR!A:A,A42)</f>
        <v>-3259619.4899999993</v>
      </c>
      <c r="G42" s="2">
        <v>30000</v>
      </c>
      <c r="H42" s="2">
        <f t="shared" si="1"/>
        <v>124773622.60000002</v>
      </c>
      <c r="I42" s="2">
        <f t="shared" si="0"/>
        <v>-343551.55999997584</v>
      </c>
      <c r="J42" s="3">
        <f t="shared" si="2"/>
        <v>-2.7458385493956388E-3</v>
      </c>
      <c r="K42" s="5">
        <f t="shared" si="3"/>
        <v>1.0040101110387223</v>
      </c>
    </row>
    <row r="43" spans="1:11" x14ac:dyDescent="0.25">
      <c r="A43" s="4">
        <v>44321</v>
      </c>
      <c r="B43" t="s">
        <v>12</v>
      </c>
      <c r="C43" s="2">
        <f>SUMIFS('Fluxo de Caixa'!D:D,'Fluxo de Caixa'!C:C,"Aquisição de Cotas PJ",'Fluxo de Caixa'!A:A,A43)</f>
        <v>0</v>
      </c>
      <c r="D43" s="2">
        <f>SUMIFS(Posicao!F:F,Posicao!A:A,A43)</f>
        <v>98818613.579999998</v>
      </c>
      <c r="E43" s="2">
        <v>29358087.649999999</v>
      </c>
      <c r="F43" s="2">
        <f>SUMIFS(CPR!D:D,CPR!A:A,A43)</f>
        <v>-3806410.3899999992</v>
      </c>
      <c r="G43" s="2">
        <v>30000</v>
      </c>
      <c r="H43" s="2">
        <f t="shared" si="1"/>
        <v>124400290.83999999</v>
      </c>
      <c r="I43" s="2">
        <f t="shared" si="0"/>
        <v>-373331.76000001794</v>
      </c>
      <c r="J43" s="3">
        <f t="shared" si="2"/>
        <v>-2.9920727812547928E-3</v>
      </c>
      <c r="K43" s="5">
        <f t="shared" si="3"/>
        <v>1.0010060397133786</v>
      </c>
    </row>
    <row r="44" spans="1:11" x14ac:dyDescent="0.25">
      <c r="A44" s="4">
        <v>44322</v>
      </c>
      <c r="B44" t="s">
        <v>12</v>
      </c>
      <c r="C44" s="2">
        <f>SUMIFS('Fluxo de Caixa'!D:D,'Fluxo de Caixa'!C:C,"Aquisição de Cotas PJ",'Fluxo de Caixa'!A:A,A44)</f>
        <v>0</v>
      </c>
      <c r="D44" s="2">
        <f>SUMIFS(Posicao!F:F,Posicao!A:A,A44)</f>
        <v>100531370.68999998</v>
      </c>
      <c r="E44" s="2">
        <v>27423882.989999998</v>
      </c>
      <c r="F44" s="2">
        <f>SUMIFS(CPR!D:D,CPR!A:A,A44)</f>
        <v>-3371696.2699999996</v>
      </c>
      <c r="G44" s="2">
        <v>30000</v>
      </c>
      <c r="H44" s="2">
        <f t="shared" si="1"/>
        <v>124613557.40999998</v>
      </c>
      <c r="I44" s="2">
        <f t="shared" si="0"/>
        <v>213266.569999984</v>
      </c>
      <c r="J44" s="3">
        <f t="shared" si="2"/>
        <v>1.7143574871081389E-3</v>
      </c>
      <c r="K44" s="5">
        <f t="shared" si="3"/>
        <v>1.0027221219122018</v>
      </c>
    </row>
    <row r="45" spans="1:11" x14ac:dyDescent="0.25">
      <c r="A45" s="4">
        <v>44323</v>
      </c>
      <c r="B45" t="s">
        <v>12</v>
      </c>
      <c r="C45" s="2">
        <f>SUMIFS('Fluxo de Caixa'!D:D,'Fluxo de Caixa'!C:C,"Aquisição de Cotas PJ",'Fluxo de Caixa'!A:A,A45)</f>
        <v>0</v>
      </c>
      <c r="D45" s="2">
        <f>SUMIFS(Posicao!F:F,Posicao!A:A,A45)</f>
        <v>102073973.44000001</v>
      </c>
      <c r="E45" s="2">
        <v>25370398.670000002</v>
      </c>
      <c r="F45" s="2">
        <f>SUMIFS(CPR!D:D,CPR!A:A,A45)</f>
        <v>-2951884.3299999996</v>
      </c>
      <c r="G45" s="2">
        <v>30000</v>
      </c>
      <c r="H45" s="2">
        <f t="shared" si="1"/>
        <v>124522487.78000002</v>
      </c>
      <c r="I45" s="2">
        <f t="shared" si="0"/>
        <v>-91069.629999966826</v>
      </c>
      <c r="J45" s="3">
        <f t="shared" si="2"/>
        <v>-7.3081638862400918E-4</v>
      </c>
      <c r="K45" s="5">
        <f t="shared" si="3"/>
        <v>1.0019893161522724</v>
      </c>
    </row>
    <row r="46" spans="1:11" x14ac:dyDescent="0.25">
      <c r="A46" s="4">
        <v>44326</v>
      </c>
      <c r="B46" t="s">
        <v>12</v>
      </c>
      <c r="C46" s="2">
        <f>SUMIFS('Fluxo de Caixa'!D:D,'Fluxo de Caixa'!C:C,"Aquisição de Cotas PJ",'Fluxo de Caixa'!A:A,A46)</f>
        <v>0</v>
      </c>
      <c r="D46" s="2">
        <f>SUMIFS(Posicao!F:F,Posicao!A:A,A46)</f>
        <v>102644749.29000001</v>
      </c>
      <c r="E46" s="2">
        <v>23955213.969999999</v>
      </c>
      <c r="F46" s="2">
        <f>SUMIFS(CPR!D:D,CPR!A:A,A46)</f>
        <v>-2708939.53</v>
      </c>
      <c r="G46" s="2">
        <v>30000</v>
      </c>
      <c r="H46" s="2">
        <f t="shared" si="1"/>
        <v>123921023.73</v>
      </c>
      <c r="I46" s="2">
        <f t="shared" si="0"/>
        <v>-601464.05000000913</v>
      </c>
      <c r="J46" s="3">
        <f t="shared" si="2"/>
        <v>-4.8301640990553061E-3</v>
      </c>
      <c r="K46" s="5">
        <f t="shared" si="3"/>
        <v>0.99714954332975669</v>
      </c>
    </row>
    <row r="47" spans="1:11" x14ac:dyDescent="0.25">
      <c r="A47" s="4">
        <v>44327</v>
      </c>
      <c r="B47" t="s">
        <v>12</v>
      </c>
      <c r="C47" s="2">
        <f>SUMIFS('Fluxo de Caixa'!D:D,'Fluxo de Caixa'!C:C,"Aquisição de Cotas PJ",'Fluxo de Caixa'!A:A,A47)</f>
        <v>0</v>
      </c>
      <c r="D47" s="2">
        <f>SUMIFS(Posicao!F:F,Posicao!A:A,A47)</f>
        <v>103251102.98</v>
      </c>
      <c r="E47" s="2">
        <v>22297126.52</v>
      </c>
      <c r="F47" s="2">
        <f>SUMIFS(CPR!D:D,CPR!A:A,A47)</f>
        <v>-1894341.5499999998</v>
      </c>
      <c r="G47" s="2">
        <v>30000</v>
      </c>
      <c r="H47" s="2">
        <f t="shared" si="1"/>
        <v>123683887.95</v>
      </c>
      <c r="I47" s="2">
        <f t="shared" si="0"/>
        <v>-237135.78000000166</v>
      </c>
      <c r="J47" s="3">
        <f t="shared" si="2"/>
        <v>-1.9136041073762814E-3</v>
      </c>
      <c r="K47" s="5">
        <f t="shared" si="3"/>
        <v>0.9952413938679725</v>
      </c>
    </row>
    <row r="48" spans="1:11" x14ac:dyDescent="0.25">
      <c r="A48" s="4">
        <v>44328</v>
      </c>
      <c r="B48" t="s">
        <v>12</v>
      </c>
      <c r="C48" s="2">
        <f>SUMIFS('Fluxo de Caixa'!D:D,'Fluxo de Caixa'!C:C,"Aquisição de Cotas PJ",'Fluxo de Caixa'!A:A,A48)</f>
        <v>0</v>
      </c>
      <c r="D48" s="2">
        <f>SUMIFS(Posicao!F:F,Posicao!A:A,A48)</f>
        <v>104149501.89999999</v>
      </c>
      <c r="E48" s="2">
        <v>21091677.199999999</v>
      </c>
      <c r="F48" s="2">
        <f>SUMIFS(CPR!D:D,CPR!A:A,A48)</f>
        <v>-1941799.7400000005</v>
      </c>
      <c r="G48" s="2">
        <v>30000</v>
      </c>
      <c r="H48" s="2">
        <f t="shared" si="1"/>
        <v>123329379.36</v>
      </c>
      <c r="I48" s="2">
        <f t="shared" si="0"/>
        <v>-354508.59000001382</v>
      </c>
      <c r="J48" s="3">
        <f t="shared" si="2"/>
        <v>-2.8662471391853899E-3</v>
      </c>
      <c r="K48" s="5">
        <f t="shared" si="3"/>
        <v>0.99238878606999958</v>
      </c>
    </row>
    <row r="49" spans="1:11" x14ac:dyDescent="0.25">
      <c r="A49" s="4">
        <v>44329</v>
      </c>
      <c r="B49" t="s">
        <v>12</v>
      </c>
      <c r="C49" s="2">
        <f>SUMIFS('Fluxo de Caixa'!D:D,'Fluxo de Caixa'!C:C,"Aquisição de Cotas PJ",'Fluxo de Caixa'!A:A,A49)</f>
        <v>0</v>
      </c>
      <c r="D49" s="2">
        <f>SUMIFS(Posicao!F:F,Posicao!A:A,A49)</f>
        <v>104953846.08</v>
      </c>
      <c r="E49" s="2">
        <v>20255114.129999999</v>
      </c>
      <c r="F49" s="2">
        <f>SUMIFS(CPR!D:D,CPR!A:A,A49)</f>
        <v>-1754565.6900000004</v>
      </c>
      <c r="G49" s="2">
        <v>30000</v>
      </c>
      <c r="H49" s="2">
        <f t="shared" si="1"/>
        <v>123484394.52</v>
      </c>
      <c r="I49" s="2">
        <f t="shared" si="0"/>
        <v>155015.1600000069</v>
      </c>
      <c r="J49" s="3">
        <f t="shared" si="2"/>
        <v>1.2569199715788378E-3</v>
      </c>
      <c r="K49" s="5">
        <f t="shared" si="3"/>
        <v>0.9936361393547819</v>
      </c>
    </row>
    <row r="50" spans="1:11" x14ac:dyDescent="0.25">
      <c r="A50" s="4">
        <v>44330</v>
      </c>
      <c r="B50" t="s">
        <v>12</v>
      </c>
      <c r="C50" s="2">
        <f>SUMIFS('Fluxo de Caixa'!D:D,'Fluxo de Caixa'!C:C,"Aquisição de Cotas PJ",'Fluxo de Caixa'!A:A,A50)</f>
        <v>0</v>
      </c>
      <c r="D50" s="2">
        <f>SUMIFS(Posicao!F:F,Posicao!A:A,A50)</f>
        <v>105381912.90000001</v>
      </c>
      <c r="E50" s="2">
        <v>19134039.780000001</v>
      </c>
      <c r="F50" s="2">
        <f>SUMIFS(CPR!D:D,CPR!A:A,A50)</f>
        <v>-1047944.9599999997</v>
      </c>
      <c r="G50" s="2">
        <v>30000</v>
      </c>
      <c r="H50" s="2">
        <f t="shared" si="1"/>
        <v>123498007.72000001</v>
      </c>
      <c r="I50" s="2">
        <f t="shared" si="0"/>
        <v>13613.200000010664</v>
      </c>
      <c r="J50" s="3">
        <f t="shared" si="2"/>
        <v>1.1024227031218765E-4</v>
      </c>
      <c r="K50" s="5">
        <f t="shared" si="3"/>
        <v>0.9937456800586485</v>
      </c>
    </row>
    <row r="51" spans="1:11" x14ac:dyDescent="0.25">
      <c r="A51" s="4">
        <v>44333</v>
      </c>
      <c r="B51" t="s">
        <v>12</v>
      </c>
      <c r="C51" s="2">
        <f>SUMIFS('Fluxo de Caixa'!D:D,'Fluxo de Caixa'!C:C,"Aquisição de Cotas PJ",'Fluxo de Caixa'!A:A,A51)</f>
        <v>0</v>
      </c>
      <c r="D51" s="2">
        <f>SUMIFS(Posicao!F:F,Posicao!A:A,A51)</f>
        <v>106423325.22</v>
      </c>
      <c r="E51" s="2">
        <v>18376787.789999999</v>
      </c>
      <c r="F51" s="2">
        <f>SUMIFS(CPR!D:D,CPR!A:A,A51)</f>
        <v>-1653234.4100000001</v>
      </c>
      <c r="G51" s="2">
        <v>30000</v>
      </c>
      <c r="H51" s="2">
        <f t="shared" si="1"/>
        <v>123176878.59999999</v>
      </c>
      <c r="I51" s="2">
        <f t="shared" si="0"/>
        <v>-321129.12000000966</v>
      </c>
      <c r="J51" s="3">
        <f t="shared" si="2"/>
        <v>-2.6002777366910031E-3</v>
      </c>
      <c r="K51" s="5">
        <f t="shared" si="3"/>
        <v>0.99116166529085914</v>
      </c>
    </row>
    <row r="52" spans="1:11" x14ac:dyDescent="0.25">
      <c r="A52" s="4">
        <v>44334</v>
      </c>
      <c r="B52" t="s">
        <v>12</v>
      </c>
      <c r="C52" s="2">
        <f>SUMIFS('Fluxo de Caixa'!D:D,'Fluxo de Caixa'!C:C,"Aquisição de Cotas PJ",'Fluxo de Caixa'!A:A,A52)</f>
        <v>0</v>
      </c>
      <c r="D52" s="2">
        <f>SUMIFS(Posicao!F:F,Posicao!A:A,A52)</f>
        <v>107770602.47</v>
      </c>
      <c r="E52" s="2">
        <v>17967389.43</v>
      </c>
      <c r="F52" s="2">
        <f>SUMIFS(CPR!D:D,CPR!A:A,A52)</f>
        <v>-2499673.560000001</v>
      </c>
      <c r="G52" s="2">
        <v>30000</v>
      </c>
      <c r="H52" s="2">
        <f t="shared" si="1"/>
        <v>123268318.34</v>
      </c>
      <c r="I52" s="2">
        <f t="shared" si="0"/>
        <v>91439.739999999758</v>
      </c>
      <c r="J52" s="3">
        <f t="shared" si="2"/>
        <v>7.4234500045205533E-4</v>
      </c>
      <c r="K52" s="5">
        <f t="shared" si="3"/>
        <v>0.99189744919772749</v>
      </c>
    </row>
    <row r="53" spans="1:11" x14ac:dyDescent="0.25">
      <c r="A53" s="4">
        <v>44335</v>
      </c>
      <c r="B53" t="s">
        <v>12</v>
      </c>
      <c r="C53" s="2">
        <f>SUMIFS('Fluxo de Caixa'!D:D,'Fluxo de Caixa'!C:C,"Aquisição de Cotas PJ",'Fluxo de Caixa'!A:A,A53)</f>
        <v>0</v>
      </c>
      <c r="D53" s="2">
        <f>SUMIFS(Posicao!F:F,Posicao!A:A,A53)</f>
        <v>108145648.44</v>
      </c>
      <c r="E53" s="2">
        <v>16726207.4</v>
      </c>
      <c r="F53" s="2">
        <f>SUMIFS(CPR!D:D,CPR!A:A,A53)</f>
        <v>-1995712.31</v>
      </c>
      <c r="G53" s="2">
        <v>30000</v>
      </c>
      <c r="H53" s="2">
        <f t="shared" si="1"/>
        <v>122906143.53</v>
      </c>
      <c r="I53" s="2">
        <f t="shared" si="0"/>
        <v>-362174.81000000145</v>
      </c>
      <c r="J53" s="3">
        <f t="shared" si="2"/>
        <v>-2.9381013295001479E-3</v>
      </c>
      <c r="K53" s="5">
        <f t="shared" si="3"/>
        <v>0.98898315398351189</v>
      </c>
    </row>
    <row r="54" spans="1:11" x14ac:dyDescent="0.25">
      <c r="A54" s="4">
        <v>44336</v>
      </c>
      <c r="B54" t="s">
        <v>12</v>
      </c>
      <c r="C54" s="2">
        <f>SUMIFS('Fluxo de Caixa'!D:D,'Fluxo de Caixa'!C:C,"Aquisição de Cotas PJ",'Fluxo de Caixa'!A:A,A54)</f>
        <v>0</v>
      </c>
      <c r="D54" s="2">
        <f>SUMIFS(Posicao!F:F,Posicao!A:A,A54)</f>
        <v>108383788.61999999</v>
      </c>
      <c r="E54" s="2">
        <v>15474408.369999999</v>
      </c>
      <c r="F54" s="2">
        <f>SUMIFS(CPR!D:D,CPR!A:A,A54)</f>
        <v>-1033305.9999999998</v>
      </c>
      <c r="G54" s="2">
        <v>30000</v>
      </c>
      <c r="H54" s="2">
        <f t="shared" si="1"/>
        <v>122854890.98999999</v>
      </c>
      <c r="I54" s="2">
        <f t="shared" si="0"/>
        <v>-51252.540000008652</v>
      </c>
      <c r="J54" s="3">
        <f t="shared" si="2"/>
        <v>-4.170055176086335E-4</v>
      </c>
      <c r="K54" s="5">
        <f t="shared" si="3"/>
        <v>0.98857074255147881</v>
      </c>
    </row>
    <row r="55" spans="1:11" x14ac:dyDescent="0.25">
      <c r="A55" s="4">
        <v>44337</v>
      </c>
      <c r="B55" t="s">
        <v>12</v>
      </c>
      <c r="C55" s="2">
        <f>SUMIFS('Fluxo de Caixa'!D:D,'Fluxo de Caixa'!C:C,"Aquisição de Cotas PJ",'Fluxo de Caixa'!A:A,A55)</f>
        <v>0</v>
      </c>
      <c r="D55" s="2">
        <f>SUMIFS(Posicao!F:F,Posicao!A:A,A55)</f>
        <v>113045457.49000001</v>
      </c>
      <c r="E55" s="2">
        <v>14760086.9</v>
      </c>
      <c r="F55" s="2">
        <f>SUMIFS(CPR!D:D,CPR!A:A,A55)</f>
        <v>-5152685.6700000018</v>
      </c>
      <c r="G55" s="2">
        <v>30000</v>
      </c>
      <c r="H55" s="2">
        <f t="shared" si="1"/>
        <v>122682858.72000001</v>
      </c>
      <c r="I55" s="2">
        <f t="shared" si="0"/>
        <v>-172032.26999998302</v>
      </c>
      <c r="J55" s="3">
        <f t="shared" si="2"/>
        <v>-1.4002883288870111E-3</v>
      </c>
      <c r="K55" s="5">
        <f t="shared" si="3"/>
        <v>0.9871864584784048</v>
      </c>
    </row>
    <row r="56" spans="1:11" x14ac:dyDescent="0.25">
      <c r="A56" s="4">
        <v>44340</v>
      </c>
      <c r="B56" t="s">
        <v>12</v>
      </c>
      <c r="C56" s="2">
        <f>SUMIFS('Fluxo de Caixa'!D:D,'Fluxo de Caixa'!C:C,"Aquisição de Cotas PJ",'Fluxo de Caixa'!A:A,A56)</f>
        <v>0</v>
      </c>
      <c r="D56" s="2">
        <f>SUMIFS(Posicao!F:F,Posicao!A:A,A56)</f>
        <v>117212491.54999998</v>
      </c>
      <c r="E56" s="2">
        <v>9782556.2699999996</v>
      </c>
      <c r="F56" s="2">
        <f>SUMIFS(CPR!D:D,CPR!A:A,A56)</f>
        <v>-4727995.9200000009</v>
      </c>
      <c r="G56" s="2">
        <v>30000</v>
      </c>
      <c r="H56" s="2">
        <f t="shared" si="1"/>
        <v>122297051.89999998</v>
      </c>
      <c r="I56" s="2">
        <f t="shared" si="0"/>
        <v>-385806.82000002731</v>
      </c>
      <c r="J56" s="3">
        <f t="shared" si="2"/>
        <v>-3.1447491852187519E-3</v>
      </c>
      <c r="K56" s="5">
        <f t="shared" si="3"/>
        <v>0.98408200466744578</v>
      </c>
    </row>
    <row r="57" spans="1:11" x14ac:dyDescent="0.25">
      <c r="A57" s="4">
        <v>44341</v>
      </c>
      <c r="B57" t="s">
        <v>12</v>
      </c>
      <c r="C57" s="2">
        <f>SUMIFS('Fluxo de Caixa'!D:D,'Fluxo de Caixa'!C:C,"Aquisição de Cotas PJ",'Fluxo de Caixa'!A:A,A57)</f>
        <v>0</v>
      </c>
      <c r="D57" s="2">
        <f>SUMIFS(Posicao!F:F,Posicao!A:A,A57)</f>
        <v>117948629.67</v>
      </c>
      <c r="E57" s="2">
        <v>5868803.3499999996</v>
      </c>
      <c r="F57" s="2">
        <f>SUMIFS(CPR!D:D,CPR!A:A,A57)</f>
        <v>-1365269.4999999998</v>
      </c>
      <c r="G57" s="2">
        <v>30000</v>
      </c>
      <c r="H57" s="2">
        <f t="shared" si="1"/>
        <v>122482163.52</v>
      </c>
      <c r="I57" s="2">
        <f t="shared" si="0"/>
        <v>185111.6200000206</v>
      </c>
      <c r="J57" s="3">
        <f t="shared" si="2"/>
        <v>1.5136229134238078E-3</v>
      </c>
      <c r="K57" s="5">
        <f t="shared" si="3"/>
        <v>0.98557153373839845</v>
      </c>
    </row>
    <row r="58" spans="1:11" x14ac:dyDescent="0.25">
      <c r="A58" s="4">
        <v>44342</v>
      </c>
      <c r="B58" t="s">
        <v>12</v>
      </c>
      <c r="C58" s="2">
        <f>SUMIFS('Fluxo de Caixa'!D:D,'Fluxo de Caixa'!C:C,"Aquisição de Cotas PJ",'Fluxo de Caixa'!A:A,A58)</f>
        <v>0</v>
      </c>
      <c r="D58" s="2">
        <f>SUMIFS(Posicao!F:F,Posicao!A:A,A58)</f>
        <v>117447530.25000003</v>
      </c>
      <c r="E58" s="2">
        <v>5111706.55</v>
      </c>
      <c r="F58" s="2">
        <f>SUMIFS(CPR!D:D,CPR!A:A,A58)</f>
        <v>-866815.36999999988</v>
      </c>
      <c r="G58" s="2">
        <v>30000</v>
      </c>
      <c r="H58" s="2">
        <f t="shared" si="1"/>
        <v>121722421.43000002</v>
      </c>
      <c r="I58" s="2">
        <f t="shared" si="0"/>
        <v>-759742.08999997214</v>
      </c>
      <c r="J58" s="3">
        <f t="shared" si="2"/>
        <v>-6.2028794084447621E-3</v>
      </c>
      <c r="K58" s="5">
        <f t="shared" si="3"/>
        <v>0.97945815236622324</v>
      </c>
    </row>
    <row r="59" spans="1:11" x14ac:dyDescent="0.25">
      <c r="A59" s="4">
        <v>44343</v>
      </c>
      <c r="B59" t="s">
        <v>12</v>
      </c>
      <c r="C59" s="2">
        <f>SUMIFS('Fluxo de Caixa'!D:D,'Fluxo de Caixa'!C:C,"Aquisição de Cotas PJ",'Fluxo de Caixa'!A:A,A59)</f>
        <v>0</v>
      </c>
      <c r="D59" s="2">
        <f>SUMIFS(Posicao!F:F,Posicao!A:A,A59)</f>
        <v>118428333.81</v>
      </c>
      <c r="E59" s="2">
        <v>4563514.43</v>
      </c>
      <c r="F59" s="2">
        <f>SUMIFS(CPR!D:D,CPR!A:A,A59)</f>
        <v>-509500.16000000003</v>
      </c>
      <c r="G59" s="2">
        <v>30000</v>
      </c>
      <c r="H59" s="2">
        <f t="shared" si="1"/>
        <v>122512348.08000001</v>
      </c>
      <c r="I59" s="2">
        <f t="shared" si="0"/>
        <v>789926.64999997232</v>
      </c>
      <c r="J59" s="3">
        <f t="shared" si="2"/>
        <v>6.4895739069259504E-3</v>
      </c>
      <c r="K59" s="5">
        <f t="shared" si="3"/>
        <v>0.98581441843474504</v>
      </c>
    </row>
    <row r="60" spans="1:11" x14ac:dyDescent="0.25">
      <c r="A60" s="4">
        <v>44344</v>
      </c>
      <c r="B60" t="s">
        <v>12</v>
      </c>
      <c r="C60" s="2">
        <f>SUMIFS('Fluxo de Caixa'!D:D,'Fluxo de Caixa'!C:C,"Aquisição de Cotas PJ",'Fluxo de Caixa'!A:A,A60)</f>
        <v>0</v>
      </c>
      <c r="D60" s="2">
        <f>SUMIFS(Posicao!F:F,Posicao!A:A,A60)</f>
        <v>121097044.55000001</v>
      </c>
      <c r="E60" s="2">
        <v>4308156.0599999996</v>
      </c>
      <c r="F60" s="2">
        <f>SUMIFS(CPR!D:D,CPR!A:A,A60)</f>
        <v>-2443865.46</v>
      </c>
      <c r="G60" s="2">
        <v>30000</v>
      </c>
      <c r="H60" s="2">
        <f t="shared" si="1"/>
        <v>122991335.15000002</v>
      </c>
      <c r="I60" s="2">
        <f t="shared" si="0"/>
        <v>478987.07000000949</v>
      </c>
      <c r="J60" s="3">
        <f t="shared" si="2"/>
        <v>3.9097044298525164E-3</v>
      </c>
      <c r="K60" s="5">
        <f t="shared" si="3"/>
        <v>0.98966866143351195</v>
      </c>
    </row>
    <row r="61" spans="1:11" x14ac:dyDescent="0.25">
      <c r="A61" s="4">
        <v>44347</v>
      </c>
      <c r="B61" t="s">
        <v>12</v>
      </c>
      <c r="C61" s="2">
        <f>SUMIFS('Fluxo de Caixa'!D:D,'Fluxo de Caixa'!C:C,"Aquisição de Cotas PJ",'Fluxo de Caixa'!A:A,A61)</f>
        <v>11000000</v>
      </c>
      <c r="D61" s="2">
        <f>SUMIFS(Posicao!F:F,Posicao!A:A,A61)</f>
        <v>122583938.89000002</v>
      </c>
      <c r="E61" s="2">
        <v>15120609.43</v>
      </c>
      <c r="F61" s="2">
        <f>SUMIFS(CPR!D:D,CPR!A:A,A61)</f>
        <v>-3291276.3299999996</v>
      </c>
      <c r="G61" s="2">
        <v>30000</v>
      </c>
      <c r="H61" s="2">
        <f t="shared" si="1"/>
        <v>134443271.99000001</v>
      </c>
      <c r="I61" s="2">
        <f t="shared" si="0"/>
        <v>451936.84000000358</v>
      </c>
      <c r="J61" s="3">
        <f t="shared" si="2"/>
        <v>3.6745421085869357E-3</v>
      </c>
      <c r="K61" s="5">
        <f t="shared" si="3"/>
        <v>0.99330524060349823</v>
      </c>
    </row>
    <row r="62" spans="1:11" x14ac:dyDescent="0.25">
      <c r="A62" s="4">
        <v>44348</v>
      </c>
      <c r="B62" t="s">
        <v>12</v>
      </c>
      <c r="C62" s="2">
        <f>SUMIFS('Fluxo de Caixa'!D:D,'Fluxo de Caixa'!C:C,"Aquisição de Cotas PJ",'Fluxo de Caixa'!A:A,A62)</f>
        <v>0</v>
      </c>
      <c r="D62" s="2">
        <f>SUMIFS(Posicao!F:F,Posicao!A:A,A62)</f>
        <v>125347591.58999999</v>
      </c>
      <c r="E62" s="2">
        <v>12942518.42</v>
      </c>
      <c r="F62" s="2">
        <f>SUMIFS(CPR!D:D,CPR!A:A,A62)</f>
        <v>-4402729.7400000012</v>
      </c>
      <c r="G62" s="2">
        <v>30000</v>
      </c>
      <c r="H62" s="2">
        <f t="shared" si="1"/>
        <v>133917380.27</v>
      </c>
      <c r="I62" s="2">
        <f t="shared" si="0"/>
        <v>-525891.72000002814</v>
      </c>
      <c r="J62" s="3">
        <f t="shared" si="2"/>
        <v>-3.9116254180361241E-3</v>
      </c>
      <c r="K62" s="5">
        <f t="shared" si="3"/>
        <v>0.9894198025764851</v>
      </c>
    </row>
    <row r="63" spans="1:11" x14ac:dyDescent="0.25">
      <c r="A63" s="4">
        <v>44349</v>
      </c>
      <c r="B63" t="s">
        <v>12</v>
      </c>
      <c r="C63" s="2">
        <f>SUMIFS('Fluxo de Caixa'!D:D,'Fluxo de Caixa'!C:C,"Aquisição de Cotas PJ",'Fluxo de Caixa'!A:A,A63)</f>
        <v>0</v>
      </c>
      <c r="D63" s="2">
        <f>SUMIFS(Posicao!F:F,Posicao!A:A,A63)</f>
        <v>127880981.28</v>
      </c>
      <c r="E63" s="2">
        <v>11919879.1</v>
      </c>
      <c r="F63" s="2">
        <f>SUMIFS(CPR!D:D,CPR!A:A,A63)</f>
        <v>-5125430.18</v>
      </c>
      <c r="G63" s="2">
        <v>30000</v>
      </c>
      <c r="H63" s="2">
        <f t="shared" si="1"/>
        <v>134705430.19999999</v>
      </c>
      <c r="I63" s="2">
        <f t="shared" si="0"/>
        <v>788049.93000001367</v>
      </c>
      <c r="J63" s="3">
        <f t="shared" si="2"/>
        <v>5.8845978648265984E-3</v>
      </c>
      <c r="K63" s="5">
        <f t="shared" si="3"/>
        <v>0.99524214023414381</v>
      </c>
    </row>
    <row r="64" spans="1:11" x14ac:dyDescent="0.25">
      <c r="A64" s="4">
        <v>44351</v>
      </c>
      <c r="B64" t="s">
        <v>12</v>
      </c>
      <c r="C64" s="2">
        <f>SUMIFS('Fluxo de Caixa'!D:D,'Fluxo de Caixa'!C:C,"Aquisição de Cotas PJ",'Fluxo de Caixa'!A:A,A64)</f>
        <v>0</v>
      </c>
      <c r="D64" s="2">
        <f>SUMIFS(Posicao!F:F,Posicao!A:A,A64)</f>
        <v>130234857.20999999</v>
      </c>
      <c r="E64" s="2">
        <v>11755766.550000001</v>
      </c>
      <c r="F64" s="2">
        <f>SUMIFS(CPR!D:D,CPR!A:A,A64)</f>
        <v>-6863521.3999999994</v>
      </c>
      <c r="G64" s="2">
        <v>30000</v>
      </c>
      <c r="H64" s="2">
        <f t="shared" si="1"/>
        <v>135157102.35999998</v>
      </c>
      <c r="I64" s="2">
        <f t="shared" si="0"/>
        <v>451672.15999999363</v>
      </c>
      <c r="J64" s="3">
        <f t="shared" si="2"/>
        <v>3.3530360233391221E-3</v>
      </c>
      <c r="K64" s="5">
        <f t="shared" si="3"/>
        <v>0.99857922298229407</v>
      </c>
    </row>
    <row r="65" spans="1:11" x14ac:dyDescent="0.25">
      <c r="A65" s="4">
        <v>44354</v>
      </c>
      <c r="B65" t="s">
        <v>12</v>
      </c>
      <c r="C65" s="2">
        <f>SUMIFS('Fluxo de Caixa'!D:D,'Fluxo de Caixa'!C:C,"Aquisição de Cotas PJ",'Fluxo de Caixa'!A:A,A65)</f>
        <v>0</v>
      </c>
      <c r="D65" s="2">
        <f>SUMIFS(Posicao!F:F,Posicao!A:A,A65)</f>
        <v>130378393.29000001</v>
      </c>
      <c r="E65" s="2">
        <v>10037469.59</v>
      </c>
      <c r="F65" s="2">
        <f>SUMIFS(CPR!D:D,CPR!A:A,A65)</f>
        <v>-5185318.9400000013</v>
      </c>
      <c r="G65" s="2">
        <v>30000</v>
      </c>
      <c r="H65" s="2">
        <f t="shared" si="1"/>
        <v>135260543.94</v>
      </c>
      <c r="I65" s="2">
        <f t="shared" si="0"/>
        <v>103441.58000001032</v>
      </c>
      <c r="J65" s="3">
        <f t="shared" si="2"/>
        <v>7.6534327973743291E-4</v>
      </c>
      <c r="K65" s="5">
        <f t="shared" si="3"/>
        <v>0.99934347887988895</v>
      </c>
    </row>
    <row r="66" spans="1:11" x14ac:dyDescent="0.25">
      <c r="A66" s="4">
        <v>44355</v>
      </c>
      <c r="B66" t="s">
        <v>12</v>
      </c>
      <c r="C66" s="2">
        <f>SUMIFS('Fluxo de Caixa'!D:D,'Fluxo de Caixa'!C:C,"Aquisição de Cotas PJ",'Fluxo de Caixa'!A:A,A66)</f>
        <v>0</v>
      </c>
      <c r="D66" s="2">
        <f>SUMIFS(Posicao!F:F,Posicao!A:A,A66)</f>
        <v>131220307.69000001</v>
      </c>
      <c r="E66" s="2">
        <v>8301869.6399999997</v>
      </c>
      <c r="F66" s="2">
        <f>SUMIFS(CPR!D:D,CPR!A:A,A66)</f>
        <v>-3800355.3400000008</v>
      </c>
      <c r="G66" s="2">
        <v>30000</v>
      </c>
      <c r="H66" s="2">
        <f t="shared" si="1"/>
        <v>135751821.99000001</v>
      </c>
      <c r="I66" s="2">
        <f t="shared" si="0"/>
        <v>491278.05000000726</v>
      </c>
      <c r="J66" s="3">
        <f t="shared" si="2"/>
        <v>3.6320869019862323E-3</v>
      </c>
      <c r="K66" s="5">
        <f t="shared" si="3"/>
        <v>1.0029731812401139</v>
      </c>
    </row>
    <row r="67" spans="1:11" x14ac:dyDescent="0.25">
      <c r="A67" s="4">
        <v>44356</v>
      </c>
      <c r="B67" t="s">
        <v>12</v>
      </c>
      <c r="C67" s="2">
        <f>SUMIFS('Fluxo de Caixa'!D:D,'Fluxo de Caixa'!C:C,"Aquisição de Cotas PJ",'Fluxo de Caixa'!A:A,A67)</f>
        <v>0</v>
      </c>
      <c r="D67" s="2">
        <f>SUMIFS(Posicao!F:F,Posicao!A:A,A67)</f>
        <v>131261109.09</v>
      </c>
      <c r="E67" s="2">
        <v>4802074.8899999997</v>
      </c>
      <c r="F67" s="2">
        <f>SUMIFS(CPR!D:D,CPR!A:A,A67)</f>
        <v>-303294.92000000004</v>
      </c>
      <c r="G67" s="2">
        <v>30000</v>
      </c>
      <c r="H67" s="2">
        <f t="shared" si="1"/>
        <v>135789889.06</v>
      </c>
      <c r="I67" s="2">
        <f t="shared" si="0"/>
        <v>38067.069999991916</v>
      </c>
      <c r="J67" s="3">
        <f t="shared" si="2"/>
        <v>2.8041664150037026E-4</v>
      </c>
      <c r="K67" s="5">
        <f t="shared" si="3"/>
        <v>1.0032544316111123</v>
      </c>
    </row>
    <row r="68" spans="1:11" x14ac:dyDescent="0.25">
      <c r="A68" s="4">
        <v>44357</v>
      </c>
      <c r="B68" t="s">
        <v>12</v>
      </c>
      <c r="C68" s="2">
        <f>SUMIFS('Fluxo de Caixa'!D:D,'Fluxo de Caixa'!C:C,"Aquisição de Cotas PJ",'Fluxo de Caixa'!A:A,A68)</f>
        <v>0</v>
      </c>
      <c r="D68" s="2">
        <f>SUMIFS(Posicao!F:F,Posicao!A:A,A68)</f>
        <v>132023042.94000001</v>
      </c>
      <c r="E68" s="2">
        <v>4620193.6500000004</v>
      </c>
      <c r="F68" s="2">
        <f>SUMIFS(CPR!D:D,CPR!A:A,A68)</f>
        <v>-569705.97999999986</v>
      </c>
      <c r="G68" s="2">
        <v>30000</v>
      </c>
      <c r="H68" s="2">
        <f t="shared" si="1"/>
        <v>136103530.61000001</v>
      </c>
      <c r="I68" s="2">
        <f t="shared" ref="I68:I131" si="4">D68-D67+E68-E67+F68-F67+G68-G67-C68</f>
        <v>313641.55000000983</v>
      </c>
      <c r="J68" s="3">
        <f t="shared" si="2"/>
        <v>2.3097562872403882E-3</v>
      </c>
      <c r="K68" s="5">
        <f t="shared" si="3"/>
        <v>1.0055717048422277</v>
      </c>
    </row>
    <row r="69" spans="1:11" x14ac:dyDescent="0.25">
      <c r="A69" s="4">
        <v>44358</v>
      </c>
      <c r="B69" t="s">
        <v>12</v>
      </c>
      <c r="C69" s="2">
        <f>SUMIFS('Fluxo de Caixa'!D:D,'Fluxo de Caixa'!C:C,"Aquisição de Cotas PJ",'Fluxo de Caixa'!A:A,A69)</f>
        <v>0</v>
      </c>
      <c r="D69" s="2">
        <f>SUMIFS(Posicao!F:F,Posicao!A:A,A69)</f>
        <v>131830621.11999999</v>
      </c>
      <c r="E69" s="2">
        <v>4562172.6500000004</v>
      </c>
      <c r="F69" s="2">
        <f>SUMIFS(CPR!D:D,CPR!A:A,A69)</f>
        <v>-623281.44999999972</v>
      </c>
      <c r="G69" s="2">
        <v>30000</v>
      </c>
      <c r="H69" s="2">
        <f t="shared" si="1"/>
        <v>135799512.31999999</v>
      </c>
      <c r="I69" s="2">
        <f t="shared" si="4"/>
        <v>-304018.29000002251</v>
      </c>
      <c r="J69" s="3">
        <f t="shared" si="2"/>
        <v>-2.2337281673550148E-3</v>
      </c>
      <c r="K69" s="5">
        <f t="shared" si="3"/>
        <v>1.0033255310008264</v>
      </c>
    </row>
    <row r="70" spans="1:11" x14ac:dyDescent="0.25">
      <c r="A70" s="4">
        <v>44361</v>
      </c>
      <c r="B70" t="s">
        <v>12</v>
      </c>
      <c r="C70" s="2">
        <f>SUMIFS('Fluxo de Caixa'!D:D,'Fluxo de Caixa'!C:C,"Aquisição de Cotas PJ",'Fluxo de Caixa'!A:A,A70)</f>
        <v>0</v>
      </c>
      <c r="D70" s="2">
        <f>SUMIFS(Posicao!F:F,Posicao!A:A,A70)</f>
        <v>132073103.84999999</v>
      </c>
      <c r="E70" s="2">
        <v>4186419.96</v>
      </c>
      <c r="F70" s="2">
        <f>SUMIFS(CPR!D:D,CPR!A:A,A70)</f>
        <v>-932876.92999999993</v>
      </c>
      <c r="G70" s="2">
        <v>30025.96</v>
      </c>
      <c r="H70" s="2">
        <f t="shared" ref="H70:H133" si="5">SUM(D70,E70,F70,G70)</f>
        <v>135356672.84</v>
      </c>
      <c r="I70" s="2">
        <f t="shared" si="4"/>
        <v>-442839.47999999643</v>
      </c>
      <c r="J70" s="3">
        <f t="shared" ref="J70:J133" si="6">I70/H69</f>
        <v>-3.2609798992244013E-3</v>
      </c>
      <c r="K70" s="5">
        <f t="shared" ref="K70:K133" si="7">K69*(1+J70)</f>
        <v>1.0000537066118542</v>
      </c>
    </row>
    <row r="71" spans="1:11" x14ac:dyDescent="0.25">
      <c r="A71" s="4">
        <v>44362</v>
      </c>
      <c r="B71" t="s">
        <v>12</v>
      </c>
      <c r="C71" s="2">
        <f>SUMIFS('Fluxo de Caixa'!D:D,'Fluxo de Caixa'!C:C,"Aquisição de Cotas PJ",'Fluxo de Caixa'!A:A,A71)</f>
        <v>0</v>
      </c>
      <c r="D71" s="2">
        <f>SUMIFS(Posicao!F:F,Posicao!A:A,A71)</f>
        <v>132489702.09</v>
      </c>
      <c r="E71" s="2">
        <v>4186651.95</v>
      </c>
      <c r="F71" s="2">
        <f>SUMIFS(CPR!D:D,CPR!A:A,A71)</f>
        <v>-1742490.52</v>
      </c>
      <c r="G71" s="2">
        <v>30025.96</v>
      </c>
      <c r="H71" s="2">
        <f t="shared" si="5"/>
        <v>134963889.47999999</v>
      </c>
      <c r="I71" s="2">
        <f t="shared" si="4"/>
        <v>-392783.35999999032</v>
      </c>
      <c r="J71" s="3">
        <f t="shared" si="6"/>
        <v>-2.9018396489716076E-3</v>
      </c>
      <c r="K71" s="5">
        <f t="shared" si="7"/>
        <v>0.99715171111490697</v>
      </c>
    </row>
    <row r="72" spans="1:11" x14ac:dyDescent="0.25">
      <c r="A72" s="4">
        <v>44363</v>
      </c>
      <c r="B72" t="s">
        <v>12</v>
      </c>
      <c r="C72" s="2">
        <f>SUMIFS('Fluxo de Caixa'!D:D,'Fluxo de Caixa'!C:C,"Aquisição de Cotas PJ",'Fluxo de Caixa'!A:A,A72)</f>
        <v>0</v>
      </c>
      <c r="D72" s="2">
        <f>SUMIFS(Posicao!F:F,Posicao!A:A,A72)</f>
        <v>132713244.57000002</v>
      </c>
      <c r="E72" s="2">
        <v>4142123.44</v>
      </c>
      <c r="F72" s="2">
        <f>SUMIFS(CPR!D:D,CPR!A:A,A72)</f>
        <v>-1742755.98</v>
      </c>
      <c r="G72" s="2">
        <v>30000</v>
      </c>
      <c r="H72" s="2">
        <f t="shared" si="5"/>
        <v>135142612.03000003</v>
      </c>
      <c r="I72" s="2">
        <f t="shared" si="4"/>
        <v>178722.55000001841</v>
      </c>
      <c r="J72" s="3">
        <f t="shared" si="6"/>
        <v>1.3242249514934358E-3</v>
      </c>
      <c r="K72" s="5">
        <f t="shared" si="7"/>
        <v>0.99847216429118979</v>
      </c>
    </row>
    <row r="73" spans="1:11" x14ac:dyDescent="0.25">
      <c r="A73" s="4">
        <v>44364</v>
      </c>
      <c r="B73" t="s">
        <v>12</v>
      </c>
      <c r="C73" s="2">
        <f>SUMIFS('Fluxo de Caixa'!D:D,'Fluxo de Caixa'!C:C,"Aquisição de Cotas PJ",'Fluxo de Caixa'!A:A,A73)</f>
        <v>0</v>
      </c>
      <c r="D73" s="2">
        <f>SUMIFS(Posicao!F:F,Posicao!A:A,A73)</f>
        <v>132361714.40000001</v>
      </c>
      <c r="E73" s="2">
        <v>2415125.39</v>
      </c>
      <c r="F73" s="2">
        <f>SUMIFS(CPR!D:D,CPR!A:A,A73)</f>
        <v>-228522.57000000004</v>
      </c>
      <c r="G73" s="2">
        <v>30000</v>
      </c>
      <c r="H73" s="2">
        <f t="shared" si="5"/>
        <v>134578317.22</v>
      </c>
      <c r="I73" s="2">
        <f t="shared" si="4"/>
        <v>-564294.81000001635</v>
      </c>
      <c r="J73" s="3">
        <f t="shared" si="6"/>
        <v>-4.1755505648710545E-3</v>
      </c>
      <c r="K73" s="5">
        <f t="shared" si="7"/>
        <v>0.99430299328157568</v>
      </c>
    </row>
    <row r="74" spans="1:11" x14ac:dyDescent="0.25">
      <c r="A74" s="4">
        <v>44365</v>
      </c>
      <c r="B74" t="s">
        <v>12</v>
      </c>
      <c r="C74" s="2">
        <f>SUMIFS('Fluxo de Caixa'!D:D,'Fluxo de Caixa'!C:C,"Aquisição de Cotas PJ",'Fluxo de Caixa'!A:A,A74)</f>
        <v>0</v>
      </c>
      <c r="D74" s="2">
        <f>SUMIFS(Posicao!F:F,Posicao!A:A,A74)</f>
        <v>132328072.81999999</v>
      </c>
      <c r="E74" s="2">
        <v>2527887.2000000002</v>
      </c>
      <c r="F74" s="2">
        <f>SUMIFS(CPR!D:D,CPR!A:A,A74)</f>
        <v>-349075.66999999987</v>
      </c>
      <c r="G74" s="2">
        <v>30000</v>
      </c>
      <c r="H74" s="2">
        <f t="shared" si="5"/>
        <v>134536884.34999999</v>
      </c>
      <c r="I74" s="2">
        <f t="shared" si="4"/>
        <v>-41432.870000012888</v>
      </c>
      <c r="J74" s="3">
        <f t="shared" si="6"/>
        <v>-3.0787180918811081E-4</v>
      </c>
      <c r="K74" s="5">
        <f t="shared" si="7"/>
        <v>0.99399687542015291</v>
      </c>
    </row>
    <row r="75" spans="1:11" x14ac:dyDescent="0.25">
      <c r="A75" s="4">
        <v>44368</v>
      </c>
      <c r="B75" t="s">
        <v>12</v>
      </c>
      <c r="C75" s="2">
        <f>SUMIFS('Fluxo de Caixa'!D:D,'Fluxo de Caixa'!C:C,"Aquisição de Cotas PJ",'Fluxo de Caixa'!A:A,A75)</f>
        <v>10000000</v>
      </c>
      <c r="D75" s="2">
        <f>SUMIFS(Posicao!F:F,Posicao!A:A,A75)</f>
        <v>132469988.37</v>
      </c>
      <c r="E75" s="2">
        <v>12217341.560000001</v>
      </c>
      <c r="F75" s="2">
        <f>SUMIFS(CPR!D:D,CPR!A:A,A75)</f>
        <v>-84581.540000000008</v>
      </c>
      <c r="G75" s="2">
        <v>30000</v>
      </c>
      <c r="H75" s="2">
        <f t="shared" si="5"/>
        <v>144632748.39000002</v>
      </c>
      <c r="I75" s="2">
        <f t="shared" si="4"/>
        <v>95864.040000012144</v>
      </c>
      <c r="J75" s="3">
        <f t="shared" si="6"/>
        <v>7.12548387478784E-4</v>
      </c>
      <c r="K75" s="5">
        <f t="shared" si="7"/>
        <v>0.99470514629089246</v>
      </c>
    </row>
    <row r="76" spans="1:11" x14ac:dyDescent="0.25">
      <c r="A76" s="4">
        <v>44369</v>
      </c>
      <c r="B76" t="s">
        <v>12</v>
      </c>
      <c r="C76" s="2">
        <f>SUMIFS('Fluxo de Caixa'!D:D,'Fluxo de Caixa'!C:C,"Aquisição de Cotas PJ",'Fluxo de Caixa'!A:A,A76)</f>
        <v>0</v>
      </c>
      <c r="D76" s="2">
        <f>SUMIFS(Posicao!F:F,Posicao!A:A,A76)</f>
        <v>141714116.55000001</v>
      </c>
      <c r="E76" s="2">
        <v>12265180.550000001</v>
      </c>
      <c r="F76" s="2">
        <f>SUMIFS(CPR!D:D,CPR!A:A,A76)</f>
        <v>-10070804.639999999</v>
      </c>
      <c r="G76" s="2">
        <v>30000</v>
      </c>
      <c r="H76" s="2">
        <f t="shared" si="5"/>
        <v>143938492.46000004</v>
      </c>
      <c r="I76" s="2">
        <f t="shared" si="4"/>
        <v>-694255.92999999132</v>
      </c>
      <c r="J76" s="3">
        <f t="shared" si="6"/>
        <v>-4.8001295538403288E-3</v>
      </c>
      <c r="K76" s="5">
        <f t="shared" si="7"/>
        <v>0.98993043272082448</v>
      </c>
    </row>
    <row r="77" spans="1:11" x14ac:dyDescent="0.25">
      <c r="A77" s="4">
        <v>44370</v>
      </c>
      <c r="B77" t="s">
        <v>12</v>
      </c>
      <c r="C77" s="2">
        <f>SUMIFS('Fluxo de Caixa'!D:D,'Fluxo de Caixa'!C:C,"Aquisição de Cotas PJ",'Fluxo de Caixa'!A:A,A77)</f>
        <v>0</v>
      </c>
      <c r="D77" s="2">
        <f>SUMIFS(Posicao!F:F,Posicao!A:A,A77)</f>
        <v>140580245.68000001</v>
      </c>
      <c r="E77" s="2">
        <v>12246217.859999999</v>
      </c>
      <c r="F77" s="2">
        <f>SUMIFS(CPR!D:D,CPR!A:A,A77)</f>
        <v>-10045416.550000001</v>
      </c>
      <c r="G77" s="2">
        <v>30091.48</v>
      </c>
      <c r="H77" s="2">
        <f t="shared" si="5"/>
        <v>142811138.47</v>
      </c>
      <c r="I77" s="2">
        <f t="shared" si="4"/>
        <v>-1127353.9900000081</v>
      </c>
      <c r="J77" s="3">
        <f t="shared" si="6"/>
        <v>-7.8321925617867334E-3</v>
      </c>
      <c r="K77" s="5">
        <f t="shared" si="7"/>
        <v>0.98217710694898219</v>
      </c>
    </row>
    <row r="78" spans="1:11" x14ac:dyDescent="0.25">
      <c r="A78" s="4">
        <v>44371</v>
      </c>
      <c r="B78" t="s">
        <v>12</v>
      </c>
      <c r="C78" s="2">
        <f>SUMIFS('Fluxo de Caixa'!D:D,'Fluxo de Caixa'!C:C,"Aquisição de Cotas PJ",'Fluxo de Caixa'!A:A,A78)</f>
        <v>0</v>
      </c>
      <c r="D78" s="2">
        <f>SUMIFS(Posicao!F:F,Posicao!A:A,A78)</f>
        <v>140966058.75</v>
      </c>
      <c r="E78" s="2">
        <v>2244373.19</v>
      </c>
      <c r="F78" s="2">
        <f>SUMIFS(CPR!D:D,CPR!A:A,A78)</f>
        <v>-45695.08</v>
      </c>
      <c r="G78" s="2">
        <v>30091.48</v>
      </c>
      <c r="H78" s="2">
        <f t="shared" si="5"/>
        <v>143194828.33999997</v>
      </c>
      <c r="I78" s="2">
        <f t="shared" si="4"/>
        <v>383689.86999999359</v>
      </c>
      <c r="J78" s="3">
        <f t="shared" si="6"/>
        <v>2.6866942880690949E-3</v>
      </c>
      <c r="K78" s="5">
        <f t="shared" si="7"/>
        <v>0.98481591657209411</v>
      </c>
    </row>
    <row r="79" spans="1:11" x14ac:dyDescent="0.25">
      <c r="A79" s="4">
        <v>44372</v>
      </c>
      <c r="B79" t="s">
        <v>12</v>
      </c>
      <c r="C79" s="2">
        <f>SUMIFS('Fluxo de Caixa'!D:D,'Fluxo de Caixa'!C:C,"Aquisição de Cotas PJ",'Fluxo de Caixa'!A:A,A79)</f>
        <v>5000000</v>
      </c>
      <c r="D79" s="2">
        <f>SUMIFS(Posicao!F:F,Posicao!A:A,A79)</f>
        <v>137620729.62</v>
      </c>
      <c r="E79" s="2">
        <v>7266194.1500000004</v>
      </c>
      <c r="F79" s="2">
        <f>SUMIFS(CPR!D:D,CPR!A:A,A79)</f>
        <v>-71259.8</v>
      </c>
      <c r="G79" s="2">
        <v>30000</v>
      </c>
      <c r="H79" s="2">
        <f t="shared" si="5"/>
        <v>144845663.97</v>
      </c>
      <c r="I79" s="2">
        <f t="shared" si="4"/>
        <v>-3349164.3699999945</v>
      </c>
      <c r="J79" s="3">
        <f t="shared" si="6"/>
        <v>-2.3388864031093227E-2</v>
      </c>
      <c r="K79" s="5">
        <f t="shared" si="7"/>
        <v>0.96178219100373297</v>
      </c>
    </row>
    <row r="80" spans="1:11" x14ac:dyDescent="0.25">
      <c r="A80" s="4">
        <v>44375</v>
      </c>
      <c r="B80" t="s">
        <v>12</v>
      </c>
      <c r="C80" s="2">
        <f>SUMIFS('Fluxo de Caixa'!D:D,'Fluxo de Caixa'!C:C,"Aquisição de Cotas PJ",'Fluxo de Caixa'!A:A,A80)</f>
        <v>0</v>
      </c>
      <c r="D80" s="2">
        <f>SUMIFS(Posicao!F:F,Posicao!A:A,A80)</f>
        <v>137098526.19</v>
      </c>
      <c r="E80" s="2">
        <v>7267363.9199999999</v>
      </c>
      <c r="F80" s="2">
        <f>SUMIFS(CPR!D:D,CPR!A:A,A80)</f>
        <v>-75314.779999999984</v>
      </c>
      <c r="G80" s="2">
        <v>30000</v>
      </c>
      <c r="H80" s="2">
        <f t="shared" si="5"/>
        <v>144320575.32999998</v>
      </c>
      <c r="I80" s="2">
        <f t="shared" si="4"/>
        <v>-525088.64000000758</v>
      </c>
      <c r="J80" s="3">
        <f t="shared" si="6"/>
        <v>-3.6251595360753249E-3</v>
      </c>
      <c r="K80" s="5">
        <f t="shared" si="7"/>
        <v>0.95829557712238833</v>
      </c>
    </row>
    <row r="81" spans="1:11" x14ac:dyDescent="0.25">
      <c r="A81" s="4">
        <v>44376</v>
      </c>
      <c r="B81" t="s">
        <v>12</v>
      </c>
      <c r="C81" s="2">
        <f>SUMIFS('Fluxo de Caixa'!D:D,'Fluxo de Caixa'!C:C,"Aquisição de Cotas PJ",'Fluxo de Caixa'!A:A,A81)</f>
        <v>0</v>
      </c>
      <c r="D81" s="2">
        <f>SUMIFS(Posicao!F:F,Posicao!A:A,A81)</f>
        <v>138592381.49000001</v>
      </c>
      <c r="E81" s="2">
        <v>7268533.8799999999</v>
      </c>
      <c r="F81" s="2">
        <f>SUMIFS(CPR!D:D,CPR!A:A,A81)</f>
        <v>-79450.350000000006</v>
      </c>
      <c r="G81" s="2">
        <v>30000</v>
      </c>
      <c r="H81" s="2">
        <f t="shared" si="5"/>
        <v>145811465.02000001</v>
      </c>
      <c r="I81" s="2">
        <f t="shared" si="4"/>
        <v>1490889.6900000109</v>
      </c>
      <c r="J81" s="3">
        <f t="shared" si="6"/>
        <v>1.0330402900563402E-2</v>
      </c>
      <c r="K81" s="5">
        <f t="shared" si="7"/>
        <v>0.96819515653189048</v>
      </c>
    </row>
    <row r="82" spans="1:11" x14ac:dyDescent="0.25">
      <c r="A82" s="4">
        <v>44377</v>
      </c>
      <c r="B82" t="s">
        <v>12</v>
      </c>
      <c r="C82" s="2">
        <f>SUMIFS('Fluxo de Caixa'!D:D,'Fluxo de Caixa'!C:C,"Aquisição de Cotas PJ",'Fluxo de Caixa'!A:A,A82)</f>
        <v>0</v>
      </c>
      <c r="D82" s="2">
        <f>SUMIFS(Posicao!F:F,Posicao!A:A,A82)</f>
        <v>138883113.79000002</v>
      </c>
      <c r="E82" s="2">
        <v>7269704.0300000003</v>
      </c>
      <c r="F82" s="2">
        <f>SUMIFS(CPR!D:D,CPR!A:A,A82)</f>
        <v>-83626.3</v>
      </c>
      <c r="G82" s="2">
        <v>30000</v>
      </c>
      <c r="H82" s="2">
        <f t="shared" si="5"/>
        <v>146099191.52000001</v>
      </c>
      <c r="I82" s="2">
        <f t="shared" si="4"/>
        <v>287726.50000001234</v>
      </c>
      <c r="J82" s="3">
        <f t="shared" si="6"/>
        <v>1.9732776154505185E-3</v>
      </c>
      <c r="K82" s="5">
        <f t="shared" si="7"/>
        <v>0.9701056743616624</v>
      </c>
    </row>
    <row r="83" spans="1:11" x14ac:dyDescent="0.25">
      <c r="A83" s="4">
        <v>44378</v>
      </c>
      <c r="B83" t="s">
        <v>12</v>
      </c>
      <c r="C83" s="2">
        <f>SUMIFS('Fluxo de Caixa'!D:D,'Fluxo de Caixa'!C:C,"Aquisição de Cotas PJ",'Fluxo de Caixa'!A:A,A83)</f>
        <v>0</v>
      </c>
      <c r="D83" s="2">
        <f>SUMIFS(Posicao!F:F,Posicao!A:A,A83)</f>
        <v>138195723.38999999</v>
      </c>
      <c r="E83" s="2">
        <v>7270874.3700000001</v>
      </c>
      <c r="F83" s="2">
        <f>SUMIFS(CPR!D:D,CPR!A:A,A83)</f>
        <v>364416.27</v>
      </c>
      <c r="G83" s="2">
        <v>30000</v>
      </c>
      <c r="H83" s="2">
        <f t="shared" si="5"/>
        <v>145861014.03</v>
      </c>
      <c r="I83" s="2">
        <f t="shared" si="4"/>
        <v>-238177.4900000359</v>
      </c>
      <c r="J83" s="3">
        <f t="shared" si="6"/>
        <v>-1.6302450925433833E-3</v>
      </c>
      <c r="K83" s="5">
        <f t="shared" si="7"/>
        <v>0.96852416434678579</v>
      </c>
    </row>
    <row r="84" spans="1:11" x14ac:dyDescent="0.25">
      <c r="A84" s="4">
        <v>44379</v>
      </c>
      <c r="B84" t="s">
        <v>12</v>
      </c>
      <c r="C84" s="2">
        <f>SUMIFS('Fluxo de Caixa'!D:D,'Fluxo de Caixa'!C:C,"Aquisição de Cotas PJ",'Fluxo de Caixa'!A:A,A84)</f>
        <v>0</v>
      </c>
      <c r="D84" s="2">
        <f>SUMIFS(Posicao!F:F,Posicao!A:A,A84)</f>
        <v>145329153.49000001</v>
      </c>
      <c r="E84" s="2">
        <v>654642.66</v>
      </c>
      <c r="F84" s="2">
        <f>SUMIFS(CPR!D:D,CPR!A:A,A84)</f>
        <v>392712.98000000004</v>
      </c>
      <c r="G84" s="2">
        <v>30000</v>
      </c>
      <c r="H84" s="2">
        <f t="shared" si="5"/>
        <v>146406509.13</v>
      </c>
      <c r="I84" s="2">
        <f t="shared" si="4"/>
        <v>545495.10000002384</v>
      </c>
      <c r="J84" s="3">
        <f t="shared" si="6"/>
        <v>3.7398279699867505E-3</v>
      </c>
      <c r="K84" s="5">
        <f t="shared" si="7"/>
        <v>0.9721462781062179</v>
      </c>
    </row>
    <row r="85" spans="1:11" x14ac:dyDescent="0.25">
      <c r="A85" s="4">
        <v>44382</v>
      </c>
      <c r="B85" t="s">
        <v>12</v>
      </c>
      <c r="C85" s="2">
        <f>SUMIFS('Fluxo de Caixa'!D:D,'Fluxo de Caixa'!C:C,"Aquisição de Cotas PJ",'Fluxo de Caixa'!A:A,A85)</f>
        <v>0</v>
      </c>
      <c r="D85" s="2">
        <f>SUMIFS(Posicao!F:F,Posicao!A:A,A85)</f>
        <v>145054560.31999999</v>
      </c>
      <c r="E85" s="2">
        <v>654748.06000000006</v>
      </c>
      <c r="F85" s="2">
        <f>SUMIFS(CPR!D:D,CPR!A:A,A85)</f>
        <v>388491.99000000005</v>
      </c>
      <c r="G85" s="2">
        <v>30000</v>
      </c>
      <c r="H85" s="2">
        <f t="shared" si="5"/>
        <v>146127800.37</v>
      </c>
      <c r="I85" s="2">
        <f t="shared" si="4"/>
        <v>-278708.76000001666</v>
      </c>
      <c r="J85" s="3">
        <f t="shared" si="6"/>
        <v>-1.9036637213482113E-3</v>
      </c>
      <c r="K85" s="5">
        <f t="shared" si="7"/>
        <v>0.97029563850474343</v>
      </c>
    </row>
    <row r="86" spans="1:11" x14ac:dyDescent="0.25">
      <c r="A86" s="4">
        <v>44383</v>
      </c>
      <c r="B86" t="s">
        <v>12</v>
      </c>
      <c r="C86" s="2">
        <f>SUMIFS('Fluxo de Caixa'!D:D,'Fluxo de Caixa'!C:C,"Aquisição de Cotas PJ",'Fluxo de Caixa'!A:A,A86)</f>
        <v>0</v>
      </c>
      <c r="D86" s="2">
        <f>SUMIFS(Posicao!F:F,Posicao!A:A,A86)</f>
        <v>145675130.14999998</v>
      </c>
      <c r="E86" s="2">
        <v>654853.48</v>
      </c>
      <c r="F86" s="2">
        <f>SUMIFS(CPR!D:D,CPR!A:A,A86)</f>
        <v>384278.55</v>
      </c>
      <c r="G86" s="2">
        <v>30000</v>
      </c>
      <c r="H86" s="2">
        <f t="shared" si="5"/>
        <v>146744262.17999998</v>
      </c>
      <c r="I86" s="2">
        <f t="shared" si="4"/>
        <v>616461.80999998329</v>
      </c>
      <c r="J86" s="3">
        <f t="shared" si="6"/>
        <v>4.2186483916070959E-3</v>
      </c>
      <c r="K86" s="5">
        <f t="shared" si="7"/>
        <v>0.97438897463950491</v>
      </c>
    </row>
    <row r="87" spans="1:11" x14ac:dyDescent="0.25">
      <c r="A87" s="4">
        <v>44384</v>
      </c>
      <c r="B87" t="s">
        <v>12</v>
      </c>
      <c r="C87" s="2">
        <f>SUMIFS('Fluxo de Caixa'!D:D,'Fluxo de Caixa'!C:C,"Aquisição de Cotas PJ",'Fluxo de Caixa'!A:A,A87)</f>
        <v>0</v>
      </c>
      <c r="D87" s="2">
        <f>SUMIFS(Posicao!F:F,Posicao!A:A,A87)</f>
        <v>145811219.22999999</v>
      </c>
      <c r="E87" s="2">
        <v>809681.46</v>
      </c>
      <c r="F87" s="2">
        <f>SUMIFS(CPR!D:D,CPR!A:A,A87)</f>
        <v>224983.63999999998</v>
      </c>
      <c r="G87" s="2">
        <v>30000</v>
      </c>
      <c r="H87" s="2">
        <f t="shared" si="5"/>
        <v>146875884.32999998</v>
      </c>
      <c r="I87" s="2">
        <f t="shared" si="4"/>
        <v>131622.15000001312</v>
      </c>
      <c r="J87" s="3">
        <f t="shared" si="6"/>
        <v>8.9694920976577796E-4</v>
      </c>
      <c r="K87" s="5">
        <f t="shared" si="7"/>
        <v>0.97526295206031222</v>
      </c>
    </row>
    <row r="88" spans="1:11" x14ac:dyDescent="0.25">
      <c r="A88" s="4">
        <v>44385</v>
      </c>
      <c r="B88" t="s">
        <v>12</v>
      </c>
      <c r="C88" s="2">
        <f>SUMIFS('Fluxo de Caixa'!D:D,'Fluxo de Caixa'!C:C,"Aquisição de Cotas PJ",'Fluxo de Caixa'!A:A,A88)</f>
        <v>0</v>
      </c>
      <c r="D88" s="2">
        <f>SUMIFS(Posicao!F:F,Posicao!A:A,A88)</f>
        <v>146020820.42000002</v>
      </c>
      <c r="E88" s="2">
        <v>865840.19</v>
      </c>
      <c r="F88" s="2">
        <f>SUMIFS(CPR!D:D,CPR!A:A,A88)</f>
        <v>247194.27</v>
      </c>
      <c r="G88" s="2">
        <v>30000</v>
      </c>
      <c r="H88" s="2">
        <f t="shared" si="5"/>
        <v>147163854.88000003</v>
      </c>
      <c r="I88" s="2">
        <f t="shared" si="4"/>
        <v>287970.5500000274</v>
      </c>
      <c r="J88" s="3">
        <f t="shared" si="6"/>
        <v>1.9606387482441752E-3</v>
      </c>
      <c r="K88" s="5">
        <f t="shared" si="7"/>
        <v>0.97717509039384876</v>
      </c>
    </row>
    <row r="89" spans="1:11" x14ac:dyDescent="0.25">
      <c r="A89" s="4">
        <v>44386</v>
      </c>
      <c r="B89" t="s">
        <v>12</v>
      </c>
      <c r="C89" s="2">
        <f>SUMIFS('Fluxo de Caixa'!D:D,'Fluxo de Caixa'!C:C,"Aquisição de Cotas PJ",'Fluxo de Caixa'!A:A,A89)</f>
        <v>0</v>
      </c>
      <c r="D89" s="2">
        <f>SUMIFS(Posicao!F:F,Posicao!A:A,A89)</f>
        <v>146020820.42000002</v>
      </c>
      <c r="E89" s="2">
        <v>865979.59</v>
      </c>
      <c r="F89" s="2">
        <f>SUMIFS(CPR!D:D,CPR!A:A,A89)</f>
        <v>242981.16000000003</v>
      </c>
      <c r="G89" s="2">
        <v>30000</v>
      </c>
      <c r="H89" s="2">
        <f t="shared" si="5"/>
        <v>147159781.17000002</v>
      </c>
      <c r="I89" s="2">
        <f t="shared" si="4"/>
        <v>-4073.7099999999336</v>
      </c>
      <c r="J89" s="3">
        <f t="shared" si="6"/>
        <v>-2.7681457538073517E-5</v>
      </c>
      <c r="K89" s="5">
        <f t="shared" si="7"/>
        <v>0.97714804076307671</v>
      </c>
    </row>
    <row r="90" spans="1:11" x14ac:dyDescent="0.25">
      <c r="A90" s="4">
        <v>44389</v>
      </c>
      <c r="B90" t="s">
        <v>12</v>
      </c>
      <c r="C90" s="2">
        <f>SUMIFS('Fluxo de Caixa'!D:D,'Fluxo de Caixa'!C:C,"Aquisição de Cotas PJ",'Fluxo de Caixa'!A:A,A90)</f>
        <v>0</v>
      </c>
      <c r="D90" s="2">
        <f>SUMIFS(Posicao!F:F,Posicao!A:A,A90)</f>
        <v>147924828.49000001</v>
      </c>
      <c r="E90" s="2">
        <v>866119</v>
      </c>
      <c r="F90" s="2">
        <f>SUMIFS(CPR!D:D,CPR!A:A,A90)</f>
        <v>274452.04000000004</v>
      </c>
      <c r="G90" s="2">
        <v>30000</v>
      </c>
      <c r="H90" s="2">
        <f t="shared" si="5"/>
        <v>149095399.53</v>
      </c>
      <c r="I90" s="2">
        <f t="shared" si="4"/>
        <v>1935618.3599999929</v>
      </c>
      <c r="J90" s="3">
        <f t="shared" si="6"/>
        <v>1.3153175036078322E-2</v>
      </c>
      <c r="K90" s="5">
        <f t="shared" si="7"/>
        <v>0.99000063997939436</v>
      </c>
    </row>
    <row r="91" spans="1:11" x14ac:dyDescent="0.25">
      <c r="A91" s="4">
        <v>44390</v>
      </c>
      <c r="B91" t="s">
        <v>12</v>
      </c>
      <c r="C91" s="2">
        <f>SUMIFS('Fluxo de Caixa'!D:D,'Fluxo de Caixa'!C:C,"Aquisição de Cotas PJ",'Fluxo de Caixa'!A:A,A91)</f>
        <v>0</v>
      </c>
      <c r="D91" s="2">
        <f>SUMIFS(Posicao!F:F,Posicao!A:A,A91)</f>
        <v>148866464.06</v>
      </c>
      <c r="E91" s="2">
        <v>866853.13</v>
      </c>
      <c r="F91" s="2">
        <f>SUMIFS(CPR!D:D,CPR!A:A,A91)</f>
        <v>196953.80999999997</v>
      </c>
      <c r="G91" s="2">
        <v>30000</v>
      </c>
      <c r="H91" s="2">
        <f t="shared" si="5"/>
        <v>149960271</v>
      </c>
      <c r="I91" s="2">
        <f t="shared" si="4"/>
        <v>864871.46999999275</v>
      </c>
      <c r="J91" s="3">
        <f t="shared" si="6"/>
        <v>5.8007924639282308E-3</v>
      </c>
      <c r="K91" s="5">
        <f t="shared" si="7"/>
        <v>0.99574342823107098</v>
      </c>
    </row>
    <row r="92" spans="1:11" x14ac:dyDescent="0.25">
      <c r="A92" s="4">
        <v>44391</v>
      </c>
      <c r="B92" t="s">
        <v>12</v>
      </c>
      <c r="C92" s="2">
        <f>SUMIFS('Fluxo de Caixa'!D:D,'Fluxo de Caixa'!C:C,"Aquisição de Cotas PJ",'Fluxo de Caixa'!A:A,A92)</f>
        <v>0</v>
      </c>
      <c r="D92" s="2">
        <f>SUMIFS(Posicao!F:F,Posicao!A:A,A92)</f>
        <v>148659604.24000001</v>
      </c>
      <c r="E92" s="2">
        <v>961119.11</v>
      </c>
      <c r="F92" s="2">
        <f>SUMIFS(CPR!D:D,CPR!A:A,A92)</f>
        <v>252775.55000000002</v>
      </c>
      <c r="G92" s="2">
        <v>30000</v>
      </c>
      <c r="H92" s="2">
        <f t="shared" si="5"/>
        <v>149903498.90000004</v>
      </c>
      <c r="I92" s="2">
        <f t="shared" si="4"/>
        <v>-56772.099999992817</v>
      </c>
      <c r="J92" s="3">
        <f t="shared" si="6"/>
        <v>-3.7858093761375513E-4</v>
      </c>
      <c r="K92" s="5">
        <f t="shared" si="7"/>
        <v>0.99536645875038854</v>
      </c>
    </row>
    <row r="93" spans="1:11" x14ac:dyDescent="0.25">
      <c r="A93" s="4">
        <v>44392</v>
      </c>
      <c r="B93" t="s">
        <v>12</v>
      </c>
      <c r="C93" s="2">
        <f>SUMIFS('Fluxo de Caixa'!D:D,'Fluxo de Caixa'!C:C,"Aquisição de Cotas PJ",'Fluxo de Caixa'!A:A,A93)</f>
        <v>0</v>
      </c>
      <c r="D93" s="2">
        <f>SUMIFS(Posicao!F:F,Posicao!A:A,A93)</f>
        <v>149230546.13999999</v>
      </c>
      <c r="E93" s="2">
        <v>1073852.23</v>
      </c>
      <c r="F93" s="2">
        <f>SUMIFS(CPR!D:D,CPR!A:A,A93)</f>
        <v>76666.789999999979</v>
      </c>
      <c r="G93" s="2">
        <v>30000</v>
      </c>
      <c r="H93" s="2">
        <f t="shared" si="5"/>
        <v>150411065.15999997</v>
      </c>
      <c r="I93" s="2">
        <f t="shared" si="4"/>
        <v>507566.25999997603</v>
      </c>
      <c r="J93" s="3">
        <f t="shared" si="6"/>
        <v>3.3859533881765579E-3</v>
      </c>
      <c r="K93" s="5">
        <f t="shared" si="7"/>
        <v>0.99873672318387174</v>
      </c>
    </row>
    <row r="94" spans="1:11" x14ac:dyDescent="0.25">
      <c r="A94" s="4">
        <v>44393</v>
      </c>
      <c r="B94" t="s">
        <v>12</v>
      </c>
      <c r="C94" s="2">
        <f>SUMIFS('Fluxo de Caixa'!D:D,'Fluxo de Caixa'!C:C,"Aquisição de Cotas PJ",'Fluxo de Caixa'!A:A,A94)</f>
        <v>0</v>
      </c>
      <c r="D94" s="2">
        <f>SUMIFS(Posicao!F:F,Posicao!A:A,A94)</f>
        <v>149390099.52999997</v>
      </c>
      <c r="E94" s="2">
        <v>1097356.73</v>
      </c>
      <c r="F94" s="2">
        <f>SUMIFS(CPR!D:D,CPR!A:A,A94)</f>
        <v>-117069.64000000003</v>
      </c>
      <c r="G94" s="2">
        <v>30000</v>
      </c>
      <c r="H94" s="2">
        <f t="shared" si="5"/>
        <v>150400386.61999997</v>
      </c>
      <c r="I94" s="2">
        <f t="shared" si="4"/>
        <v>-10678.540000014313</v>
      </c>
      <c r="J94" s="3">
        <f t="shared" si="6"/>
        <v>-7.099570758743715E-5</v>
      </c>
      <c r="K94" s="5">
        <f t="shared" si="7"/>
        <v>0.99866581716351577</v>
      </c>
    </row>
    <row r="95" spans="1:11" x14ac:dyDescent="0.25">
      <c r="A95" s="4">
        <v>44396</v>
      </c>
      <c r="B95" t="s">
        <v>12</v>
      </c>
      <c r="C95" s="2">
        <f>SUMIFS('Fluxo de Caixa'!D:D,'Fluxo de Caixa'!C:C,"Aquisição de Cotas PJ",'Fluxo de Caixa'!A:A,A95)</f>
        <v>0</v>
      </c>
      <c r="D95" s="2">
        <f>SUMIFS(Posicao!F:F,Posicao!A:A,A95)</f>
        <v>149857087.69</v>
      </c>
      <c r="E95" s="2">
        <v>1043656.6</v>
      </c>
      <c r="F95" s="2">
        <f>SUMIFS(CPR!D:D,CPR!A:A,A95)</f>
        <v>-293657.89</v>
      </c>
      <c r="G95" s="2">
        <v>30000</v>
      </c>
      <c r="H95" s="2">
        <f t="shared" si="5"/>
        <v>150637086.40000001</v>
      </c>
      <c r="I95" s="2">
        <f t="shared" si="4"/>
        <v>236699.78000002634</v>
      </c>
      <c r="J95" s="3">
        <f t="shared" si="6"/>
        <v>1.5737976831008387E-3</v>
      </c>
      <c r="K95" s="5">
        <f t="shared" si="7"/>
        <v>1.0002375151127596</v>
      </c>
    </row>
    <row r="96" spans="1:11" x14ac:dyDescent="0.25">
      <c r="A96" s="4">
        <v>44397</v>
      </c>
      <c r="B96" t="s">
        <v>12</v>
      </c>
      <c r="C96" s="2">
        <f>SUMIFS('Fluxo de Caixa'!D:D,'Fluxo de Caixa'!C:C,"Aquisição de Cotas PJ",'Fluxo de Caixa'!A:A,A96)</f>
        <v>0</v>
      </c>
      <c r="D96" s="2">
        <f>SUMIFS(Posicao!F:F,Posicao!A:A,A96)</f>
        <v>149664714.19</v>
      </c>
      <c r="E96" s="2">
        <v>994309.76</v>
      </c>
      <c r="F96" s="2">
        <f>SUMIFS(CPR!D:D,CPR!A:A,A96)</f>
        <v>-354072.33000000019</v>
      </c>
      <c r="G96" s="2">
        <v>30000</v>
      </c>
      <c r="H96" s="2">
        <f t="shared" si="5"/>
        <v>150334951.61999997</v>
      </c>
      <c r="I96" s="2">
        <f t="shared" si="4"/>
        <v>-302134.78000000014</v>
      </c>
      <c r="J96" s="3">
        <f t="shared" si="6"/>
        <v>-2.0057131163418473E-3</v>
      </c>
      <c r="K96" s="5">
        <f t="shared" si="7"/>
        <v>0.99823132560924066</v>
      </c>
    </row>
    <row r="97" spans="1:11" x14ac:dyDescent="0.25">
      <c r="A97" s="4">
        <v>44398</v>
      </c>
      <c r="B97" t="s">
        <v>12</v>
      </c>
      <c r="C97" s="2">
        <f>SUMIFS('Fluxo de Caixa'!D:D,'Fluxo de Caixa'!C:C,"Aquisição de Cotas PJ",'Fluxo de Caixa'!A:A,A97)</f>
        <v>0</v>
      </c>
      <c r="D97" s="2">
        <f>SUMIFS(Posicao!F:F,Posicao!A:A,A97)</f>
        <v>149893261.41999999</v>
      </c>
      <c r="E97" s="2">
        <v>870564</v>
      </c>
      <c r="F97" s="2">
        <f>SUMIFS(CPR!D:D,CPR!A:A,A97)</f>
        <v>-362650.46000000008</v>
      </c>
      <c r="G97" s="2">
        <v>30000</v>
      </c>
      <c r="H97" s="2">
        <f t="shared" si="5"/>
        <v>150431174.95999998</v>
      </c>
      <c r="I97" s="2">
        <f t="shared" si="4"/>
        <v>96223.339999989374</v>
      </c>
      <c r="J97" s="3">
        <f t="shared" si="6"/>
        <v>6.4005967317042859E-4</v>
      </c>
      <c r="K97" s="5">
        <f t="shared" si="7"/>
        <v>0.99887025322525858</v>
      </c>
    </row>
    <row r="98" spans="1:11" x14ac:dyDescent="0.25">
      <c r="A98" s="4">
        <v>44399</v>
      </c>
      <c r="B98" t="s">
        <v>12</v>
      </c>
      <c r="C98" s="2">
        <f>SUMIFS('Fluxo de Caixa'!D:D,'Fluxo de Caixa'!C:C,"Aquisição de Cotas PJ",'Fluxo de Caixa'!A:A,A98)</f>
        <v>0</v>
      </c>
      <c r="D98" s="2">
        <f>SUMIFS(Posicao!F:F,Posicao!A:A,A98)</f>
        <v>149771030.11000001</v>
      </c>
      <c r="E98" s="2">
        <v>707108.56</v>
      </c>
      <c r="F98" s="2">
        <f>SUMIFS(CPR!D:D,CPR!A:A,A98)</f>
        <v>-255454.82000000004</v>
      </c>
      <c r="G98" s="2">
        <v>30000</v>
      </c>
      <c r="H98" s="2">
        <f t="shared" si="5"/>
        <v>150252683.85000002</v>
      </c>
      <c r="I98" s="2">
        <f t="shared" si="4"/>
        <v>-178491.10999997251</v>
      </c>
      <c r="J98" s="3">
        <f t="shared" si="6"/>
        <v>-1.1865300530121748E-3</v>
      </c>
      <c r="K98" s="5">
        <f t="shared" si="7"/>
        <v>0.99768506365074694</v>
      </c>
    </row>
    <row r="99" spans="1:11" x14ac:dyDescent="0.25">
      <c r="A99" s="4">
        <v>44400</v>
      </c>
      <c r="B99" t="s">
        <v>12</v>
      </c>
      <c r="C99" s="2">
        <f>SUMIFS('Fluxo de Caixa'!D:D,'Fluxo de Caixa'!C:C,"Aquisição de Cotas PJ",'Fluxo de Caixa'!A:A,A99)</f>
        <v>0</v>
      </c>
      <c r="D99" s="2">
        <f>SUMIFS(Posicao!F:F,Posicao!A:A,A99)</f>
        <v>149575500.64000002</v>
      </c>
      <c r="E99" s="2">
        <v>614413.41</v>
      </c>
      <c r="F99" s="2">
        <f>SUMIFS(CPR!D:D,CPR!A:A,A99)</f>
        <v>-322609.98999999993</v>
      </c>
      <c r="G99" s="2">
        <v>30000</v>
      </c>
      <c r="H99" s="2">
        <f t="shared" si="5"/>
        <v>149897304.06</v>
      </c>
      <c r="I99" s="2">
        <f t="shared" si="4"/>
        <v>-355379.78999999864</v>
      </c>
      <c r="J99" s="3">
        <f t="shared" si="6"/>
        <v>-2.3652142570363718E-3</v>
      </c>
      <c r="K99" s="5">
        <f t="shared" si="7"/>
        <v>0.9953253247141679</v>
      </c>
    </row>
    <row r="100" spans="1:11" x14ac:dyDescent="0.25">
      <c r="A100" s="4">
        <v>44403</v>
      </c>
      <c r="B100" t="s">
        <v>12</v>
      </c>
      <c r="C100" s="2">
        <f>SUMIFS('Fluxo de Caixa'!D:D,'Fluxo de Caixa'!C:C,"Aquisição de Cotas PJ",'Fluxo de Caixa'!A:A,A100)</f>
        <v>0</v>
      </c>
      <c r="D100" s="2">
        <f>SUMIFS(Posicao!F:F,Posicao!A:A,A100)</f>
        <v>149542213.16</v>
      </c>
      <c r="E100" s="2">
        <v>562675.12</v>
      </c>
      <c r="F100" s="2">
        <f>SUMIFS(CPR!D:D,CPR!A:A,A100)</f>
        <v>-224171.17</v>
      </c>
      <c r="G100" s="2">
        <v>30000</v>
      </c>
      <c r="H100" s="2">
        <f t="shared" si="5"/>
        <v>149910717.11000001</v>
      </c>
      <c r="I100" s="2">
        <f t="shared" si="4"/>
        <v>13413.04999998078</v>
      </c>
      <c r="J100" s="3">
        <f t="shared" si="6"/>
        <v>8.9481595977282451E-5</v>
      </c>
      <c r="K100" s="5">
        <f t="shared" si="7"/>
        <v>0.99541438801273996</v>
      </c>
    </row>
    <row r="101" spans="1:11" x14ac:dyDescent="0.25">
      <c r="A101" s="4">
        <v>44404</v>
      </c>
      <c r="B101" t="s">
        <v>12</v>
      </c>
      <c r="C101" s="2">
        <f>SUMIFS('Fluxo de Caixa'!D:D,'Fluxo de Caixa'!C:C,"Aquisição de Cotas PJ",'Fluxo de Caixa'!A:A,A101)</f>
        <v>0</v>
      </c>
      <c r="D101" s="2">
        <f>SUMIFS(Posicao!F:F,Posicao!A:A,A101)</f>
        <v>148543175.15000004</v>
      </c>
      <c r="E101" s="2">
        <v>404559.84</v>
      </c>
      <c r="F101" s="2">
        <f>SUMIFS(CPR!D:D,CPR!A:A,A101)</f>
        <v>-19529.519999999997</v>
      </c>
      <c r="G101" s="2">
        <v>30000</v>
      </c>
      <c r="H101" s="2">
        <f t="shared" si="5"/>
        <v>148958205.47000003</v>
      </c>
      <c r="I101" s="2">
        <f t="shared" si="4"/>
        <v>-952511.63999996043</v>
      </c>
      <c r="J101" s="3">
        <f t="shared" si="6"/>
        <v>-6.3538595396154087E-3</v>
      </c>
      <c r="K101" s="5">
        <f t="shared" si="7"/>
        <v>0.98908966480759475</v>
      </c>
    </row>
    <row r="102" spans="1:11" x14ac:dyDescent="0.25">
      <c r="A102" s="4">
        <v>44405</v>
      </c>
      <c r="B102" t="s">
        <v>12</v>
      </c>
      <c r="C102" s="2">
        <f>SUMIFS('Fluxo de Caixa'!D:D,'Fluxo de Caixa'!C:C,"Aquisição de Cotas PJ",'Fluxo de Caixa'!A:A,A102)</f>
        <v>0</v>
      </c>
      <c r="D102" s="2">
        <f>SUMIFS(Posicao!F:F,Posicao!A:A,A102)</f>
        <v>148421392.31</v>
      </c>
      <c r="E102" s="2">
        <v>465068.93</v>
      </c>
      <c r="F102" s="2">
        <f>SUMIFS(CPR!D:D,CPR!A:A,A102)</f>
        <v>-81857.95</v>
      </c>
      <c r="G102" s="2">
        <v>30000</v>
      </c>
      <c r="H102" s="2">
        <f t="shared" si="5"/>
        <v>148834603.29000002</v>
      </c>
      <c r="I102" s="2">
        <f t="shared" si="4"/>
        <v>-123602.18000003343</v>
      </c>
      <c r="J102" s="3">
        <f t="shared" si="6"/>
        <v>-8.2977758499464959E-4</v>
      </c>
      <c r="K102" s="5">
        <f t="shared" si="7"/>
        <v>0.98826894037418744</v>
      </c>
    </row>
    <row r="103" spans="1:11" x14ac:dyDescent="0.25">
      <c r="A103" s="4">
        <v>44406</v>
      </c>
      <c r="B103" t="s">
        <v>12</v>
      </c>
      <c r="C103" s="2">
        <f>SUMIFS('Fluxo de Caixa'!D:D,'Fluxo de Caixa'!C:C,"Aquisição de Cotas PJ",'Fluxo de Caixa'!A:A,A103)</f>
        <v>0</v>
      </c>
      <c r="D103" s="2">
        <f>SUMIFS(Posicao!F:F,Posicao!A:A,A103)</f>
        <v>148536642.94</v>
      </c>
      <c r="E103" s="2">
        <v>465143.8</v>
      </c>
      <c r="F103" s="2">
        <f>SUMIFS(CPR!D:D,CPR!A:A,A103)</f>
        <v>-87846.62</v>
      </c>
      <c r="G103" s="2">
        <v>30000</v>
      </c>
      <c r="H103" s="2">
        <f t="shared" si="5"/>
        <v>148943940.12</v>
      </c>
      <c r="I103" s="2">
        <f t="shared" si="4"/>
        <v>109336.8299999953</v>
      </c>
      <c r="J103" s="3">
        <f t="shared" si="6"/>
        <v>7.3461968912535459E-4</v>
      </c>
      <c r="K103" s="5">
        <f t="shared" si="7"/>
        <v>0.98899494219593742</v>
      </c>
    </row>
    <row r="104" spans="1:11" x14ac:dyDescent="0.25">
      <c r="A104" s="4">
        <v>44407</v>
      </c>
      <c r="B104" t="s">
        <v>12</v>
      </c>
      <c r="C104" s="2">
        <f>SUMIFS('Fluxo de Caixa'!D:D,'Fluxo de Caixa'!C:C,"Aquisição de Cotas PJ",'Fluxo de Caixa'!A:A,A104)</f>
        <v>0</v>
      </c>
      <c r="D104" s="2">
        <f>SUMIFS(Posicao!F:F,Posicao!A:A,A104)</f>
        <v>148937100.04999998</v>
      </c>
      <c r="E104" s="2">
        <v>465218.69</v>
      </c>
      <c r="F104" s="2">
        <f>SUMIFS(CPR!D:D,CPR!A:A,A104)</f>
        <v>-93906.49</v>
      </c>
      <c r="G104" s="2">
        <v>30000</v>
      </c>
      <c r="H104" s="2">
        <f t="shared" si="5"/>
        <v>149338412.24999997</v>
      </c>
      <c r="I104" s="2">
        <f t="shared" si="4"/>
        <v>394472.12999998446</v>
      </c>
      <c r="J104" s="3">
        <f t="shared" si="6"/>
        <v>2.6484604186123263E-3</v>
      </c>
      <c r="K104" s="5">
        <f t="shared" si="7"/>
        <v>0.99161425615455112</v>
      </c>
    </row>
    <row r="105" spans="1:11" x14ac:dyDescent="0.25">
      <c r="A105" s="4">
        <v>44410</v>
      </c>
      <c r="B105" t="s">
        <v>12</v>
      </c>
      <c r="C105" s="2">
        <f>SUMIFS('Fluxo de Caixa'!D:D,'Fluxo de Caixa'!C:C,"Aquisição de Cotas PJ",'Fluxo de Caixa'!A:A,A105)</f>
        <v>0</v>
      </c>
      <c r="D105" s="2">
        <f>SUMIFS(Posicao!F:F,Posicao!A:A,A105)</f>
        <v>148235606.04999998</v>
      </c>
      <c r="E105" s="2">
        <v>465293.58</v>
      </c>
      <c r="F105" s="2">
        <f>SUMIFS(CPR!D:D,CPR!A:A,A105)</f>
        <v>452956.97000000003</v>
      </c>
      <c r="G105" s="2">
        <v>30000</v>
      </c>
      <c r="H105" s="2">
        <f t="shared" si="5"/>
        <v>149183856.59999999</v>
      </c>
      <c r="I105" s="2">
        <f t="shared" si="4"/>
        <v>-154555.64999999997</v>
      </c>
      <c r="J105" s="3">
        <f t="shared" si="6"/>
        <v>-1.0349356717497846E-3</v>
      </c>
      <c r="K105" s="5">
        <f t="shared" si="7"/>
        <v>0.99058799918824114</v>
      </c>
    </row>
    <row r="106" spans="1:11" x14ac:dyDescent="0.25">
      <c r="A106" s="4">
        <v>44411</v>
      </c>
      <c r="B106" t="s">
        <v>12</v>
      </c>
      <c r="C106" s="2">
        <f>SUMIFS('Fluxo de Caixa'!D:D,'Fluxo de Caixa'!C:C,"Aquisição de Cotas PJ",'Fluxo de Caixa'!A:A,A106)</f>
        <v>0</v>
      </c>
      <c r="D106" s="2">
        <f>SUMIFS(Posicao!F:F,Posicao!A:A,A106)</f>
        <v>147591570.34999999</v>
      </c>
      <c r="E106" s="2">
        <v>465368.49</v>
      </c>
      <c r="F106" s="2">
        <f>SUMIFS(CPR!D:D,CPR!A:A,A106)</f>
        <v>488901.52999999997</v>
      </c>
      <c r="G106" s="2">
        <v>30000</v>
      </c>
      <c r="H106" s="2">
        <f t="shared" si="5"/>
        <v>148575840.37</v>
      </c>
      <c r="I106" s="2">
        <f t="shared" si="4"/>
        <v>-608016.22999998822</v>
      </c>
      <c r="J106" s="3">
        <f t="shared" si="6"/>
        <v>-4.0756167849329361E-3</v>
      </c>
      <c r="K106" s="5">
        <f t="shared" si="7"/>
        <v>0.98655074211179639</v>
      </c>
    </row>
    <row r="107" spans="1:11" x14ac:dyDescent="0.25">
      <c r="A107" s="4">
        <v>44412</v>
      </c>
      <c r="B107" t="s">
        <v>12</v>
      </c>
      <c r="C107" s="2">
        <f>SUMIFS('Fluxo de Caixa'!D:D,'Fluxo de Caixa'!C:C,"Aquisição de Cotas PJ",'Fluxo de Caixa'!A:A,A107)</f>
        <v>0</v>
      </c>
      <c r="D107" s="2">
        <f>SUMIFS(Posicao!F:F,Posicao!A:A,A107)</f>
        <v>146850277.72</v>
      </c>
      <c r="E107" s="2">
        <v>465443.4</v>
      </c>
      <c r="F107" s="2">
        <f>SUMIFS(CPR!D:D,CPR!A:A,A107)</f>
        <v>598796.44999999995</v>
      </c>
      <c r="G107" s="2">
        <v>30000</v>
      </c>
      <c r="H107" s="2">
        <f t="shared" si="5"/>
        <v>147944517.56999999</v>
      </c>
      <c r="I107" s="2">
        <f t="shared" si="4"/>
        <v>-631322.79999999516</v>
      </c>
      <c r="J107" s="3">
        <f t="shared" si="6"/>
        <v>-4.2491618989184601E-3</v>
      </c>
      <c r="K107" s="5">
        <f t="shared" si="7"/>
        <v>0.98235872828706527</v>
      </c>
    </row>
    <row r="108" spans="1:11" x14ac:dyDescent="0.25">
      <c r="A108" s="4">
        <v>44413</v>
      </c>
      <c r="B108" t="s">
        <v>12</v>
      </c>
      <c r="C108" s="2">
        <f>SUMIFS('Fluxo de Caixa'!D:D,'Fluxo de Caixa'!C:C,"Aquisição de Cotas PJ",'Fluxo de Caixa'!A:A,A108)</f>
        <v>0</v>
      </c>
      <c r="D108" s="2">
        <f>SUMIFS(Posicao!F:F,Posicao!A:A,A108)</f>
        <v>146483575.63</v>
      </c>
      <c r="E108" s="2">
        <v>465518.33</v>
      </c>
      <c r="F108" s="2">
        <f>SUMIFS(CPR!D:D,CPR!A:A,A108)</f>
        <v>594519.96</v>
      </c>
      <c r="G108" s="2">
        <v>30000</v>
      </c>
      <c r="H108" s="2">
        <f t="shared" si="5"/>
        <v>147573613.92000002</v>
      </c>
      <c r="I108" s="2">
        <f t="shared" si="4"/>
        <v>-370903.65000000357</v>
      </c>
      <c r="J108" s="3">
        <f t="shared" si="6"/>
        <v>-2.5070455877116934E-3</v>
      </c>
      <c r="K108" s="5">
        <f t="shared" si="7"/>
        <v>0.97989591017176314</v>
      </c>
    </row>
    <row r="109" spans="1:11" x14ac:dyDescent="0.25">
      <c r="A109" s="4">
        <v>44414</v>
      </c>
      <c r="B109" t="s">
        <v>12</v>
      </c>
      <c r="C109" s="2">
        <f>SUMIFS('Fluxo de Caixa'!D:D,'Fluxo de Caixa'!C:C,"Aquisição de Cotas PJ",'Fluxo de Caixa'!A:A,A109)</f>
        <v>0</v>
      </c>
      <c r="D109" s="2">
        <f>SUMIFS(Posicao!F:F,Posicao!A:A,A109)</f>
        <v>146547881.67999998</v>
      </c>
      <c r="E109" s="2">
        <v>737396.52</v>
      </c>
      <c r="F109" s="2">
        <f>SUMIFS(CPR!D:D,CPR!A:A,A109)</f>
        <v>318467.94</v>
      </c>
      <c r="G109" s="2">
        <v>30000</v>
      </c>
      <c r="H109" s="2">
        <f t="shared" si="5"/>
        <v>147633746.13999999</v>
      </c>
      <c r="I109" s="2">
        <f t="shared" si="4"/>
        <v>60132.219999982161</v>
      </c>
      <c r="J109" s="3">
        <f t="shared" si="6"/>
        <v>4.0747270736745642E-4</v>
      </c>
      <c r="K109" s="5">
        <f t="shared" si="7"/>
        <v>0.9802951910112192</v>
      </c>
    </row>
    <row r="110" spans="1:11" x14ac:dyDescent="0.25">
      <c r="A110" s="4">
        <v>44417</v>
      </c>
      <c r="B110" t="s">
        <v>12</v>
      </c>
      <c r="C110" s="2">
        <f>SUMIFS('Fluxo de Caixa'!D:D,'Fluxo de Caixa'!C:C,"Aquisição de Cotas PJ",'Fluxo de Caixa'!A:A,A110)</f>
        <v>0</v>
      </c>
      <c r="D110" s="2">
        <f>SUMIFS(Posicao!F:F,Posicao!A:A,A110)</f>
        <v>146630927.45000002</v>
      </c>
      <c r="E110" s="2">
        <v>809228.25</v>
      </c>
      <c r="F110" s="2">
        <f>SUMIFS(CPR!D:D,CPR!A:A,A110)</f>
        <v>327657.62</v>
      </c>
      <c r="G110" s="2">
        <v>30000</v>
      </c>
      <c r="H110" s="2">
        <f t="shared" si="5"/>
        <v>147797813.32000002</v>
      </c>
      <c r="I110" s="2">
        <f t="shared" si="4"/>
        <v>164067.18000004051</v>
      </c>
      <c r="J110" s="3">
        <f t="shared" si="6"/>
        <v>1.1113121782092884E-3</v>
      </c>
      <c r="K110" s="5">
        <f t="shared" si="7"/>
        <v>0.98138460499523006</v>
      </c>
    </row>
    <row r="111" spans="1:11" x14ac:dyDescent="0.25">
      <c r="A111" s="4">
        <v>44418</v>
      </c>
      <c r="B111" t="s">
        <v>12</v>
      </c>
      <c r="C111" s="2">
        <f>SUMIFS('Fluxo de Caixa'!D:D,'Fluxo de Caixa'!C:C,"Aquisição de Cotas PJ",'Fluxo de Caixa'!A:A,A111)</f>
        <v>0</v>
      </c>
      <c r="D111" s="2">
        <f>SUMIFS(Posicao!F:F,Posicao!A:A,A111)</f>
        <v>145636019.86000001</v>
      </c>
      <c r="E111" s="2">
        <v>809389.23</v>
      </c>
      <c r="F111" s="2">
        <f>SUMIFS(CPR!D:D,CPR!A:A,A111)</f>
        <v>421826.02</v>
      </c>
      <c r="G111" s="2">
        <v>30000</v>
      </c>
      <c r="H111" s="2">
        <f t="shared" si="5"/>
        <v>146897235.11000001</v>
      </c>
      <c r="I111" s="2">
        <f t="shared" si="4"/>
        <v>-900578.21000000357</v>
      </c>
      <c r="J111" s="3">
        <f t="shared" si="6"/>
        <v>-6.0933121388619168E-3</v>
      </c>
      <c r="K111" s="5">
        <f t="shared" si="7"/>
        <v>0.97540472226872044</v>
      </c>
    </row>
    <row r="112" spans="1:11" x14ac:dyDescent="0.25">
      <c r="A112" s="4">
        <v>44419</v>
      </c>
      <c r="B112" t="s">
        <v>12</v>
      </c>
      <c r="C112" s="2">
        <f>SUMIFS('Fluxo de Caixa'!D:D,'Fluxo de Caixa'!C:C,"Aquisição de Cotas PJ",'Fluxo de Caixa'!A:A,A112)</f>
        <v>0</v>
      </c>
      <c r="D112" s="2">
        <f>SUMIFS(Posicao!F:F,Posicao!A:A,A112)</f>
        <v>144698263.82999998</v>
      </c>
      <c r="E112" s="2">
        <v>809550.23</v>
      </c>
      <c r="F112" s="2">
        <f>SUMIFS(CPR!D:D,CPR!A:A,A112)</f>
        <v>418360.33999999997</v>
      </c>
      <c r="G112" s="2">
        <v>30000</v>
      </c>
      <c r="H112" s="2">
        <f t="shared" si="5"/>
        <v>145956174.39999998</v>
      </c>
      <c r="I112" s="2">
        <f t="shared" si="4"/>
        <v>-941060.71000003105</v>
      </c>
      <c r="J112" s="3">
        <f t="shared" si="6"/>
        <v>-6.4062520257467288E-3</v>
      </c>
      <c r="K112" s="5">
        <f t="shared" si="7"/>
        <v>0.96915603379076354</v>
      </c>
    </row>
    <row r="113" spans="1:11" x14ac:dyDescent="0.25">
      <c r="A113" s="4">
        <v>44420</v>
      </c>
      <c r="B113" t="s">
        <v>12</v>
      </c>
      <c r="C113" s="2">
        <f>SUMIFS('Fluxo de Caixa'!D:D,'Fluxo de Caixa'!C:C,"Aquisição de Cotas PJ",'Fluxo de Caixa'!A:A,A113)</f>
        <v>0</v>
      </c>
      <c r="D113" s="2">
        <f>SUMIFS(Posicao!F:F,Posicao!A:A,A113)</f>
        <v>144138974.75</v>
      </c>
      <c r="E113" s="2">
        <v>880737.27</v>
      </c>
      <c r="F113" s="2">
        <f>SUMIFS(CPR!D:D,CPR!A:A,A113)</f>
        <v>370605.6</v>
      </c>
      <c r="G113" s="2">
        <v>30000</v>
      </c>
      <c r="H113" s="2">
        <f t="shared" si="5"/>
        <v>145420317.62</v>
      </c>
      <c r="I113" s="2">
        <f t="shared" si="4"/>
        <v>-535856.77999998326</v>
      </c>
      <c r="J113" s="3">
        <f t="shared" si="6"/>
        <v>-3.6713539677426855E-3</v>
      </c>
      <c r="K113" s="5">
        <f t="shared" si="7"/>
        <v>0.96559791894074409</v>
      </c>
    </row>
    <row r="114" spans="1:11" x14ac:dyDescent="0.25">
      <c r="A114" s="4">
        <v>44421</v>
      </c>
      <c r="B114" t="s">
        <v>12</v>
      </c>
      <c r="C114" s="2">
        <f>SUMIFS('Fluxo de Caixa'!D:D,'Fluxo de Caixa'!C:C,"Aquisição de Cotas PJ",'Fluxo de Caixa'!A:A,A114)</f>
        <v>0</v>
      </c>
      <c r="D114" s="2">
        <f>SUMIFS(Posicao!F:F,Posicao!A:A,A114)</f>
        <v>144215086.19999999</v>
      </c>
      <c r="E114" s="2">
        <v>1102435.55</v>
      </c>
      <c r="F114" s="2">
        <f>SUMIFS(CPR!D:D,CPR!A:A,A114)</f>
        <v>104794.2</v>
      </c>
      <c r="G114" s="2">
        <v>30000</v>
      </c>
      <c r="H114" s="2">
        <f t="shared" si="5"/>
        <v>145452315.94999999</v>
      </c>
      <c r="I114" s="2">
        <f t="shared" si="4"/>
        <v>31998.329999988142</v>
      </c>
      <c r="J114" s="3">
        <f t="shared" si="6"/>
        <v>2.2004029783240781E-4</v>
      </c>
      <c r="K114" s="5">
        <f t="shared" si="7"/>
        <v>0.96581038939441421</v>
      </c>
    </row>
    <row r="115" spans="1:11" x14ac:dyDescent="0.25">
      <c r="A115" s="4">
        <v>44424</v>
      </c>
      <c r="B115" t="s">
        <v>12</v>
      </c>
      <c r="C115" s="2">
        <f>SUMIFS('Fluxo de Caixa'!D:D,'Fluxo de Caixa'!C:C,"Aquisição de Cotas PJ",'Fluxo de Caixa'!A:A,A115)</f>
        <v>0</v>
      </c>
      <c r="D115" s="2">
        <f>SUMIFS(Posicao!F:F,Posicao!A:A,A115)</f>
        <v>143940101.25999999</v>
      </c>
      <c r="E115" s="2">
        <v>1040720.49</v>
      </c>
      <c r="F115" s="2">
        <f>SUMIFS(CPR!D:D,CPR!A:A,A115)</f>
        <v>85583.260000000038</v>
      </c>
      <c r="G115" s="2">
        <v>30000</v>
      </c>
      <c r="H115" s="2">
        <f t="shared" si="5"/>
        <v>145096405.00999999</v>
      </c>
      <c r="I115" s="2">
        <f t="shared" si="4"/>
        <v>-355910.93999999762</v>
      </c>
      <c r="J115" s="3">
        <f t="shared" si="6"/>
        <v>-2.4469252185874021E-3</v>
      </c>
      <c r="K115" s="5">
        <f t="shared" si="7"/>
        <v>0.9634471235962313</v>
      </c>
    </row>
    <row r="116" spans="1:11" x14ac:dyDescent="0.25">
      <c r="A116" s="4">
        <v>44425</v>
      </c>
      <c r="B116" t="s">
        <v>12</v>
      </c>
      <c r="C116" s="2">
        <f>SUMIFS('Fluxo de Caixa'!D:D,'Fluxo de Caixa'!C:C,"Aquisição de Cotas PJ",'Fluxo de Caixa'!A:A,A116)</f>
        <v>0</v>
      </c>
      <c r="D116" s="2">
        <f>SUMIFS(Posicao!F:F,Posicao!A:A,A116)</f>
        <v>143245867.47999999</v>
      </c>
      <c r="E116" s="2">
        <v>995827.62</v>
      </c>
      <c r="F116" s="2">
        <f>SUMIFS(CPR!D:D,CPR!A:A,A116)</f>
        <v>59325.399999999994</v>
      </c>
      <c r="G116" s="2">
        <v>30000</v>
      </c>
      <c r="H116" s="2">
        <f t="shared" si="5"/>
        <v>144331020.5</v>
      </c>
      <c r="I116" s="2">
        <f t="shared" si="4"/>
        <v>-765384.51000000117</v>
      </c>
      <c r="J116" s="3">
        <f t="shared" si="6"/>
        <v>-5.2750067098302758E-3</v>
      </c>
      <c r="K116" s="5">
        <f t="shared" si="7"/>
        <v>0.95836493355469454</v>
      </c>
    </row>
    <row r="117" spans="1:11" x14ac:dyDescent="0.25">
      <c r="A117" s="4">
        <v>44426</v>
      </c>
      <c r="B117" t="s">
        <v>12</v>
      </c>
      <c r="C117" s="2">
        <f>SUMIFS('Fluxo de Caixa'!D:D,'Fluxo de Caixa'!C:C,"Aquisição de Cotas PJ",'Fluxo de Caixa'!A:A,A117)</f>
        <v>0</v>
      </c>
      <c r="D117" s="2">
        <f>SUMIFS(Posicao!F:F,Posicao!A:A,A117)</f>
        <v>142986651.29000002</v>
      </c>
      <c r="E117" s="2">
        <v>1109729.78</v>
      </c>
      <c r="F117" s="2">
        <f>SUMIFS(CPR!D:D,CPR!A:A,A117)</f>
        <v>-122615.19999999995</v>
      </c>
      <c r="G117" s="2">
        <v>30000</v>
      </c>
      <c r="H117" s="2">
        <f t="shared" si="5"/>
        <v>144003765.87000003</v>
      </c>
      <c r="I117" s="2">
        <f t="shared" si="4"/>
        <v>-327254.62999996776</v>
      </c>
      <c r="J117" s="3">
        <f t="shared" si="6"/>
        <v>-2.2673894279017291E-3</v>
      </c>
      <c r="K117" s="5">
        <f t="shared" si="7"/>
        <v>0.95619194703628085</v>
      </c>
    </row>
    <row r="118" spans="1:11" x14ac:dyDescent="0.25">
      <c r="A118" s="4">
        <v>44427</v>
      </c>
      <c r="B118" t="s">
        <v>12</v>
      </c>
      <c r="C118" s="2">
        <f>SUMIFS('Fluxo de Caixa'!D:D,'Fluxo de Caixa'!C:C,"Aquisição de Cotas PJ",'Fluxo de Caixa'!A:A,A118)</f>
        <v>0</v>
      </c>
      <c r="D118" s="2">
        <f>SUMIFS(Posicao!F:F,Posicao!A:A,A118)</f>
        <v>142494160.5</v>
      </c>
      <c r="E118" s="2">
        <v>1041060.25</v>
      </c>
      <c r="F118" s="2">
        <f>SUMIFS(CPR!D:D,CPR!A:A,A118)</f>
        <v>-192288.27999999994</v>
      </c>
      <c r="G118" s="2">
        <v>30000</v>
      </c>
      <c r="H118" s="2">
        <f t="shared" si="5"/>
        <v>143372932.47</v>
      </c>
      <c r="I118" s="2">
        <f t="shared" si="4"/>
        <v>-630833.40000002144</v>
      </c>
      <c r="J118" s="3">
        <f t="shared" si="6"/>
        <v>-4.3806729371890785E-3</v>
      </c>
      <c r="K118" s="5">
        <f t="shared" si="7"/>
        <v>0.95200318285114083</v>
      </c>
    </row>
    <row r="119" spans="1:11" x14ac:dyDescent="0.25">
      <c r="A119" s="4">
        <v>44428</v>
      </c>
      <c r="B119" t="s">
        <v>12</v>
      </c>
      <c r="C119" s="2">
        <f>SUMIFS('Fluxo de Caixa'!D:D,'Fluxo de Caixa'!C:C,"Aquisição de Cotas PJ",'Fluxo de Caixa'!A:A,A119)</f>
        <v>0</v>
      </c>
      <c r="D119" s="2">
        <f>SUMIFS(Posicao!F:F,Posicao!A:A,A119)</f>
        <v>143269810.86000001</v>
      </c>
      <c r="E119" s="2">
        <v>1041931.21</v>
      </c>
      <c r="F119" s="2">
        <f>SUMIFS(CPR!D:D,CPR!A:A,A119)</f>
        <v>-293219.40000000002</v>
      </c>
      <c r="G119" s="2">
        <v>30000</v>
      </c>
      <c r="H119" s="2">
        <f t="shared" si="5"/>
        <v>144048522.67000002</v>
      </c>
      <c r="I119" s="2">
        <f t="shared" si="4"/>
        <v>675590.20000001416</v>
      </c>
      <c r="J119" s="3">
        <f t="shared" si="6"/>
        <v>4.712118168758093E-3</v>
      </c>
      <c r="K119" s="5">
        <f t="shared" si="7"/>
        <v>0.95648913434576932</v>
      </c>
    </row>
    <row r="120" spans="1:11" x14ac:dyDescent="0.25">
      <c r="A120" s="4">
        <v>44431</v>
      </c>
      <c r="B120" t="s">
        <v>12</v>
      </c>
      <c r="C120" s="2">
        <f>SUMIFS('Fluxo de Caixa'!D:D,'Fluxo de Caixa'!C:C,"Aquisição de Cotas PJ",'Fluxo de Caixa'!A:A,A120)</f>
        <v>0</v>
      </c>
      <c r="D120" s="2">
        <f>SUMIFS(Posicao!F:F,Posicao!A:A,A120)</f>
        <v>143066085.19999999</v>
      </c>
      <c r="E120" s="2">
        <v>882111.06</v>
      </c>
      <c r="F120" s="2">
        <f>SUMIFS(CPR!D:D,CPR!A:A,A120)</f>
        <v>-238860.23</v>
      </c>
      <c r="G120" s="2">
        <v>30000</v>
      </c>
      <c r="H120" s="2">
        <f t="shared" si="5"/>
        <v>143739336.03</v>
      </c>
      <c r="I120" s="2">
        <f t="shared" si="4"/>
        <v>-309186.64000002609</v>
      </c>
      <c r="J120" s="3">
        <f t="shared" si="6"/>
        <v>-2.1464061850071181E-3</v>
      </c>
      <c r="K120" s="5">
        <f t="shared" si="7"/>
        <v>0.95443612015191737</v>
      </c>
    </row>
    <row r="121" spans="1:11" x14ac:dyDescent="0.25">
      <c r="A121" s="4">
        <v>44432</v>
      </c>
      <c r="B121" t="s">
        <v>12</v>
      </c>
      <c r="C121" s="2">
        <f>SUMIFS('Fluxo de Caixa'!D:D,'Fluxo de Caixa'!C:C,"Aquisição de Cotas PJ",'Fluxo de Caixa'!A:A,A121)</f>
        <v>0</v>
      </c>
      <c r="D121" s="2">
        <f>SUMIFS(Posicao!F:F,Posicao!A:A,A121)</f>
        <v>143270864.25</v>
      </c>
      <c r="E121" s="2">
        <v>786171.94</v>
      </c>
      <c r="F121" s="2">
        <f>SUMIFS(CPR!D:D,CPR!A:A,A121)</f>
        <v>-175930.25</v>
      </c>
      <c r="G121" s="2">
        <v>30000</v>
      </c>
      <c r="H121" s="2">
        <f t="shared" si="5"/>
        <v>143911105.94</v>
      </c>
      <c r="I121" s="2">
        <f t="shared" si="4"/>
        <v>171769.91000001182</v>
      </c>
      <c r="J121" s="3">
        <f t="shared" si="6"/>
        <v>1.1950097638141414E-3</v>
      </c>
      <c r="K121" s="5">
        <f t="shared" si="7"/>
        <v>0.95557668063443568</v>
      </c>
    </row>
    <row r="122" spans="1:11" x14ac:dyDescent="0.25">
      <c r="A122" s="4">
        <v>44433</v>
      </c>
      <c r="B122" t="s">
        <v>12</v>
      </c>
      <c r="C122" s="2">
        <f>SUMIFS('Fluxo de Caixa'!D:D,'Fluxo de Caixa'!C:C,"Aquisição de Cotas PJ",'Fluxo de Caixa'!A:A,A122)</f>
        <v>0</v>
      </c>
      <c r="D122" s="2">
        <f>SUMIFS(Posicao!F:F,Posicao!A:A,A122)</f>
        <v>143433288.52000001</v>
      </c>
      <c r="E122" s="2">
        <v>709958.4</v>
      </c>
      <c r="F122" s="2">
        <f>SUMIFS(CPR!D:D,CPR!A:A,A122)</f>
        <v>-123701.90999999999</v>
      </c>
      <c r="G122" s="2">
        <v>30000</v>
      </c>
      <c r="H122" s="2">
        <f t="shared" si="5"/>
        <v>144049545.01000002</v>
      </c>
      <c r="I122" s="2">
        <f t="shared" si="4"/>
        <v>138439.07000001083</v>
      </c>
      <c r="J122" s="3">
        <f t="shared" si="6"/>
        <v>9.6197627761772191E-4</v>
      </c>
      <c r="K122" s="5">
        <f t="shared" si="7"/>
        <v>0.95649592273265061</v>
      </c>
    </row>
    <row r="123" spans="1:11" x14ac:dyDescent="0.25">
      <c r="A123" s="4">
        <v>44434</v>
      </c>
      <c r="B123" t="s">
        <v>12</v>
      </c>
      <c r="C123" s="2">
        <f>SUMIFS('Fluxo de Caixa'!D:D,'Fluxo de Caixa'!C:C,"Aquisição de Cotas PJ",'Fluxo de Caixa'!A:A,A123)</f>
        <v>0</v>
      </c>
      <c r="D123" s="2">
        <f>SUMIFS(Posicao!F:F,Posicao!A:A,A123)</f>
        <v>143340516.81999999</v>
      </c>
      <c r="E123" s="2">
        <v>681119.16</v>
      </c>
      <c r="F123" s="2">
        <f>SUMIFS(CPR!D:D,CPR!A:A,A123)</f>
        <v>-198581.86000000004</v>
      </c>
      <c r="G123" s="2">
        <v>30000</v>
      </c>
      <c r="H123" s="2">
        <f t="shared" si="5"/>
        <v>143853054.11999997</v>
      </c>
      <c r="I123" s="2">
        <f t="shared" si="4"/>
        <v>-196490.89000001794</v>
      </c>
      <c r="J123" s="3">
        <f t="shared" si="6"/>
        <v>-1.3640507506384515E-3</v>
      </c>
      <c r="K123" s="5">
        <f t="shared" si="7"/>
        <v>0.95519121375126448</v>
      </c>
    </row>
    <row r="124" spans="1:11" x14ac:dyDescent="0.25">
      <c r="A124" s="4">
        <v>44435</v>
      </c>
      <c r="B124" t="s">
        <v>12</v>
      </c>
      <c r="C124" s="2">
        <f>SUMIFS('Fluxo de Caixa'!D:D,'Fluxo de Caixa'!C:C,"Aquisição de Cotas PJ",'Fluxo de Caixa'!A:A,A124)</f>
        <v>0</v>
      </c>
      <c r="D124" s="2">
        <f>SUMIFS(Posicao!F:F,Posicao!A:A,A124)</f>
        <v>143781893.22</v>
      </c>
      <c r="E124" s="2">
        <v>661280.28</v>
      </c>
      <c r="F124" s="2">
        <f>SUMIFS(CPR!D:D,CPR!A:A,A124)</f>
        <v>-264405.71000000002</v>
      </c>
      <c r="G124" s="2">
        <v>30000</v>
      </c>
      <c r="H124" s="2">
        <f t="shared" si="5"/>
        <v>144208767.78999999</v>
      </c>
      <c r="I124" s="2">
        <f t="shared" si="4"/>
        <v>355713.67000000598</v>
      </c>
      <c r="J124" s="3">
        <f t="shared" si="6"/>
        <v>2.4727571630371865E-3</v>
      </c>
      <c r="K124" s="5">
        <f t="shared" si="7"/>
        <v>0.9575531696671381</v>
      </c>
    </row>
    <row r="125" spans="1:11" x14ac:dyDescent="0.25">
      <c r="A125" s="4">
        <v>44438</v>
      </c>
      <c r="B125" t="s">
        <v>12</v>
      </c>
      <c r="C125" s="2">
        <f>SUMIFS('Fluxo de Caixa'!D:D,'Fluxo de Caixa'!C:C,"Aquisição de Cotas PJ",'Fluxo de Caixa'!A:A,A125)</f>
        <v>0</v>
      </c>
      <c r="D125" s="2">
        <f>SUMIFS(Posicao!F:F,Posicao!A:A,A125)</f>
        <v>144316932.78000003</v>
      </c>
      <c r="E125" s="2">
        <v>561722.41</v>
      </c>
      <c r="F125" s="2">
        <f>SUMIFS(CPR!D:D,CPR!A:A,A125)</f>
        <v>-286529.59000000003</v>
      </c>
      <c r="G125" s="2">
        <v>30000</v>
      </c>
      <c r="H125" s="2">
        <f t="shared" si="5"/>
        <v>144622125.60000002</v>
      </c>
      <c r="I125" s="2">
        <f t="shared" si="4"/>
        <v>413357.8100000323</v>
      </c>
      <c r="J125" s="3">
        <f t="shared" si="6"/>
        <v>2.8663847305177249E-3</v>
      </c>
      <c r="K125" s="5">
        <f t="shared" si="7"/>
        <v>0.96029788545133077</v>
      </c>
    </row>
    <row r="126" spans="1:11" x14ac:dyDescent="0.25">
      <c r="A126" s="4">
        <v>44439</v>
      </c>
      <c r="B126" t="s">
        <v>12</v>
      </c>
      <c r="C126" s="2">
        <f>SUMIFS('Fluxo de Caixa'!D:D,'Fluxo de Caixa'!C:C,"Aquisição de Cotas PJ",'Fluxo de Caixa'!A:A,A126)</f>
        <v>0</v>
      </c>
      <c r="D126" s="2">
        <f>SUMIFS(Posicao!F:F,Posicao!A:A,A126)</f>
        <v>144482708.11000001</v>
      </c>
      <c r="E126" s="2">
        <v>480201.58</v>
      </c>
      <c r="F126" s="2">
        <f>SUMIFS(CPR!D:D,CPR!A:A,A126)</f>
        <v>-89562.559999999998</v>
      </c>
      <c r="G126" s="2">
        <v>30000</v>
      </c>
      <c r="H126" s="2">
        <f t="shared" si="5"/>
        <v>144903347.13000003</v>
      </c>
      <c r="I126" s="2">
        <f t="shared" si="4"/>
        <v>281221.52999998338</v>
      </c>
      <c r="J126" s="3">
        <f t="shared" si="6"/>
        <v>1.94452632218803E-3</v>
      </c>
      <c r="K126" s="5">
        <f t="shared" si="7"/>
        <v>0.96216520996673238</v>
      </c>
    </row>
    <row r="127" spans="1:11" x14ac:dyDescent="0.25">
      <c r="A127" s="4">
        <v>44440</v>
      </c>
      <c r="B127" t="s">
        <v>12</v>
      </c>
      <c r="C127" s="2">
        <f>SUMIFS('Fluxo de Caixa'!D:D,'Fluxo de Caixa'!C:C,"Aquisição de Cotas PJ",'Fluxo de Caixa'!A:A,A127)</f>
        <v>0</v>
      </c>
      <c r="D127" s="2">
        <f>SUMIFS(Posicao!F:F,Posicao!A:A,A127)</f>
        <v>143881887.87</v>
      </c>
      <c r="E127" s="2">
        <v>362659.1</v>
      </c>
      <c r="F127" s="2">
        <f>SUMIFS(CPR!D:D,CPR!A:A,A127)</f>
        <v>602870.22000000009</v>
      </c>
      <c r="G127" s="2">
        <v>30000</v>
      </c>
      <c r="H127" s="2">
        <f t="shared" si="5"/>
        <v>144877417.19</v>
      </c>
      <c r="I127" s="2">
        <f t="shared" si="4"/>
        <v>-25929.940000009432</v>
      </c>
      <c r="J127" s="3">
        <f t="shared" si="6"/>
        <v>-1.7894645302255432E-4</v>
      </c>
      <c r="K127" s="5">
        <f t="shared" si="7"/>
        <v>0.9619930339151872</v>
      </c>
    </row>
    <row r="128" spans="1:11" x14ac:dyDescent="0.25">
      <c r="A128" s="4">
        <v>44441</v>
      </c>
      <c r="B128" t="s">
        <v>12</v>
      </c>
      <c r="C128" s="2">
        <f>SUMIFS('Fluxo de Caixa'!D:D,'Fluxo de Caixa'!C:C,"Aquisição de Cotas PJ",'Fluxo de Caixa'!A:A,A128)</f>
        <v>0</v>
      </c>
      <c r="D128" s="2">
        <f>SUMIFS(Posicao!F:F,Posicao!A:A,A128)</f>
        <v>144137869.83000001</v>
      </c>
      <c r="E128" s="2">
        <v>482252.19</v>
      </c>
      <c r="F128" s="2">
        <f>SUMIFS(CPR!D:D,CPR!A:A,A128)</f>
        <v>592473.35</v>
      </c>
      <c r="G128" s="2">
        <v>30000</v>
      </c>
      <c r="H128" s="2">
        <f t="shared" si="5"/>
        <v>145242595.37</v>
      </c>
      <c r="I128" s="2">
        <f t="shared" si="4"/>
        <v>365178.1800000082</v>
      </c>
      <c r="J128" s="3">
        <f t="shared" si="6"/>
        <v>2.5206011197804142E-3</v>
      </c>
      <c r="K128" s="5">
        <f t="shared" si="7"/>
        <v>0.96441783463369479</v>
      </c>
    </row>
    <row r="129" spans="1:11" x14ac:dyDescent="0.25">
      <c r="A129" s="4">
        <v>44442</v>
      </c>
      <c r="B129" t="s">
        <v>12</v>
      </c>
      <c r="C129" s="2">
        <f>SUMIFS('Fluxo de Caixa'!D:D,'Fluxo de Caixa'!C:C,"Aquisição de Cotas PJ",'Fluxo de Caixa'!A:A,A129)</f>
        <v>0</v>
      </c>
      <c r="D129" s="2">
        <f>SUMIFS(Posicao!F:F,Posicao!A:A,A129)</f>
        <v>142735127.06999999</v>
      </c>
      <c r="E129" s="2">
        <v>494829.74</v>
      </c>
      <c r="F129" s="2">
        <f>SUMIFS(CPR!D:D,CPR!A:A,A129)</f>
        <v>665616.84999999986</v>
      </c>
      <c r="G129" s="2">
        <v>30000</v>
      </c>
      <c r="H129" s="2">
        <f t="shared" si="5"/>
        <v>143925573.66</v>
      </c>
      <c r="I129" s="2">
        <f t="shared" si="4"/>
        <v>-1317021.7100000205</v>
      </c>
      <c r="J129" s="3">
        <f t="shared" si="6"/>
        <v>-9.0677373717053013E-3</v>
      </c>
      <c r="K129" s="5">
        <f t="shared" si="7"/>
        <v>0.9556727469926477</v>
      </c>
    </row>
    <row r="130" spans="1:11" x14ac:dyDescent="0.25">
      <c r="A130" s="4">
        <v>44445</v>
      </c>
      <c r="B130" t="s">
        <v>12</v>
      </c>
      <c r="C130" s="2">
        <f>SUMIFS('Fluxo de Caixa'!D:D,'Fluxo de Caixa'!C:C,"Aquisição de Cotas PJ",'Fluxo de Caixa'!A:A,A130)</f>
        <v>0</v>
      </c>
      <c r="D130" s="2">
        <f>SUMIFS(Posicao!F:F,Posicao!A:A,A130)</f>
        <v>143168098.97999999</v>
      </c>
      <c r="E130" s="2">
        <v>575732.64</v>
      </c>
      <c r="F130" s="2">
        <f>SUMIFS(CPR!D:D,CPR!A:A,A130)</f>
        <v>562691.14999999991</v>
      </c>
      <c r="G130" s="2">
        <v>30000</v>
      </c>
      <c r="H130" s="2">
        <f t="shared" si="5"/>
        <v>144336522.76999998</v>
      </c>
      <c r="I130" s="2">
        <f t="shared" si="4"/>
        <v>410949.10999999638</v>
      </c>
      <c r="J130" s="3">
        <f t="shared" si="6"/>
        <v>2.8552890188285416E-3</v>
      </c>
      <c r="K130" s="5">
        <f t="shared" si="7"/>
        <v>0.95840146889272948</v>
      </c>
    </row>
    <row r="131" spans="1:11" x14ac:dyDescent="0.25">
      <c r="A131" s="4">
        <v>44447</v>
      </c>
      <c r="B131" t="s">
        <v>12</v>
      </c>
      <c r="C131" s="2">
        <f>SUMIFS('Fluxo de Caixa'!D:D,'Fluxo de Caixa'!C:C,"Aquisição de Cotas PJ",'Fluxo de Caixa'!A:A,A131)</f>
        <v>0</v>
      </c>
      <c r="D131" s="2">
        <f>SUMIFS(Posicao!F:F,Posicao!A:A,A131)</f>
        <v>142143193.01999998</v>
      </c>
      <c r="E131" s="2">
        <v>819924.5</v>
      </c>
      <c r="F131" s="2">
        <f>SUMIFS(CPR!D:D,CPR!A:A,A131)</f>
        <v>314445.68999999994</v>
      </c>
      <c r="G131" s="2">
        <v>30000</v>
      </c>
      <c r="H131" s="2">
        <f t="shared" si="5"/>
        <v>143307563.20999998</v>
      </c>
      <c r="I131" s="2">
        <f t="shared" si="4"/>
        <v>-1028959.5600000083</v>
      </c>
      <c r="J131" s="3">
        <f t="shared" si="6"/>
        <v>-7.1288925370583695E-3</v>
      </c>
      <c r="K131" s="5">
        <f t="shared" si="7"/>
        <v>0.95156912781363434</v>
      </c>
    </row>
    <row r="132" spans="1:11" x14ac:dyDescent="0.25">
      <c r="A132" s="4">
        <v>44448</v>
      </c>
      <c r="B132" t="s">
        <v>12</v>
      </c>
      <c r="C132" s="2">
        <f>SUMIFS('Fluxo de Caixa'!D:D,'Fluxo de Caixa'!C:C,"Aquisição de Cotas PJ",'Fluxo de Caixa'!A:A,A132)</f>
        <v>0</v>
      </c>
      <c r="D132" s="2">
        <f>SUMIFS(Posicao!F:F,Posicao!A:A,A132)</f>
        <v>142141262.57999998</v>
      </c>
      <c r="E132" s="2">
        <v>877855.09</v>
      </c>
      <c r="F132" s="2">
        <f>SUMIFS(CPR!D:D,CPR!A:A,A132)</f>
        <v>330712.34000000003</v>
      </c>
      <c r="G132" s="2">
        <v>30000</v>
      </c>
      <c r="H132" s="2">
        <f t="shared" si="5"/>
        <v>143379830.00999999</v>
      </c>
      <c r="I132" s="2">
        <f t="shared" ref="I132:I195" si="8">D132-D131+E132-E131+F132-F131+G132-G131-C132</f>
        <v>72266.800000002433</v>
      </c>
      <c r="J132" s="3">
        <f t="shared" si="6"/>
        <v>5.042776416071226E-4</v>
      </c>
      <c r="K132" s="5">
        <f t="shared" si="7"/>
        <v>0.95204898284923434</v>
      </c>
    </row>
    <row r="133" spans="1:11" x14ac:dyDescent="0.25">
      <c r="A133" s="4">
        <v>44449</v>
      </c>
      <c r="B133" t="s">
        <v>12</v>
      </c>
      <c r="C133" s="2">
        <f>SUMIFS('Fluxo de Caixa'!D:D,'Fluxo de Caixa'!C:C,"Aquisição de Cotas PJ",'Fluxo de Caixa'!A:A,A133)</f>
        <v>0</v>
      </c>
      <c r="D133" s="2">
        <f>SUMIFS(Posicao!F:F,Posicao!A:A,A133)</f>
        <v>142039538.71000001</v>
      </c>
      <c r="E133" s="2">
        <v>878029.71</v>
      </c>
      <c r="F133" s="2">
        <f>SUMIFS(CPR!D:D,CPR!A:A,A133)</f>
        <v>435912.89999999991</v>
      </c>
      <c r="G133" s="2">
        <v>30000</v>
      </c>
      <c r="H133" s="2">
        <f t="shared" si="5"/>
        <v>143383481.32000002</v>
      </c>
      <c r="I133" s="2">
        <f t="shared" si="8"/>
        <v>3651.3100000249106</v>
      </c>
      <c r="J133" s="3">
        <f t="shared" si="6"/>
        <v>2.5465994762096251E-5</v>
      </c>
      <c r="K133" s="5">
        <f t="shared" si="7"/>
        <v>0.95207322772364478</v>
      </c>
    </row>
    <row r="134" spans="1:11" x14ac:dyDescent="0.25">
      <c r="A134" s="4">
        <v>44452</v>
      </c>
      <c r="B134" t="s">
        <v>12</v>
      </c>
      <c r="C134" s="2">
        <f>SUMIFS('Fluxo de Caixa'!D:D,'Fluxo de Caixa'!C:C,"Aquisição de Cotas PJ",'Fluxo de Caixa'!A:A,A134)</f>
        <v>0</v>
      </c>
      <c r="D134" s="2">
        <f>SUMIFS(Posicao!F:F,Posicao!A:A,A134)</f>
        <v>142061045.47</v>
      </c>
      <c r="E134" s="2">
        <v>862627.92</v>
      </c>
      <c r="F134" s="2">
        <f>SUMIFS(CPR!D:D,CPR!A:A,A134)</f>
        <v>427059.36</v>
      </c>
      <c r="G134" s="2">
        <v>30000</v>
      </c>
      <c r="H134" s="2">
        <f t="shared" ref="H134:H197" si="9">SUM(D134,E134,F134,G134)</f>
        <v>143380732.75</v>
      </c>
      <c r="I134" s="2">
        <f t="shared" si="8"/>
        <v>-2748.5700000093784</v>
      </c>
      <c r="J134" s="3">
        <f t="shared" ref="J134:J197" si="10">I134/H133</f>
        <v>-1.9169362988719614E-5</v>
      </c>
      <c r="K134" s="5">
        <f t="shared" ref="K134:K197" si="11">K133*(1+J134)</f>
        <v>0.95205497708635067</v>
      </c>
    </row>
    <row r="135" spans="1:11" x14ac:dyDescent="0.25">
      <c r="A135" s="4">
        <v>44453</v>
      </c>
      <c r="B135" t="s">
        <v>12</v>
      </c>
      <c r="C135" s="2">
        <f>SUMIFS('Fluxo de Caixa'!D:D,'Fluxo de Caixa'!C:C,"Aquisição de Cotas PJ",'Fluxo de Caixa'!A:A,A135)</f>
        <v>0</v>
      </c>
      <c r="D135" s="2">
        <f>SUMIFS(Posicao!F:F,Posicao!A:A,A135)</f>
        <v>141997809.98999995</v>
      </c>
      <c r="E135" s="2">
        <v>930257.18</v>
      </c>
      <c r="F135" s="2">
        <f>SUMIFS(CPR!D:D,CPR!A:A,A135)</f>
        <v>330826.18999999994</v>
      </c>
      <c r="G135" s="2">
        <v>30000</v>
      </c>
      <c r="H135" s="2">
        <f t="shared" si="9"/>
        <v>143288893.35999995</v>
      </c>
      <c r="I135" s="2">
        <f t="shared" si="8"/>
        <v>-91839.390000048908</v>
      </c>
      <c r="J135" s="3">
        <f t="shared" si="10"/>
        <v>-6.4052811168276657E-4</v>
      </c>
      <c r="K135" s="5">
        <f t="shared" si="11"/>
        <v>0.95144515910965932</v>
      </c>
    </row>
    <row r="136" spans="1:11" x14ac:dyDescent="0.25">
      <c r="A136" s="4">
        <v>44454</v>
      </c>
      <c r="B136" t="s">
        <v>12</v>
      </c>
      <c r="C136" s="2">
        <f>SUMIFS('Fluxo de Caixa'!D:D,'Fluxo de Caixa'!C:C,"Aquisição de Cotas PJ",'Fluxo de Caixa'!A:A,A136)</f>
        <v>0</v>
      </c>
      <c r="D136" s="2">
        <f>SUMIFS(Posicao!F:F,Posicao!A:A,A136)</f>
        <v>142128500.98000002</v>
      </c>
      <c r="E136" s="2">
        <v>1141694.1499999999</v>
      </c>
      <c r="F136" s="2">
        <f>SUMIFS(CPR!D:D,CPR!A:A,A136)</f>
        <v>-6735.4499999999425</v>
      </c>
      <c r="G136" s="2">
        <v>30000</v>
      </c>
      <c r="H136" s="2">
        <f t="shared" si="9"/>
        <v>143293459.68000004</v>
      </c>
      <c r="I136" s="2">
        <f t="shared" si="8"/>
        <v>4566.3200000690995</v>
      </c>
      <c r="J136" s="3">
        <f t="shared" si="10"/>
        <v>3.1867927045794451E-5</v>
      </c>
      <c r="K136" s="5">
        <f t="shared" si="11"/>
        <v>0.95147547969457802</v>
      </c>
    </row>
    <row r="137" spans="1:11" x14ac:dyDescent="0.25">
      <c r="A137" s="4">
        <v>44455</v>
      </c>
      <c r="B137" t="s">
        <v>12</v>
      </c>
      <c r="C137" s="2">
        <f>SUMIFS('Fluxo de Caixa'!D:D,'Fluxo de Caixa'!C:C,"Aquisição de Cotas PJ",'Fluxo de Caixa'!A:A,A137)</f>
        <v>0</v>
      </c>
      <c r="D137" s="2">
        <f>SUMIFS(Posicao!F:F,Posicao!A:A,A137)</f>
        <v>142223065.00999999</v>
      </c>
      <c r="E137" s="2">
        <v>1049841.02</v>
      </c>
      <c r="F137" s="2">
        <f>SUMIFS(CPR!D:D,CPR!A:A,A137)</f>
        <v>-141816.92000000004</v>
      </c>
      <c r="G137" s="2">
        <v>30000</v>
      </c>
      <c r="H137" s="2">
        <f t="shared" si="9"/>
        <v>143161089.11000001</v>
      </c>
      <c r="I137" s="2">
        <f t="shared" si="8"/>
        <v>-132370.57000002859</v>
      </c>
      <c r="J137" s="3">
        <f t="shared" si="10"/>
        <v>-9.2377258735769081E-4</v>
      </c>
      <c r="K137" s="5">
        <f t="shared" si="11"/>
        <v>0.95059653272889322</v>
      </c>
    </row>
    <row r="138" spans="1:11" x14ac:dyDescent="0.25">
      <c r="A138" s="4">
        <v>44456</v>
      </c>
      <c r="B138" t="s">
        <v>12</v>
      </c>
      <c r="C138" s="2">
        <f>SUMIFS('Fluxo de Caixa'!D:D,'Fluxo de Caixa'!C:C,"Aquisição de Cotas PJ",'Fluxo de Caixa'!A:A,A138)</f>
        <v>0</v>
      </c>
      <c r="D138" s="2">
        <f>SUMIFS(Posicao!F:F,Posicao!A:A,A138)</f>
        <v>142331091.92999998</v>
      </c>
      <c r="E138" s="2">
        <v>927879.85</v>
      </c>
      <c r="F138" s="2">
        <f>SUMIFS(CPR!D:D,CPR!A:A,A138)</f>
        <v>-23816.729999999923</v>
      </c>
      <c r="G138" s="2">
        <v>30000</v>
      </c>
      <c r="H138" s="2">
        <f t="shared" si="9"/>
        <v>143265155.04999998</v>
      </c>
      <c r="I138" s="2">
        <f t="shared" si="8"/>
        <v>104065.93999998696</v>
      </c>
      <c r="J138" s="3">
        <f t="shared" si="10"/>
        <v>7.2691497841306796E-4</v>
      </c>
      <c r="K138" s="5">
        <f t="shared" si="11"/>
        <v>0.95128753558696133</v>
      </c>
    </row>
    <row r="139" spans="1:11" x14ac:dyDescent="0.25">
      <c r="A139" s="4">
        <v>44459</v>
      </c>
      <c r="B139" t="s">
        <v>12</v>
      </c>
      <c r="C139" s="2">
        <f>SUMIFS('Fluxo de Caixa'!D:D,'Fluxo de Caixa'!C:C,"Aquisição de Cotas PJ",'Fluxo de Caixa'!A:A,A139)</f>
        <v>0</v>
      </c>
      <c r="D139" s="2">
        <f>SUMIFS(Posicao!F:F,Posicao!A:A,A139)</f>
        <v>141058308.82999998</v>
      </c>
      <c r="E139" s="2">
        <v>889964.78</v>
      </c>
      <c r="F139" s="2">
        <f>SUMIFS(CPR!D:D,CPR!A:A,A139)</f>
        <v>17025.189999999991</v>
      </c>
      <c r="G139" s="2">
        <v>30000</v>
      </c>
      <c r="H139" s="2">
        <f t="shared" si="9"/>
        <v>141995298.79999998</v>
      </c>
      <c r="I139" s="2">
        <f t="shared" si="8"/>
        <v>-1269856.2499999939</v>
      </c>
      <c r="J139" s="3">
        <f t="shared" si="10"/>
        <v>-8.8636783281797315E-3</v>
      </c>
      <c r="K139" s="5">
        <f t="shared" si="11"/>
        <v>0.94285562887391172</v>
      </c>
    </row>
    <row r="140" spans="1:11" x14ac:dyDescent="0.25">
      <c r="A140" s="4">
        <v>44460</v>
      </c>
      <c r="B140" t="s">
        <v>12</v>
      </c>
      <c r="C140" s="2">
        <f>SUMIFS('Fluxo de Caixa'!D:D,'Fluxo de Caixa'!C:C,"Aquisição de Cotas PJ",'Fluxo de Caixa'!A:A,A140)</f>
        <v>0</v>
      </c>
      <c r="D140" s="2">
        <f>SUMIFS(Posicao!F:F,Posicao!A:A,A140)</f>
        <v>140798718.29999998</v>
      </c>
      <c r="E140" s="2">
        <v>890141.82</v>
      </c>
      <c r="F140" s="2">
        <f>SUMIFS(CPR!D:D,CPR!A:A,A140)</f>
        <v>28751.439999999995</v>
      </c>
      <c r="G140" s="2">
        <v>30000</v>
      </c>
      <c r="H140" s="2">
        <f t="shared" si="9"/>
        <v>141747611.55999997</v>
      </c>
      <c r="I140" s="2">
        <f t="shared" si="8"/>
        <v>-247687.24000000127</v>
      </c>
      <c r="J140" s="3">
        <f t="shared" si="10"/>
        <v>-1.7443340877705263E-3</v>
      </c>
      <c r="K140" s="5">
        <f t="shared" si="11"/>
        <v>0.94121097366062068</v>
      </c>
    </row>
    <row r="141" spans="1:11" x14ac:dyDescent="0.25">
      <c r="A141" s="4">
        <v>44461</v>
      </c>
      <c r="B141" t="s">
        <v>12</v>
      </c>
      <c r="C141" s="2">
        <f>SUMIFS('Fluxo de Caixa'!D:D,'Fluxo de Caixa'!C:C,"Aquisição de Cotas PJ",'Fluxo de Caixa'!A:A,A141)</f>
        <v>0</v>
      </c>
      <c r="D141" s="2">
        <f>SUMIFS(Posicao!F:F,Posicao!A:A,A141)</f>
        <v>140947893.29000002</v>
      </c>
      <c r="E141" s="2">
        <v>938155.77</v>
      </c>
      <c r="F141" s="2">
        <f>SUMIFS(CPR!D:D,CPR!A:A,A141)</f>
        <v>111739.68000000001</v>
      </c>
      <c r="G141" s="2">
        <v>30000</v>
      </c>
      <c r="H141" s="2">
        <f t="shared" si="9"/>
        <v>142027788.74000004</v>
      </c>
      <c r="I141" s="2">
        <f t="shared" si="8"/>
        <v>280177.1800000394</v>
      </c>
      <c r="J141" s="3">
        <f t="shared" si="10"/>
        <v>1.9765918939765974E-3</v>
      </c>
      <c r="K141" s="5">
        <f t="shared" si="11"/>
        <v>0.9430713636416802</v>
      </c>
    </row>
    <row r="142" spans="1:11" x14ac:dyDescent="0.25">
      <c r="A142" s="4">
        <v>44462</v>
      </c>
      <c r="B142" t="s">
        <v>12</v>
      </c>
      <c r="C142" s="2">
        <f>SUMIFS('Fluxo de Caixa'!D:D,'Fluxo de Caixa'!C:C,"Aquisição de Cotas PJ",'Fluxo de Caixa'!A:A,A142)</f>
        <v>0</v>
      </c>
      <c r="D142" s="2">
        <f>SUMIFS(Posicao!F:F,Posicao!A:A,A142)</f>
        <v>140927577.81</v>
      </c>
      <c r="E142" s="2">
        <v>953839.36</v>
      </c>
      <c r="F142" s="2">
        <f>SUMIFS(CPR!D:D,CPR!A:A,A142)</f>
        <v>175773.44</v>
      </c>
      <c r="G142" s="2">
        <v>30000</v>
      </c>
      <c r="H142" s="2">
        <f t="shared" si="9"/>
        <v>142087190.61000001</v>
      </c>
      <c r="I142" s="2">
        <f t="shared" si="8"/>
        <v>59401.869999980889</v>
      </c>
      <c r="J142" s="3">
        <f t="shared" si="10"/>
        <v>4.1824118031382986E-4</v>
      </c>
      <c r="K142" s="5">
        <f t="shared" si="11"/>
        <v>0.94346579492192983</v>
      </c>
    </row>
    <row r="143" spans="1:11" x14ac:dyDescent="0.25">
      <c r="A143" s="4">
        <v>44463</v>
      </c>
      <c r="B143" t="s">
        <v>12</v>
      </c>
      <c r="C143" s="2">
        <f>SUMIFS('Fluxo de Caixa'!D:D,'Fluxo de Caixa'!C:C,"Aquisição de Cotas PJ",'Fluxo de Caixa'!A:A,A143)</f>
        <v>0</v>
      </c>
      <c r="D143" s="2">
        <f>SUMIFS(Posicao!F:F,Posicao!A:A,A143)</f>
        <v>140977806.59999999</v>
      </c>
      <c r="E143" s="2">
        <v>1114747.8600000001</v>
      </c>
      <c r="F143" s="2">
        <f>SUMIFS(CPR!D:D,CPR!A:A,A143)</f>
        <v>149314.96000000002</v>
      </c>
      <c r="G143" s="2">
        <v>30000</v>
      </c>
      <c r="H143" s="2">
        <f t="shared" si="9"/>
        <v>142271869.42000002</v>
      </c>
      <c r="I143" s="2">
        <f t="shared" si="8"/>
        <v>184678.80999999179</v>
      </c>
      <c r="J143" s="3">
        <f t="shared" si="10"/>
        <v>1.2997569253578739E-3</v>
      </c>
      <c r="K143" s="5">
        <f t="shared" si="11"/>
        <v>0.94469207112271791</v>
      </c>
    </row>
    <row r="144" spans="1:11" x14ac:dyDescent="0.25">
      <c r="A144" s="4">
        <v>44466</v>
      </c>
      <c r="B144" t="s">
        <v>12</v>
      </c>
      <c r="C144" s="2">
        <f>SUMIFS('Fluxo de Caixa'!D:D,'Fluxo de Caixa'!C:C,"Aquisição de Cotas PJ",'Fluxo de Caixa'!A:A,A144)</f>
        <v>0</v>
      </c>
      <c r="D144" s="2">
        <f>SUMIFS(Posicao!F:F,Posicao!A:A,A144)</f>
        <v>140717782.11000001</v>
      </c>
      <c r="E144" s="2">
        <v>1198158.21</v>
      </c>
      <c r="F144" s="2">
        <f>SUMIFS(CPR!D:D,CPR!A:A,A144)</f>
        <v>122386.81000000001</v>
      </c>
      <c r="G144" s="2">
        <v>30000</v>
      </c>
      <c r="H144" s="2">
        <f t="shared" si="9"/>
        <v>142068327.13000003</v>
      </c>
      <c r="I144" s="2">
        <f t="shared" si="8"/>
        <v>-203542.2899999799</v>
      </c>
      <c r="J144" s="3">
        <f t="shared" si="10"/>
        <v>-1.4306573100484384E-3</v>
      </c>
      <c r="K144" s="5">
        <f t="shared" si="11"/>
        <v>0.94334054050542138</v>
      </c>
    </row>
    <row r="145" spans="1:11" x14ac:dyDescent="0.25">
      <c r="A145" s="4">
        <v>44467</v>
      </c>
      <c r="B145" t="s">
        <v>12</v>
      </c>
      <c r="C145" s="2">
        <f>SUMIFS('Fluxo de Caixa'!D:D,'Fluxo de Caixa'!C:C,"Aquisição de Cotas PJ",'Fluxo de Caixa'!A:A,A145)</f>
        <v>0</v>
      </c>
      <c r="D145" s="2">
        <f>SUMIFS(Posicao!F:F,Posicao!A:A,A145)</f>
        <v>140207222.75999999</v>
      </c>
      <c r="E145" s="2">
        <v>1336772.1100000001</v>
      </c>
      <c r="F145" s="2">
        <f>SUMIFS(CPR!D:D,CPR!A:A,A145)</f>
        <v>-3888.5400000000009</v>
      </c>
      <c r="G145" s="2">
        <v>30000</v>
      </c>
      <c r="H145" s="2">
        <f t="shared" si="9"/>
        <v>141570106.33000001</v>
      </c>
      <c r="I145" s="2">
        <f t="shared" si="8"/>
        <v>-498220.80000002368</v>
      </c>
      <c r="J145" s="3">
        <f t="shared" si="10"/>
        <v>-3.5069097388901139E-3</v>
      </c>
      <c r="K145" s="5">
        <f t="shared" si="11"/>
        <v>0.94003233037683309</v>
      </c>
    </row>
    <row r="146" spans="1:11" x14ac:dyDescent="0.25">
      <c r="A146" s="4">
        <v>44468</v>
      </c>
      <c r="B146" t="s">
        <v>12</v>
      </c>
      <c r="C146" s="2">
        <f>SUMIFS('Fluxo de Caixa'!D:D,'Fluxo de Caixa'!C:C,"Aquisição de Cotas PJ",'Fluxo de Caixa'!A:A,A146)</f>
        <v>0</v>
      </c>
      <c r="D146" s="2">
        <f>SUMIFS(Posicao!F:F,Posicao!A:A,A146)</f>
        <v>140176101.76000002</v>
      </c>
      <c r="E146" s="2">
        <v>1397420.05</v>
      </c>
      <c r="F146" s="2">
        <f>SUMIFS(CPR!D:D,CPR!A:A,A146)</f>
        <v>77990.19</v>
      </c>
      <c r="G146" s="2">
        <v>30000</v>
      </c>
      <c r="H146" s="2">
        <f t="shared" si="9"/>
        <v>141681512.00000003</v>
      </c>
      <c r="I146" s="2">
        <f t="shared" si="8"/>
        <v>111405.67000002976</v>
      </c>
      <c r="J146" s="3">
        <f t="shared" si="10"/>
        <v>7.869293376127236E-4</v>
      </c>
      <c r="K146" s="5">
        <f t="shared" si="11"/>
        <v>0.94077206939591118</v>
      </c>
    </row>
    <row r="147" spans="1:11" x14ac:dyDescent="0.25">
      <c r="A147" s="4">
        <v>44469</v>
      </c>
      <c r="B147" t="s">
        <v>12</v>
      </c>
      <c r="C147" s="2">
        <f>SUMIFS('Fluxo de Caixa'!D:D,'Fluxo de Caixa'!C:C,"Aquisição de Cotas PJ",'Fluxo de Caixa'!A:A,A147)</f>
        <v>0</v>
      </c>
      <c r="D147" s="2">
        <f>SUMIFS(Posicao!F:F,Posicao!A:A,A147)</f>
        <v>140653426.84999999</v>
      </c>
      <c r="E147" s="2">
        <v>1413912.43</v>
      </c>
      <c r="F147" s="2">
        <f>SUMIFS(CPR!D:D,CPR!A:A,A147)</f>
        <v>162470.97000000003</v>
      </c>
      <c r="G147" s="2">
        <v>30000</v>
      </c>
      <c r="H147" s="2">
        <f t="shared" si="9"/>
        <v>142259810.25</v>
      </c>
      <c r="I147" s="2">
        <f t="shared" si="8"/>
        <v>578298.24999997369</v>
      </c>
      <c r="J147" s="3">
        <f t="shared" si="10"/>
        <v>4.0816775727236278E-3</v>
      </c>
      <c r="K147" s="5">
        <f t="shared" si="11"/>
        <v>0.94461199765260939</v>
      </c>
    </row>
    <row r="148" spans="1:11" x14ac:dyDescent="0.25">
      <c r="A148" s="4">
        <v>44470</v>
      </c>
      <c r="B148" t="s">
        <v>12</v>
      </c>
      <c r="C148" s="2">
        <f>SUMIFS('Fluxo de Caixa'!D:D,'Fluxo de Caixa'!C:C,"Aquisição de Cotas PJ",'Fluxo de Caixa'!A:A,A148)</f>
        <v>0</v>
      </c>
      <c r="D148" s="2">
        <f>SUMIFS(Posicao!F:F,Posicao!A:A,A148)</f>
        <v>139968176.63999999</v>
      </c>
      <c r="E148" s="2">
        <v>1560550.5</v>
      </c>
      <c r="F148" s="2">
        <f>SUMIFS(CPR!D:D,CPR!A:A,A148)</f>
        <v>626869.20999999985</v>
      </c>
      <c r="G148" s="2">
        <v>30000</v>
      </c>
      <c r="H148" s="2">
        <f t="shared" si="9"/>
        <v>142185596.34999999</v>
      </c>
      <c r="I148" s="2">
        <f t="shared" si="8"/>
        <v>-74213.900000008463</v>
      </c>
      <c r="J148" s="3">
        <f t="shared" si="10"/>
        <v>-5.2167860950741332E-4</v>
      </c>
      <c r="K148" s="5">
        <f t="shared" si="11"/>
        <v>0.94411921377914998</v>
      </c>
    </row>
    <row r="149" spans="1:11" x14ac:dyDescent="0.25">
      <c r="A149" s="4">
        <v>44473</v>
      </c>
      <c r="B149" t="s">
        <v>12</v>
      </c>
      <c r="C149" s="2">
        <f>SUMIFS('Fluxo de Caixa'!D:D,'Fluxo de Caixa'!C:C,"Aquisição de Cotas PJ",'Fluxo de Caixa'!A:A,A149)</f>
        <v>0</v>
      </c>
      <c r="D149" s="2">
        <f>SUMIFS(Posicao!F:F,Posicao!A:A,A149)</f>
        <v>137330307.53999999</v>
      </c>
      <c r="E149" s="2">
        <v>1665658.43</v>
      </c>
      <c r="F149" s="2">
        <f>SUMIFS(CPR!D:D,CPR!A:A,A149)</f>
        <v>2634735</v>
      </c>
      <c r="G149" s="2">
        <v>30000</v>
      </c>
      <c r="H149" s="2">
        <f t="shared" si="9"/>
        <v>141660700.97</v>
      </c>
      <c r="I149" s="2">
        <f t="shared" si="8"/>
        <v>-524895.37999999418</v>
      </c>
      <c r="J149" s="3">
        <f t="shared" si="10"/>
        <v>-3.6916213278588832E-3</v>
      </c>
      <c r="K149" s="5">
        <f t="shared" si="11"/>
        <v>0.94063388315352159</v>
      </c>
    </row>
    <row r="150" spans="1:11" x14ac:dyDescent="0.25">
      <c r="A150" s="4">
        <v>44474</v>
      </c>
      <c r="B150" t="s">
        <v>12</v>
      </c>
      <c r="C150" s="2">
        <f>SUMIFS('Fluxo de Caixa'!D:D,'Fluxo de Caixa'!C:C,"Aquisição de Cotas PJ",'Fluxo de Caixa'!A:A,A150)</f>
        <v>0</v>
      </c>
      <c r="D150" s="2">
        <f>SUMIFS(Posicao!F:F,Posicao!A:A,A150)</f>
        <v>135456537.63999999</v>
      </c>
      <c r="E150" s="2">
        <v>1710655.55</v>
      </c>
      <c r="F150" s="2">
        <f>SUMIFS(CPR!D:D,CPR!A:A,A150)</f>
        <v>4681647.3499999996</v>
      </c>
      <c r="G150" s="2">
        <v>30000</v>
      </c>
      <c r="H150" s="2">
        <f t="shared" si="9"/>
        <v>141878840.53999999</v>
      </c>
      <c r="I150" s="2">
        <f t="shared" si="8"/>
        <v>218139.56999999378</v>
      </c>
      <c r="J150" s="3">
        <f t="shared" si="10"/>
        <v>1.5398735747198511E-3</v>
      </c>
      <c r="K150" s="5">
        <f t="shared" si="11"/>
        <v>0.94208234041367578</v>
      </c>
    </row>
    <row r="151" spans="1:11" x14ac:dyDescent="0.25">
      <c r="A151" s="4">
        <v>44475</v>
      </c>
      <c r="B151" t="s">
        <v>12</v>
      </c>
      <c r="C151" s="2">
        <f>SUMIFS('Fluxo de Caixa'!D:D,'Fluxo de Caixa'!C:C,"Aquisição de Cotas PJ",'Fluxo de Caixa'!A:A,A151)</f>
        <v>0</v>
      </c>
      <c r="D151" s="2">
        <f>SUMIFS(Posicao!F:F,Posicao!A:A,A151)</f>
        <v>134774028.57000002</v>
      </c>
      <c r="E151" s="2">
        <v>3795724.33</v>
      </c>
      <c r="F151" s="2">
        <f>SUMIFS(CPR!D:D,CPR!A:A,A151)</f>
        <v>3254124.11</v>
      </c>
      <c r="G151" s="2">
        <v>30000</v>
      </c>
      <c r="H151" s="2">
        <f t="shared" si="9"/>
        <v>141853877.01000005</v>
      </c>
      <c r="I151" s="2">
        <f t="shared" si="8"/>
        <v>-24963.529999963008</v>
      </c>
      <c r="J151" s="3">
        <f t="shared" si="10"/>
        <v>-1.7594963353908313E-4</v>
      </c>
      <c r="K151" s="5">
        <f t="shared" si="11"/>
        <v>0.94191658137111633</v>
      </c>
    </row>
    <row r="152" spans="1:11" x14ac:dyDescent="0.25">
      <c r="A152" s="4">
        <v>44476</v>
      </c>
      <c r="B152" t="s">
        <v>12</v>
      </c>
      <c r="C152" s="2">
        <f>SUMIFS('Fluxo de Caixa'!D:D,'Fluxo de Caixa'!C:C,"Aquisição de Cotas PJ",'Fluxo de Caixa'!A:A,A152)</f>
        <v>0</v>
      </c>
      <c r="D152" s="2">
        <f>SUMIFS(Posicao!F:F,Posicao!A:A,A152)</f>
        <v>133805462.35999998</v>
      </c>
      <c r="E152" s="2">
        <v>6048352.4000000004</v>
      </c>
      <c r="F152" s="2">
        <f>SUMIFS(CPR!D:D,CPR!A:A,A152)</f>
        <v>1984194.8199999998</v>
      </c>
      <c r="G152" s="2">
        <v>30000</v>
      </c>
      <c r="H152" s="2">
        <f t="shared" si="9"/>
        <v>141868009.57999998</v>
      </c>
      <c r="I152" s="2">
        <f t="shared" si="8"/>
        <v>14132.569999962114</v>
      </c>
      <c r="J152" s="3">
        <f t="shared" si="10"/>
        <v>9.9627661209188042E-5</v>
      </c>
      <c r="K152" s="5">
        <f t="shared" si="11"/>
        <v>0.94201042231717236</v>
      </c>
    </row>
    <row r="153" spans="1:11" x14ac:dyDescent="0.25">
      <c r="A153" s="4">
        <v>44477</v>
      </c>
      <c r="B153" t="s">
        <v>12</v>
      </c>
      <c r="C153" s="2">
        <f>SUMIFS('Fluxo de Caixa'!D:D,'Fluxo de Caixa'!C:C,"Aquisição de Cotas PJ",'Fluxo de Caixa'!A:A,A153)</f>
        <v>0</v>
      </c>
      <c r="D153" s="2">
        <f>SUMIFS(Posicao!F:F,Posicao!A:A,A153)</f>
        <v>133088684.86999999</v>
      </c>
      <c r="E153" s="2">
        <v>6781357.0199999996</v>
      </c>
      <c r="F153" s="2">
        <f>SUMIFS(CPR!D:D,CPR!A:A,A153)</f>
        <v>2011818.45</v>
      </c>
      <c r="G153" s="2">
        <v>30000</v>
      </c>
      <c r="H153" s="2">
        <f t="shared" si="9"/>
        <v>141911860.33999997</v>
      </c>
      <c r="I153" s="2">
        <f t="shared" si="8"/>
        <v>43850.760000004666</v>
      </c>
      <c r="J153" s="3">
        <f t="shared" si="10"/>
        <v>3.0909547635033982E-4</v>
      </c>
      <c r="K153" s="5">
        <f t="shared" si="11"/>
        <v>0.9423015934773854</v>
      </c>
    </row>
    <row r="154" spans="1:11" x14ac:dyDescent="0.25">
      <c r="A154" s="4">
        <v>44480</v>
      </c>
      <c r="B154" t="s">
        <v>12</v>
      </c>
      <c r="C154" s="2">
        <f>SUMIFS('Fluxo de Caixa'!D:D,'Fluxo de Caixa'!C:C,"Aquisição de Cotas PJ",'Fluxo de Caixa'!A:A,A154)</f>
        <v>0</v>
      </c>
      <c r="D154" s="2">
        <f>SUMIFS(Posicao!F:F,Posicao!A:A,A154)</f>
        <v>133420737.93000001</v>
      </c>
      <c r="E154" s="2">
        <v>7768871.1600000001</v>
      </c>
      <c r="F154" s="2">
        <f>SUMIFS(CPR!D:D,CPR!A:A,A154)</f>
        <v>1423912.02</v>
      </c>
      <c r="G154" s="2">
        <v>30000</v>
      </c>
      <c r="H154" s="2">
        <f t="shared" si="9"/>
        <v>142643521.11000001</v>
      </c>
      <c r="I154" s="2">
        <f t="shared" si="8"/>
        <v>731660.77000001795</v>
      </c>
      <c r="J154" s="3">
        <f t="shared" si="10"/>
        <v>5.1557408115647709E-3</v>
      </c>
      <c r="K154" s="5">
        <f t="shared" si="11"/>
        <v>0.94715985625967924</v>
      </c>
    </row>
    <row r="155" spans="1:11" x14ac:dyDescent="0.25">
      <c r="A155" s="4">
        <v>44482</v>
      </c>
      <c r="B155" t="s">
        <v>12</v>
      </c>
      <c r="C155" s="2">
        <f>SUMIFS('Fluxo de Caixa'!D:D,'Fluxo de Caixa'!C:C,"Aquisição de Cotas PJ",'Fluxo de Caixa'!A:A,A155)</f>
        <v>0</v>
      </c>
      <c r="D155" s="2">
        <f>SUMIFS(Posicao!F:F,Posicao!A:A,A155)</f>
        <v>132851867.11000001</v>
      </c>
      <c r="E155" s="2">
        <v>8434401.3100000005</v>
      </c>
      <c r="F155" s="2">
        <f>SUMIFS(CPR!D:D,CPR!A:A,A155)</f>
        <v>1414672.7399999998</v>
      </c>
      <c r="G155" s="2">
        <v>30000</v>
      </c>
      <c r="H155" s="2">
        <f t="shared" si="9"/>
        <v>142730941.16000003</v>
      </c>
      <c r="I155" s="2">
        <f t="shared" si="8"/>
        <v>87420.050000007264</v>
      </c>
      <c r="J155" s="3">
        <f t="shared" si="10"/>
        <v>6.1285678676280719E-4</v>
      </c>
      <c r="K155" s="5">
        <f t="shared" si="11"/>
        <v>0.94774032960573718</v>
      </c>
    </row>
    <row r="156" spans="1:11" x14ac:dyDescent="0.25">
      <c r="A156" s="4">
        <v>44483</v>
      </c>
      <c r="B156" t="s">
        <v>12</v>
      </c>
      <c r="C156" s="2">
        <f>SUMIFS('Fluxo de Caixa'!D:D,'Fluxo de Caixa'!C:C,"Aquisição de Cotas PJ",'Fluxo de Caixa'!A:A,A156)</f>
        <v>0</v>
      </c>
      <c r="D156" s="2">
        <f>SUMIFS(Posicao!F:F,Posicao!A:A,A156)</f>
        <v>132184757.12</v>
      </c>
      <c r="E156" s="2">
        <v>8768671.5099999998</v>
      </c>
      <c r="F156" s="2">
        <f>SUMIFS(CPR!D:D,CPR!A:A,A156)</f>
        <v>1807052.3299999996</v>
      </c>
      <c r="G156" s="2">
        <v>30000</v>
      </c>
      <c r="H156" s="2">
        <f t="shared" si="9"/>
        <v>142790480.96000001</v>
      </c>
      <c r="I156" s="2">
        <f t="shared" si="8"/>
        <v>59539.799999989569</v>
      </c>
      <c r="J156" s="3">
        <f t="shared" si="10"/>
        <v>4.1714711271500707E-4</v>
      </c>
      <c r="K156" s="5">
        <f t="shared" si="11"/>
        <v>0.94813567674783583</v>
      </c>
    </row>
    <row r="157" spans="1:11" x14ac:dyDescent="0.25">
      <c r="A157" s="4">
        <v>44484</v>
      </c>
      <c r="B157" t="s">
        <v>12</v>
      </c>
      <c r="C157" s="2">
        <f>SUMIFS('Fluxo de Caixa'!D:D,'Fluxo de Caixa'!C:C,"Aquisição de Cotas PJ",'Fluxo de Caixa'!A:A,A157)</f>
        <v>0</v>
      </c>
      <c r="D157" s="2">
        <f>SUMIFS(Posicao!F:F,Posicao!A:A,A157)</f>
        <v>132142757.59999999</v>
      </c>
      <c r="E157" s="2">
        <v>9669070.5399999991</v>
      </c>
      <c r="F157" s="2">
        <f>SUMIFS(CPR!D:D,CPR!A:A,A157)</f>
        <v>1774065.52</v>
      </c>
      <c r="G157" s="2">
        <v>30000</v>
      </c>
      <c r="H157" s="2">
        <f t="shared" si="9"/>
        <v>143615893.66</v>
      </c>
      <c r="I157" s="2">
        <f t="shared" si="8"/>
        <v>825412.69999998901</v>
      </c>
      <c r="J157" s="3">
        <f t="shared" si="10"/>
        <v>5.7805863139519251E-3</v>
      </c>
      <c r="K157" s="5">
        <f t="shared" si="11"/>
        <v>0.95361645686461394</v>
      </c>
    </row>
    <row r="158" spans="1:11" x14ac:dyDescent="0.25">
      <c r="A158" s="4">
        <v>44487</v>
      </c>
      <c r="B158" t="s">
        <v>12</v>
      </c>
      <c r="C158" s="2">
        <f>SUMIFS('Fluxo de Caixa'!D:D,'Fluxo de Caixa'!C:C,"Aquisição de Cotas PJ",'Fluxo de Caixa'!A:A,A158)</f>
        <v>0</v>
      </c>
      <c r="D158" s="2">
        <f>SUMIFS(Posicao!F:F,Posicao!A:A,A158)</f>
        <v>131851863.65000002</v>
      </c>
      <c r="E158" s="2">
        <v>10360521.85</v>
      </c>
      <c r="F158" s="2">
        <f>SUMIFS(CPR!D:D,CPR!A:A,A158)</f>
        <v>1614382.98</v>
      </c>
      <c r="G158" s="2">
        <v>30000</v>
      </c>
      <c r="H158" s="2">
        <f t="shared" si="9"/>
        <v>143856768.48000002</v>
      </c>
      <c r="I158" s="2">
        <f t="shared" si="8"/>
        <v>240874.82000002731</v>
      </c>
      <c r="J158" s="3">
        <f t="shared" si="10"/>
        <v>1.6772156191172032E-3</v>
      </c>
      <c r="K158" s="5">
        <f t="shared" si="11"/>
        <v>0.95521587728071444</v>
      </c>
    </row>
    <row r="159" spans="1:11" x14ac:dyDescent="0.25">
      <c r="A159" s="4">
        <v>44488</v>
      </c>
      <c r="B159" t="s">
        <v>12</v>
      </c>
      <c r="C159" s="2">
        <f>SUMIFS('Fluxo de Caixa'!D:D,'Fluxo de Caixa'!C:C,"Aquisição de Cotas PJ",'Fluxo de Caixa'!A:A,A159)</f>
        <v>0</v>
      </c>
      <c r="D159" s="2">
        <f>SUMIFS(Posicao!F:F,Posicao!A:A,A159)</f>
        <v>130695353.27000001</v>
      </c>
      <c r="E159" s="2">
        <v>11236407.59</v>
      </c>
      <c r="F159" s="2">
        <f>SUMIFS(CPR!D:D,CPR!A:A,A159)</f>
        <v>1431962.1400000001</v>
      </c>
      <c r="G159" s="2">
        <v>30000</v>
      </c>
      <c r="H159" s="2">
        <f t="shared" si="9"/>
        <v>143393723</v>
      </c>
      <c r="I159" s="2">
        <f t="shared" si="8"/>
        <v>-463045.48000000976</v>
      </c>
      <c r="J159" s="3">
        <f t="shared" si="10"/>
        <v>-3.2187952287026774E-3</v>
      </c>
      <c r="K159" s="5">
        <f t="shared" si="11"/>
        <v>0.95214123297254216</v>
      </c>
    </row>
    <row r="160" spans="1:11" x14ac:dyDescent="0.25">
      <c r="A160" s="4">
        <v>44489</v>
      </c>
      <c r="B160" t="s">
        <v>12</v>
      </c>
      <c r="C160" s="2">
        <f>SUMIFS('Fluxo de Caixa'!D:D,'Fluxo de Caixa'!C:C,"Aquisição de Cotas PJ",'Fluxo de Caixa'!A:A,A160)</f>
        <v>0</v>
      </c>
      <c r="D160" s="2">
        <f>SUMIFS(Posicao!F:F,Posicao!A:A,A160)</f>
        <v>129939636.57000001</v>
      </c>
      <c r="E160" s="2">
        <v>11957152.279999999</v>
      </c>
      <c r="F160" s="2">
        <f>SUMIFS(CPR!D:D,CPR!A:A,A160)</f>
        <v>1170800.1199999999</v>
      </c>
      <c r="G160" s="2">
        <v>30000</v>
      </c>
      <c r="H160" s="2">
        <f t="shared" si="9"/>
        <v>143097588.97</v>
      </c>
      <c r="I160" s="2">
        <f t="shared" si="8"/>
        <v>-296134.03000000375</v>
      </c>
      <c r="J160" s="3">
        <f t="shared" si="10"/>
        <v>-2.0651812631993921E-3</v>
      </c>
      <c r="K160" s="5">
        <f t="shared" si="11"/>
        <v>0.9501748887382877</v>
      </c>
    </row>
    <row r="161" spans="1:11" x14ac:dyDescent="0.25">
      <c r="A161" s="4">
        <v>44490</v>
      </c>
      <c r="B161" t="s">
        <v>12</v>
      </c>
      <c r="C161" s="2">
        <f>SUMIFS('Fluxo de Caixa'!D:D,'Fluxo de Caixa'!C:C,"Aquisição de Cotas PJ",'Fluxo de Caixa'!A:A,A161)</f>
        <v>0</v>
      </c>
      <c r="D161" s="2">
        <f>SUMIFS(Posicao!F:F,Posicao!A:A,A161)</f>
        <v>128966549.31000002</v>
      </c>
      <c r="E161" s="2">
        <v>12630239</v>
      </c>
      <c r="F161" s="2">
        <f>SUMIFS(CPR!D:D,CPR!A:A,A161)</f>
        <v>867977.98</v>
      </c>
      <c r="G161" s="2">
        <v>30000</v>
      </c>
      <c r="H161" s="2">
        <f t="shared" si="9"/>
        <v>142494766.28999999</v>
      </c>
      <c r="I161" s="2">
        <f t="shared" si="8"/>
        <v>-602822.67999998969</v>
      </c>
      <c r="J161" s="3">
        <f t="shared" si="10"/>
        <v>-4.2126683219405586E-3</v>
      </c>
      <c r="K161" s="5">
        <f t="shared" si="11"/>
        <v>0.94617211708419657</v>
      </c>
    </row>
    <row r="162" spans="1:11" x14ac:dyDescent="0.25">
      <c r="A162" s="4">
        <v>44491</v>
      </c>
      <c r="B162" t="s">
        <v>12</v>
      </c>
      <c r="C162" s="2">
        <f>SUMIFS('Fluxo de Caixa'!D:D,'Fluxo de Caixa'!C:C,"Aquisição de Cotas PJ",'Fluxo de Caixa'!A:A,A162)</f>
        <v>0</v>
      </c>
      <c r="D162" s="2">
        <f>SUMIFS(Posicao!F:F,Posicao!A:A,A162)</f>
        <v>128071051.17999999</v>
      </c>
      <c r="E162" s="2">
        <v>13162947.369999999</v>
      </c>
      <c r="F162" s="2">
        <f>SUMIFS(CPR!D:D,CPR!A:A,A162)</f>
        <v>606932.55999999994</v>
      </c>
      <c r="G162" s="2">
        <v>30000</v>
      </c>
      <c r="H162" s="2">
        <f t="shared" si="9"/>
        <v>141870931.10999998</v>
      </c>
      <c r="I162" s="2">
        <f t="shared" si="8"/>
        <v>-623835.1800000259</v>
      </c>
      <c r="J162" s="3">
        <f t="shared" si="10"/>
        <v>-4.3779515293243827E-3</v>
      </c>
      <c r="K162" s="5">
        <f t="shared" si="11"/>
        <v>0.94202982141720371</v>
      </c>
    </row>
    <row r="163" spans="1:11" x14ac:dyDescent="0.25">
      <c r="A163" s="4">
        <v>44494</v>
      </c>
      <c r="B163" t="s">
        <v>12</v>
      </c>
      <c r="C163" s="2">
        <f>SUMIFS('Fluxo de Caixa'!D:D,'Fluxo de Caixa'!C:C,"Aquisição de Cotas PJ",'Fluxo de Caixa'!A:A,A163)</f>
        <v>0</v>
      </c>
      <c r="D163" s="2">
        <f>SUMIFS(Posicao!F:F,Posicao!A:A,A163)</f>
        <v>126891235.27</v>
      </c>
      <c r="E163" s="2">
        <v>13560123.25</v>
      </c>
      <c r="F163" s="2">
        <f>SUMIFS(CPR!D:D,CPR!A:A,A163)</f>
        <v>1430919.1300000001</v>
      </c>
      <c r="G163" s="2">
        <v>30000</v>
      </c>
      <c r="H163" s="2">
        <f t="shared" si="9"/>
        <v>141912277.64999998</v>
      </c>
      <c r="I163" s="2">
        <f t="shared" si="8"/>
        <v>41346.540000004577</v>
      </c>
      <c r="J163" s="3">
        <f t="shared" si="10"/>
        <v>2.9143771508728899E-4</v>
      </c>
      <c r="K163" s="5">
        <f t="shared" si="11"/>
        <v>0.94230436443590171</v>
      </c>
    </row>
    <row r="164" spans="1:11" x14ac:dyDescent="0.25">
      <c r="A164" s="4">
        <v>44495</v>
      </c>
      <c r="B164" t="s">
        <v>12</v>
      </c>
      <c r="C164" s="2">
        <f>SUMIFS('Fluxo de Caixa'!D:D,'Fluxo de Caixa'!C:C,"Aquisição de Cotas PJ",'Fluxo de Caixa'!A:A,A164)</f>
        <v>0</v>
      </c>
      <c r="D164" s="2">
        <f>SUMIFS(Posicao!F:F,Posicao!A:A,A164)</f>
        <v>124494670.38000001</v>
      </c>
      <c r="E164" s="2">
        <v>13836132.98</v>
      </c>
      <c r="F164" s="2">
        <f>SUMIFS(CPR!D:D,CPR!A:A,A164)</f>
        <v>2636124.66</v>
      </c>
      <c r="G164" s="2">
        <v>30000</v>
      </c>
      <c r="H164" s="2">
        <f t="shared" si="9"/>
        <v>140996928.02000001</v>
      </c>
      <c r="I164" s="2">
        <f t="shared" si="8"/>
        <v>-915349.62999998522</v>
      </c>
      <c r="J164" s="3">
        <f t="shared" si="10"/>
        <v>-6.4501087936698715E-3</v>
      </c>
      <c r="K164" s="5">
        <f t="shared" si="11"/>
        <v>0.93622639876854019</v>
      </c>
    </row>
    <row r="165" spans="1:11" x14ac:dyDescent="0.25">
      <c r="A165" s="4">
        <v>44496</v>
      </c>
      <c r="B165" t="s">
        <v>12</v>
      </c>
      <c r="C165" s="2">
        <f>SUMIFS('Fluxo de Caixa'!D:D,'Fluxo de Caixa'!C:C,"Aquisição de Cotas PJ",'Fluxo de Caixa'!A:A,A165)</f>
        <v>0</v>
      </c>
      <c r="D165" s="2">
        <f>SUMIFS(Posicao!F:F,Posicao!A:A,A165)</f>
        <v>123104132.23999999</v>
      </c>
      <c r="E165" s="2">
        <v>15061564.82</v>
      </c>
      <c r="F165" s="2">
        <f>SUMIFS(CPR!D:D,CPR!A:A,A165)</f>
        <v>2475146.2400000002</v>
      </c>
      <c r="G165" s="2">
        <v>30000</v>
      </c>
      <c r="H165" s="2">
        <f t="shared" si="9"/>
        <v>140670843.30000001</v>
      </c>
      <c r="I165" s="2">
        <f t="shared" si="8"/>
        <v>-326084.72000001557</v>
      </c>
      <c r="J165" s="3">
        <f t="shared" si="10"/>
        <v>-2.3127079758344903E-3</v>
      </c>
      <c r="K165" s="5">
        <f t="shared" si="11"/>
        <v>0.9340611805089214</v>
      </c>
    </row>
    <row r="166" spans="1:11" x14ac:dyDescent="0.25">
      <c r="A166" s="4">
        <v>44497</v>
      </c>
      <c r="B166" t="s">
        <v>12</v>
      </c>
      <c r="C166" s="2">
        <f>SUMIFS('Fluxo de Caixa'!D:D,'Fluxo de Caixa'!C:C,"Aquisição de Cotas PJ",'Fluxo de Caixa'!A:A,A166)</f>
        <v>0</v>
      </c>
      <c r="D166" s="2">
        <f>SUMIFS(Posicao!F:F,Posicao!A:A,A166)</f>
        <v>121858187.98</v>
      </c>
      <c r="E166" s="2">
        <v>16547246.449999999</v>
      </c>
      <c r="F166" s="2">
        <f>SUMIFS(CPR!D:D,CPR!A:A,A166)</f>
        <v>1938366.03</v>
      </c>
      <c r="G166" s="2">
        <v>30000</v>
      </c>
      <c r="H166" s="2">
        <f t="shared" si="9"/>
        <v>140373800.46000001</v>
      </c>
      <c r="I166" s="2">
        <f t="shared" si="8"/>
        <v>-297042.83999999147</v>
      </c>
      <c r="J166" s="3">
        <f t="shared" si="10"/>
        <v>-2.1116162598563979E-3</v>
      </c>
      <c r="K166" s="5">
        <f t="shared" si="11"/>
        <v>0.93208880173245801</v>
      </c>
    </row>
    <row r="167" spans="1:11" x14ac:dyDescent="0.25">
      <c r="A167" s="4">
        <v>44498</v>
      </c>
      <c r="B167" t="s">
        <v>12</v>
      </c>
      <c r="C167" s="2">
        <f>SUMIFS('Fluxo de Caixa'!D:D,'Fluxo de Caixa'!C:C,"Aquisição de Cotas PJ",'Fluxo de Caixa'!A:A,A167)</f>
        <v>0</v>
      </c>
      <c r="D167" s="2">
        <f>SUMIFS(Posicao!F:F,Posicao!A:A,A167)</f>
        <v>120459096.83</v>
      </c>
      <c r="E167" s="2">
        <v>17617349.239999998</v>
      </c>
      <c r="F167" s="2">
        <f>SUMIFS(CPR!D:D,CPR!A:A,A167)</f>
        <v>2207628.7199999997</v>
      </c>
      <c r="G167" s="2">
        <v>30000</v>
      </c>
      <c r="H167" s="2">
        <f t="shared" si="9"/>
        <v>140314074.78999999</v>
      </c>
      <c r="I167" s="2">
        <f t="shared" si="8"/>
        <v>-59725.670000007143</v>
      </c>
      <c r="J167" s="3">
        <f t="shared" si="10"/>
        <v>-4.2547590650312395E-4</v>
      </c>
      <c r="K167" s="5">
        <f t="shared" si="11"/>
        <v>0.93169222040459954</v>
      </c>
    </row>
    <row r="168" spans="1:11" x14ac:dyDescent="0.25">
      <c r="A168" s="4">
        <v>44501</v>
      </c>
      <c r="B168" t="s">
        <v>12</v>
      </c>
      <c r="C168" s="2">
        <f>SUMIFS('Fluxo de Caixa'!D:D,'Fluxo de Caixa'!C:C,"Aquisição de Cotas PJ",'Fluxo de Caixa'!A:A,A168)</f>
        <v>0</v>
      </c>
      <c r="D168" s="2">
        <f>SUMIFS(Posicao!F:F,Posicao!A:A,A168)</f>
        <v>118688651.95</v>
      </c>
      <c r="E168" s="2">
        <v>18571913.77</v>
      </c>
      <c r="F168" s="2">
        <f>SUMIFS(CPR!D:D,CPR!A:A,A168)</f>
        <v>2706409.1799999997</v>
      </c>
      <c r="G168" s="2">
        <v>30000</v>
      </c>
      <c r="H168" s="2">
        <f t="shared" si="9"/>
        <v>139996974.90000001</v>
      </c>
      <c r="I168" s="2">
        <f t="shared" si="8"/>
        <v>-317099.88999999408</v>
      </c>
      <c r="J168" s="3">
        <f t="shared" si="10"/>
        <v>-2.2599293084074371E-3</v>
      </c>
      <c r="K168" s="5">
        <f t="shared" si="11"/>
        <v>0.92958666184929195</v>
      </c>
    </row>
    <row r="169" spans="1:11" x14ac:dyDescent="0.25">
      <c r="A169" s="4">
        <v>44503</v>
      </c>
      <c r="B169" t="s">
        <v>12</v>
      </c>
      <c r="C169" s="2">
        <f>SUMIFS('Fluxo de Caixa'!D:D,'Fluxo de Caixa'!C:C,"Aquisição de Cotas PJ",'Fluxo de Caixa'!A:A,A169)</f>
        <v>0</v>
      </c>
      <c r="D169" s="2">
        <f>SUMIFS(Posicao!F:F,Posicao!A:A,A169)</f>
        <v>135327481.20999998</v>
      </c>
      <c r="E169" s="2">
        <v>2415962.9700000002</v>
      </c>
      <c r="F169" s="2">
        <f>SUMIFS(CPR!D:D,CPR!A:A,A169)</f>
        <v>2698045.07</v>
      </c>
      <c r="G169" s="2">
        <v>30000</v>
      </c>
      <c r="H169" s="2">
        <f t="shared" si="9"/>
        <v>140471489.24999997</v>
      </c>
      <c r="I169" s="2">
        <f t="shared" si="8"/>
        <v>474514.34999997495</v>
      </c>
      <c r="J169" s="3">
        <f t="shared" si="10"/>
        <v>3.389461453284409E-3</v>
      </c>
      <c r="K169" s="5">
        <f t="shared" si="11"/>
        <v>0.93273746000711744</v>
      </c>
    </row>
    <row r="170" spans="1:11" x14ac:dyDescent="0.25">
      <c r="A170" s="4">
        <v>44504</v>
      </c>
      <c r="B170" t="s">
        <v>12</v>
      </c>
      <c r="C170" s="2">
        <f>SUMIFS('Fluxo de Caixa'!D:D,'Fluxo de Caixa'!C:C,"Aquisição de Cotas PJ",'Fluxo de Caixa'!A:A,A170)</f>
        <v>0</v>
      </c>
      <c r="D170" s="2">
        <f>SUMIFS(Posicao!F:F,Posicao!A:A,A170)</f>
        <v>134013846.43000001</v>
      </c>
      <c r="E170" s="2">
        <v>3423182.89</v>
      </c>
      <c r="F170" s="2">
        <f>SUMIFS(CPR!D:D,CPR!A:A,A170)</f>
        <v>3047072.94</v>
      </c>
      <c r="G170" s="2">
        <v>30000</v>
      </c>
      <c r="H170" s="2">
        <f t="shared" si="9"/>
        <v>140514102.25999999</v>
      </c>
      <c r="I170" s="2">
        <f t="shared" si="8"/>
        <v>42613.010000028647</v>
      </c>
      <c r="J170" s="3">
        <f t="shared" si="10"/>
        <v>3.0335700310110192E-4</v>
      </c>
      <c r="K170" s="5">
        <f t="shared" si="11"/>
        <v>0.9330204124476652</v>
      </c>
    </row>
    <row r="171" spans="1:11" x14ac:dyDescent="0.25">
      <c r="A171" s="4">
        <v>44505</v>
      </c>
      <c r="B171" t="s">
        <v>12</v>
      </c>
      <c r="C171" s="2">
        <f>SUMIFS('Fluxo de Caixa'!D:D,'Fluxo de Caixa'!C:C,"Aquisição de Cotas PJ",'Fluxo de Caixa'!A:A,A171)</f>
        <v>0</v>
      </c>
      <c r="D171" s="2">
        <f>SUMIFS(Posicao!F:F,Posicao!A:A,A171)</f>
        <v>132962829.71000002</v>
      </c>
      <c r="E171" s="2">
        <v>4725972.5999999996</v>
      </c>
      <c r="F171" s="2">
        <f>SUMIFS(CPR!D:D,CPR!A:A,A171)</f>
        <v>2603427.23</v>
      </c>
      <c r="G171" s="2">
        <v>30000</v>
      </c>
      <c r="H171" s="2">
        <f t="shared" si="9"/>
        <v>140322229.54000002</v>
      </c>
      <c r="I171" s="2">
        <f t="shared" si="8"/>
        <v>-191872.71999998437</v>
      </c>
      <c r="J171" s="3">
        <f t="shared" si="10"/>
        <v>-1.365505076813949E-3</v>
      </c>
      <c r="K171" s="5">
        <f t="shared" si="11"/>
        <v>0.93174636833769686</v>
      </c>
    </row>
    <row r="172" spans="1:11" x14ac:dyDescent="0.25">
      <c r="A172" s="4">
        <v>44508</v>
      </c>
      <c r="B172" t="s">
        <v>12</v>
      </c>
      <c r="C172" s="2">
        <f>SUMIFS('Fluxo de Caixa'!D:D,'Fluxo de Caixa'!C:C,"Aquisição de Cotas PJ",'Fluxo de Caixa'!A:A,A172)</f>
        <v>0</v>
      </c>
      <c r="D172" s="2">
        <f>SUMIFS(Posicao!F:F,Posicao!A:A,A172)</f>
        <v>132171764.55</v>
      </c>
      <c r="E172" s="2">
        <v>6267869.21</v>
      </c>
      <c r="F172" s="2">
        <f>SUMIFS(CPR!D:D,CPR!A:A,A172)</f>
        <v>1326328.72</v>
      </c>
      <c r="G172" s="2">
        <v>30000</v>
      </c>
      <c r="H172" s="2">
        <f t="shared" si="9"/>
        <v>139795962.47999999</v>
      </c>
      <c r="I172" s="2">
        <f t="shared" si="8"/>
        <v>-526267.0600000259</v>
      </c>
      <c r="J172" s="3">
        <f t="shared" si="10"/>
        <v>-3.7504183173629599E-3</v>
      </c>
      <c r="K172" s="5">
        <f t="shared" si="11"/>
        <v>0.92825192969074666</v>
      </c>
    </row>
    <row r="173" spans="1:11" x14ac:dyDescent="0.25">
      <c r="A173" s="4">
        <v>44509</v>
      </c>
      <c r="B173" t="s">
        <v>12</v>
      </c>
      <c r="C173" s="2">
        <f>SUMIFS('Fluxo de Caixa'!D:D,'Fluxo de Caixa'!C:C,"Aquisição de Cotas PJ",'Fluxo de Caixa'!A:A,A173)</f>
        <v>0</v>
      </c>
      <c r="D173" s="2">
        <f>SUMIFS(Posicao!F:F,Posicao!A:A,A173)</f>
        <v>131543218.46000001</v>
      </c>
      <c r="E173" s="2">
        <v>7164417.3200000003</v>
      </c>
      <c r="F173" s="2">
        <f>SUMIFS(CPR!D:D,CPR!A:A,A173)</f>
        <v>52517.989999999962</v>
      </c>
      <c r="G173" s="2">
        <v>30000</v>
      </c>
      <c r="H173" s="2">
        <f t="shared" si="9"/>
        <v>138790153.77000001</v>
      </c>
      <c r="I173" s="2">
        <f t="shared" si="8"/>
        <v>-1005808.7099999883</v>
      </c>
      <c r="J173" s="3">
        <f t="shared" si="10"/>
        <v>-7.1948337574047252E-3</v>
      </c>
      <c r="K173" s="5">
        <f t="shared" si="11"/>
        <v>0.92157331137163156</v>
      </c>
    </row>
    <row r="174" spans="1:11" x14ac:dyDescent="0.25">
      <c r="A174" s="4">
        <v>44510</v>
      </c>
      <c r="B174" t="s">
        <v>12</v>
      </c>
      <c r="C174" s="2">
        <f>SUMIFS('Fluxo de Caixa'!D:D,'Fluxo de Caixa'!C:C,"Aquisição de Cotas PJ",'Fluxo de Caixa'!A:A,A174)</f>
        <v>0</v>
      </c>
      <c r="D174" s="2">
        <f>SUMIFS(Posicao!F:F,Posicao!A:A,A174)</f>
        <v>130509731.94</v>
      </c>
      <c r="E174" s="2">
        <v>7433992.2599999998</v>
      </c>
      <c r="F174" s="2">
        <f>SUMIFS(CPR!D:D,CPR!A:A,A174)</f>
        <v>929157.81</v>
      </c>
      <c r="G174" s="2">
        <v>30000</v>
      </c>
      <c r="H174" s="2">
        <f t="shared" si="9"/>
        <v>138902882.00999999</v>
      </c>
      <c r="I174" s="2">
        <f t="shared" si="8"/>
        <v>112728.23999998884</v>
      </c>
      <c r="J174" s="3">
        <f t="shared" si="10"/>
        <v>8.1222072991431085E-4</v>
      </c>
      <c r="K174" s="5">
        <f t="shared" si="11"/>
        <v>0.92232183231926346</v>
      </c>
    </row>
    <row r="175" spans="1:11" x14ac:dyDescent="0.25">
      <c r="A175" s="4">
        <v>44511</v>
      </c>
      <c r="B175" t="s">
        <v>12</v>
      </c>
      <c r="C175" s="2">
        <f>SUMIFS('Fluxo de Caixa'!D:D,'Fluxo de Caixa'!C:C,"Aquisição de Cotas PJ",'Fluxo de Caixa'!A:A,A175)</f>
        <v>0</v>
      </c>
      <c r="D175" s="2">
        <f>SUMIFS(Posicao!F:F,Posicao!A:A,A175)</f>
        <v>129735952.87</v>
      </c>
      <c r="E175" s="2">
        <v>6970945.0499999998</v>
      </c>
      <c r="F175" s="2">
        <f>SUMIFS(CPR!D:D,CPR!A:A,A175)</f>
        <v>1566797.8000000003</v>
      </c>
      <c r="G175" s="2">
        <v>30000</v>
      </c>
      <c r="H175" s="2">
        <f t="shared" si="9"/>
        <v>138303695.72000003</v>
      </c>
      <c r="I175" s="2">
        <f t="shared" si="8"/>
        <v>-599186.28999999259</v>
      </c>
      <c r="J175" s="3">
        <f t="shared" si="10"/>
        <v>-4.3137066800158662E-3</v>
      </c>
      <c r="K175" s="5">
        <f t="shared" si="11"/>
        <v>0.9183432064700634</v>
      </c>
    </row>
    <row r="176" spans="1:11" x14ac:dyDescent="0.25">
      <c r="A176" s="4">
        <v>44512</v>
      </c>
      <c r="B176" t="s">
        <v>12</v>
      </c>
      <c r="C176" s="2">
        <f>SUMIFS('Fluxo de Caixa'!D:D,'Fluxo de Caixa'!C:C,"Aquisição de Cotas PJ",'Fluxo de Caixa'!A:A,A176)</f>
        <v>0</v>
      </c>
      <c r="D176" s="2">
        <f>SUMIFS(Posicao!F:F,Posicao!A:A,A176)</f>
        <v>128318751.21000001</v>
      </c>
      <c r="E176" s="2">
        <v>7986894.8300000001</v>
      </c>
      <c r="F176" s="2">
        <f>SUMIFS(CPR!D:D,CPR!A:A,A176)</f>
        <v>1506436.22</v>
      </c>
      <c r="G176" s="2">
        <v>30000</v>
      </c>
      <c r="H176" s="2">
        <f t="shared" si="9"/>
        <v>137842082.26000002</v>
      </c>
      <c r="I176" s="2">
        <f t="shared" si="8"/>
        <v>-461613.45999999647</v>
      </c>
      <c r="J176" s="3">
        <f t="shared" si="10"/>
        <v>-3.3376798616759074E-3</v>
      </c>
      <c r="K176" s="5">
        <f t="shared" si="11"/>
        <v>0.91527807084372137</v>
      </c>
    </row>
    <row r="177" spans="1:11" x14ac:dyDescent="0.25">
      <c r="A177" s="4">
        <v>44516</v>
      </c>
      <c r="B177" t="s">
        <v>12</v>
      </c>
      <c r="C177" s="2">
        <f>SUMIFS('Fluxo de Caixa'!D:D,'Fluxo de Caixa'!C:C,"Aquisição de Cotas PJ",'Fluxo de Caixa'!A:A,A177)</f>
        <v>0</v>
      </c>
      <c r="D177" s="2">
        <f>SUMIFS(Posicao!F:F,Posicao!A:A,A177)</f>
        <v>126923440.34</v>
      </c>
      <c r="E177" s="2">
        <v>8390321.4399999995</v>
      </c>
      <c r="F177" s="2">
        <f>SUMIFS(CPR!D:D,CPR!A:A,A177)</f>
        <v>2087461.25</v>
      </c>
      <c r="G177" s="2">
        <v>30000</v>
      </c>
      <c r="H177" s="2">
        <f t="shared" si="9"/>
        <v>137431223.03</v>
      </c>
      <c r="I177" s="2">
        <f t="shared" si="8"/>
        <v>-410859.23000000534</v>
      </c>
      <c r="J177" s="3">
        <f t="shared" si="10"/>
        <v>-2.980651650524517E-3</v>
      </c>
      <c r="K177" s="5">
        <f t="shared" si="11"/>
        <v>0.9125499457511721</v>
      </c>
    </row>
    <row r="178" spans="1:11" x14ac:dyDescent="0.25">
      <c r="A178" s="4">
        <v>44517</v>
      </c>
      <c r="B178" t="s">
        <v>12</v>
      </c>
      <c r="C178" s="2">
        <f>SUMIFS('Fluxo de Caixa'!D:D,'Fluxo de Caixa'!C:C,"Aquisição de Cotas PJ",'Fluxo de Caixa'!A:A,A178)</f>
        <v>0</v>
      </c>
      <c r="D178" s="2">
        <f>SUMIFS(Posicao!F:F,Posicao!A:A,A178)</f>
        <v>126017079.28000002</v>
      </c>
      <c r="E178" s="2">
        <v>9295657.4499999993</v>
      </c>
      <c r="F178" s="2">
        <f>SUMIFS(CPR!D:D,CPR!A:A,A178)</f>
        <v>1567176.48</v>
      </c>
      <c r="G178" s="2">
        <v>30000</v>
      </c>
      <c r="H178" s="2">
        <f t="shared" si="9"/>
        <v>136909913.21000001</v>
      </c>
      <c r="I178" s="2">
        <f t="shared" si="8"/>
        <v>-521309.81999998773</v>
      </c>
      <c r="J178" s="3">
        <f t="shared" si="10"/>
        <v>-3.7932415102366547E-3</v>
      </c>
      <c r="K178" s="5">
        <f t="shared" si="11"/>
        <v>0.90908842341678453</v>
      </c>
    </row>
    <row r="179" spans="1:11" x14ac:dyDescent="0.25">
      <c r="A179" s="4">
        <v>44518</v>
      </c>
      <c r="B179" t="s">
        <v>12</v>
      </c>
      <c r="C179" s="2">
        <f>SUMIFS('Fluxo de Caixa'!D:D,'Fluxo de Caixa'!C:C,"Aquisição de Cotas PJ",'Fluxo de Caixa'!A:A,A179)</f>
        <v>0</v>
      </c>
      <c r="D179" s="2">
        <f>SUMIFS(Posicao!F:F,Posicao!A:A,A179)</f>
        <v>125776252.90000001</v>
      </c>
      <c r="E179" s="2">
        <v>10288451.880000001</v>
      </c>
      <c r="F179" s="2">
        <f>SUMIFS(CPR!D:D,CPR!A:A,A179)</f>
        <v>395085.79000000004</v>
      </c>
      <c r="G179" s="2">
        <v>30000</v>
      </c>
      <c r="H179" s="2">
        <f t="shared" si="9"/>
        <v>136489790.56999999</v>
      </c>
      <c r="I179" s="2">
        <f t="shared" si="8"/>
        <v>-420122.64000000851</v>
      </c>
      <c r="J179" s="3">
        <f t="shared" si="10"/>
        <v>-3.0686064299493138E-3</v>
      </c>
      <c r="K179" s="5">
        <f t="shared" si="11"/>
        <v>0.90629878883529524</v>
      </c>
    </row>
    <row r="180" spans="1:11" x14ac:dyDescent="0.25">
      <c r="A180" s="4">
        <v>44519</v>
      </c>
      <c r="B180" t="s">
        <v>12</v>
      </c>
      <c r="C180" s="2">
        <f>SUMIFS('Fluxo de Caixa'!D:D,'Fluxo de Caixa'!C:C,"Aquisição de Cotas PJ",'Fluxo de Caixa'!A:A,A180)</f>
        <v>0</v>
      </c>
      <c r="D180" s="2">
        <f>SUMIFS(Posicao!F:F,Posicao!A:A,A180)</f>
        <v>125334014.88000001</v>
      </c>
      <c r="E180" s="2">
        <v>10866954</v>
      </c>
      <c r="F180" s="2">
        <f>SUMIFS(CPR!D:D,CPR!A:A,A180)</f>
        <v>-236538.31</v>
      </c>
      <c r="G180" s="2">
        <v>30000</v>
      </c>
      <c r="H180" s="2">
        <f t="shared" si="9"/>
        <v>135994430.56999999</v>
      </c>
      <c r="I180" s="2">
        <f t="shared" si="8"/>
        <v>-495359.99999999668</v>
      </c>
      <c r="J180" s="3">
        <f t="shared" si="10"/>
        <v>-3.6292824388645165E-3</v>
      </c>
      <c r="K180" s="5">
        <f t="shared" si="11"/>
        <v>0.90300957455661113</v>
      </c>
    </row>
    <row r="181" spans="1:11" x14ac:dyDescent="0.25">
      <c r="A181" s="4">
        <v>44522</v>
      </c>
      <c r="B181" t="s">
        <v>12</v>
      </c>
      <c r="C181" s="2">
        <f>SUMIFS('Fluxo de Caixa'!D:D,'Fluxo de Caixa'!C:C,"Aquisição de Cotas PJ",'Fluxo de Caixa'!A:A,A181)</f>
        <v>0</v>
      </c>
      <c r="D181" s="2">
        <f>SUMIFS(Posicao!F:F,Posicao!A:A,A181)</f>
        <v>125063987.55999999</v>
      </c>
      <c r="E181" s="2">
        <v>10690159.859999999</v>
      </c>
      <c r="F181" s="2">
        <f>SUMIFS(CPR!D:D,CPR!A:A,A181)</f>
        <v>-441847.39</v>
      </c>
      <c r="G181" s="2">
        <v>30000</v>
      </c>
      <c r="H181" s="2">
        <f t="shared" si="9"/>
        <v>135342300.03</v>
      </c>
      <c r="I181" s="2">
        <f t="shared" si="8"/>
        <v>-652130.54000002332</v>
      </c>
      <c r="J181" s="3">
        <f t="shared" si="10"/>
        <v>-4.7952738745749898E-3</v>
      </c>
      <c r="K181" s="5">
        <f t="shared" si="11"/>
        <v>0.89867939633524874</v>
      </c>
    </row>
    <row r="182" spans="1:11" x14ac:dyDescent="0.25">
      <c r="A182" s="4">
        <v>44523</v>
      </c>
      <c r="B182" t="s">
        <v>12</v>
      </c>
      <c r="C182" s="2">
        <f>SUMIFS('Fluxo de Caixa'!D:D,'Fluxo de Caixa'!C:C,"Aquisição de Cotas PJ",'Fluxo de Caixa'!A:A,A182)</f>
        <v>0</v>
      </c>
      <c r="D182" s="2">
        <f>SUMIFS(Posicao!F:F,Posicao!A:A,A182)</f>
        <v>125108075.76000001</v>
      </c>
      <c r="E182" s="2">
        <v>10665088.300000001</v>
      </c>
      <c r="F182" s="2">
        <f>SUMIFS(CPR!D:D,CPR!A:A,A182)</f>
        <v>-1298141.28</v>
      </c>
      <c r="G182" s="2">
        <v>30000</v>
      </c>
      <c r="H182" s="2">
        <f t="shared" si="9"/>
        <v>134505022.78</v>
      </c>
      <c r="I182" s="2">
        <f t="shared" si="8"/>
        <v>-837277.24999998079</v>
      </c>
      <c r="J182" s="3">
        <f t="shared" si="10"/>
        <v>-6.1863678230264282E-3</v>
      </c>
      <c r="K182" s="5">
        <f t="shared" si="11"/>
        <v>0.89311983503454362</v>
      </c>
    </row>
    <row r="183" spans="1:11" x14ac:dyDescent="0.25">
      <c r="A183" s="4">
        <v>44524</v>
      </c>
      <c r="B183" t="s">
        <v>12</v>
      </c>
      <c r="C183" s="2">
        <f>SUMIFS('Fluxo de Caixa'!D:D,'Fluxo de Caixa'!C:C,"Aquisição de Cotas PJ",'Fluxo de Caixa'!A:A,A183)</f>
        <v>0</v>
      </c>
      <c r="D183" s="2">
        <f>SUMIFS(Posicao!F:F,Posicao!A:A,A183)</f>
        <v>125191916.10999997</v>
      </c>
      <c r="E183" s="2">
        <v>10286874.029999999</v>
      </c>
      <c r="F183" s="2">
        <f>SUMIFS(CPR!D:D,CPR!A:A,A183)</f>
        <v>-1512513.6199999999</v>
      </c>
      <c r="G183" s="2">
        <v>30000</v>
      </c>
      <c r="H183" s="2">
        <f t="shared" si="9"/>
        <v>133996276.51999995</v>
      </c>
      <c r="I183" s="2">
        <f t="shared" si="8"/>
        <v>-508746.26000003703</v>
      </c>
      <c r="J183" s="3">
        <f t="shared" si="10"/>
        <v>-3.7823588256042746E-3</v>
      </c>
      <c r="K183" s="5">
        <f t="shared" si="11"/>
        <v>0.88974173534417844</v>
      </c>
    </row>
    <row r="184" spans="1:11" x14ac:dyDescent="0.25">
      <c r="A184" s="4">
        <v>44525</v>
      </c>
      <c r="B184" t="s">
        <v>12</v>
      </c>
      <c r="C184" s="2">
        <f>SUMIFS('Fluxo de Caixa'!D:D,'Fluxo de Caixa'!C:C,"Aquisição de Cotas PJ",'Fluxo de Caixa'!A:A,A184)</f>
        <v>0</v>
      </c>
      <c r="D184" s="2">
        <f>SUMIFS(Posicao!F:F,Posicao!A:A,A184)</f>
        <v>127938581.55999997</v>
      </c>
      <c r="E184" s="2">
        <v>9434236.3800000008</v>
      </c>
      <c r="F184" s="2">
        <f>SUMIFS(CPR!D:D,CPR!A:A,A184)</f>
        <v>-3485190.4899999998</v>
      </c>
      <c r="G184" s="2">
        <v>30000</v>
      </c>
      <c r="H184" s="2">
        <f t="shared" si="9"/>
        <v>133917627.44999997</v>
      </c>
      <c r="I184" s="2">
        <f t="shared" si="8"/>
        <v>-78649.069999995409</v>
      </c>
      <c r="J184" s="3">
        <f t="shared" si="10"/>
        <v>-5.8694966787570734E-4</v>
      </c>
      <c r="K184" s="5">
        <f t="shared" si="11"/>
        <v>0.88921950172812303</v>
      </c>
    </row>
    <row r="185" spans="1:11" x14ac:dyDescent="0.25">
      <c r="A185" s="4">
        <v>44526</v>
      </c>
      <c r="B185" t="s">
        <v>12</v>
      </c>
      <c r="C185" s="2">
        <f>SUMIFS('Fluxo de Caixa'!D:D,'Fluxo de Caixa'!C:C,"Aquisição de Cotas PJ",'Fluxo de Caixa'!A:A,A185)</f>
        <v>0</v>
      </c>
      <c r="D185" s="2">
        <f>SUMIFS(Posicao!F:F,Posicao!A:A,A185)</f>
        <v>130768908.70000002</v>
      </c>
      <c r="E185" s="2">
        <v>8845162.5299999993</v>
      </c>
      <c r="F185" s="2">
        <f>SUMIFS(CPR!D:D,CPR!A:A,A185)</f>
        <v>-5991248.6199999982</v>
      </c>
      <c r="G185" s="2">
        <v>30000</v>
      </c>
      <c r="H185" s="2">
        <f t="shared" si="9"/>
        <v>133652822.61000001</v>
      </c>
      <c r="I185" s="2">
        <f t="shared" si="8"/>
        <v>-264804.83999995468</v>
      </c>
      <c r="J185" s="3">
        <f t="shared" si="10"/>
        <v>-1.9773710529543491E-3</v>
      </c>
      <c r="K185" s="5">
        <f t="shared" si="11"/>
        <v>0.88746118482568337</v>
      </c>
    </row>
    <row r="186" spans="1:11" x14ac:dyDescent="0.25">
      <c r="A186" s="4">
        <v>44529</v>
      </c>
      <c r="B186" t="s">
        <v>12</v>
      </c>
      <c r="C186" s="2">
        <f>SUMIFS('Fluxo de Caixa'!D:D,'Fluxo de Caixa'!C:C,"Aquisição de Cotas PJ",'Fluxo de Caixa'!A:A,A186)</f>
        <v>0</v>
      </c>
      <c r="D186" s="2">
        <f>SUMIFS(Posicao!F:F,Posicao!A:A,A186)</f>
        <v>129379019.59999998</v>
      </c>
      <c r="E186" s="2">
        <v>6023320.5800000001</v>
      </c>
      <c r="F186" s="2">
        <f>SUMIFS(CPR!D:D,CPR!A:A,A186)</f>
        <v>-985017.83000000101</v>
      </c>
      <c r="G186" s="2">
        <v>30000</v>
      </c>
      <c r="H186" s="2">
        <f t="shared" si="9"/>
        <v>134447322.34999996</v>
      </c>
      <c r="I186" s="2">
        <f t="shared" si="8"/>
        <v>794499.73999995925</v>
      </c>
      <c r="J186" s="3">
        <f t="shared" si="10"/>
        <v>5.9445040103516238E-3</v>
      </c>
      <c r="K186" s="5">
        <f t="shared" si="11"/>
        <v>0.89273670139791106</v>
      </c>
    </row>
    <row r="187" spans="1:11" x14ac:dyDescent="0.25">
      <c r="A187" s="4">
        <v>44530</v>
      </c>
      <c r="B187" t="s">
        <v>12</v>
      </c>
      <c r="C187" s="2">
        <f>SUMIFS('Fluxo de Caixa'!D:D,'Fluxo de Caixa'!C:C,"Aquisição de Cotas PJ",'Fluxo de Caixa'!A:A,A187)</f>
        <v>0</v>
      </c>
      <c r="D187" s="2">
        <f>SUMIFS(Posicao!F:F,Posicao!A:A,A187)</f>
        <v>128099934.56</v>
      </c>
      <c r="E187" s="2">
        <v>2931019.76</v>
      </c>
      <c r="F187" s="2">
        <f>SUMIFS(CPR!D:D,CPR!A:A,A187)</f>
        <v>3827709.0999999996</v>
      </c>
      <c r="G187" s="2">
        <v>30000</v>
      </c>
      <c r="H187" s="2">
        <f t="shared" si="9"/>
        <v>134888663.42000002</v>
      </c>
      <c r="I187" s="2">
        <f t="shared" si="8"/>
        <v>441341.07000002358</v>
      </c>
      <c r="J187" s="3">
        <f t="shared" si="10"/>
        <v>3.2826319058337399E-3</v>
      </c>
      <c r="K187" s="5">
        <f t="shared" si="11"/>
        <v>0.89566722737742854</v>
      </c>
    </row>
    <row r="188" spans="1:11" x14ac:dyDescent="0.25">
      <c r="A188" s="4">
        <v>44531</v>
      </c>
      <c r="B188" t="s">
        <v>12</v>
      </c>
      <c r="C188" s="2">
        <f>SUMIFS('Fluxo de Caixa'!D:D,'Fluxo de Caixa'!C:C,"Aquisição de Cotas PJ",'Fluxo de Caixa'!A:A,A188)</f>
        <v>0</v>
      </c>
      <c r="D188" s="2">
        <f>SUMIFS(Posicao!F:F,Posicao!A:A,A188)</f>
        <v>126147547.49000001</v>
      </c>
      <c r="E188" s="2">
        <v>5117565.03</v>
      </c>
      <c r="F188" s="2">
        <f>SUMIFS(CPR!D:D,CPR!A:A,A188)</f>
        <v>4303150.78</v>
      </c>
      <c r="G188" s="2">
        <v>30000</v>
      </c>
      <c r="H188" s="2">
        <f t="shared" si="9"/>
        <v>135598263.30000001</v>
      </c>
      <c r="I188" s="2">
        <f t="shared" si="8"/>
        <v>709599.88000000827</v>
      </c>
      <c r="J188" s="3">
        <f t="shared" si="10"/>
        <v>5.2606339332649616E-3</v>
      </c>
      <c r="K188" s="5">
        <f t="shared" si="11"/>
        <v>0.90037900478668365</v>
      </c>
    </row>
    <row r="189" spans="1:11" x14ac:dyDescent="0.25">
      <c r="A189" s="4">
        <v>44532</v>
      </c>
      <c r="B189" t="s">
        <v>12</v>
      </c>
      <c r="C189" s="2">
        <f>SUMIFS('Fluxo de Caixa'!D:D,'Fluxo de Caixa'!C:C,"Aquisição de Cotas PJ",'Fluxo de Caixa'!A:A,A189)</f>
        <v>0</v>
      </c>
      <c r="D189" s="2">
        <f>SUMIFS(Posicao!F:F,Posicao!A:A,A189)</f>
        <v>125103968.73999998</v>
      </c>
      <c r="E189" s="2">
        <v>6841696.4299999997</v>
      </c>
      <c r="F189" s="2">
        <f>SUMIFS(CPR!D:D,CPR!A:A,A189)</f>
        <v>3578453.97</v>
      </c>
      <c r="G189" s="2">
        <v>30000</v>
      </c>
      <c r="H189" s="2">
        <f t="shared" si="9"/>
        <v>135554119.13999999</v>
      </c>
      <c r="I189" s="2">
        <f t="shared" si="8"/>
        <v>-44144.160000030883</v>
      </c>
      <c r="J189" s="3">
        <f t="shared" si="10"/>
        <v>-3.2555107215765408E-4</v>
      </c>
      <c r="K189" s="5">
        <f t="shared" si="11"/>
        <v>0.90008588543632706</v>
      </c>
    </row>
    <row r="190" spans="1:11" x14ac:dyDescent="0.25">
      <c r="A190" s="4">
        <v>44533</v>
      </c>
      <c r="B190" t="s">
        <v>12</v>
      </c>
      <c r="C190" s="2">
        <f>SUMIFS('Fluxo de Caixa'!D:D,'Fluxo de Caixa'!C:C,"Aquisição de Cotas PJ",'Fluxo de Caixa'!A:A,A190)</f>
        <v>0</v>
      </c>
      <c r="D190" s="2">
        <f>SUMIFS(Posicao!F:F,Posicao!A:A,A190)</f>
        <v>124132089.92999999</v>
      </c>
      <c r="E190" s="2">
        <v>8795804.0800000001</v>
      </c>
      <c r="F190" s="2">
        <f>SUMIFS(CPR!D:D,CPR!A:A,A190)</f>
        <v>4166910.3400000003</v>
      </c>
      <c r="G190" s="2">
        <v>30000</v>
      </c>
      <c r="H190" s="2">
        <f t="shared" si="9"/>
        <v>137124804.34999999</v>
      </c>
      <c r="I190" s="2">
        <f t="shared" si="8"/>
        <v>1570685.2100000125</v>
      </c>
      <c r="J190" s="3">
        <f t="shared" si="10"/>
        <v>1.1587144824258808E-2</v>
      </c>
      <c r="K190" s="5">
        <f t="shared" si="11"/>
        <v>0.91051531094514904</v>
      </c>
    </row>
    <row r="191" spans="1:11" x14ac:dyDescent="0.25">
      <c r="A191" s="4">
        <v>44536</v>
      </c>
      <c r="B191" t="s">
        <v>12</v>
      </c>
      <c r="C191" s="2">
        <f>SUMIFS('Fluxo de Caixa'!D:D,'Fluxo de Caixa'!C:C,"Aquisição de Cotas PJ",'Fluxo de Caixa'!A:A,A191)</f>
        <v>0</v>
      </c>
      <c r="D191" s="2">
        <f>SUMIFS(Posicao!F:F,Posicao!A:A,A191)</f>
        <v>124921990.44999999</v>
      </c>
      <c r="E191" s="2">
        <v>9767765.3399999999</v>
      </c>
      <c r="F191" s="2">
        <f>SUMIFS(CPR!D:D,CPR!A:A,A191)</f>
        <v>3230637.6</v>
      </c>
      <c r="G191" s="2">
        <v>30000</v>
      </c>
      <c r="H191" s="2">
        <f t="shared" si="9"/>
        <v>137950393.38999999</v>
      </c>
      <c r="I191" s="2">
        <f t="shared" si="8"/>
        <v>825589.03999999491</v>
      </c>
      <c r="J191" s="3">
        <f t="shared" si="10"/>
        <v>6.0207126195253886E-3</v>
      </c>
      <c r="K191" s="5">
        <f t="shared" si="11"/>
        <v>0.91599726196802755</v>
      </c>
    </row>
    <row r="192" spans="1:11" x14ac:dyDescent="0.25">
      <c r="A192" s="4">
        <v>44537</v>
      </c>
      <c r="B192" t="s">
        <v>12</v>
      </c>
      <c r="C192" s="2">
        <f>SUMIFS('Fluxo de Caixa'!D:D,'Fluxo de Caixa'!C:C,"Aquisição de Cotas PJ",'Fluxo de Caixa'!A:A,A192)</f>
        <v>0</v>
      </c>
      <c r="D192" s="2">
        <f>SUMIFS(Posicao!F:F,Posicao!A:A,A192)</f>
        <v>127858370.42</v>
      </c>
      <c r="E192" s="2">
        <v>12365693.73</v>
      </c>
      <c r="F192" s="2">
        <f>SUMIFS(CPR!D:D,CPR!A:A,A192)</f>
        <v>-1499645.5599999996</v>
      </c>
      <c r="G192" s="2">
        <v>30000</v>
      </c>
      <c r="H192" s="2">
        <f t="shared" si="9"/>
        <v>138754418.59</v>
      </c>
      <c r="I192" s="2">
        <f t="shared" si="8"/>
        <v>804025.20000001462</v>
      </c>
      <c r="J192" s="3">
        <f t="shared" si="10"/>
        <v>5.8283646769092751E-3</v>
      </c>
      <c r="K192" s="5">
        <f t="shared" si="11"/>
        <v>0.92133602805382764</v>
      </c>
    </row>
    <row r="193" spans="1:11" x14ac:dyDescent="0.25">
      <c r="A193" s="4">
        <v>44538</v>
      </c>
      <c r="B193" t="s">
        <v>12</v>
      </c>
      <c r="C193" s="2">
        <f>SUMIFS('Fluxo de Caixa'!D:D,'Fluxo de Caixa'!C:C,"Aquisição de Cotas PJ",'Fluxo de Caixa'!A:A,A193)</f>
        <v>0</v>
      </c>
      <c r="D193" s="2">
        <f>SUMIFS(Posicao!F:F,Posicao!A:A,A193)</f>
        <v>131012534.40999997</v>
      </c>
      <c r="E193" s="2">
        <v>12483056.619999999</v>
      </c>
      <c r="F193" s="2">
        <f>SUMIFS(CPR!D:D,CPR!A:A,A193)</f>
        <v>-3680250.24</v>
      </c>
      <c r="G193" s="2">
        <v>30000</v>
      </c>
      <c r="H193" s="2">
        <f t="shared" si="9"/>
        <v>139845340.78999996</v>
      </c>
      <c r="I193" s="2">
        <f t="shared" si="8"/>
        <v>1090922.1999999629</v>
      </c>
      <c r="J193" s="3">
        <f t="shared" si="10"/>
        <v>7.8622519634743027E-3</v>
      </c>
      <c r="K193" s="5">
        <f t="shared" si="11"/>
        <v>0.92857980404941354</v>
      </c>
    </row>
    <row r="194" spans="1:11" x14ac:dyDescent="0.25">
      <c r="A194" s="4">
        <v>44539</v>
      </c>
      <c r="B194" t="s">
        <v>12</v>
      </c>
      <c r="C194" s="2">
        <f>SUMIFS('Fluxo de Caixa'!D:D,'Fluxo de Caixa'!C:C,"Aquisição de Cotas PJ",'Fluxo de Caixa'!A:A,A194)</f>
        <v>0</v>
      </c>
      <c r="D194" s="2">
        <f>SUMIFS(Posicao!F:F,Posicao!A:A,A194)</f>
        <v>132245332.37</v>
      </c>
      <c r="E194" s="2">
        <v>10356114.1</v>
      </c>
      <c r="F194" s="2">
        <f>SUMIFS(CPR!D:D,CPR!A:A,A194)</f>
        <v>-2868398.7399999993</v>
      </c>
      <c r="G194" s="2">
        <v>30000</v>
      </c>
      <c r="H194" s="2">
        <f t="shared" si="9"/>
        <v>139763047.72999999</v>
      </c>
      <c r="I194" s="2">
        <f t="shared" si="8"/>
        <v>-82293.059999960475</v>
      </c>
      <c r="J194" s="3">
        <f t="shared" si="10"/>
        <v>-5.8845764567542222E-4</v>
      </c>
      <c r="K194" s="5">
        <f t="shared" si="11"/>
        <v>0.92803337416410092</v>
      </c>
    </row>
    <row r="195" spans="1:11" x14ac:dyDescent="0.25">
      <c r="A195" s="4">
        <v>44540</v>
      </c>
      <c r="B195" t="s">
        <v>12</v>
      </c>
      <c r="C195" s="2">
        <f>SUMIFS('Fluxo de Caixa'!D:D,'Fluxo de Caixa'!C:C,"Aquisição de Cotas PJ",'Fluxo de Caixa'!A:A,A195)</f>
        <v>0</v>
      </c>
      <c r="D195" s="2">
        <f>SUMIFS(Posicao!F:F,Posicao!A:A,A195)</f>
        <v>133615642.67</v>
      </c>
      <c r="E195" s="2">
        <v>8206929.4299999997</v>
      </c>
      <c r="F195" s="2">
        <f>SUMIFS(CPR!D:D,CPR!A:A,A195)</f>
        <v>-1768807.2999999996</v>
      </c>
      <c r="G195" s="2">
        <v>30000</v>
      </c>
      <c r="H195" s="2">
        <f t="shared" si="9"/>
        <v>140083764.79999998</v>
      </c>
      <c r="I195" s="2">
        <f t="shared" si="8"/>
        <v>320717.06999999657</v>
      </c>
      <c r="J195" s="3">
        <f t="shared" si="10"/>
        <v>2.2947200652032934E-3</v>
      </c>
      <c r="K195" s="5">
        <f t="shared" si="11"/>
        <v>0.93016295096897361</v>
      </c>
    </row>
    <row r="196" spans="1:11" x14ac:dyDescent="0.25">
      <c r="A196" s="4">
        <v>44543</v>
      </c>
      <c r="B196" t="s">
        <v>12</v>
      </c>
      <c r="C196" s="2">
        <f>SUMIFS('Fluxo de Caixa'!D:D,'Fluxo de Caixa'!C:C,"Aquisição de Cotas PJ",'Fluxo de Caixa'!A:A,A196)</f>
        <v>0</v>
      </c>
      <c r="D196" s="2">
        <f>SUMIFS(Posicao!F:F,Posicao!A:A,A196)</f>
        <v>132720054.13999999</v>
      </c>
      <c r="E196" s="2">
        <v>7177315.1600000001</v>
      </c>
      <c r="F196" s="2">
        <f>SUMIFS(CPR!D:D,CPR!A:A,A196)</f>
        <v>-565651.1399999999</v>
      </c>
      <c r="G196" s="2">
        <v>30000</v>
      </c>
      <c r="H196" s="2">
        <f t="shared" si="9"/>
        <v>139361718.16</v>
      </c>
      <c r="I196" s="2">
        <f t="shared" ref="I196:I259" si="12">D196-D195+E196-E195+F196-F195+G196-G195-C196</f>
        <v>-722046.64000001573</v>
      </c>
      <c r="J196" s="3">
        <f t="shared" si="10"/>
        <v>-5.1543920241642147E-3</v>
      </c>
      <c r="K196" s="5">
        <f t="shared" si="11"/>
        <v>0.92536852647332601</v>
      </c>
    </row>
    <row r="197" spans="1:11" x14ac:dyDescent="0.25">
      <c r="A197" s="4">
        <v>44544</v>
      </c>
      <c r="B197" t="s">
        <v>12</v>
      </c>
      <c r="C197" s="2">
        <f>SUMIFS('Fluxo de Caixa'!D:D,'Fluxo de Caixa'!C:C,"Aquisição de Cotas PJ",'Fluxo de Caixa'!A:A,A197)</f>
        <v>0</v>
      </c>
      <c r="D197" s="2">
        <f>SUMIFS(Posicao!F:F,Posicao!A:A,A197)</f>
        <v>133059235.95999998</v>
      </c>
      <c r="E197" s="2">
        <v>6298187.0499999998</v>
      </c>
      <c r="F197" s="2">
        <f>SUMIFS(CPR!D:D,CPR!A:A,A197)</f>
        <v>255436.27000000005</v>
      </c>
      <c r="G197" s="2">
        <v>30000</v>
      </c>
      <c r="H197" s="2">
        <f t="shared" si="9"/>
        <v>139642859.28</v>
      </c>
      <c r="I197" s="2">
        <f t="shared" si="12"/>
        <v>281141.11999999243</v>
      </c>
      <c r="J197" s="3">
        <f t="shared" si="10"/>
        <v>2.0173482625782261E-3</v>
      </c>
      <c r="K197" s="5">
        <f t="shared" si="11"/>
        <v>0.92723531706245155</v>
      </c>
    </row>
    <row r="198" spans="1:11" x14ac:dyDescent="0.25">
      <c r="A198" s="4">
        <v>44545</v>
      </c>
      <c r="B198" t="s">
        <v>12</v>
      </c>
      <c r="C198" s="2">
        <f>SUMIFS('Fluxo de Caixa'!D:D,'Fluxo de Caixa'!C:C,"Aquisição de Cotas PJ",'Fluxo de Caixa'!A:A,A198)</f>
        <v>0</v>
      </c>
      <c r="D198" s="2">
        <f>SUMIFS(Posicao!F:F,Posicao!A:A,A198)</f>
        <v>133387019.15000002</v>
      </c>
      <c r="E198" s="2">
        <v>6449129.04</v>
      </c>
      <c r="F198" s="2">
        <f>SUMIFS(CPR!D:D,CPR!A:A,A198)</f>
        <v>102682.47999999998</v>
      </c>
      <c r="G198" s="2">
        <v>30000</v>
      </c>
      <c r="H198" s="2">
        <f t="shared" ref="H198:H261" si="13">SUM(D198,E198,F198,G198)</f>
        <v>139968830.67000002</v>
      </c>
      <c r="I198" s="2">
        <f t="shared" si="12"/>
        <v>325971.39000004251</v>
      </c>
      <c r="J198" s="3">
        <f t="shared" ref="J198:J261" si="14">I198/H197</f>
        <v>2.3343219386995819E-3</v>
      </c>
      <c r="K198" s="5">
        <f t="shared" ref="K198:K261" si="15">K197*(1+J198)</f>
        <v>0.92939978280540747</v>
      </c>
    </row>
    <row r="199" spans="1:11" x14ac:dyDescent="0.25">
      <c r="A199" s="4">
        <v>44546</v>
      </c>
      <c r="B199" t="s">
        <v>12</v>
      </c>
      <c r="C199" s="2">
        <f>SUMIFS('Fluxo de Caixa'!D:D,'Fluxo de Caixa'!C:C,"Aquisição de Cotas PJ",'Fluxo de Caixa'!A:A,A199)</f>
        <v>0</v>
      </c>
      <c r="D199" s="2">
        <f>SUMIFS(Posicao!F:F,Posicao!A:A,A199)</f>
        <v>132706392.80000001</v>
      </c>
      <c r="E199" s="2">
        <v>6398788.4199999999</v>
      </c>
      <c r="F199" s="2">
        <f>SUMIFS(CPR!D:D,CPR!A:A,A199)</f>
        <v>1115460.18</v>
      </c>
      <c r="G199" s="2">
        <v>30000</v>
      </c>
      <c r="H199" s="2">
        <f t="shared" si="13"/>
        <v>140250641.40000001</v>
      </c>
      <c r="I199" s="2">
        <f t="shared" si="12"/>
        <v>281810.7299999909</v>
      </c>
      <c r="J199" s="3">
        <f t="shared" si="14"/>
        <v>2.0133820412089241E-3</v>
      </c>
      <c r="K199" s="5">
        <f t="shared" si="15"/>
        <v>0.93127101963721137</v>
      </c>
    </row>
    <row r="200" spans="1:11" x14ac:dyDescent="0.25">
      <c r="A200" s="4">
        <v>44547</v>
      </c>
      <c r="B200" t="s">
        <v>12</v>
      </c>
      <c r="C200" s="2">
        <f>SUMIFS('Fluxo de Caixa'!D:D,'Fluxo de Caixa'!C:C,"Aquisição de Cotas PJ",'Fluxo de Caixa'!A:A,A200)</f>
        <v>0</v>
      </c>
      <c r="D200" s="2">
        <f>SUMIFS(Posicao!F:F,Posicao!A:A,A200)</f>
        <v>130891703.51000001</v>
      </c>
      <c r="E200" s="2">
        <v>6588048.6299999999</v>
      </c>
      <c r="F200" s="2">
        <f>SUMIFS(CPR!D:D,CPR!A:A,A200)</f>
        <v>2828253.31</v>
      </c>
      <c r="G200" s="2">
        <v>30000</v>
      </c>
      <c r="H200" s="2">
        <f t="shared" si="13"/>
        <v>140338005.45000002</v>
      </c>
      <c r="I200" s="2">
        <f t="shared" si="12"/>
        <v>87364.049999993527</v>
      </c>
      <c r="J200" s="3">
        <f t="shared" si="14"/>
        <v>6.2291372879235557E-4</v>
      </c>
      <c r="K200" s="5">
        <f t="shared" si="15"/>
        <v>0.93185112114056978</v>
      </c>
    </row>
    <row r="201" spans="1:11" x14ac:dyDescent="0.25">
      <c r="A201" s="4">
        <v>44550</v>
      </c>
      <c r="B201" t="s">
        <v>12</v>
      </c>
      <c r="C201" s="2">
        <f>SUMIFS('Fluxo de Caixa'!D:D,'Fluxo de Caixa'!C:C,"Aquisição de Cotas PJ",'Fluxo de Caixa'!A:A,A201)</f>
        <v>0</v>
      </c>
      <c r="D201" s="2">
        <f>SUMIFS(Posicao!F:F,Posicao!A:A,A201)</f>
        <v>126777430.49000001</v>
      </c>
      <c r="E201" s="2">
        <v>7552611.1100000003</v>
      </c>
      <c r="F201" s="2">
        <f>SUMIFS(CPR!D:D,CPR!A:A,A201)</f>
        <v>5717948.3499999996</v>
      </c>
      <c r="G201" s="2">
        <v>30000</v>
      </c>
      <c r="H201" s="2">
        <f t="shared" si="13"/>
        <v>140077989.95000002</v>
      </c>
      <c r="I201" s="2">
        <f t="shared" si="12"/>
        <v>-260015.49999999581</v>
      </c>
      <c r="J201" s="3">
        <f t="shared" si="14"/>
        <v>-1.852780358152053E-3</v>
      </c>
      <c r="K201" s="5">
        <f t="shared" si="15"/>
        <v>0.9301246056865986</v>
      </c>
    </row>
    <row r="202" spans="1:11" x14ac:dyDescent="0.25">
      <c r="A202" s="4">
        <v>44551</v>
      </c>
      <c r="B202" t="s">
        <v>12</v>
      </c>
      <c r="C202" s="2">
        <f>SUMIFS('Fluxo de Caixa'!D:D,'Fluxo de Caixa'!C:C,"Aquisição de Cotas PJ",'Fluxo de Caixa'!A:A,A202)</f>
        <v>0</v>
      </c>
      <c r="D202" s="2">
        <f>SUMIFS(Posicao!F:F,Posicao!A:A,A202)</f>
        <v>123922867.76000002</v>
      </c>
      <c r="E202" s="2">
        <v>9450628.4800000004</v>
      </c>
      <c r="F202" s="2">
        <f>SUMIFS(CPR!D:D,CPR!A:A,A202)</f>
        <v>6812672.7400000002</v>
      </c>
      <c r="G202" s="2">
        <v>30000</v>
      </c>
      <c r="H202" s="2">
        <f t="shared" si="13"/>
        <v>140216168.98000002</v>
      </c>
      <c r="I202" s="2">
        <f t="shared" si="12"/>
        <v>138179.03000001144</v>
      </c>
      <c r="J202" s="3">
        <f t="shared" si="14"/>
        <v>9.8644355226209048E-4</v>
      </c>
      <c r="K202" s="5">
        <f t="shared" si="15"/>
        <v>0.93104212110667861</v>
      </c>
    </row>
    <row r="203" spans="1:11" x14ac:dyDescent="0.25">
      <c r="A203" s="4">
        <v>44552</v>
      </c>
      <c r="B203" t="s">
        <v>12</v>
      </c>
      <c r="C203" s="2">
        <f>SUMIFS('Fluxo de Caixa'!D:D,'Fluxo de Caixa'!C:C,"Aquisição de Cotas PJ",'Fluxo de Caixa'!A:A,A203)</f>
        <v>0</v>
      </c>
      <c r="D203" s="2">
        <f>SUMIFS(Posicao!F:F,Posicao!A:A,A203)</f>
        <v>120089687.29999998</v>
      </c>
      <c r="E203" s="2">
        <v>13309899.93</v>
      </c>
      <c r="F203" s="2">
        <f>SUMIFS(CPR!D:D,CPR!A:A,A203)</f>
        <v>6578725.5099999998</v>
      </c>
      <c r="G203" s="2">
        <v>30000</v>
      </c>
      <c r="H203" s="2">
        <f t="shared" si="13"/>
        <v>140008312.73999998</v>
      </c>
      <c r="I203" s="2">
        <f t="shared" si="12"/>
        <v>-207856.24000003934</v>
      </c>
      <c r="J203" s="3">
        <f t="shared" si="14"/>
        <v>-1.4823985101867052E-3</v>
      </c>
      <c r="K203" s="5">
        <f t="shared" si="15"/>
        <v>0.92966194565342897</v>
      </c>
    </row>
    <row r="204" spans="1:11" x14ac:dyDescent="0.25">
      <c r="A204" s="4">
        <v>44553</v>
      </c>
      <c r="B204" t="s">
        <v>12</v>
      </c>
      <c r="C204" s="2">
        <f>SUMIFS('Fluxo de Caixa'!D:D,'Fluxo de Caixa'!C:C,"Aquisição de Cotas PJ",'Fluxo de Caixa'!A:A,A204)</f>
        <v>0</v>
      </c>
      <c r="D204" s="2">
        <f>SUMIFS(Posicao!F:F,Posicao!A:A,A204)</f>
        <v>120604797.56999999</v>
      </c>
      <c r="E204" s="2">
        <v>16334360.550000001</v>
      </c>
      <c r="F204" s="2">
        <f>SUMIFS(CPR!D:D,CPR!A:A,A204)</f>
        <v>3788236.9899999998</v>
      </c>
      <c r="G204" s="2">
        <v>30000</v>
      </c>
      <c r="H204" s="2">
        <f t="shared" si="13"/>
        <v>140757395.11000001</v>
      </c>
      <c r="I204" s="2">
        <f t="shared" si="12"/>
        <v>749082.37000001222</v>
      </c>
      <c r="J204" s="3">
        <f t="shared" si="14"/>
        <v>5.3502706756496862E-3</v>
      </c>
      <c r="K204" s="5">
        <f t="shared" si="15"/>
        <v>0.93463588869952585</v>
      </c>
    </row>
    <row r="205" spans="1:11" x14ac:dyDescent="0.25">
      <c r="A205" s="4">
        <v>44554</v>
      </c>
      <c r="B205" t="s">
        <v>12</v>
      </c>
      <c r="C205" s="2">
        <f>SUMIFS('Fluxo de Caixa'!D:D,'Fluxo de Caixa'!C:C,"Aquisição de Cotas PJ",'Fluxo de Caixa'!A:A,A205)</f>
        <v>0</v>
      </c>
      <c r="D205" s="2">
        <f>SUMIFS(Posicao!F:F,Posicao!A:A,A205)</f>
        <v>120604797.56999999</v>
      </c>
      <c r="E205" s="2">
        <v>16340030.68</v>
      </c>
      <c r="F205" s="2">
        <f>SUMIFS(CPR!D:D,CPR!A:A,A205)</f>
        <v>3784208.7199999997</v>
      </c>
      <c r="G205" s="2">
        <v>30000</v>
      </c>
      <c r="H205" s="2">
        <f t="shared" si="13"/>
        <v>140759036.97</v>
      </c>
      <c r="I205" s="2">
        <f t="shared" si="12"/>
        <v>1641.8599999989383</v>
      </c>
      <c r="J205" s="3">
        <f t="shared" si="14"/>
        <v>1.1664467069142952E-5</v>
      </c>
      <c r="K205" s="5">
        <f t="shared" si="15"/>
        <v>0.9346467907290712</v>
      </c>
    </row>
    <row r="206" spans="1:11" x14ac:dyDescent="0.25">
      <c r="A206" s="4">
        <v>44557</v>
      </c>
      <c r="B206" t="s">
        <v>12</v>
      </c>
      <c r="C206" s="2">
        <f>SUMIFS('Fluxo de Caixa'!D:D,'Fluxo de Caixa'!C:C,"Aquisição de Cotas PJ",'Fluxo de Caixa'!A:A,A206)</f>
        <v>0</v>
      </c>
      <c r="D206" s="2">
        <f>SUMIFS(Posicao!F:F,Posicao!A:A,A206)</f>
        <v>120944833.45999999</v>
      </c>
      <c r="E206" s="2">
        <v>19971277.640000001</v>
      </c>
      <c r="F206" s="2">
        <f>SUMIFS(CPR!D:D,CPR!A:A,A206)</f>
        <v>154605.57</v>
      </c>
      <c r="G206" s="2">
        <v>30000</v>
      </c>
      <c r="H206" s="2">
        <f t="shared" si="13"/>
        <v>141100716.66999999</v>
      </c>
      <c r="I206" s="2">
        <f t="shared" si="12"/>
        <v>341679.70000000158</v>
      </c>
      <c r="J206" s="3">
        <f t="shared" si="14"/>
        <v>2.4274086222458588E-3</v>
      </c>
      <c r="K206" s="5">
        <f t="shared" si="15"/>
        <v>0.93691556040764123</v>
      </c>
    </row>
    <row r="207" spans="1:11" x14ac:dyDescent="0.25">
      <c r="A207" s="4">
        <v>44558</v>
      </c>
      <c r="B207" t="s">
        <v>12</v>
      </c>
      <c r="C207" s="2">
        <f>SUMIFS('Fluxo de Caixa'!D:D,'Fluxo de Caixa'!C:C,"Aquisição de Cotas PJ",'Fluxo de Caixa'!A:A,A207)</f>
        <v>0</v>
      </c>
      <c r="D207" s="2">
        <f>SUMIFS(Posicao!F:F,Posicao!A:A,A207)</f>
        <v>122408058.21999998</v>
      </c>
      <c r="E207" s="2">
        <v>20211570.079999998</v>
      </c>
      <c r="F207" s="2">
        <f>SUMIFS(CPR!D:D,CPR!A:A,A207)</f>
        <v>-104594.81999999999</v>
      </c>
      <c r="G207" s="2">
        <v>30000</v>
      </c>
      <c r="H207" s="2">
        <f t="shared" si="13"/>
        <v>142545033.47999999</v>
      </c>
      <c r="I207" s="2">
        <f t="shared" si="12"/>
        <v>1444316.8099999879</v>
      </c>
      <c r="J207" s="3">
        <f t="shared" si="14"/>
        <v>1.0236069979558582E-2</v>
      </c>
      <c r="K207" s="5">
        <f t="shared" si="15"/>
        <v>0.94650589364891113</v>
      </c>
    </row>
    <row r="208" spans="1:11" x14ac:dyDescent="0.25">
      <c r="A208" s="4">
        <v>44559</v>
      </c>
      <c r="B208" t="s">
        <v>12</v>
      </c>
      <c r="C208" s="2">
        <f>SUMIFS('Fluxo de Caixa'!D:D,'Fluxo de Caixa'!C:C,"Aquisição de Cotas PJ",'Fluxo de Caixa'!A:A,A208)</f>
        <v>0</v>
      </c>
      <c r="D208" s="2">
        <f>SUMIFS(Posicao!F:F,Posicao!A:A,A208)</f>
        <v>123005318.90000001</v>
      </c>
      <c r="E208" s="2">
        <v>20218586.100000001</v>
      </c>
      <c r="F208" s="2">
        <f>SUMIFS(CPR!D:D,CPR!A:A,A208)</f>
        <v>-108671.51000000001</v>
      </c>
      <c r="G208" s="2">
        <v>30000</v>
      </c>
      <c r="H208" s="2">
        <f t="shared" si="13"/>
        <v>143145233.49000001</v>
      </c>
      <c r="I208" s="2">
        <f t="shared" si="12"/>
        <v>600200.01000002527</v>
      </c>
      <c r="J208" s="3">
        <f t="shared" si="14"/>
        <v>4.2105992425491082E-3</v>
      </c>
      <c r="K208" s="5">
        <f t="shared" si="15"/>
        <v>0.95049125064777762</v>
      </c>
    </row>
    <row r="209" spans="1:11" x14ac:dyDescent="0.25">
      <c r="A209" s="4">
        <v>44560</v>
      </c>
      <c r="B209" t="s">
        <v>12</v>
      </c>
      <c r="C209" s="2">
        <f>SUMIFS('Fluxo de Caixa'!D:D,'Fluxo de Caixa'!C:C,"Aquisição de Cotas PJ",'Fluxo de Caixa'!A:A,A209)</f>
        <v>0</v>
      </c>
      <c r="D209" s="2">
        <f>SUMIFS(Posicao!F:F,Posicao!A:A,A209)</f>
        <v>123462737.10000001</v>
      </c>
      <c r="E209" s="2">
        <v>20203801.579999998</v>
      </c>
      <c r="F209" s="2">
        <f>SUMIFS(CPR!D:D,CPR!A:A,A209)</f>
        <v>-90961.469999999987</v>
      </c>
      <c r="G209" s="2">
        <v>30000</v>
      </c>
      <c r="H209" s="2">
        <f t="shared" si="13"/>
        <v>143605577.21000001</v>
      </c>
      <c r="I209" s="2">
        <f t="shared" si="12"/>
        <v>460343.71999999974</v>
      </c>
      <c r="J209" s="3">
        <f t="shared" si="14"/>
        <v>3.2159207035849986E-3</v>
      </c>
      <c r="K209" s="5">
        <f t="shared" si="15"/>
        <v>0.95354795513931212</v>
      </c>
    </row>
    <row r="210" spans="1:11" x14ac:dyDescent="0.25">
      <c r="A210" s="4">
        <v>44561</v>
      </c>
      <c r="B210" t="s">
        <v>12</v>
      </c>
      <c r="C210" s="2">
        <f>SUMIFS('Fluxo de Caixa'!D:D,'Fluxo de Caixa'!C:C,"Aquisição de Cotas PJ",'Fluxo de Caixa'!A:A,A210)</f>
        <v>0</v>
      </c>
      <c r="D210" s="2">
        <f>SUMIFS(Posicao!F:F,Posicao!A:A,A210)</f>
        <v>123462737.09999999</v>
      </c>
      <c r="E210" s="2">
        <v>20210814.899999999</v>
      </c>
      <c r="F210" s="2">
        <f>SUMIFS(CPR!D:D,CPR!A:A,A210)</f>
        <v>-95066.849999999991</v>
      </c>
      <c r="G210" s="2">
        <v>30000</v>
      </c>
      <c r="H210" s="2">
        <f t="shared" si="13"/>
        <v>143608485.15000001</v>
      </c>
      <c r="I210" s="2">
        <f t="shared" si="12"/>
        <v>2907.9399999853922</v>
      </c>
      <c r="J210" s="3">
        <f t="shared" si="14"/>
        <v>2.02494920913343E-5</v>
      </c>
      <c r="K210" s="5">
        <f t="shared" si="15"/>
        <v>0.95356726400108838</v>
      </c>
    </row>
    <row r="211" spans="1:11" x14ac:dyDescent="0.25">
      <c r="A211" s="4">
        <v>44564</v>
      </c>
      <c r="B211" t="s">
        <v>12</v>
      </c>
      <c r="C211" s="2">
        <f>SUMIFS('Fluxo de Caixa'!D:D,'Fluxo de Caixa'!C:C,"Aquisição de Cotas PJ",'Fluxo de Caixa'!A:A,A211)</f>
        <v>0</v>
      </c>
      <c r="D211" s="2">
        <f>SUMIFS(Posicao!F:F,Posicao!A:A,A211)</f>
        <v>123982049.40000004</v>
      </c>
      <c r="E211" s="2">
        <v>20217830.66</v>
      </c>
      <c r="F211" s="2">
        <f>SUMIFS(CPR!D:D,CPR!A:A,A211)</f>
        <v>527699.70000000007</v>
      </c>
      <c r="G211" s="2">
        <v>30000</v>
      </c>
      <c r="H211" s="2">
        <f t="shared" si="13"/>
        <v>144757579.76000002</v>
      </c>
      <c r="I211" s="2">
        <f t="shared" si="12"/>
        <v>1149094.6100000436</v>
      </c>
      <c r="J211" s="3">
        <f t="shared" si="14"/>
        <v>8.0015787980759409E-3</v>
      </c>
      <c r="K211" s="5">
        <f t="shared" si="15"/>
        <v>0.96119730760325872</v>
      </c>
    </row>
    <row r="212" spans="1:11" x14ac:dyDescent="0.25">
      <c r="A212" s="4">
        <v>44565</v>
      </c>
      <c r="B212" t="s">
        <v>12</v>
      </c>
      <c r="C212" s="2">
        <f>SUMIFS('Fluxo de Caixa'!D:D,'Fluxo de Caixa'!C:C,"Aquisição de Cotas PJ",'Fluxo de Caixa'!A:A,A212)</f>
        <v>0</v>
      </c>
      <c r="D212" s="2">
        <f>SUMIFS(Posicao!F:F,Posicao!A:A,A212)</f>
        <v>123626543.17</v>
      </c>
      <c r="E212" s="2">
        <v>20224848.859999999</v>
      </c>
      <c r="F212" s="2">
        <f>SUMIFS(CPR!D:D,CPR!A:A,A212)</f>
        <v>556096.74</v>
      </c>
      <c r="G212" s="2">
        <v>30000</v>
      </c>
      <c r="H212" s="2">
        <f t="shared" si="13"/>
        <v>144437488.77000001</v>
      </c>
      <c r="I212" s="2">
        <f t="shared" si="12"/>
        <v>-320090.9900000348</v>
      </c>
      <c r="J212" s="3">
        <f t="shared" si="14"/>
        <v>-2.211220929023045E-3</v>
      </c>
      <c r="K212" s="5">
        <f t="shared" si="15"/>
        <v>0.95907188799976584</v>
      </c>
    </row>
    <row r="213" spans="1:11" x14ac:dyDescent="0.25">
      <c r="A213" s="4">
        <v>44566</v>
      </c>
      <c r="B213" t="s">
        <v>12</v>
      </c>
      <c r="C213" s="2">
        <f>SUMIFS('Fluxo de Caixa'!D:D,'Fluxo de Caixa'!C:C,"Aquisição de Cotas PJ",'Fluxo de Caixa'!A:A,A213)</f>
        <v>0</v>
      </c>
      <c r="D213" s="2">
        <f>SUMIFS(Posicao!F:F,Posicao!A:A,A213)</f>
        <v>122525439.19000003</v>
      </c>
      <c r="E213" s="2">
        <v>20231869.48</v>
      </c>
      <c r="F213" s="2">
        <f>SUMIFS(CPR!D:D,CPR!A:A,A213)</f>
        <v>552055.00000000012</v>
      </c>
      <c r="G213" s="2">
        <v>30000</v>
      </c>
      <c r="H213" s="2">
        <f t="shared" si="13"/>
        <v>143339363.67000002</v>
      </c>
      <c r="I213" s="2">
        <f t="shared" si="12"/>
        <v>-1098125.0999999731</v>
      </c>
      <c r="J213" s="3">
        <f t="shared" si="14"/>
        <v>-7.6027706473671131E-3</v>
      </c>
      <c r="K213" s="5">
        <f t="shared" si="15"/>
        <v>0.95178028440096618</v>
      </c>
    </row>
    <row r="214" spans="1:11" x14ac:dyDescent="0.25">
      <c r="A214" s="4">
        <v>44567</v>
      </c>
      <c r="B214" t="s">
        <v>12</v>
      </c>
      <c r="C214" s="2">
        <f>SUMIFS('Fluxo de Caixa'!D:D,'Fluxo de Caixa'!C:C,"Aquisição de Cotas PJ",'Fluxo de Caixa'!A:A,A214)</f>
        <v>0</v>
      </c>
      <c r="D214" s="2">
        <f>SUMIFS(Posicao!F:F,Posicao!A:A,A214)</f>
        <v>122387052.82000001</v>
      </c>
      <c r="E214" s="2">
        <v>20238892.550000001</v>
      </c>
      <c r="F214" s="2">
        <f>SUMIFS(CPR!D:D,CPR!A:A,A214)</f>
        <v>548043.01</v>
      </c>
      <c r="G214" s="2">
        <v>30000</v>
      </c>
      <c r="H214" s="2">
        <f t="shared" si="13"/>
        <v>143203988.38</v>
      </c>
      <c r="I214" s="2">
        <f t="shared" si="12"/>
        <v>-135375.29000001948</v>
      </c>
      <c r="J214" s="3">
        <f t="shared" si="14"/>
        <v>-9.4443903289318583E-4</v>
      </c>
      <c r="K214" s="5">
        <f t="shared" si="15"/>
        <v>0.95088138594963967</v>
      </c>
    </row>
    <row r="215" spans="1:11" x14ac:dyDescent="0.25">
      <c r="A215" s="4">
        <v>44568</v>
      </c>
      <c r="B215" t="s">
        <v>12</v>
      </c>
      <c r="C215" s="2">
        <f>SUMIFS('Fluxo de Caixa'!D:D,'Fluxo de Caixa'!C:C,"Aquisição de Cotas PJ",'Fluxo de Caixa'!A:A,A215)</f>
        <v>0</v>
      </c>
      <c r="D215" s="2">
        <f>SUMIFS(Posicao!F:F,Posicao!A:A,A215)</f>
        <v>122569990.25</v>
      </c>
      <c r="E215" s="2">
        <v>20243845.489999998</v>
      </c>
      <c r="F215" s="2">
        <f>SUMIFS(CPR!D:D,CPR!A:A,A215)</f>
        <v>546062.85</v>
      </c>
      <c r="G215" s="2">
        <v>30000</v>
      </c>
      <c r="H215" s="2">
        <f t="shared" si="13"/>
        <v>143389898.59</v>
      </c>
      <c r="I215" s="2">
        <f t="shared" si="12"/>
        <v>185910.20999998983</v>
      </c>
      <c r="J215" s="3">
        <f t="shared" si="14"/>
        <v>1.2982194986543702E-3</v>
      </c>
      <c r="K215" s="5">
        <f t="shared" si="15"/>
        <v>0.95211583870578698</v>
      </c>
    </row>
    <row r="216" spans="1:11" x14ac:dyDescent="0.25">
      <c r="A216" s="4">
        <v>44571</v>
      </c>
      <c r="B216" t="s">
        <v>12</v>
      </c>
      <c r="C216" s="2">
        <f>SUMIFS('Fluxo de Caixa'!D:D,'Fluxo de Caixa'!C:C,"Aquisição de Cotas PJ",'Fluxo de Caixa'!A:A,A216)</f>
        <v>0</v>
      </c>
      <c r="D216" s="2">
        <f>SUMIFS(Posicao!F:F,Posicao!A:A,A216)</f>
        <v>122441626.67999999</v>
      </c>
      <c r="E216" s="2">
        <v>20327574.100000001</v>
      </c>
      <c r="F216" s="2">
        <f>SUMIFS(CPR!D:D,CPR!A:A,A216)</f>
        <v>556776.37999999989</v>
      </c>
      <c r="G216" s="2">
        <v>30000</v>
      </c>
      <c r="H216" s="2">
        <f t="shared" si="13"/>
        <v>143355977.16</v>
      </c>
      <c r="I216" s="2">
        <f t="shared" si="12"/>
        <v>-33921.430000004708</v>
      </c>
      <c r="J216" s="3">
        <f t="shared" si="14"/>
        <v>-2.3656778011258309E-4</v>
      </c>
      <c r="K216" s="5">
        <f t="shared" si="15"/>
        <v>0.95189059877541427</v>
      </c>
    </row>
    <row r="217" spans="1:11" x14ac:dyDescent="0.25">
      <c r="A217" s="4">
        <v>44572</v>
      </c>
      <c r="B217" t="s">
        <v>12</v>
      </c>
      <c r="C217" s="2">
        <f>SUMIFS('Fluxo de Caixa'!D:D,'Fluxo de Caixa'!C:C,"Aquisição de Cotas PJ",'Fluxo de Caixa'!A:A,A217)</f>
        <v>0</v>
      </c>
      <c r="D217" s="2">
        <f>SUMIFS(Posicao!F:F,Posicao!A:A,A217)</f>
        <v>122135429.90999997</v>
      </c>
      <c r="E217" s="2">
        <v>20334630.379999999</v>
      </c>
      <c r="F217" s="2">
        <f>SUMIFS(CPR!D:D,CPR!A:A,A217)</f>
        <v>717913.1399999999</v>
      </c>
      <c r="G217" s="2">
        <v>30000</v>
      </c>
      <c r="H217" s="2">
        <f t="shared" si="13"/>
        <v>143217973.42999995</v>
      </c>
      <c r="I217" s="2">
        <f t="shared" si="12"/>
        <v>-138003.73000002815</v>
      </c>
      <c r="J217" s="3">
        <f t="shared" si="14"/>
        <v>-9.626646389916607E-4</v>
      </c>
      <c r="K217" s="5">
        <f t="shared" si="15"/>
        <v>0.95097424735578462</v>
      </c>
    </row>
    <row r="218" spans="1:11" x14ac:dyDescent="0.25">
      <c r="A218" s="4">
        <v>44573</v>
      </c>
      <c r="B218" t="s">
        <v>12</v>
      </c>
      <c r="C218" s="2">
        <f>SUMIFS('Fluxo de Caixa'!D:D,'Fluxo de Caixa'!C:C,"Aquisição de Cotas PJ",'Fluxo de Caixa'!A:A,A218)</f>
        <v>0</v>
      </c>
      <c r="D218" s="2">
        <f>SUMIFS(Posicao!F:F,Posicao!A:A,A218)</f>
        <v>122782044.03999999</v>
      </c>
      <c r="E218" s="2">
        <v>20341689.120000001</v>
      </c>
      <c r="F218" s="2">
        <f>SUMIFS(CPR!D:D,CPR!A:A,A218)</f>
        <v>717906.47</v>
      </c>
      <c r="G218" s="2">
        <v>30000</v>
      </c>
      <c r="H218" s="2">
        <f t="shared" si="13"/>
        <v>143871639.63</v>
      </c>
      <c r="I218" s="2">
        <f t="shared" si="12"/>
        <v>653666.20000002719</v>
      </c>
      <c r="J218" s="3">
        <f t="shared" si="14"/>
        <v>4.5641352432592335E-3</v>
      </c>
      <c r="K218" s="5">
        <f t="shared" si="15"/>
        <v>0.95531462243357312</v>
      </c>
    </row>
    <row r="219" spans="1:11" x14ac:dyDescent="0.25">
      <c r="A219" s="4">
        <v>44574</v>
      </c>
      <c r="B219" t="s">
        <v>12</v>
      </c>
      <c r="C219" s="2">
        <f>SUMIFS('Fluxo de Caixa'!D:D,'Fluxo de Caixa'!C:C,"Aquisição de Cotas PJ",'Fluxo de Caixa'!A:A,A219)</f>
        <v>0</v>
      </c>
      <c r="D219" s="2">
        <f>SUMIFS(Posicao!F:F,Posicao!A:A,A219)</f>
        <v>122288842</v>
      </c>
      <c r="E219" s="2">
        <v>20767582.600000001</v>
      </c>
      <c r="F219" s="2">
        <f>SUMIFS(CPR!D:D,CPR!A:A,A219)</f>
        <v>500790.65999999992</v>
      </c>
      <c r="G219" s="2">
        <v>30000</v>
      </c>
      <c r="H219" s="2">
        <f t="shared" si="13"/>
        <v>143587215.25999999</v>
      </c>
      <c r="I219" s="2">
        <f t="shared" si="12"/>
        <v>-284424.36999999126</v>
      </c>
      <c r="J219" s="3">
        <f t="shared" si="14"/>
        <v>-1.9769314559245723E-3</v>
      </c>
      <c r="K219" s="5">
        <f t="shared" si="15"/>
        <v>0.9534260309061795</v>
      </c>
    </row>
    <row r="220" spans="1:11" x14ac:dyDescent="0.25">
      <c r="A220" s="4">
        <v>44575</v>
      </c>
      <c r="B220" t="s">
        <v>12</v>
      </c>
      <c r="C220" s="2">
        <f>SUMIFS('Fluxo de Caixa'!D:D,'Fluxo de Caixa'!C:C,"Aquisição de Cotas PJ",'Fluxo de Caixa'!A:A,A220)</f>
        <v>0</v>
      </c>
      <c r="D220" s="2">
        <f>SUMIFS(Posicao!F:F,Posicao!A:A,A220)</f>
        <v>122776423.78999999</v>
      </c>
      <c r="E220" s="2">
        <v>20937106.539999999</v>
      </c>
      <c r="F220" s="2">
        <f>SUMIFS(CPR!D:D,CPR!A:A,A220)</f>
        <v>333936.50999999995</v>
      </c>
      <c r="G220" s="2">
        <v>30000</v>
      </c>
      <c r="H220" s="2">
        <f t="shared" si="13"/>
        <v>144077466.83999997</v>
      </c>
      <c r="I220" s="2">
        <f t="shared" si="12"/>
        <v>490251.57999998936</v>
      </c>
      <c r="J220" s="3">
        <f t="shared" si="14"/>
        <v>3.4143121942456244E-3</v>
      </c>
      <c r="K220" s="5">
        <f t="shared" si="15"/>
        <v>0.95668132502981362</v>
      </c>
    </row>
    <row r="221" spans="1:11" x14ac:dyDescent="0.25">
      <c r="A221" s="4">
        <v>44578</v>
      </c>
      <c r="B221" t="s">
        <v>12</v>
      </c>
      <c r="C221" s="2">
        <f>SUMIFS('Fluxo de Caixa'!D:D,'Fluxo de Caixa'!C:C,"Aquisição de Cotas PJ",'Fluxo de Caixa'!A:A,A221)</f>
        <v>0</v>
      </c>
      <c r="D221" s="2">
        <f>SUMIFS(Posicao!F:F,Posicao!A:A,A221)</f>
        <v>122838617.06999998</v>
      </c>
      <c r="E221" s="2">
        <v>21109479.210000001</v>
      </c>
      <c r="F221" s="2">
        <f>SUMIFS(CPR!D:D,CPR!A:A,A221)</f>
        <v>164747.66999999998</v>
      </c>
      <c r="G221" s="2">
        <v>30000</v>
      </c>
      <c r="H221" s="2">
        <f t="shared" si="13"/>
        <v>144142843.94999996</v>
      </c>
      <c r="I221" s="2">
        <f t="shared" si="12"/>
        <v>65377.109999988112</v>
      </c>
      <c r="J221" s="3">
        <f t="shared" si="14"/>
        <v>4.5376359977643347E-4</v>
      </c>
      <c r="K221" s="5">
        <f t="shared" si="15"/>
        <v>0.95711543219169792</v>
      </c>
    </row>
    <row r="222" spans="1:11" x14ac:dyDescent="0.25">
      <c r="A222" s="4">
        <v>44579</v>
      </c>
      <c r="B222" t="s">
        <v>12</v>
      </c>
      <c r="C222" s="2">
        <f>SUMIFS('Fluxo de Caixa'!D:D,'Fluxo de Caixa'!C:C,"Aquisição de Cotas PJ",'Fluxo de Caixa'!A:A,A222)</f>
        <v>0</v>
      </c>
      <c r="D222" s="2">
        <f>SUMIFS(Posicao!F:F,Posicao!A:A,A222)</f>
        <v>123249682.5</v>
      </c>
      <c r="E222" s="2">
        <v>21120808.93</v>
      </c>
      <c r="F222" s="2">
        <f>SUMIFS(CPR!D:D,CPR!A:A,A222)</f>
        <v>156285.04</v>
      </c>
      <c r="G222" s="2">
        <v>30000</v>
      </c>
      <c r="H222" s="2">
        <f t="shared" si="13"/>
        <v>144556776.47</v>
      </c>
      <c r="I222" s="2">
        <f t="shared" si="12"/>
        <v>413932.52000002092</v>
      </c>
      <c r="J222" s="3">
        <f t="shared" si="14"/>
        <v>2.8716827603568387E-3</v>
      </c>
      <c r="K222" s="5">
        <f t="shared" si="15"/>
        <v>0.95986396407799424</v>
      </c>
    </row>
    <row r="223" spans="1:11" x14ac:dyDescent="0.25">
      <c r="A223" s="4">
        <v>44580</v>
      </c>
      <c r="B223" t="s">
        <v>12</v>
      </c>
      <c r="C223" s="2">
        <f>SUMIFS('Fluxo de Caixa'!D:D,'Fluxo de Caixa'!C:C,"Aquisição de Cotas PJ",'Fluxo de Caixa'!A:A,A223)</f>
        <v>0</v>
      </c>
      <c r="D223" s="2">
        <f>SUMIFS(Posicao!F:F,Posicao!A:A,A223)</f>
        <v>123243928.87000002</v>
      </c>
      <c r="E223" s="2">
        <v>21333883.48</v>
      </c>
      <c r="F223" s="2">
        <f>SUMIFS(CPR!D:D,CPR!A:A,A223)</f>
        <v>-25696.639999999999</v>
      </c>
      <c r="G223" s="2">
        <v>30000</v>
      </c>
      <c r="H223" s="2">
        <f t="shared" si="13"/>
        <v>144582115.71000004</v>
      </c>
      <c r="I223" s="2">
        <f t="shared" si="12"/>
        <v>25339.240000020392</v>
      </c>
      <c r="J223" s="3">
        <f t="shared" si="14"/>
        <v>1.7528918822618509E-4</v>
      </c>
      <c r="K223" s="5">
        <f t="shared" si="15"/>
        <v>0.96003221785306514</v>
      </c>
    </row>
    <row r="224" spans="1:11" x14ac:dyDescent="0.25">
      <c r="A224" s="4">
        <v>44581</v>
      </c>
      <c r="B224" t="s">
        <v>12</v>
      </c>
      <c r="C224" s="2">
        <f>SUMIFS('Fluxo de Caixa'!D:D,'Fluxo de Caixa'!C:C,"Aquisição de Cotas PJ",'Fluxo de Caixa'!A:A,A224)</f>
        <v>0</v>
      </c>
      <c r="D224" s="2">
        <f>SUMIFS(Posicao!F:F,Posicao!A:A,A224)</f>
        <v>123185568.08</v>
      </c>
      <c r="E224" s="2">
        <v>21339359.350000001</v>
      </c>
      <c r="F224" s="2">
        <f>SUMIFS(CPR!D:D,CPR!A:A,A224)</f>
        <v>-27895.83</v>
      </c>
      <c r="G224" s="2">
        <v>30000</v>
      </c>
      <c r="H224" s="2">
        <f t="shared" si="13"/>
        <v>144527031.59999999</v>
      </c>
      <c r="I224" s="2">
        <f t="shared" si="12"/>
        <v>-55084.110000020417</v>
      </c>
      <c r="J224" s="3">
        <f t="shared" si="14"/>
        <v>-3.809884073802533E-4</v>
      </c>
      <c r="K224" s="5">
        <f t="shared" si="15"/>
        <v>0.95966645670735162</v>
      </c>
    </row>
    <row r="225" spans="1:11" x14ac:dyDescent="0.25">
      <c r="A225" s="4">
        <v>44582</v>
      </c>
      <c r="B225" t="s">
        <v>12</v>
      </c>
      <c r="C225" s="2">
        <f>SUMIFS('Fluxo de Caixa'!D:D,'Fluxo de Caixa'!C:C,"Aquisição de Cotas PJ",'Fluxo de Caixa'!A:A,A225)</f>
        <v>0</v>
      </c>
      <c r="D225" s="2">
        <f>SUMIFS(Posicao!F:F,Posicao!A:A,A225)</f>
        <v>123327527.76000001</v>
      </c>
      <c r="E225" s="2">
        <v>21354634.170000002</v>
      </c>
      <c r="F225" s="2">
        <f>SUMIFS(CPR!D:D,CPR!A:A,A225)</f>
        <v>-39912.6</v>
      </c>
      <c r="G225" s="2">
        <v>30000</v>
      </c>
      <c r="H225" s="2">
        <f t="shared" si="13"/>
        <v>144672249.33000001</v>
      </c>
      <c r="I225" s="2">
        <f t="shared" si="12"/>
        <v>145217.73000000743</v>
      </c>
      <c r="J225" s="3">
        <f t="shared" si="14"/>
        <v>1.004779025711391E-3</v>
      </c>
      <c r="K225" s="5">
        <f t="shared" si="15"/>
        <v>0.96063070943473006</v>
      </c>
    </row>
    <row r="226" spans="1:11" x14ac:dyDescent="0.25">
      <c r="A226" s="4">
        <v>44585</v>
      </c>
      <c r="B226" t="s">
        <v>12</v>
      </c>
      <c r="C226" s="2">
        <f>SUMIFS('Fluxo de Caixa'!D:D,'Fluxo de Caixa'!C:C,"Aquisição de Cotas PJ",'Fluxo de Caixa'!A:A,A226)</f>
        <v>0</v>
      </c>
      <c r="D226" s="2">
        <f>SUMIFS(Posicao!F:F,Posicao!A:A,A226)</f>
        <v>123391913.18000001</v>
      </c>
      <c r="E226" s="2">
        <v>21362046.98</v>
      </c>
      <c r="F226" s="2">
        <f>SUMIFS(CPR!D:D,CPR!A:A,A226)</f>
        <v>-44045.98</v>
      </c>
      <c r="G226" s="2">
        <v>30000</v>
      </c>
      <c r="H226" s="2">
        <f t="shared" si="13"/>
        <v>144739914.18000001</v>
      </c>
      <c r="I226" s="2">
        <f t="shared" si="12"/>
        <v>67664.850000000442</v>
      </c>
      <c r="J226" s="3">
        <f t="shared" si="14"/>
        <v>4.677113289754395E-4</v>
      </c>
      <c r="K226" s="5">
        <f t="shared" si="15"/>
        <v>0.96108000730049448</v>
      </c>
    </row>
    <row r="227" spans="1:11" x14ac:dyDescent="0.25">
      <c r="A227" s="4">
        <v>44586</v>
      </c>
      <c r="B227" t="s">
        <v>12</v>
      </c>
      <c r="C227" s="2">
        <f>SUMIFS('Fluxo de Caixa'!D:D,'Fluxo de Caixa'!C:C,"Aquisição de Cotas PJ",'Fluxo de Caixa'!A:A,A227)</f>
        <v>0</v>
      </c>
      <c r="D227" s="2">
        <f>SUMIFS(Posicao!F:F,Posicao!A:A,A227)</f>
        <v>123047464.14</v>
      </c>
      <c r="E227" s="2">
        <v>21396873.48</v>
      </c>
      <c r="F227" s="2">
        <f>SUMIFS(CPR!D:D,CPR!A:A,A227)</f>
        <v>-75590.290000000008</v>
      </c>
      <c r="G227" s="2">
        <v>30000</v>
      </c>
      <c r="H227" s="2">
        <f t="shared" si="13"/>
        <v>144398747.33000001</v>
      </c>
      <c r="I227" s="2">
        <f t="shared" si="12"/>
        <v>-341166.85000000661</v>
      </c>
      <c r="J227" s="3">
        <f t="shared" si="14"/>
        <v>-2.3571027517380458E-3</v>
      </c>
      <c r="K227" s="5">
        <f t="shared" si="15"/>
        <v>0.958814642970646</v>
      </c>
    </row>
    <row r="228" spans="1:11" x14ac:dyDescent="0.25">
      <c r="A228" s="4">
        <v>44587</v>
      </c>
      <c r="B228" t="s">
        <v>12</v>
      </c>
      <c r="C228" s="2">
        <f>SUMIFS('Fluxo de Caixa'!D:D,'Fluxo de Caixa'!C:C,"Aquisição de Cotas PJ",'Fluxo de Caixa'!A:A,A228)</f>
        <v>0</v>
      </c>
      <c r="D228" s="2">
        <f>SUMIFS(Posicao!F:F,Posicao!A:A,A228)</f>
        <v>122046339.63</v>
      </c>
      <c r="E228" s="2">
        <v>21404300.960000001</v>
      </c>
      <c r="F228" s="2">
        <f>SUMIFS(CPR!D:D,CPR!A:A,A228)</f>
        <v>-79714.259999999995</v>
      </c>
      <c r="G228" s="2">
        <v>30000</v>
      </c>
      <c r="H228" s="2">
        <f t="shared" si="13"/>
        <v>143400926.33000001</v>
      </c>
      <c r="I228" s="2">
        <f t="shared" si="12"/>
        <v>-997821.00000000489</v>
      </c>
      <c r="J228" s="3">
        <f t="shared" si="14"/>
        <v>-6.9101776743232136E-3</v>
      </c>
      <c r="K228" s="5">
        <f t="shared" si="15"/>
        <v>0.95218906343097609</v>
      </c>
    </row>
    <row r="229" spans="1:11" x14ac:dyDescent="0.25">
      <c r="A229" s="4">
        <v>44588</v>
      </c>
      <c r="B229" t="s">
        <v>12</v>
      </c>
      <c r="C229" s="2">
        <f>SUMIFS('Fluxo de Caixa'!D:D,'Fluxo de Caixa'!C:C,"Aquisição de Cotas PJ",'Fluxo de Caixa'!A:A,A229)</f>
        <v>0</v>
      </c>
      <c r="D229" s="2">
        <f>SUMIFS(Posicao!F:F,Posicao!A:A,A229)</f>
        <v>122024856.62</v>
      </c>
      <c r="E229" s="2">
        <v>21411731</v>
      </c>
      <c r="F229" s="2">
        <f>SUMIFS(CPR!D:D,CPR!A:A,A229)</f>
        <v>-95914.719999999987</v>
      </c>
      <c r="G229" s="2">
        <v>30000</v>
      </c>
      <c r="H229" s="2">
        <f t="shared" si="13"/>
        <v>143370672.90000001</v>
      </c>
      <c r="I229" s="2">
        <f t="shared" si="12"/>
        <v>-30253.429999991349</v>
      </c>
      <c r="J229" s="3">
        <f t="shared" si="14"/>
        <v>-2.1097095237983981E-4</v>
      </c>
      <c r="K229" s="5">
        <f t="shared" si="15"/>
        <v>0.9519881791974184</v>
      </c>
    </row>
    <row r="230" spans="1:11" x14ac:dyDescent="0.25">
      <c r="A230" s="4">
        <v>44589</v>
      </c>
      <c r="B230" t="s">
        <v>12</v>
      </c>
      <c r="C230" s="2">
        <f>SUMIFS('Fluxo de Caixa'!D:D,'Fluxo de Caixa'!C:C,"Aquisição de Cotas PJ",'Fluxo de Caixa'!A:A,A230)</f>
        <v>0</v>
      </c>
      <c r="D230" s="2">
        <f>SUMIFS(Posicao!F:F,Posicao!A:A,A230)</f>
        <v>126970808.03999998</v>
      </c>
      <c r="E230" s="2">
        <v>21419163.629999999</v>
      </c>
      <c r="F230" s="2">
        <f>SUMIFS(CPR!D:D,CPR!A:A,A230)</f>
        <v>-5027351.32</v>
      </c>
      <c r="G230" s="2">
        <v>30000</v>
      </c>
      <c r="H230" s="2">
        <f t="shared" si="13"/>
        <v>143392620.34999999</v>
      </c>
      <c r="I230" s="2">
        <f t="shared" si="12"/>
        <v>21947.449999970631</v>
      </c>
      <c r="J230" s="3">
        <f t="shared" si="14"/>
        <v>1.5308186504278191E-4</v>
      </c>
      <c r="K230" s="5">
        <f t="shared" si="15"/>
        <v>0.95213391132338865</v>
      </c>
    </row>
    <row r="231" spans="1:11" x14ac:dyDescent="0.25">
      <c r="A231" s="4">
        <v>44592</v>
      </c>
      <c r="B231" t="s">
        <v>12</v>
      </c>
      <c r="C231" s="2">
        <f>SUMIFS('Fluxo de Caixa'!D:D,'Fluxo de Caixa'!C:C,"Aquisição de Cotas PJ",'Fluxo de Caixa'!A:A,A231)</f>
        <v>0</v>
      </c>
      <c r="D231" s="2">
        <f>SUMIFS(Posicao!F:F,Posicao!A:A,A231)</f>
        <v>127258946.67999999</v>
      </c>
      <c r="E231" s="2">
        <v>21414495.329999998</v>
      </c>
      <c r="F231" s="2">
        <f>SUMIFS(CPR!D:D,CPR!A:A,A231)</f>
        <v>-5083188.13</v>
      </c>
      <c r="G231" s="2">
        <v>30000</v>
      </c>
      <c r="H231" s="2">
        <f t="shared" si="13"/>
        <v>143620253.88</v>
      </c>
      <c r="I231" s="2">
        <f t="shared" si="12"/>
        <v>227633.53000001516</v>
      </c>
      <c r="J231" s="3">
        <f t="shared" si="14"/>
        <v>1.5874842753022833E-3</v>
      </c>
      <c r="K231" s="5">
        <f t="shared" si="15"/>
        <v>0.95364540893559657</v>
      </c>
    </row>
    <row r="232" spans="1:11" x14ac:dyDescent="0.25">
      <c r="A232" s="4">
        <v>44593</v>
      </c>
      <c r="B232" t="s">
        <v>12</v>
      </c>
      <c r="C232" s="2">
        <f>SUMIFS('Fluxo de Caixa'!D:D,'Fluxo de Caixa'!C:C,"Aquisição de Cotas PJ",'Fluxo de Caixa'!A:A,A232)</f>
        <v>0</v>
      </c>
      <c r="D232" s="2">
        <f>SUMIFS(Posicao!F:F,Posicao!A:A,A232)</f>
        <v>127003275.93000001</v>
      </c>
      <c r="E232" s="2">
        <v>16494588.43</v>
      </c>
      <c r="F232" s="2">
        <f>SUMIFS(CPR!D:D,CPR!A:A,A232)</f>
        <v>472518.49000000005</v>
      </c>
      <c r="G232" s="2">
        <v>30000</v>
      </c>
      <c r="H232" s="2">
        <f t="shared" si="13"/>
        <v>144000382.85000002</v>
      </c>
      <c r="I232" s="2">
        <f t="shared" si="12"/>
        <v>380128.9700000165</v>
      </c>
      <c r="J232" s="3">
        <f t="shared" si="14"/>
        <v>2.6467643645695562E-3</v>
      </c>
      <c r="K232" s="5">
        <f t="shared" si="15"/>
        <v>0.95616948362040266</v>
      </c>
    </row>
    <row r="233" spans="1:11" x14ac:dyDescent="0.25">
      <c r="A233" s="4">
        <v>44594</v>
      </c>
      <c r="B233" t="s">
        <v>12</v>
      </c>
      <c r="C233" s="2">
        <f>SUMIFS('Fluxo de Caixa'!D:D,'Fluxo de Caixa'!C:C,"Aquisição de Cotas PJ",'Fluxo de Caixa'!A:A,A233)</f>
        <v>0</v>
      </c>
      <c r="D233" s="2">
        <f>SUMIFS(Posicao!F:F,Posicao!A:A,A233)</f>
        <v>126832944.63999999</v>
      </c>
      <c r="E233" s="2">
        <v>16436470.58</v>
      </c>
      <c r="F233" s="2">
        <f>SUMIFS(CPR!D:D,CPR!A:A,A233)</f>
        <v>529808.81999999983</v>
      </c>
      <c r="G233" s="2">
        <v>30000</v>
      </c>
      <c r="H233" s="2">
        <f t="shared" si="13"/>
        <v>143829224.03999999</v>
      </c>
      <c r="I233" s="2">
        <f t="shared" si="12"/>
        <v>-171158.8100000213</v>
      </c>
      <c r="J233" s="3">
        <f t="shared" si="14"/>
        <v>-1.1885996871154934E-3</v>
      </c>
      <c r="K233" s="5">
        <f t="shared" si="15"/>
        <v>0.95503298087134203</v>
      </c>
    </row>
    <row r="234" spans="1:11" x14ac:dyDescent="0.25">
      <c r="A234" s="4">
        <v>44595</v>
      </c>
      <c r="B234" t="s">
        <v>12</v>
      </c>
      <c r="C234" s="2">
        <f>SUMIFS('Fluxo de Caixa'!D:D,'Fluxo de Caixa'!C:C,"Aquisição de Cotas PJ",'Fluxo de Caixa'!A:A,A234)</f>
        <v>0</v>
      </c>
      <c r="D234" s="2">
        <f>SUMIFS(Posicao!F:F,Posicao!A:A,A234)</f>
        <v>126865658.59999999</v>
      </c>
      <c r="E234" s="2">
        <v>16420532.6</v>
      </c>
      <c r="F234" s="2">
        <f>SUMIFS(CPR!D:D,CPR!A:A,A234)</f>
        <v>426370.45</v>
      </c>
      <c r="G234" s="2">
        <v>30000</v>
      </c>
      <c r="H234" s="2">
        <f t="shared" si="13"/>
        <v>143742561.64999998</v>
      </c>
      <c r="I234" s="2">
        <f t="shared" si="12"/>
        <v>-86662.389999991923</v>
      </c>
      <c r="J234" s="3">
        <f t="shared" si="14"/>
        <v>-6.0253672769513416E-4</v>
      </c>
      <c r="K234" s="5">
        <f t="shared" si="15"/>
        <v>0.95445753842420689</v>
      </c>
    </row>
    <row r="235" spans="1:11" x14ac:dyDescent="0.25">
      <c r="A235" s="4">
        <v>44596</v>
      </c>
      <c r="B235" t="s">
        <v>12</v>
      </c>
      <c r="C235" s="2">
        <f>SUMIFS('Fluxo de Caixa'!D:D,'Fluxo de Caixa'!C:C,"Aquisição de Cotas PJ",'Fluxo de Caixa'!A:A,A235)</f>
        <v>0</v>
      </c>
      <c r="D235" s="2">
        <f>SUMIFS(Posicao!F:F,Posicao!A:A,A235)</f>
        <v>127098153.35999998</v>
      </c>
      <c r="E235" s="2">
        <v>16392272.9</v>
      </c>
      <c r="F235" s="2">
        <f>SUMIFS(CPR!D:D,CPR!A:A,A235)</f>
        <v>363550.4</v>
      </c>
      <c r="G235" s="2">
        <v>30000</v>
      </c>
      <c r="H235" s="2">
        <f t="shared" si="13"/>
        <v>143883976.66</v>
      </c>
      <c r="I235" s="2">
        <f t="shared" si="12"/>
        <v>141415.00999999122</v>
      </c>
      <c r="J235" s="3">
        <f t="shared" si="14"/>
        <v>9.8380749846606937E-4</v>
      </c>
      <c r="K235" s="5">
        <f t="shared" si="15"/>
        <v>0.95539654090747606</v>
      </c>
    </row>
    <row r="236" spans="1:11" x14ac:dyDescent="0.25">
      <c r="A236" s="4">
        <v>44599</v>
      </c>
      <c r="B236" t="s">
        <v>12</v>
      </c>
      <c r="C236" s="2">
        <f>SUMIFS('Fluxo de Caixa'!D:D,'Fluxo de Caixa'!C:C,"Aquisição de Cotas PJ",'Fluxo de Caixa'!A:A,A236)</f>
        <v>0</v>
      </c>
      <c r="D236" s="2">
        <f>SUMIFS(Posicao!F:F,Posicao!A:A,A236)</f>
        <v>127495934.78999999</v>
      </c>
      <c r="E236" s="2">
        <v>16281373.17</v>
      </c>
      <c r="F236" s="2">
        <f>SUMIFS(CPR!D:D,CPR!A:A,A236)</f>
        <v>-148427.37000000008</v>
      </c>
      <c r="G236" s="2">
        <v>30000</v>
      </c>
      <c r="H236" s="2">
        <f t="shared" si="13"/>
        <v>143658880.58999997</v>
      </c>
      <c r="I236" s="2">
        <f t="shared" si="12"/>
        <v>-225096.0699999934</v>
      </c>
      <c r="J236" s="3">
        <f t="shared" si="14"/>
        <v>-1.5644276397218213E-3</v>
      </c>
      <c r="K236" s="5">
        <f t="shared" si="15"/>
        <v>0.95390189215198573</v>
      </c>
    </row>
    <row r="237" spans="1:11" x14ac:dyDescent="0.25">
      <c r="A237" s="4">
        <v>44600</v>
      </c>
      <c r="B237" t="s">
        <v>12</v>
      </c>
      <c r="C237" s="2">
        <f>SUMIFS('Fluxo de Caixa'!D:D,'Fluxo de Caixa'!C:C,"Aquisição de Cotas PJ",'Fluxo de Caixa'!A:A,A237)</f>
        <v>0</v>
      </c>
      <c r="D237" s="2">
        <f>SUMIFS(Posicao!F:F,Posicao!A:A,A237)</f>
        <v>127956510.46000002</v>
      </c>
      <c r="E237" s="2">
        <v>16271067.859999999</v>
      </c>
      <c r="F237" s="2">
        <f>SUMIFS(CPR!D:D,CPR!A:A,A237)</f>
        <v>-617933.03999999992</v>
      </c>
      <c r="G237" s="2">
        <v>30000</v>
      </c>
      <c r="H237" s="2">
        <f t="shared" si="13"/>
        <v>143639645.28000003</v>
      </c>
      <c r="I237" s="2">
        <f t="shared" si="12"/>
        <v>-19235.309999968769</v>
      </c>
      <c r="J237" s="3">
        <f t="shared" si="14"/>
        <v>-1.3389572521357743E-4</v>
      </c>
      <c r="K237" s="5">
        <f t="shared" si="15"/>
        <v>0.95377416876635346</v>
      </c>
    </row>
    <row r="238" spans="1:11" x14ac:dyDescent="0.25">
      <c r="A238" s="4">
        <v>44601</v>
      </c>
      <c r="B238" t="s">
        <v>12</v>
      </c>
      <c r="C238" s="2">
        <f>SUMIFS('Fluxo de Caixa'!D:D,'Fluxo de Caixa'!C:C,"Aquisição de Cotas PJ",'Fluxo de Caixa'!A:A,A238)</f>
        <v>0</v>
      </c>
      <c r="D238" s="2">
        <f>SUMIFS(Posicao!F:F,Posicao!A:A,A238)</f>
        <v>128901153.63999999</v>
      </c>
      <c r="E238" s="2">
        <v>15652265.34</v>
      </c>
      <c r="F238" s="2">
        <f>SUMIFS(CPR!D:D,CPR!A:A,A238)</f>
        <v>-491316.80000000022</v>
      </c>
      <c r="G238" s="2">
        <v>30000</v>
      </c>
      <c r="H238" s="2">
        <f t="shared" si="13"/>
        <v>144092102.17999998</v>
      </c>
      <c r="I238" s="2">
        <f t="shared" si="12"/>
        <v>452456.8999999626</v>
      </c>
      <c r="J238" s="3">
        <f t="shared" si="14"/>
        <v>3.1499444259833562E-3</v>
      </c>
      <c r="K238" s="5">
        <f t="shared" si="15"/>
        <v>0.9567785043929059</v>
      </c>
    </row>
    <row r="239" spans="1:11" x14ac:dyDescent="0.25">
      <c r="A239" s="4">
        <v>44602</v>
      </c>
      <c r="B239" t="s">
        <v>12</v>
      </c>
      <c r="C239" s="2">
        <f>SUMIFS('Fluxo de Caixa'!D:D,'Fluxo de Caixa'!C:C,"Aquisição de Cotas PJ",'Fluxo de Caixa'!A:A,A239)</f>
        <v>0</v>
      </c>
      <c r="D239" s="2">
        <f>SUMIFS(Posicao!F:F,Posicao!A:A,A239)</f>
        <v>129651446.39999999</v>
      </c>
      <c r="E239" s="2">
        <v>15070580.15</v>
      </c>
      <c r="F239" s="2">
        <f>SUMIFS(CPR!D:D,CPR!A:A,A239)</f>
        <v>-560763.16000000015</v>
      </c>
      <c r="G239" s="2">
        <v>30000</v>
      </c>
      <c r="H239" s="2">
        <f t="shared" si="13"/>
        <v>144191263.38999999</v>
      </c>
      <c r="I239" s="2">
        <f t="shared" si="12"/>
        <v>99161.210000005958</v>
      </c>
      <c r="J239" s="3">
        <f t="shared" si="14"/>
        <v>6.8817935542458595E-4</v>
      </c>
      <c r="K239" s="5">
        <f t="shared" si="15"/>
        <v>0.95743693960734311</v>
      </c>
    </row>
    <row r="240" spans="1:11" x14ac:dyDescent="0.25">
      <c r="A240" s="4">
        <v>44603</v>
      </c>
      <c r="B240" t="s">
        <v>12</v>
      </c>
      <c r="C240" s="2">
        <f>SUMIFS('Fluxo de Caixa'!D:D,'Fluxo de Caixa'!C:C,"Aquisição de Cotas PJ",'Fluxo de Caixa'!A:A,A240)</f>
        <v>0</v>
      </c>
      <c r="D240" s="2">
        <f>SUMIFS(Posicao!F:F,Posicao!A:A,A240)</f>
        <v>130042311.23</v>
      </c>
      <c r="E240" s="2">
        <v>14817064.779999999</v>
      </c>
      <c r="F240" s="2">
        <f>SUMIFS(CPR!D:D,CPR!A:A,A240)</f>
        <v>-772114.56000000052</v>
      </c>
      <c r="G240" s="2">
        <v>30000</v>
      </c>
      <c r="H240" s="2">
        <f t="shared" si="13"/>
        <v>144117261.44999999</v>
      </c>
      <c r="I240" s="2">
        <f t="shared" si="12"/>
        <v>-74001.939999988303</v>
      </c>
      <c r="J240" s="3">
        <f t="shared" si="14"/>
        <v>-5.1322069215686275E-4</v>
      </c>
      <c r="K240" s="5">
        <f t="shared" si="15"/>
        <v>0.95694556315850132</v>
      </c>
    </row>
    <row r="241" spans="1:11" x14ac:dyDescent="0.25">
      <c r="A241" s="4">
        <v>44606</v>
      </c>
      <c r="B241" t="s">
        <v>12</v>
      </c>
      <c r="C241" s="2">
        <f>SUMIFS('Fluxo de Caixa'!D:D,'Fluxo de Caixa'!C:C,"Aquisição de Cotas PJ",'Fluxo de Caixa'!A:A,A241)</f>
        <v>0</v>
      </c>
      <c r="D241" s="2">
        <f>SUMIFS(Posicao!F:F,Posicao!A:A,A241)</f>
        <v>140983710.62</v>
      </c>
      <c r="E241" s="2">
        <v>14374156.369999999</v>
      </c>
      <c r="F241" s="2">
        <f>SUMIFS(CPR!D:D,CPR!A:A,A241)</f>
        <v>-10727395.489999998</v>
      </c>
      <c r="G241" s="2">
        <v>30000</v>
      </c>
      <c r="H241" s="2">
        <f t="shared" si="13"/>
        <v>144660471.5</v>
      </c>
      <c r="I241" s="2">
        <f t="shared" si="12"/>
        <v>543210.05000000075</v>
      </c>
      <c r="J241" s="3">
        <f t="shared" si="14"/>
        <v>3.7692226769689341E-3</v>
      </c>
      <c r="K241" s="5">
        <f t="shared" si="15"/>
        <v>0.96055250407578319</v>
      </c>
    </row>
    <row r="242" spans="1:11" x14ac:dyDescent="0.25">
      <c r="A242" s="4">
        <v>44607</v>
      </c>
      <c r="B242" t="s">
        <v>12</v>
      </c>
      <c r="C242" s="2">
        <f>SUMIFS('Fluxo de Caixa'!D:D,'Fluxo de Caixa'!C:C,"Aquisição de Cotas PJ",'Fluxo de Caixa'!A:A,A242)</f>
        <v>0</v>
      </c>
      <c r="D242" s="2">
        <f>SUMIFS(Posicao!F:F,Posicao!A:A,A242)</f>
        <v>140957922.64000002</v>
      </c>
      <c r="E242" s="2">
        <v>13871842.98</v>
      </c>
      <c r="F242" s="2">
        <f>SUMIFS(CPR!D:D,CPR!A:A,A242)</f>
        <v>-10358459.899999997</v>
      </c>
      <c r="G242" s="2">
        <v>29999.98</v>
      </c>
      <c r="H242" s="2">
        <f t="shared" si="13"/>
        <v>144501305.69999999</v>
      </c>
      <c r="I242" s="2">
        <f t="shared" si="12"/>
        <v>-159165.79999998631</v>
      </c>
      <c r="J242" s="3">
        <f t="shared" si="14"/>
        <v>-1.1002715416974589E-3</v>
      </c>
      <c r="K242" s="5">
        <f t="shared" si="15"/>
        <v>0.95949563549124239</v>
      </c>
    </row>
    <row r="243" spans="1:11" x14ac:dyDescent="0.25">
      <c r="A243" s="4">
        <v>44608</v>
      </c>
      <c r="B243" t="s">
        <v>12</v>
      </c>
      <c r="C243" s="2">
        <f>SUMIFS('Fluxo de Caixa'!D:D,'Fluxo de Caixa'!C:C,"Aquisição de Cotas PJ",'Fluxo de Caixa'!A:A,A243)</f>
        <v>0</v>
      </c>
      <c r="D243" s="2">
        <f>SUMIFS(Posicao!F:F,Posicao!A:A,A243)</f>
        <v>141226933.03</v>
      </c>
      <c r="E243" s="2">
        <v>3495199.07</v>
      </c>
      <c r="F243" s="2">
        <f>SUMIFS(CPR!D:D,CPR!A:A,A243)</f>
        <v>-84009.219999999943</v>
      </c>
      <c r="G243" s="2">
        <v>30000</v>
      </c>
      <c r="H243" s="2">
        <f t="shared" si="13"/>
        <v>144668122.88</v>
      </c>
      <c r="I243" s="2">
        <f t="shared" si="12"/>
        <v>166817.17999998151</v>
      </c>
      <c r="J243" s="3">
        <f t="shared" si="14"/>
        <v>1.1544337208018842E-3</v>
      </c>
      <c r="K243" s="5">
        <f t="shared" si="15"/>
        <v>0.9606033096078157</v>
      </c>
    </row>
    <row r="244" spans="1:11" x14ac:dyDescent="0.25">
      <c r="A244" s="4">
        <v>44609</v>
      </c>
      <c r="B244" t="s">
        <v>12</v>
      </c>
      <c r="C244" s="2">
        <f>SUMIFS('Fluxo de Caixa'!D:D,'Fluxo de Caixa'!C:C,"Aquisição de Cotas PJ",'Fluxo de Caixa'!A:A,A244)</f>
        <v>0</v>
      </c>
      <c r="D244" s="2">
        <f>SUMIFS(Posicao!F:F,Posicao!A:A,A244)</f>
        <v>141462789.92000002</v>
      </c>
      <c r="E244" s="2">
        <v>3567342.88</v>
      </c>
      <c r="F244" s="2">
        <f>SUMIFS(CPR!D:D,CPR!A:A,A244)</f>
        <v>-246108.44999999995</v>
      </c>
      <c r="G244" s="2">
        <v>30000</v>
      </c>
      <c r="H244" s="2">
        <f t="shared" si="13"/>
        <v>144814024.35000002</v>
      </c>
      <c r="I244" s="2">
        <f t="shared" si="12"/>
        <v>145901.47000001554</v>
      </c>
      <c r="J244" s="3">
        <f t="shared" si="14"/>
        <v>1.0085253551056206E-3</v>
      </c>
      <c r="K244" s="5">
        <f t="shared" si="15"/>
        <v>0.9615721024017535</v>
      </c>
    </row>
    <row r="245" spans="1:11" x14ac:dyDescent="0.25">
      <c r="A245" s="4">
        <v>44610</v>
      </c>
      <c r="B245" t="s">
        <v>12</v>
      </c>
      <c r="C245" s="2">
        <f>SUMIFS('Fluxo de Caixa'!D:D,'Fluxo de Caixa'!C:C,"Aquisição de Cotas PJ",'Fluxo de Caixa'!A:A,A245)</f>
        <v>0</v>
      </c>
      <c r="D245" s="2">
        <f>SUMIFS(Posicao!F:F,Posicao!A:A,A245)</f>
        <v>141703964.41000003</v>
      </c>
      <c r="E245" s="2">
        <v>3465154.63</v>
      </c>
      <c r="F245" s="2">
        <f>SUMIFS(CPR!D:D,CPR!A:A,A245)</f>
        <v>-247220.29999999993</v>
      </c>
      <c r="G245" s="2">
        <v>30000</v>
      </c>
      <c r="H245" s="2">
        <f t="shared" si="13"/>
        <v>144951898.74000001</v>
      </c>
      <c r="I245" s="2">
        <f t="shared" si="12"/>
        <v>137874.39000000956</v>
      </c>
      <c r="J245" s="3">
        <f t="shared" si="14"/>
        <v>9.5207898971705872E-4</v>
      </c>
      <c r="K245" s="5">
        <f t="shared" si="15"/>
        <v>0.96248759499754821</v>
      </c>
    </row>
    <row r="246" spans="1:11" x14ac:dyDescent="0.25">
      <c r="A246" s="4">
        <v>44613</v>
      </c>
      <c r="B246" t="s">
        <v>12</v>
      </c>
      <c r="C246" s="2">
        <f>SUMIFS('Fluxo de Caixa'!D:D,'Fluxo de Caixa'!C:C,"Aquisição de Cotas PJ",'Fluxo de Caixa'!A:A,A246)</f>
        <v>0</v>
      </c>
      <c r="D246" s="2">
        <f>SUMIFS(Posicao!F:F,Posicao!A:A,A246)</f>
        <v>139710812.61000001</v>
      </c>
      <c r="E246" s="2">
        <v>3385062.37</v>
      </c>
      <c r="F246" s="2">
        <f>SUMIFS(CPR!D:D,CPR!A:A,A246)</f>
        <v>1290392.8900000001</v>
      </c>
      <c r="G246" s="2">
        <v>30000</v>
      </c>
      <c r="H246" s="2">
        <f t="shared" si="13"/>
        <v>144416267.87</v>
      </c>
      <c r="I246" s="2">
        <f t="shared" si="12"/>
        <v>-535630.87000001164</v>
      </c>
      <c r="J246" s="3">
        <f t="shared" si="14"/>
        <v>-3.695231829703534E-3</v>
      </c>
      <c r="K246" s="5">
        <f t="shared" si="15"/>
        <v>0.95893098020081846</v>
      </c>
    </row>
    <row r="247" spans="1:11" x14ac:dyDescent="0.25">
      <c r="A247" s="4">
        <v>44614</v>
      </c>
      <c r="B247" t="s">
        <v>12</v>
      </c>
      <c r="C247" s="2">
        <f>SUMIFS('Fluxo de Caixa'!D:D,'Fluxo de Caixa'!C:C,"Aquisição de Cotas PJ",'Fluxo de Caixa'!A:A,A247)</f>
        <v>0</v>
      </c>
      <c r="D247" s="2">
        <f>SUMIFS(Posicao!F:F,Posicao!A:A,A247)</f>
        <v>138191603.66</v>
      </c>
      <c r="E247" s="2">
        <v>3285837.91</v>
      </c>
      <c r="F247" s="2">
        <f>SUMIFS(CPR!D:D,CPR!A:A,A247)</f>
        <v>2505288.4299999997</v>
      </c>
      <c r="G247" s="2">
        <v>30000</v>
      </c>
      <c r="H247" s="2">
        <f t="shared" si="13"/>
        <v>144012730</v>
      </c>
      <c r="I247" s="2">
        <f t="shared" si="12"/>
        <v>-403537.87000001827</v>
      </c>
      <c r="J247" s="3">
        <f t="shared" si="14"/>
        <v>-2.7942687894640318E-3</v>
      </c>
      <c r="K247" s="5">
        <f t="shared" si="15"/>
        <v>0.95625146929159321</v>
      </c>
    </row>
    <row r="248" spans="1:11" x14ac:dyDescent="0.25">
      <c r="A248" s="4">
        <v>44615</v>
      </c>
      <c r="B248" t="s">
        <v>12</v>
      </c>
      <c r="C248" s="2">
        <f>SUMIFS('Fluxo de Caixa'!D:D,'Fluxo de Caixa'!C:C,"Aquisição de Cotas PJ",'Fluxo de Caixa'!A:A,A248)</f>
        <v>0</v>
      </c>
      <c r="D248" s="2">
        <f>SUMIFS(Posicao!F:F,Posicao!A:A,A248)</f>
        <v>137046959.38</v>
      </c>
      <c r="E248" s="2">
        <v>4712943.32</v>
      </c>
      <c r="F248" s="2">
        <f>SUMIFS(CPR!D:D,CPR!A:A,A248)</f>
        <v>2375038.9899999998</v>
      </c>
      <c r="G248" s="2">
        <v>30000</v>
      </c>
      <c r="H248" s="2">
        <f t="shared" si="13"/>
        <v>144164941.69</v>
      </c>
      <c r="I248" s="2">
        <f t="shared" si="12"/>
        <v>152211.68999999901</v>
      </c>
      <c r="J248" s="3">
        <f t="shared" si="14"/>
        <v>1.0569321892585398E-3</v>
      </c>
      <c r="K248" s="5">
        <f t="shared" si="15"/>
        <v>0.9572621622505133</v>
      </c>
    </row>
    <row r="249" spans="1:11" x14ac:dyDescent="0.25">
      <c r="A249" s="4">
        <v>44616</v>
      </c>
      <c r="B249" t="s">
        <v>12</v>
      </c>
      <c r="C249" s="2">
        <f>SUMIFS('Fluxo de Caixa'!D:D,'Fluxo de Caixa'!C:C,"Aquisição de Cotas PJ",'Fluxo de Caixa'!A:A,A249)</f>
        <v>0</v>
      </c>
      <c r="D249" s="2">
        <f>SUMIFS(Posicao!F:F,Posicao!A:A,A249)</f>
        <v>135300436.43000001</v>
      </c>
      <c r="E249" s="2">
        <v>5833285.3399999999</v>
      </c>
      <c r="F249" s="2">
        <f>SUMIFS(CPR!D:D,CPR!A:A,A249)</f>
        <v>2120024.15</v>
      </c>
      <c r="G249" s="2">
        <v>30000</v>
      </c>
      <c r="H249" s="2">
        <f t="shared" si="13"/>
        <v>143283745.92000002</v>
      </c>
      <c r="I249" s="2">
        <f t="shared" si="12"/>
        <v>-881195.76999998838</v>
      </c>
      <c r="J249" s="3">
        <f t="shared" si="14"/>
        <v>-6.1124137371403146E-3</v>
      </c>
      <c r="K249" s="5">
        <f t="shared" si="15"/>
        <v>0.95141097985992862</v>
      </c>
    </row>
    <row r="250" spans="1:11" x14ac:dyDescent="0.25">
      <c r="A250" s="4">
        <v>44617</v>
      </c>
      <c r="B250" t="s">
        <v>12</v>
      </c>
      <c r="C250" s="2">
        <f>SUMIFS('Fluxo de Caixa'!D:D,'Fluxo de Caixa'!C:C,"Aquisição de Cotas PJ",'Fluxo de Caixa'!A:A,A250)</f>
        <v>0</v>
      </c>
      <c r="D250" s="2">
        <f>SUMIFS(Posicao!F:F,Posicao!A:A,A250)</f>
        <v>136048382.06</v>
      </c>
      <c r="E250" s="2">
        <v>7169511.7300000004</v>
      </c>
      <c r="F250" s="2">
        <f>SUMIFS(CPR!D:D,CPR!A:A,A250)</f>
        <v>851992.17</v>
      </c>
      <c r="G250" s="2">
        <v>30000</v>
      </c>
      <c r="H250" s="2">
        <f t="shared" si="13"/>
        <v>144099885.95999998</v>
      </c>
      <c r="I250" s="2">
        <f t="shared" si="12"/>
        <v>816140.03999999585</v>
      </c>
      <c r="J250" s="3">
        <f t="shared" si="14"/>
        <v>5.6959708497269007E-3</v>
      </c>
      <c r="K250" s="5">
        <f t="shared" si="15"/>
        <v>0.95683018906732087</v>
      </c>
    </row>
    <row r="251" spans="1:11" x14ac:dyDescent="0.25">
      <c r="A251" s="4">
        <v>44622</v>
      </c>
      <c r="B251" t="s">
        <v>12</v>
      </c>
      <c r="C251" s="2">
        <f>SUMIFS('Fluxo de Caixa'!D:D,'Fluxo de Caixa'!C:C,"Aquisição de Cotas PJ",'Fluxo de Caixa'!A:A,A251)</f>
        <v>0</v>
      </c>
      <c r="D251" s="2">
        <f>SUMIFS(Posicao!F:F,Posicao!A:A,A251)</f>
        <v>135192130.75999999</v>
      </c>
      <c r="E251" s="2">
        <v>8039956.0099999998</v>
      </c>
      <c r="F251" s="2">
        <f>SUMIFS(CPR!D:D,CPR!A:A,A251)</f>
        <v>673692.35000000009</v>
      </c>
      <c r="G251" s="2">
        <v>30000</v>
      </c>
      <c r="H251" s="2">
        <f t="shared" si="13"/>
        <v>143935779.11999997</v>
      </c>
      <c r="I251" s="2">
        <f t="shared" si="12"/>
        <v>-164106.84000001254</v>
      </c>
      <c r="J251" s="3">
        <f t="shared" si="14"/>
        <v>-1.1388408735144052E-3</v>
      </c>
      <c r="K251" s="5">
        <f t="shared" si="15"/>
        <v>0.95574051173899843</v>
      </c>
    </row>
    <row r="252" spans="1:11" x14ac:dyDescent="0.25">
      <c r="A252" s="4">
        <v>44623</v>
      </c>
      <c r="B252" t="s">
        <v>12</v>
      </c>
      <c r="C252" s="2">
        <f>SUMIFS('Fluxo de Caixa'!D:D,'Fluxo de Caixa'!C:C,"Aquisição de Cotas PJ",'Fluxo de Caixa'!A:A,A252)</f>
        <v>0</v>
      </c>
      <c r="D252" s="2">
        <f>SUMIFS(Posicao!F:F,Posicao!A:A,A252)</f>
        <v>135882136.56999999</v>
      </c>
      <c r="E252" s="2">
        <v>8113143.3600000003</v>
      </c>
      <c r="F252" s="2">
        <f>SUMIFS(CPR!D:D,CPR!A:A,A252)</f>
        <v>632047.99</v>
      </c>
      <c r="G252" s="2">
        <v>30000</v>
      </c>
      <c r="H252" s="2">
        <f t="shared" si="13"/>
        <v>144657327.92000002</v>
      </c>
      <c r="I252" s="2">
        <f t="shared" si="12"/>
        <v>721548.80000000191</v>
      </c>
      <c r="J252" s="3">
        <f t="shared" si="14"/>
        <v>5.0129912410342608E-3</v>
      </c>
      <c r="K252" s="5">
        <f t="shared" si="15"/>
        <v>0.96053163055304758</v>
      </c>
    </row>
    <row r="253" spans="1:11" x14ac:dyDescent="0.25">
      <c r="A253" s="4">
        <v>44624</v>
      </c>
      <c r="B253" t="s">
        <v>12</v>
      </c>
      <c r="C253" s="2">
        <f>SUMIFS('Fluxo de Caixa'!D:D,'Fluxo de Caixa'!C:C,"Aquisição de Cotas PJ",'Fluxo de Caixa'!A:A,A253)</f>
        <v>0</v>
      </c>
      <c r="D253" s="2">
        <f>SUMIFS(Posicao!F:F,Posicao!A:A,A253)</f>
        <v>135891758.44999999</v>
      </c>
      <c r="E253" s="2">
        <v>8142939.0099999998</v>
      </c>
      <c r="F253" s="2">
        <f>SUMIFS(CPR!D:D,CPR!A:A,A253)</f>
        <v>601366.57000000007</v>
      </c>
      <c r="G253" s="2">
        <v>30000</v>
      </c>
      <c r="H253" s="2">
        <f t="shared" si="13"/>
        <v>144666064.02999997</v>
      </c>
      <c r="I253" s="2">
        <f t="shared" si="12"/>
        <v>8736.1099999947473</v>
      </c>
      <c r="J253" s="3">
        <f t="shared" si="14"/>
        <v>6.0391755644941034E-5</v>
      </c>
      <c r="K253" s="5">
        <f t="shared" si="15"/>
        <v>0.96058963874456926</v>
      </c>
    </row>
    <row r="254" spans="1:11" x14ac:dyDescent="0.25">
      <c r="A254" s="4">
        <v>44627</v>
      </c>
      <c r="B254" t="s">
        <v>12</v>
      </c>
      <c r="C254" s="2">
        <f>SUMIFS('Fluxo de Caixa'!D:D,'Fluxo de Caixa'!C:C,"Aquisição de Cotas PJ",'Fluxo de Caixa'!A:A,A254)</f>
        <v>0</v>
      </c>
      <c r="D254" s="2">
        <f>SUMIFS(Posicao!F:F,Posicao!A:A,A254)</f>
        <v>142886900.98000002</v>
      </c>
      <c r="E254" s="2">
        <v>1213336.21</v>
      </c>
      <c r="F254" s="2">
        <f>SUMIFS(CPR!D:D,CPR!A:A,A254)</f>
        <v>597224.65000000014</v>
      </c>
      <c r="G254" s="2">
        <v>30000</v>
      </c>
      <c r="H254" s="2">
        <f t="shared" si="13"/>
        <v>144727461.84000003</v>
      </c>
      <c r="I254" s="2">
        <f t="shared" si="12"/>
        <v>61397.810000031255</v>
      </c>
      <c r="J254" s="3">
        <f t="shared" si="14"/>
        <v>4.2441059284849936E-4</v>
      </c>
      <c r="K254" s="5">
        <f t="shared" si="15"/>
        <v>0.96099732316263309</v>
      </c>
    </row>
    <row r="255" spans="1:11" x14ac:dyDescent="0.25">
      <c r="A255" s="4">
        <v>44628</v>
      </c>
      <c r="B255" t="s">
        <v>12</v>
      </c>
      <c r="C255" s="2">
        <f>SUMIFS('Fluxo de Caixa'!D:D,'Fluxo de Caixa'!C:C,"Aquisição de Cotas PJ",'Fluxo de Caixa'!A:A,A255)</f>
        <v>0</v>
      </c>
      <c r="D255" s="2">
        <f>SUMIFS(Posicao!F:F,Posicao!A:A,A255)</f>
        <v>142745082.54000002</v>
      </c>
      <c r="E255" s="2">
        <v>1215709.43</v>
      </c>
      <c r="F255" s="2">
        <f>SUMIFS(CPR!D:D,CPR!A:A,A255)</f>
        <v>591194.77</v>
      </c>
      <c r="G255" s="2">
        <v>30000</v>
      </c>
      <c r="H255" s="2">
        <f t="shared" si="13"/>
        <v>144581986.74000004</v>
      </c>
      <c r="I255" s="2">
        <f t="shared" si="12"/>
        <v>-145475.09999999776</v>
      </c>
      <c r="J255" s="3">
        <f t="shared" si="14"/>
        <v>-1.0051658348076626E-3</v>
      </c>
      <c r="K255" s="5">
        <f t="shared" si="15"/>
        <v>0.9600313614860484</v>
      </c>
    </row>
    <row r="256" spans="1:11" x14ac:dyDescent="0.25">
      <c r="A256" s="4">
        <v>44629</v>
      </c>
      <c r="B256" t="s">
        <v>12</v>
      </c>
      <c r="C256" s="2">
        <f>SUMIFS('Fluxo de Caixa'!D:D,'Fluxo de Caixa'!C:C,"Aquisição de Cotas PJ",'Fluxo de Caixa'!A:A,A256)</f>
        <v>0</v>
      </c>
      <c r="D256" s="2">
        <f>SUMIFS(Posicao!F:F,Posicao!A:A,A256)</f>
        <v>143070911.87999997</v>
      </c>
      <c r="E256" s="2">
        <v>1297978.04</v>
      </c>
      <c r="F256" s="2">
        <f>SUMIFS(CPR!D:D,CPR!A:A,A256)</f>
        <v>597062.89999999991</v>
      </c>
      <c r="G256" s="2">
        <v>30000</v>
      </c>
      <c r="H256" s="2">
        <f t="shared" si="13"/>
        <v>144995952.81999996</v>
      </c>
      <c r="I256" s="2">
        <f t="shared" si="12"/>
        <v>413966.07999994396</v>
      </c>
      <c r="J256" s="3">
        <f t="shared" si="14"/>
        <v>2.8631926378517259E-3</v>
      </c>
      <c r="K256" s="5">
        <f t="shared" si="15"/>
        <v>0.96278011621236204</v>
      </c>
    </row>
    <row r="257" spans="1:11" x14ac:dyDescent="0.25">
      <c r="A257" s="4">
        <v>44630</v>
      </c>
      <c r="B257" t="s">
        <v>12</v>
      </c>
      <c r="C257" s="2">
        <f>SUMIFS('Fluxo de Caixa'!D:D,'Fluxo de Caixa'!C:C,"Aquisição de Cotas PJ",'Fluxo de Caixa'!A:A,A257)</f>
        <v>0</v>
      </c>
      <c r="D257" s="2">
        <f>SUMIFS(Posicao!F:F,Posicao!A:A,A257)</f>
        <v>142813077.01999998</v>
      </c>
      <c r="E257" s="2">
        <v>1298498.95</v>
      </c>
      <c r="F257" s="2">
        <f>SUMIFS(CPR!D:D,CPR!A:A,A257)</f>
        <v>758542.61999999988</v>
      </c>
      <c r="G257" s="2">
        <v>30000</v>
      </c>
      <c r="H257" s="2">
        <f t="shared" si="13"/>
        <v>144900118.58999997</v>
      </c>
      <c r="I257" s="2">
        <f t="shared" si="12"/>
        <v>-95834.229999984615</v>
      </c>
      <c r="J257" s="3">
        <f t="shared" si="14"/>
        <v>-6.6094417213806368E-4</v>
      </c>
      <c r="K257" s="5">
        <f t="shared" si="15"/>
        <v>0.96214377230550108</v>
      </c>
    </row>
    <row r="258" spans="1:11" x14ac:dyDescent="0.25">
      <c r="A258" s="4">
        <v>44631</v>
      </c>
      <c r="B258" t="s">
        <v>12</v>
      </c>
      <c r="C258" s="2">
        <f>SUMIFS('Fluxo de Caixa'!D:D,'Fluxo de Caixa'!C:C,"Aquisição de Cotas PJ",'Fluxo de Caixa'!A:A,A258)</f>
        <v>0</v>
      </c>
      <c r="D258" s="2">
        <f>SUMIFS(Posicao!F:F,Posicao!A:A,A258)</f>
        <v>142217869.81999999</v>
      </c>
      <c r="E258" s="2">
        <v>1299020.05</v>
      </c>
      <c r="F258" s="2">
        <f>SUMIFS(CPR!D:D,CPR!A:A,A258)</f>
        <v>786163.46999999986</v>
      </c>
      <c r="G258" s="2">
        <v>30000</v>
      </c>
      <c r="H258" s="2">
        <f t="shared" si="13"/>
        <v>144333053.34</v>
      </c>
      <c r="I258" s="2">
        <f t="shared" si="12"/>
        <v>-567065.24999998801</v>
      </c>
      <c r="J258" s="3">
        <f t="shared" si="14"/>
        <v>-3.9134905859153869E-3</v>
      </c>
      <c r="K258" s="5">
        <f t="shared" si="15"/>
        <v>0.95837843171028636</v>
      </c>
    </row>
    <row r="259" spans="1:11" x14ac:dyDescent="0.25">
      <c r="A259" s="4">
        <v>44634</v>
      </c>
      <c r="B259" t="s">
        <v>12</v>
      </c>
      <c r="C259" s="2">
        <f>SUMIFS('Fluxo de Caixa'!D:D,'Fluxo de Caixa'!C:C,"Aquisição de Cotas PJ",'Fluxo de Caixa'!A:A,A259)</f>
        <v>0</v>
      </c>
      <c r="D259" s="2">
        <f>SUMIFS(Posicao!F:F,Posicao!A:A,A259)</f>
        <v>141234167.88</v>
      </c>
      <c r="E259" s="2">
        <v>1664963.6</v>
      </c>
      <c r="F259" s="2">
        <f>SUMIFS(CPR!D:D,CPR!A:A,A259)</f>
        <v>581672.23999999987</v>
      </c>
      <c r="G259" s="2">
        <v>30000</v>
      </c>
      <c r="H259" s="2">
        <f t="shared" si="13"/>
        <v>143510803.72</v>
      </c>
      <c r="I259" s="2">
        <f t="shared" si="12"/>
        <v>-822249.61999999755</v>
      </c>
      <c r="J259" s="3">
        <f t="shared" si="14"/>
        <v>-5.696890635737157E-3</v>
      </c>
      <c r="K259" s="5">
        <f t="shared" si="15"/>
        <v>0.9529186545971835</v>
      </c>
    </row>
    <row r="260" spans="1:11" x14ac:dyDescent="0.25">
      <c r="A260" s="4">
        <v>44635</v>
      </c>
      <c r="B260" t="s">
        <v>12</v>
      </c>
      <c r="C260" s="2">
        <f>SUMIFS('Fluxo de Caixa'!D:D,'Fluxo de Caixa'!C:C,"Aquisição de Cotas PJ",'Fluxo de Caixa'!A:A,A260)</f>
        <v>0</v>
      </c>
      <c r="D260" s="2">
        <f>SUMIFS(Posicao!F:F,Posicao!A:A,A260)</f>
        <v>141453105.48000002</v>
      </c>
      <c r="E260" s="2">
        <v>1920898.91</v>
      </c>
      <c r="F260" s="2">
        <f>SUMIFS(CPR!D:D,CPR!A:A,A260)</f>
        <v>322437.57</v>
      </c>
      <c r="G260" s="2">
        <v>30000</v>
      </c>
      <c r="H260" s="2">
        <f t="shared" si="13"/>
        <v>143726441.96000001</v>
      </c>
      <c r="I260" s="2">
        <f t="shared" ref="I260:I313" si="16">D260-D259+E260-E259+F260-F259+G260-G259-C260</f>
        <v>215638.24000002409</v>
      </c>
      <c r="J260" s="3">
        <f t="shared" si="14"/>
        <v>1.5025923791824756E-3</v>
      </c>
      <c r="K260" s="5">
        <f t="shared" si="15"/>
        <v>0.954350502905562</v>
      </c>
    </row>
    <row r="261" spans="1:11" x14ac:dyDescent="0.25">
      <c r="A261" s="4">
        <v>44636</v>
      </c>
      <c r="B261" t="s">
        <v>12</v>
      </c>
      <c r="C261" s="2">
        <f>SUMIFS('Fluxo de Caixa'!D:D,'Fluxo de Caixa'!C:C,"Aquisição de Cotas PJ",'Fluxo de Caixa'!A:A,A261)</f>
        <v>0</v>
      </c>
      <c r="D261" s="2">
        <f>SUMIFS(Posicao!F:F,Posicao!A:A,A261)</f>
        <v>141557520.66000003</v>
      </c>
      <c r="E261" s="2">
        <v>2086774.59</v>
      </c>
      <c r="F261" s="2">
        <f>SUMIFS(CPR!D:D,CPR!A:A,A261)</f>
        <v>153216.28</v>
      </c>
      <c r="G261" s="2">
        <v>30000</v>
      </c>
      <c r="H261" s="2">
        <f t="shared" si="13"/>
        <v>143827511.53000003</v>
      </c>
      <c r="I261" s="2">
        <f t="shared" si="16"/>
        <v>101069.57000000711</v>
      </c>
      <c r="J261" s="3">
        <f t="shared" si="14"/>
        <v>7.0320790399956755E-4</v>
      </c>
      <c r="K261" s="5">
        <f t="shared" si="15"/>
        <v>0.95502160972239103</v>
      </c>
    </row>
    <row r="262" spans="1:11" x14ac:dyDescent="0.25">
      <c r="A262" s="4">
        <v>44637</v>
      </c>
      <c r="B262" t="s">
        <v>12</v>
      </c>
      <c r="C262" s="2">
        <f>SUMIFS('Fluxo de Caixa'!D:D,'Fluxo de Caixa'!C:C,"Aquisição de Cotas PJ",'Fluxo de Caixa'!A:A,A262)</f>
        <v>0</v>
      </c>
      <c r="D262" s="2">
        <f>SUMIFS(Posicao!F:F,Posicao!A:A,A262)</f>
        <v>141586552.40000001</v>
      </c>
      <c r="E262" s="2">
        <v>2118758.64</v>
      </c>
      <c r="F262" s="2">
        <f>SUMIFS(CPR!D:D,CPR!A:A,A262)</f>
        <v>117950.45999999998</v>
      </c>
      <c r="G262" s="2">
        <v>30000</v>
      </c>
      <c r="H262" s="2">
        <f t="shared" ref="H262:H313" si="17">SUM(D262,E262,F262,G262)</f>
        <v>143853261.5</v>
      </c>
      <c r="I262" s="2">
        <f t="shared" si="16"/>
        <v>25749.969999979745</v>
      </c>
      <c r="J262" s="3">
        <f t="shared" ref="J262:J313" si="18">I262/H261</f>
        <v>1.7903368921604911E-4</v>
      </c>
      <c r="K262" s="5">
        <f t="shared" ref="K262:K313" si="19">K261*(1+J262)</f>
        <v>0.95519259076446061</v>
      </c>
    </row>
    <row r="263" spans="1:11" x14ac:dyDescent="0.25">
      <c r="A263" s="4">
        <v>44638</v>
      </c>
      <c r="B263" t="s">
        <v>12</v>
      </c>
      <c r="C263" s="2">
        <f>SUMIFS('Fluxo de Caixa'!D:D,'Fluxo de Caixa'!C:C,"Aquisição de Cotas PJ",'Fluxo de Caixa'!A:A,A263)</f>
        <v>0</v>
      </c>
      <c r="D263" s="2">
        <f>SUMIFS(Posicao!F:F,Posicao!A:A,A263)</f>
        <v>142022301.49000001</v>
      </c>
      <c r="E263" s="2">
        <v>2284748.41</v>
      </c>
      <c r="F263" s="2">
        <f>SUMIFS(CPR!D:D,CPR!A:A,A263)</f>
        <v>-51440.500000000007</v>
      </c>
      <c r="G263" s="2">
        <v>30000</v>
      </c>
      <c r="H263" s="2">
        <f t="shared" si="17"/>
        <v>144285609.40000001</v>
      </c>
      <c r="I263" s="2">
        <f t="shared" si="16"/>
        <v>432347.90000000363</v>
      </c>
      <c r="J263" s="3">
        <f t="shared" si="18"/>
        <v>3.0054786071013317E-3</v>
      </c>
      <c r="K263" s="5">
        <f t="shared" si="19"/>
        <v>0.95806340166166504</v>
      </c>
    </row>
    <row r="264" spans="1:11" x14ac:dyDescent="0.25">
      <c r="A264" s="4">
        <v>44641</v>
      </c>
      <c r="B264" t="s">
        <v>12</v>
      </c>
      <c r="C264" s="2">
        <f>SUMIFS('Fluxo de Caixa'!D:D,'Fluxo de Caixa'!C:C,"Aquisição de Cotas PJ",'Fluxo de Caixa'!A:A,A264)</f>
        <v>0</v>
      </c>
      <c r="D264" s="2">
        <f>SUMIFS(Posicao!F:F,Posicao!A:A,A264)</f>
        <v>142147292.69999999</v>
      </c>
      <c r="E264" s="2">
        <v>2283609.9300000002</v>
      </c>
      <c r="F264" s="2">
        <f>SUMIFS(CPR!D:D,CPR!A:A,A264)</f>
        <v>-18833.740000000005</v>
      </c>
      <c r="G264" s="2">
        <v>30000</v>
      </c>
      <c r="H264" s="2">
        <f t="shared" si="17"/>
        <v>144442068.88999999</v>
      </c>
      <c r="I264" s="2">
        <f t="shared" si="16"/>
        <v>156459.48999997857</v>
      </c>
      <c r="J264" s="3">
        <f t="shared" si="18"/>
        <v>1.084373491234522E-3</v>
      </c>
      <c r="K264" s="5">
        <f t="shared" si="19"/>
        <v>0.95910230021734888</v>
      </c>
    </row>
    <row r="265" spans="1:11" x14ac:dyDescent="0.25">
      <c r="A265" s="4">
        <v>44642</v>
      </c>
      <c r="B265" t="s">
        <v>12</v>
      </c>
      <c r="C265" s="2">
        <f>SUMIFS('Fluxo de Caixa'!D:D,'Fluxo de Caixa'!C:C,"Aquisição de Cotas PJ",'Fluxo de Caixa'!A:A,A265)</f>
        <v>0</v>
      </c>
      <c r="D265" s="2">
        <f>SUMIFS(Posicao!F:F,Posicao!A:A,A265)</f>
        <v>142678971.62</v>
      </c>
      <c r="E265" s="2">
        <v>2292475.2799999998</v>
      </c>
      <c r="F265" s="2">
        <f>SUMIFS(CPR!D:D,CPR!A:A,A265)</f>
        <v>-30836.94</v>
      </c>
      <c r="G265" s="2">
        <v>30000</v>
      </c>
      <c r="H265" s="2">
        <f t="shared" si="17"/>
        <v>144970609.96000001</v>
      </c>
      <c r="I265" s="2">
        <f t="shared" si="16"/>
        <v>528541.07000001636</v>
      </c>
      <c r="J265" s="3">
        <f t="shared" si="18"/>
        <v>3.6591906641999664E-3</v>
      </c>
      <c r="K265" s="5">
        <f t="shared" si="19"/>
        <v>0.96261183840031705</v>
      </c>
    </row>
    <row r="266" spans="1:11" x14ac:dyDescent="0.25">
      <c r="A266" s="4">
        <v>44643</v>
      </c>
      <c r="B266" t="s">
        <v>12</v>
      </c>
      <c r="C266" s="2">
        <f>SUMIFS('Fluxo de Caixa'!D:D,'Fluxo de Caixa'!C:C,"Aquisição de Cotas PJ",'Fluxo de Caixa'!A:A,A266)</f>
        <v>0</v>
      </c>
      <c r="D266" s="2">
        <f>SUMIFS(Posicao!F:F,Posicao!A:A,A266)</f>
        <v>143033507.22000003</v>
      </c>
      <c r="E266" s="2">
        <v>2293477.17</v>
      </c>
      <c r="F266" s="2">
        <f>SUMIFS(CPR!D:D,CPR!A:A,A266)</f>
        <v>-34996.570000000007</v>
      </c>
      <c r="G266" s="2">
        <v>30000</v>
      </c>
      <c r="H266" s="2">
        <f t="shared" si="17"/>
        <v>145321987.82000002</v>
      </c>
      <c r="I266" s="2">
        <f t="shared" si="16"/>
        <v>351377.86000002397</v>
      </c>
      <c r="J266" s="3">
        <f t="shared" si="18"/>
        <v>2.4237868633992465E-3</v>
      </c>
      <c r="K266" s="5">
        <f t="shared" si="19"/>
        <v>0.96494500432878427</v>
      </c>
    </row>
    <row r="267" spans="1:11" x14ac:dyDescent="0.25">
      <c r="A267" s="4">
        <v>44644</v>
      </c>
      <c r="B267" t="s">
        <v>12</v>
      </c>
      <c r="C267" s="2">
        <f>SUMIFS('Fluxo de Caixa'!D:D,'Fluxo de Caixa'!C:C,"Aquisição de Cotas PJ",'Fluxo de Caixa'!A:A,A267)</f>
        <v>0</v>
      </c>
      <c r="D267" s="2">
        <f>SUMIFS(Posicao!F:F,Posicao!A:A,A267)</f>
        <v>144948824.89000005</v>
      </c>
      <c r="E267" s="2">
        <v>2294479.5</v>
      </c>
      <c r="F267" s="2">
        <f>SUMIFS(CPR!D:D,CPR!A:A,A267)</f>
        <v>-2039904.2600000002</v>
      </c>
      <c r="G267" s="2">
        <v>30000</v>
      </c>
      <c r="H267" s="2">
        <f t="shared" si="17"/>
        <v>145233400.13000005</v>
      </c>
      <c r="I267" s="2">
        <f t="shared" si="16"/>
        <v>-88587.689999983471</v>
      </c>
      <c r="J267" s="3">
        <f t="shared" si="18"/>
        <v>-6.0959591407262282E-4</v>
      </c>
      <c r="K267" s="5">
        <f t="shared" si="19"/>
        <v>0.9643567777968407</v>
      </c>
    </row>
    <row r="268" spans="1:11" x14ac:dyDescent="0.25">
      <c r="A268" s="4">
        <v>44645</v>
      </c>
      <c r="B268" t="s">
        <v>12</v>
      </c>
      <c r="C268" s="2">
        <f>SUMIFS('Fluxo de Caixa'!D:D,'Fluxo de Caixa'!C:C,"Aquisição de Cotas PJ",'Fluxo de Caixa'!A:A,A268)</f>
        <v>0</v>
      </c>
      <c r="D268" s="2">
        <f>SUMIFS(Posicao!F:F,Posicao!A:A,A268)</f>
        <v>145230935.03</v>
      </c>
      <c r="E268" s="2">
        <v>328847.83</v>
      </c>
      <c r="F268" s="2">
        <f>SUMIFS(CPR!D:D,CPR!A:A,A268)</f>
        <v>500041.27</v>
      </c>
      <c r="G268" s="2">
        <v>30000</v>
      </c>
      <c r="H268" s="2">
        <f t="shared" si="17"/>
        <v>146089824.13000003</v>
      </c>
      <c r="I268" s="2">
        <f t="shared" si="16"/>
        <v>856423.99999995623</v>
      </c>
      <c r="J268" s="3">
        <f t="shared" si="18"/>
        <v>5.8968804643653693E-3</v>
      </c>
      <c r="K268" s="5">
        <f t="shared" si="19"/>
        <v>0.9700434744405092</v>
      </c>
    </row>
    <row r="269" spans="1:11" x14ac:dyDescent="0.25">
      <c r="A269" s="4">
        <v>44648</v>
      </c>
      <c r="B269" t="s">
        <v>12</v>
      </c>
      <c r="C269" s="2">
        <f>SUMIFS('Fluxo de Caixa'!D:D,'Fluxo de Caixa'!C:C,"Aquisição de Cotas PJ",'Fluxo de Caixa'!A:A,A269)</f>
        <v>0</v>
      </c>
      <c r="D269" s="2">
        <f>SUMIFS(Posicao!F:F,Posicao!A:A,A269)</f>
        <v>144966513.89000002</v>
      </c>
      <c r="E269" s="2">
        <v>328991.53999999998</v>
      </c>
      <c r="F269" s="2">
        <f>SUMIFS(CPR!D:D,CPR!A:A,A269)</f>
        <v>1086562.8799999999</v>
      </c>
      <c r="G269" s="2">
        <v>30000</v>
      </c>
      <c r="H269" s="2">
        <f t="shared" si="17"/>
        <v>146412068.31</v>
      </c>
      <c r="I269" s="2">
        <f t="shared" si="16"/>
        <v>322244.18000001414</v>
      </c>
      <c r="J269" s="3">
        <f t="shared" si="18"/>
        <v>2.2057948383404223E-3</v>
      </c>
      <c r="K269" s="5">
        <f t="shared" si="19"/>
        <v>0.9721831913293959</v>
      </c>
    </row>
    <row r="270" spans="1:11" x14ac:dyDescent="0.25">
      <c r="A270" s="4">
        <v>44649</v>
      </c>
      <c r="B270" t="s">
        <v>12</v>
      </c>
      <c r="C270" s="2">
        <f>SUMIFS('Fluxo de Caixa'!D:D,'Fluxo de Caixa'!C:C,"Aquisição de Cotas PJ",'Fluxo de Caixa'!A:A,A270)</f>
        <v>0</v>
      </c>
      <c r="D270" s="2">
        <f>SUMIFS(Posicao!F:F,Posicao!A:A,A270)</f>
        <v>145590728.28</v>
      </c>
      <c r="E270" s="2">
        <v>906684.06</v>
      </c>
      <c r="F270" s="2">
        <f>SUMIFS(CPR!D:D,CPR!A:A,A270)</f>
        <v>1109337.21</v>
      </c>
      <c r="G270" s="2">
        <v>30000</v>
      </c>
      <c r="H270" s="2">
        <f t="shared" si="17"/>
        <v>147636749.55000001</v>
      </c>
      <c r="I270" s="2">
        <f t="shared" si="16"/>
        <v>1224681.2399999858</v>
      </c>
      <c r="J270" s="3">
        <f t="shared" si="18"/>
        <v>8.3646194889273311E-3</v>
      </c>
      <c r="K270" s="5">
        <f t="shared" si="19"/>
        <v>0.9803151337983973</v>
      </c>
    </row>
    <row r="271" spans="1:11" x14ac:dyDescent="0.25">
      <c r="A271" s="4">
        <v>44650</v>
      </c>
      <c r="B271" t="s">
        <v>12</v>
      </c>
      <c r="C271" s="2">
        <f>SUMIFS('Fluxo de Caixa'!D:D,'Fluxo de Caixa'!C:C,"Aquisição de Cotas PJ",'Fluxo de Caixa'!A:A,A271)</f>
        <v>0</v>
      </c>
      <c r="D271" s="2">
        <f>SUMIFS(Posicao!F:F,Posicao!A:A,A271)</f>
        <v>144703241.08000001</v>
      </c>
      <c r="E271" s="2">
        <v>1500026.3</v>
      </c>
      <c r="F271" s="2">
        <f>SUMIFS(CPR!D:D,CPR!A:A,A271)</f>
        <v>1132062.17</v>
      </c>
      <c r="G271" s="2">
        <v>30000</v>
      </c>
      <c r="H271" s="2">
        <f t="shared" si="17"/>
        <v>147365329.55000001</v>
      </c>
      <c r="I271" s="2">
        <f t="shared" si="16"/>
        <v>-271419.99999998813</v>
      </c>
      <c r="J271" s="3">
        <f t="shared" si="18"/>
        <v>-1.8384311550293684E-3</v>
      </c>
      <c r="K271" s="5">
        <f t="shared" si="19"/>
        <v>0.97851289191467561</v>
      </c>
    </row>
    <row r="272" spans="1:11" x14ac:dyDescent="0.25">
      <c r="A272" s="4">
        <v>44651</v>
      </c>
      <c r="B272" t="s">
        <v>12</v>
      </c>
      <c r="C272" s="2">
        <f>SUMIFS('Fluxo de Caixa'!D:D,'Fluxo de Caixa'!C:C,"Aquisição de Cotas PJ",'Fluxo de Caixa'!A:A,A272)</f>
        <v>0</v>
      </c>
      <c r="D272" s="2">
        <f>SUMIFS(Posicao!F:F,Posicao!A:A,A272)</f>
        <v>142056303.15000001</v>
      </c>
      <c r="E272" s="2">
        <v>2108612.41</v>
      </c>
      <c r="F272" s="2">
        <f>SUMIFS(CPR!D:D,CPR!A:A,A272)</f>
        <v>3483817.95</v>
      </c>
      <c r="G272" s="2">
        <v>30000</v>
      </c>
      <c r="H272" s="2">
        <f t="shared" si="17"/>
        <v>147678733.50999999</v>
      </c>
      <c r="I272" s="2">
        <f t="shared" si="16"/>
        <v>313403.95999999321</v>
      </c>
      <c r="J272" s="3">
        <f t="shared" si="18"/>
        <v>2.1267143428987988E-3</v>
      </c>
      <c r="K272" s="5">
        <f t="shared" si="19"/>
        <v>0.98059390931662205</v>
      </c>
    </row>
    <row r="273" spans="1:11" x14ac:dyDescent="0.25">
      <c r="A273" s="4">
        <v>44652</v>
      </c>
      <c r="B273" t="s">
        <v>12</v>
      </c>
      <c r="C273" s="2">
        <f>SUMIFS('Fluxo de Caixa'!D:D,'Fluxo de Caixa'!C:C,"Aquisição de Cotas PJ",'Fluxo de Caixa'!A:A,A273)</f>
        <v>0</v>
      </c>
      <c r="D273" s="2">
        <f>SUMIFS(Posicao!F:F,Posicao!A:A,A273)</f>
        <v>139072817.00999999</v>
      </c>
      <c r="E273" s="2">
        <v>2723800.91</v>
      </c>
      <c r="F273" s="2">
        <f>SUMIFS(CPR!D:D,CPR!A:A,A273)</f>
        <v>6538204.1399999997</v>
      </c>
      <c r="G273" s="2">
        <v>30000</v>
      </c>
      <c r="H273" s="2">
        <f t="shared" si="17"/>
        <v>148364822.05999997</v>
      </c>
      <c r="I273" s="2">
        <f t="shared" si="16"/>
        <v>686088.54999998398</v>
      </c>
      <c r="J273" s="3">
        <f t="shared" si="18"/>
        <v>4.645818214262556E-3</v>
      </c>
      <c r="K273" s="5">
        <f t="shared" si="19"/>
        <v>0.98514957036132011</v>
      </c>
    </row>
    <row r="274" spans="1:11" x14ac:dyDescent="0.25">
      <c r="A274" s="4">
        <v>44655</v>
      </c>
      <c r="B274" t="s">
        <v>12</v>
      </c>
      <c r="C274" s="2">
        <f>SUMIFS('Fluxo de Caixa'!D:D,'Fluxo de Caixa'!C:C,"Aquisição de Cotas PJ",'Fluxo de Caixa'!A:A,A274)</f>
        <v>0</v>
      </c>
      <c r="D274" s="2">
        <f>SUMIFS(Posicao!F:F,Posicao!A:A,A274)</f>
        <v>136683565.16999999</v>
      </c>
      <c r="E274" s="2">
        <v>5747663.9199999999</v>
      </c>
      <c r="F274" s="2">
        <f>SUMIFS(CPR!D:D,CPR!A:A,A274)</f>
        <v>6374873.1699999999</v>
      </c>
      <c r="G274" s="2">
        <v>30000</v>
      </c>
      <c r="H274" s="2">
        <f t="shared" si="17"/>
        <v>148836102.25999996</v>
      </c>
      <c r="I274" s="2">
        <f t="shared" si="16"/>
        <v>471280.19999999646</v>
      </c>
      <c r="J274" s="3">
        <f t="shared" si="18"/>
        <v>3.1764955698825076E-3</v>
      </c>
      <c r="K274" s="5">
        <f t="shared" si="19"/>
        <v>0.98827889360724452</v>
      </c>
    </row>
    <row r="275" spans="1:11" x14ac:dyDescent="0.25">
      <c r="A275" s="4">
        <v>44656</v>
      </c>
      <c r="B275" t="s">
        <v>12</v>
      </c>
      <c r="C275" s="2">
        <f>SUMIFS('Fluxo de Caixa'!D:D,'Fluxo de Caixa'!C:C,"Aquisição de Cotas PJ",'Fluxo de Caixa'!A:A,A275)</f>
        <v>0</v>
      </c>
      <c r="D275" s="2">
        <f>SUMIFS(Posicao!F:F,Posicao!A:A,A275)</f>
        <v>133891766.10000004</v>
      </c>
      <c r="E275" s="2">
        <v>8511910.75</v>
      </c>
      <c r="F275" s="2">
        <f>SUMIFS(CPR!D:D,CPR!A:A,A275)</f>
        <v>6421272.9100000001</v>
      </c>
      <c r="G275" s="2">
        <v>30000</v>
      </c>
      <c r="H275" s="2">
        <f t="shared" si="17"/>
        <v>148854949.76000002</v>
      </c>
      <c r="I275" s="2">
        <f t="shared" si="16"/>
        <v>18847.500000052154</v>
      </c>
      <c r="J275" s="3">
        <f t="shared" si="18"/>
        <v>1.2663258251098035E-4</v>
      </c>
      <c r="K275" s="5">
        <f t="shared" si="19"/>
        <v>0.98840404191578302</v>
      </c>
    </row>
    <row r="276" spans="1:11" x14ac:dyDescent="0.25">
      <c r="A276" s="4">
        <v>44657</v>
      </c>
      <c r="B276" t="s">
        <v>12</v>
      </c>
      <c r="C276" s="2">
        <f>SUMIFS('Fluxo de Caixa'!D:D,'Fluxo de Caixa'!C:C,"Aquisição de Cotas PJ",'Fluxo de Caixa'!A:A,A276)</f>
        <v>0</v>
      </c>
      <c r="D276" s="2">
        <f>SUMIFS(Posicao!F:F,Posicao!A:A,A276)</f>
        <v>131437351.75999999</v>
      </c>
      <c r="E276" s="2">
        <v>11287838.41</v>
      </c>
      <c r="F276" s="2">
        <f>SUMIFS(CPR!D:D,CPR!A:A,A276)</f>
        <v>6021194.9199999999</v>
      </c>
      <c r="G276" s="2">
        <v>30000</v>
      </c>
      <c r="H276" s="2">
        <f t="shared" si="17"/>
        <v>148776385.08999997</v>
      </c>
      <c r="I276" s="2">
        <f t="shared" si="16"/>
        <v>-78564.670000048354</v>
      </c>
      <c r="J276" s="3">
        <f t="shared" si="18"/>
        <v>-5.2779346690666842E-4</v>
      </c>
      <c r="K276" s="5">
        <f t="shared" si="19"/>
        <v>0.98788236871979573</v>
      </c>
    </row>
    <row r="277" spans="1:11" x14ac:dyDescent="0.25">
      <c r="A277" s="4">
        <v>44658</v>
      </c>
      <c r="B277" t="s">
        <v>12</v>
      </c>
      <c r="C277" s="2">
        <f>SUMIFS('Fluxo de Caixa'!D:D,'Fluxo de Caixa'!C:C,"Aquisição de Cotas PJ",'Fluxo de Caixa'!A:A,A277)</f>
        <v>0</v>
      </c>
      <c r="D277" s="2">
        <f>SUMIFS(Posicao!F:F,Posicao!A:A,A277)</f>
        <v>129786881.38</v>
      </c>
      <c r="E277" s="2">
        <v>14092317.189999999</v>
      </c>
      <c r="F277" s="2">
        <f>SUMIFS(CPR!D:D,CPR!A:A,A277)</f>
        <v>4559401.6500000004</v>
      </c>
      <c r="G277" s="2">
        <v>30000</v>
      </c>
      <c r="H277" s="2">
        <f t="shared" si="17"/>
        <v>148468600.22</v>
      </c>
      <c r="I277" s="2">
        <f t="shared" si="16"/>
        <v>-307784.86999999546</v>
      </c>
      <c r="J277" s="3">
        <f t="shared" si="18"/>
        <v>-2.0687750264519853E-3</v>
      </c>
      <c r="K277" s="5">
        <f t="shared" si="19"/>
        <v>0.98583866234631601</v>
      </c>
    </row>
    <row r="278" spans="1:11" x14ac:dyDescent="0.25">
      <c r="A278" s="4">
        <v>44659</v>
      </c>
      <c r="B278" t="s">
        <v>12</v>
      </c>
      <c r="C278" s="2">
        <f>SUMIFS('Fluxo de Caixa'!D:D,'Fluxo de Caixa'!C:C,"Aquisição de Cotas PJ",'Fluxo de Caixa'!A:A,A278)</f>
        <v>0</v>
      </c>
      <c r="D278" s="2">
        <f>SUMIFS(Posicao!F:F,Posicao!A:A,A278)</f>
        <v>130011066.56</v>
      </c>
      <c r="E278" s="2">
        <v>16599949.949999999</v>
      </c>
      <c r="F278" s="2">
        <f>SUMIFS(CPR!D:D,CPR!A:A,A278)</f>
        <v>2139774.87</v>
      </c>
      <c r="G278" s="2">
        <v>30000</v>
      </c>
      <c r="H278" s="2">
        <f t="shared" si="17"/>
        <v>148780791.38</v>
      </c>
      <c r="I278" s="2">
        <f t="shared" si="16"/>
        <v>312191.16000000667</v>
      </c>
      <c r="J278" s="3">
        <f t="shared" si="18"/>
        <v>2.1027419908142423E-3</v>
      </c>
      <c r="K278" s="5">
        <f t="shared" si="19"/>
        <v>0.98791162669779964</v>
      </c>
    </row>
    <row r="279" spans="1:11" x14ac:dyDescent="0.25">
      <c r="A279" s="4">
        <v>44662</v>
      </c>
      <c r="B279" t="s">
        <v>12</v>
      </c>
      <c r="C279" s="2">
        <f>SUMIFS('Fluxo de Caixa'!D:D,'Fluxo de Caixa'!C:C,"Aquisição de Cotas PJ",'Fluxo de Caixa'!A:A,A279)</f>
        <v>0</v>
      </c>
      <c r="D279" s="2">
        <f>SUMIFS(Posicao!F:F,Posicao!A:A,A279)</f>
        <v>129909854.24000001</v>
      </c>
      <c r="E279" s="2">
        <v>17949217.039999999</v>
      </c>
      <c r="F279" s="2">
        <f>SUMIFS(CPR!D:D,CPR!A:A,A279)</f>
        <v>937564.49</v>
      </c>
      <c r="G279" s="2">
        <v>30000</v>
      </c>
      <c r="H279" s="2">
        <f t="shared" si="17"/>
        <v>148826635.77000001</v>
      </c>
      <c r="I279" s="2">
        <f t="shared" si="16"/>
        <v>45844.390000007115</v>
      </c>
      <c r="J279" s="3">
        <f t="shared" si="18"/>
        <v>3.0813379586694276E-4</v>
      </c>
      <c r="K279" s="5">
        <f t="shared" si="19"/>
        <v>0.98821603565731519</v>
      </c>
    </row>
    <row r="280" spans="1:11" x14ac:dyDescent="0.25">
      <c r="A280" s="4">
        <v>44663</v>
      </c>
      <c r="B280" t="s">
        <v>12</v>
      </c>
      <c r="C280" s="2">
        <f>SUMIFS('Fluxo de Caixa'!D:D,'Fluxo de Caixa'!C:C,"Aquisição de Cotas PJ",'Fluxo de Caixa'!A:A,A280)</f>
        <v>0</v>
      </c>
      <c r="D280" s="2">
        <f>SUMIFS(Posicao!F:F,Posicao!A:A,A280)</f>
        <v>129914961.38999999</v>
      </c>
      <c r="E280" s="2">
        <v>17957061.510000002</v>
      </c>
      <c r="F280" s="2">
        <f>SUMIFS(CPR!D:D,CPR!A:A,A280)</f>
        <v>964442.77999999991</v>
      </c>
      <c r="G280" s="2">
        <v>30000</v>
      </c>
      <c r="H280" s="2">
        <f t="shared" si="17"/>
        <v>148866465.67999998</v>
      </c>
      <c r="I280" s="2">
        <f t="shared" si="16"/>
        <v>39829.909999978612</v>
      </c>
      <c r="J280" s="3">
        <f t="shared" si="18"/>
        <v>2.6762622022534087E-4</v>
      </c>
      <c r="K280" s="5">
        <f t="shared" si="19"/>
        <v>0.98848050817970412</v>
      </c>
    </row>
    <row r="281" spans="1:11" x14ac:dyDescent="0.25">
      <c r="A281" s="4">
        <v>44664</v>
      </c>
      <c r="B281" t="s">
        <v>12</v>
      </c>
      <c r="C281" s="2">
        <f>SUMIFS('Fluxo de Caixa'!D:D,'Fluxo de Caixa'!C:C,"Aquisição de Cotas PJ",'Fluxo de Caixa'!A:A,A281)</f>
        <v>0</v>
      </c>
      <c r="D281" s="2">
        <f>SUMIFS(Posicao!F:F,Posicao!A:A,A281)</f>
        <v>129681246.76000001</v>
      </c>
      <c r="E281" s="2">
        <v>18457481.969999999</v>
      </c>
      <c r="F281" s="2">
        <f>SUMIFS(CPR!D:D,CPR!A:A,A281)</f>
        <v>607996.07000000007</v>
      </c>
      <c r="G281" s="2">
        <v>30000</v>
      </c>
      <c r="H281" s="2">
        <f t="shared" si="17"/>
        <v>148776724.80000001</v>
      </c>
      <c r="I281" s="2">
        <f t="shared" si="16"/>
        <v>-89740.879999983008</v>
      </c>
      <c r="J281" s="3">
        <f t="shared" si="18"/>
        <v>-6.0282804182970259E-4</v>
      </c>
      <c r="K281" s="5">
        <f t="shared" si="19"/>
        <v>0.98788462441057134</v>
      </c>
    </row>
    <row r="282" spans="1:11" x14ac:dyDescent="0.25">
      <c r="A282" s="4">
        <v>44665</v>
      </c>
      <c r="B282" t="s">
        <v>12</v>
      </c>
      <c r="C282" s="2">
        <f>SUMIFS('Fluxo de Caixa'!D:D,'Fluxo de Caixa'!C:C,"Aquisição de Cotas PJ",'Fluxo de Caixa'!A:A,A282)</f>
        <v>0</v>
      </c>
      <c r="D282" s="2">
        <f>SUMIFS(Posicao!F:F,Posicao!A:A,A282)</f>
        <v>129969388.50999999</v>
      </c>
      <c r="E282" s="2">
        <v>18797303.07</v>
      </c>
      <c r="F282" s="2">
        <f>SUMIFS(CPR!D:D,CPR!A:A,A282)</f>
        <v>264471.01</v>
      </c>
      <c r="G282" s="2">
        <v>30000</v>
      </c>
      <c r="H282" s="2">
        <f t="shared" si="17"/>
        <v>149061162.58999997</v>
      </c>
      <c r="I282" s="2">
        <f t="shared" si="16"/>
        <v>284437.78999998653</v>
      </c>
      <c r="J282" s="3">
        <f t="shared" si="18"/>
        <v>1.911843336935634E-3</v>
      </c>
      <c r="K282" s="5">
        <f t="shared" si="19"/>
        <v>0.98977330504741179</v>
      </c>
    </row>
    <row r="283" spans="1:11" x14ac:dyDescent="0.25">
      <c r="A283" s="4">
        <v>44669</v>
      </c>
      <c r="B283" t="s">
        <v>12</v>
      </c>
      <c r="C283" s="2">
        <f>SUMIFS('Fluxo de Caixa'!D:D,'Fluxo de Caixa'!C:C,"Aquisição de Cotas PJ",'Fluxo de Caixa'!A:A,A283)</f>
        <v>0</v>
      </c>
      <c r="D283" s="2">
        <f>SUMIFS(Posicao!F:F,Posicao!A:A,A283)</f>
        <v>129975132.03</v>
      </c>
      <c r="E283" s="2">
        <v>18948926.149999999</v>
      </c>
      <c r="F283" s="2">
        <f>SUMIFS(CPR!D:D,CPR!A:A,A283)</f>
        <v>149363.31000000003</v>
      </c>
      <c r="G283" s="2">
        <v>30000</v>
      </c>
      <c r="H283" s="2">
        <f t="shared" si="17"/>
        <v>149103421.49000001</v>
      </c>
      <c r="I283" s="2">
        <f t="shared" si="16"/>
        <v>42258.900000008987</v>
      </c>
      <c r="J283" s="3">
        <f t="shared" si="18"/>
        <v>2.8350040524133144E-4</v>
      </c>
      <c r="K283" s="5">
        <f t="shared" si="19"/>
        <v>0.99005390618048972</v>
      </c>
    </row>
    <row r="284" spans="1:11" x14ac:dyDescent="0.25">
      <c r="A284" s="4">
        <v>44670</v>
      </c>
      <c r="B284" t="s">
        <v>12</v>
      </c>
      <c r="C284" s="2">
        <f>SUMIFS('Fluxo de Caixa'!D:D,'Fluxo de Caixa'!C:C,"Aquisição de Cotas PJ",'Fluxo de Caixa'!A:A,A284)</f>
        <v>0</v>
      </c>
      <c r="D284" s="2">
        <f>SUMIFS(Posicao!F:F,Posicao!A:A,A284)</f>
        <v>129518531.16000001</v>
      </c>
      <c r="E284" s="2">
        <v>18988354.120000001</v>
      </c>
      <c r="F284" s="2">
        <f>SUMIFS(CPR!D:D,CPR!A:A,A284)</f>
        <v>124887.60999999999</v>
      </c>
      <c r="G284" s="2">
        <v>30000</v>
      </c>
      <c r="H284" s="2">
        <f t="shared" si="17"/>
        <v>148661772.89000002</v>
      </c>
      <c r="I284" s="2">
        <f t="shared" si="16"/>
        <v>-441648.5999999874</v>
      </c>
      <c r="J284" s="3">
        <f t="shared" si="18"/>
        <v>-2.9620286079726724E-3</v>
      </c>
      <c r="K284" s="5">
        <f t="shared" si="19"/>
        <v>0.98712133818694803</v>
      </c>
    </row>
    <row r="285" spans="1:11" x14ac:dyDescent="0.25">
      <c r="A285" s="4">
        <v>44671</v>
      </c>
      <c r="B285" t="s">
        <v>12</v>
      </c>
      <c r="C285" s="2">
        <f>SUMIFS('Fluxo de Caixa'!D:D,'Fluxo de Caixa'!C:C,"Aquisição de Cotas PJ",'Fluxo de Caixa'!A:A,A285)</f>
        <v>0</v>
      </c>
      <c r="D285" s="2">
        <f>SUMIFS(Posicao!F:F,Posicao!A:A,A285)</f>
        <v>129113341.94</v>
      </c>
      <c r="E285" s="2">
        <v>19134910.940000001</v>
      </c>
      <c r="F285" s="2">
        <f>SUMIFS(CPR!D:D,CPR!A:A,A285)</f>
        <v>284629.38</v>
      </c>
      <c r="G285" s="2">
        <v>30000</v>
      </c>
      <c r="H285" s="2">
        <f t="shared" si="17"/>
        <v>148562882.25999999</v>
      </c>
      <c r="I285" s="2">
        <f t="shared" si="16"/>
        <v>-98890.630000013392</v>
      </c>
      <c r="J285" s="3">
        <f t="shared" si="18"/>
        <v>-6.652055069542726E-4</v>
      </c>
      <c r="K285" s="5">
        <f t="shared" si="19"/>
        <v>0.98646469963675398</v>
      </c>
    </row>
    <row r="286" spans="1:11" x14ac:dyDescent="0.25">
      <c r="A286" s="4">
        <v>44673</v>
      </c>
      <c r="B286" t="s">
        <v>12</v>
      </c>
      <c r="C286" s="2">
        <f>SUMIFS('Fluxo de Caixa'!D:D,'Fluxo de Caixa'!C:C,"Aquisição de Cotas PJ",'Fluxo de Caixa'!A:A,A286)</f>
        <v>0</v>
      </c>
      <c r="D286" s="2">
        <f>SUMIFS(Posicao!F:F,Posicao!A:A,A286)</f>
        <v>129151502.30999997</v>
      </c>
      <c r="E286" s="2">
        <v>19143273.600000001</v>
      </c>
      <c r="F286" s="2">
        <f>SUMIFS(CPR!D:D,CPR!A:A,A286)</f>
        <v>356606.51</v>
      </c>
      <c r="G286" s="2">
        <v>30000</v>
      </c>
      <c r="H286" s="2">
        <f t="shared" si="17"/>
        <v>148681382.41999996</v>
      </c>
      <c r="I286" s="2">
        <f t="shared" si="16"/>
        <v>118500.15999997512</v>
      </c>
      <c r="J286" s="3">
        <f t="shared" si="18"/>
        <v>7.9764311379330888E-4</v>
      </c>
      <c r="K286" s="5">
        <f t="shared" si="19"/>
        <v>0.98725154641141943</v>
      </c>
    </row>
    <row r="287" spans="1:11" x14ac:dyDescent="0.25">
      <c r="A287" s="4">
        <v>44676</v>
      </c>
      <c r="B287" t="s">
        <v>12</v>
      </c>
      <c r="C287" s="2">
        <f>SUMIFS('Fluxo de Caixa'!D:D,'Fluxo de Caixa'!C:C,"Aquisição de Cotas PJ",'Fluxo de Caixa'!A:A,A287)</f>
        <v>0</v>
      </c>
      <c r="D287" s="2">
        <f>SUMIFS(Posicao!F:F,Posicao!A:A,A287)</f>
        <v>129162974.16000001</v>
      </c>
      <c r="E287" s="2">
        <v>19496249.140000001</v>
      </c>
      <c r="F287" s="2">
        <f>SUMIFS(CPR!D:D,CPR!A:A,A287)</f>
        <v>7732.9400000000023</v>
      </c>
      <c r="G287" s="2">
        <v>30000</v>
      </c>
      <c r="H287" s="2">
        <f t="shared" si="17"/>
        <v>148696956.24000001</v>
      </c>
      <c r="I287" s="2">
        <f t="shared" si="16"/>
        <v>15573.820000037842</v>
      </c>
      <c r="J287" s="3">
        <f t="shared" si="18"/>
        <v>1.0474626847391299E-4</v>
      </c>
      <c r="K287" s="5">
        <f t="shared" si="19"/>
        <v>0.98735495732695122</v>
      </c>
    </row>
    <row r="288" spans="1:11" x14ac:dyDescent="0.25">
      <c r="A288" s="4">
        <v>44677</v>
      </c>
      <c r="B288" t="s">
        <v>12</v>
      </c>
      <c r="C288" s="2">
        <f>SUMIFS('Fluxo de Caixa'!D:D,'Fluxo de Caixa'!C:C,"Aquisição de Cotas PJ",'Fluxo de Caixa'!A:A,A288)</f>
        <v>0</v>
      </c>
      <c r="D288" s="2">
        <f>SUMIFS(Posicao!F:F,Posicao!A:A,A288)</f>
        <v>129087552.00999998</v>
      </c>
      <c r="E288" s="2">
        <v>19580965.949999999</v>
      </c>
      <c r="F288" s="2">
        <f>SUMIFS(CPR!D:D,CPR!A:A,A288)</f>
        <v>-72728.049999999988</v>
      </c>
      <c r="G288" s="2">
        <v>30000</v>
      </c>
      <c r="H288" s="2">
        <f t="shared" si="17"/>
        <v>148625789.90999997</v>
      </c>
      <c r="I288" s="2">
        <f t="shared" si="16"/>
        <v>-71166.330000037095</v>
      </c>
      <c r="J288" s="3">
        <f t="shared" si="18"/>
        <v>-4.785997763476284E-4</v>
      </c>
      <c r="K288" s="5">
        <f t="shared" si="19"/>
        <v>0.98688240946519878</v>
      </c>
    </row>
    <row r="289" spans="1:11" x14ac:dyDescent="0.25">
      <c r="A289" s="4">
        <v>44678</v>
      </c>
      <c r="B289" t="s">
        <v>12</v>
      </c>
      <c r="C289" s="2">
        <f>SUMIFS('Fluxo de Caixa'!D:D,'Fluxo de Caixa'!C:C,"Aquisição de Cotas PJ",'Fluxo de Caixa'!A:A,A289)</f>
        <v>0</v>
      </c>
      <c r="D289" s="2">
        <f>SUMIFS(Posicao!F:F,Posicao!A:A,A289)</f>
        <v>129304708.72999999</v>
      </c>
      <c r="E289" s="2">
        <v>19589523.550000001</v>
      </c>
      <c r="F289" s="2">
        <f>SUMIFS(CPR!D:D,CPR!A:A,A289)</f>
        <v>-76990.89</v>
      </c>
      <c r="G289" s="2">
        <v>30000</v>
      </c>
      <c r="H289" s="2">
        <f t="shared" si="17"/>
        <v>148847241.39000002</v>
      </c>
      <c r="I289" s="2">
        <f t="shared" si="16"/>
        <v>221451.48000001517</v>
      </c>
      <c r="J289" s="3">
        <f t="shared" si="18"/>
        <v>1.4899936285224431E-3</v>
      </c>
      <c r="K289" s="5">
        <f t="shared" si="19"/>
        <v>0.9883528579674028</v>
      </c>
    </row>
    <row r="290" spans="1:11" x14ac:dyDescent="0.25">
      <c r="A290" s="4">
        <v>44679</v>
      </c>
      <c r="B290" t="s">
        <v>12</v>
      </c>
      <c r="C290" s="2">
        <f>SUMIFS('Fluxo de Caixa'!D:D,'Fluxo de Caixa'!C:C,"Aquisição de Cotas PJ",'Fluxo de Caixa'!A:A,A290)</f>
        <v>0</v>
      </c>
      <c r="D290" s="2">
        <f>SUMIFS(Posicao!F:F,Posicao!A:A,A290)</f>
        <v>129526274.43000001</v>
      </c>
      <c r="E290" s="2">
        <v>19598084.890000001</v>
      </c>
      <c r="F290" s="2">
        <f>SUMIFS(CPR!D:D,CPR!A:A,A290)</f>
        <v>-88956.63</v>
      </c>
      <c r="G290" s="2">
        <v>30000</v>
      </c>
      <c r="H290" s="2">
        <f t="shared" si="17"/>
        <v>149065402.69</v>
      </c>
      <c r="I290" s="2">
        <f t="shared" si="16"/>
        <v>218161.30000001774</v>
      </c>
      <c r="J290" s="3">
        <f t="shared" si="18"/>
        <v>1.4656724435248717E-3</v>
      </c>
      <c r="K290" s="5">
        <f t="shared" si="19"/>
        <v>0.98980145951580467</v>
      </c>
    </row>
    <row r="291" spans="1:11" x14ac:dyDescent="0.25">
      <c r="A291" s="4">
        <v>44680</v>
      </c>
      <c r="B291" t="s">
        <v>12</v>
      </c>
      <c r="C291" s="2">
        <f>SUMIFS('Fluxo de Caixa'!D:D,'Fluxo de Caixa'!C:C,"Aquisição de Cotas PJ",'Fluxo de Caixa'!A:A,A291)</f>
        <v>0</v>
      </c>
      <c r="D291" s="2">
        <f>SUMIFS(Posicao!F:F,Posicao!A:A,A291)</f>
        <v>129652790.94</v>
      </c>
      <c r="E291" s="2">
        <v>19606649.98</v>
      </c>
      <c r="F291" s="2">
        <f>SUMIFS(CPR!D:D,CPR!A:A,A291)</f>
        <v>-87995.299999999988</v>
      </c>
      <c r="G291" s="2">
        <v>30000</v>
      </c>
      <c r="H291" s="2">
        <f t="shared" si="17"/>
        <v>149201445.61999997</v>
      </c>
      <c r="I291" s="2">
        <f t="shared" si="16"/>
        <v>136042.92999999033</v>
      </c>
      <c r="J291" s="3">
        <f t="shared" si="18"/>
        <v>9.126392009479791E-4</v>
      </c>
      <c r="K291" s="5">
        <f t="shared" si="19"/>
        <v>0.9907047911289143</v>
      </c>
    </row>
    <row r="292" spans="1:11" x14ac:dyDescent="0.25">
      <c r="A292" s="4">
        <v>44683</v>
      </c>
      <c r="B292" t="s">
        <v>12</v>
      </c>
      <c r="C292" s="2">
        <f>SUMIFS('Fluxo de Caixa'!D:D,'Fluxo de Caixa'!C:C,"Aquisição de Cotas PJ",'Fluxo de Caixa'!A:A,A292)</f>
        <v>0</v>
      </c>
      <c r="D292" s="2">
        <f>SUMIFS(Posicao!F:F,Posicao!A:A,A292)</f>
        <v>128318890.92999999</v>
      </c>
      <c r="E292" s="2">
        <v>19615218.809999999</v>
      </c>
      <c r="F292" s="2">
        <f>SUMIFS(CPR!D:D,CPR!A:A,A292)</f>
        <v>792984.02</v>
      </c>
      <c r="G292" s="2">
        <v>30000</v>
      </c>
      <c r="H292" s="2">
        <f t="shared" si="17"/>
        <v>148757093.75999999</v>
      </c>
      <c r="I292" s="2">
        <f t="shared" si="16"/>
        <v>-444351.86000000715</v>
      </c>
      <c r="J292" s="3">
        <f t="shared" si="18"/>
        <v>-2.978200768454506E-3</v>
      </c>
      <c r="K292" s="5">
        <f t="shared" si="19"/>
        <v>0.98775427335866262</v>
      </c>
    </row>
    <row r="293" spans="1:11" x14ac:dyDescent="0.25">
      <c r="A293" s="4">
        <v>44684</v>
      </c>
      <c r="B293" t="s">
        <v>12</v>
      </c>
      <c r="C293" s="2">
        <f>SUMIFS('Fluxo de Caixa'!D:D,'Fluxo de Caixa'!C:C,"Aquisição de Cotas PJ",'Fluxo de Caixa'!A:A,A293)</f>
        <v>0</v>
      </c>
      <c r="D293" s="2">
        <f>SUMIFS(Posicao!F:F,Posicao!A:A,A293)</f>
        <v>128481714.06999998</v>
      </c>
      <c r="E293" s="2">
        <v>19629056.989999998</v>
      </c>
      <c r="F293" s="2">
        <f>SUMIFS(CPR!D:D,CPR!A:A,A293)</f>
        <v>858800.45000000019</v>
      </c>
      <c r="G293" s="2">
        <v>30000</v>
      </c>
      <c r="H293" s="2">
        <f t="shared" si="17"/>
        <v>148999571.50999996</v>
      </c>
      <c r="I293" s="2">
        <f t="shared" si="16"/>
        <v>242477.74999998556</v>
      </c>
      <c r="J293" s="3">
        <f t="shared" si="18"/>
        <v>1.6300247865234012E-3</v>
      </c>
      <c r="K293" s="5">
        <f t="shared" si="19"/>
        <v>0.9893643373072315</v>
      </c>
    </row>
    <row r="294" spans="1:11" x14ac:dyDescent="0.25">
      <c r="A294" s="4">
        <v>44685</v>
      </c>
      <c r="B294" t="s">
        <v>12</v>
      </c>
      <c r="C294" s="2">
        <f>SUMIFS('Fluxo de Caixa'!D:D,'Fluxo de Caixa'!C:C,"Aquisição de Cotas PJ",'Fluxo de Caixa'!A:A,A294)</f>
        <v>0</v>
      </c>
      <c r="D294" s="2">
        <f>SUMIFS(Posicao!F:F,Posicao!A:A,A294)</f>
        <v>128268892.66000003</v>
      </c>
      <c r="E294" s="2">
        <v>19637635.620000001</v>
      </c>
      <c r="F294" s="2">
        <f>SUMIFS(CPR!D:D,CPR!A:A,A294)</f>
        <v>858031.62000000023</v>
      </c>
      <c r="G294" s="2">
        <v>30000</v>
      </c>
      <c r="H294" s="2">
        <f t="shared" si="17"/>
        <v>148794559.90000004</v>
      </c>
      <c r="I294" s="2">
        <f t="shared" si="16"/>
        <v>-205011.609999949</v>
      </c>
      <c r="J294" s="3">
        <f t="shared" si="18"/>
        <v>-1.3759208024715015E-3</v>
      </c>
      <c r="K294" s="5">
        <f t="shared" si="19"/>
        <v>0.98800305033430702</v>
      </c>
    </row>
    <row r="295" spans="1:11" x14ac:dyDescent="0.25">
      <c r="A295" s="4">
        <v>44686</v>
      </c>
      <c r="B295" t="s">
        <v>12</v>
      </c>
      <c r="C295" s="2">
        <f>SUMIFS('Fluxo de Caixa'!D:D,'Fluxo de Caixa'!C:C,"Aquisição de Cotas PJ",'Fluxo de Caixa'!A:A,A295)</f>
        <v>0</v>
      </c>
      <c r="D295" s="2">
        <f>SUMIFS(Posicao!F:F,Posicao!A:A,A295)</f>
        <v>127969479.26000001</v>
      </c>
      <c r="E295" s="2">
        <v>19696139.899999999</v>
      </c>
      <c r="F295" s="2">
        <f>SUMIFS(CPR!D:D,CPR!A:A,A295)</f>
        <v>1036000.02</v>
      </c>
      <c r="G295" s="2">
        <v>30000</v>
      </c>
      <c r="H295" s="2">
        <f t="shared" si="17"/>
        <v>148731619.18000001</v>
      </c>
      <c r="I295" s="2">
        <f t="shared" si="16"/>
        <v>-62940.720000023604</v>
      </c>
      <c r="J295" s="3">
        <f t="shared" si="18"/>
        <v>-4.2300417463060483E-4</v>
      </c>
      <c r="K295" s="5">
        <f t="shared" si="19"/>
        <v>0.98758512091946782</v>
      </c>
    </row>
    <row r="296" spans="1:11" x14ac:dyDescent="0.25">
      <c r="A296" s="4">
        <v>44687</v>
      </c>
      <c r="B296" t="s">
        <v>12</v>
      </c>
      <c r="C296" s="2">
        <f>SUMIFS('Fluxo de Caixa'!D:D,'Fluxo de Caixa'!C:C,"Aquisição de Cotas PJ",'Fluxo de Caixa'!A:A,A296)</f>
        <v>0</v>
      </c>
      <c r="D296" s="2">
        <f>SUMIFS(Posicao!F:F,Posicao!A:A,A296)</f>
        <v>127673420.21000001</v>
      </c>
      <c r="E296" s="2">
        <v>19669861.850000001</v>
      </c>
      <c r="F296" s="2">
        <f>SUMIFS(CPR!D:D,CPR!A:A,A296)</f>
        <v>1210654.6599999999</v>
      </c>
      <c r="G296" s="2">
        <v>30000</v>
      </c>
      <c r="H296" s="2">
        <f t="shared" si="17"/>
        <v>148583936.72</v>
      </c>
      <c r="I296" s="2">
        <f t="shared" si="16"/>
        <v>-147682.45999999414</v>
      </c>
      <c r="J296" s="3">
        <f t="shared" si="18"/>
        <v>-9.9294595738424573E-4</v>
      </c>
      <c r="K296" s="5">
        <f t="shared" si="19"/>
        <v>0.9866045022660781</v>
      </c>
    </row>
    <row r="297" spans="1:11" x14ac:dyDescent="0.25">
      <c r="A297" s="4">
        <v>44690</v>
      </c>
      <c r="B297" t="s">
        <v>12</v>
      </c>
      <c r="C297" s="2">
        <f>SUMIFS('Fluxo de Caixa'!D:D,'Fluxo de Caixa'!C:C,"Aquisição de Cotas PJ",'Fluxo de Caixa'!A:A,A297)</f>
        <v>0</v>
      </c>
      <c r="D297" s="2">
        <f>SUMIFS(Posicao!F:F,Posicao!A:A,A297)</f>
        <v>127094165.78</v>
      </c>
      <c r="E297" s="2">
        <v>19990780.800000001</v>
      </c>
      <c r="F297" s="2">
        <f>SUMIFS(CPR!D:D,CPR!A:A,A297)</f>
        <v>984389.6399999999</v>
      </c>
      <c r="G297" s="2">
        <v>30000</v>
      </c>
      <c r="H297" s="2">
        <f t="shared" si="17"/>
        <v>148099336.22</v>
      </c>
      <c r="I297" s="2">
        <f t="shared" si="16"/>
        <v>-484600.50000000792</v>
      </c>
      <c r="J297" s="3">
        <f t="shared" si="18"/>
        <v>-3.2614595540917495E-3</v>
      </c>
      <c r="K297" s="5">
        <f t="shared" si="19"/>
        <v>0.9833867315860525</v>
      </c>
    </row>
    <row r="298" spans="1:11" x14ac:dyDescent="0.25">
      <c r="A298" s="4">
        <v>44691</v>
      </c>
      <c r="B298" t="s">
        <v>12</v>
      </c>
      <c r="C298" s="2">
        <f>SUMIFS('Fluxo de Caixa'!D:D,'Fluxo de Caixa'!C:C,"Aquisição de Cotas PJ",'Fluxo de Caixa'!A:A,A298)</f>
        <v>0</v>
      </c>
      <c r="D298" s="2">
        <f>SUMIFS(Posicao!F:F,Posicao!A:A,A298)</f>
        <v>127103338.94</v>
      </c>
      <c r="E298" s="2">
        <v>20142417.34</v>
      </c>
      <c r="F298" s="2">
        <f>SUMIFS(CPR!D:D,CPR!A:A,A298)</f>
        <v>1016973.52</v>
      </c>
      <c r="G298" s="2">
        <v>30000</v>
      </c>
      <c r="H298" s="2">
        <f t="shared" si="17"/>
        <v>148292729.80000001</v>
      </c>
      <c r="I298" s="2">
        <f t="shared" si="16"/>
        <v>193393.57999999565</v>
      </c>
      <c r="J298" s="3">
        <f t="shared" si="18"/>
        <v>1.3058369128185121E-3</v>
      </c>
      <c r="K298" s="5">
        <f t="shared" si="19"/>
        <v>0.98467087427973354</v>
      </c>
    </row>
    <row r="299" spans="1:11" x14ac:dyDescent="0.25">
      <c r="A299" s="4">
        <v>44692</v>
      </c>
      <c r="B299" t="s">
        <v>12</v>
      </c>
      <c r="C299" s="2">
        <f>SUMIFS('Fluxo de Caixa'!D:D,'Fluxo de Caixa'!C:C,"Aquisição de Cotas PJ",'Fluxo de Caixa'!A:A,A299)</f>
        <v>0</v>
      </c>
      <c r="D299" s="2">
        <f>SUMIFS(Posicao!F:F,Posicao!A:A,A299)</f>
        <v>126567175.69999999</v>
      </c>
      <c r="E299" s="2">
        <v>20151933.41</v>
      </c>
      <c r="F299" s="2">
        <f>SUMIFS(CPR!D:D,CPR!A:A,A299)</f>
        <v>1045756.5299999999</v>
      </c>
      <c r="G299" s="2">
        <v>30000</v>
      </c>
      <c r="H299" s="2">
        <f t="shared" si="17"/>
        <v>147794865.63999999</v>
      </c>
      <c r="I299" s="2">
        <f t="shared" si="16"/>
        <v>-497864.16000000935</v>
      </c>
      <c r="J299" s="3">
        <f t="shared" si="18"/>
        <v>-3.3573065966987768E-3</v>
      </c>
      <c r="K299" s="5">
        <f t="shared" si="19"/>
        <v>0.98136503225793703</v>
      </c>
    </row>
    <row r="300" spans="1:11" x14ac:dyDescent="0.25">
      <c r="A300" s="4">
        <v>44693</v>
      </c>
      <c r="B300" t="s">
        <v>12</v>
      </c>
      <c r="C300" s="2">
        <f>SUMIFS('Fluxo de Caixa'!D:D,'Fluxo de Caixa'!C:C,"Aquisição de Cotas PJ",'Fluxo de Caixa'!A:A,A300)</f>
        <v>0</v>
      </c>
      <c r="D300" s="2">
        <f>SUMIFS(Posicao!F:F,Posicao!A:A,A300)</f>
        <v>126568099.37999998</v>
      </c>
      <c r="E300" s="2">
        <v>20662133.27</v>
      </c>
      <c r="F300" s="2">
        <f>SUMIFS(CPR!D:D,CPR!A:A,A300)</f>
        <v>674744.94</v>
      </c>
      <c r="G300" s="2">
        <v>30000</v>
      </c>
      <c r="H300" s="2">
        <f t="shared" si="17"/>
        <v>147934977.58999997</v>
      </c>
      <c r="I300" s="2">
        <f t="shared" si="16"/>
        <v>140111.94999999169</v>
      </c>
      <c r="J300" s="3">
        <f t="shared" si="18"/>
        <v>9.4801635627368534E-4</v>
      </c>
      <c r="K300" s="5">
        <f t="shared" si="19"/>
        <v>0.98229538235999259</v>
      </c>
    </row>
    <row r="301" spans="1:11" x14ac:dyDescent="0.25">
      <c r="A301" s="4">
        <v>44694</v>
      </c>
      <c r="B301" t="s">
        <v>12</v>
      </c>
      <c r="C301" s="2">
        <f>SUMIFS('Fluxo de Caixa'!D:D,'Fluxo de Caixa'!C:C,"Aquisição de Cotas PJ",'Fluxo de Caixa'!A:A,A301)</f>
        <v>0</v>
      </c>
      <c r="D301" s="2">
        <f>SUMIFS(Posicao!F:F,Posicao!A:A,A301)</f>
        <v>126949024.27</v>
      </c>
      <c r="E301" s="2">
        <v>21027843.510000002</v>
      </c>
      <c r="F301" s="2">
        <f>SUMIFS(CPR!D:D,CPR!A:A,A301)</f>
        <v>317806.29000000004</v>
      </c>
      <c r="G301" s="2">
        <v>30000</v>
      </c>
      <c r="H301" s="2">
        <f t="shared" si="17"/>
        <v>148324674.06999999</v>
      </c>
      <c r="I301" s="2">
        <f t="shared" si="16"/>
        <v>389696.48000001768</v>
      </c>
      <c r="J301" s="3">
        <f t="shared" si="18"/>
        <v>2.6342416536544646E-3</v>
      </c>
      <c r="K301" s="5">
        <f t="shared" si="19"/>
        <v>0.98488298577239775</v>
      </c>
    </row>
    <row r="302" spans="1:11" x14ac:dyDescent="0.25">
      <c r="A302" s="4">
        <v>44697</v>
      </c>
      <c r="B302" t="s">
        <v>12</v>
      </c>
      <c r="C302" s="2">
        <f>SUMIFS('Fluxo de Caixa'!D:D,'Fluxo de Caixa'!C:C,"Aquisição de Cotas PJ",'Fluxo de Caixa'!A:A,A302)</f>
        <v>0</v>
      </c>
      <c r="D302" s="2">
        <f>SUMIFS(Posicao!F:F,Posicao!A:A,A302)</f>
        <v>126870692.04000001</v>
      </c>
      <c r="E302" s="2">
        <v>21218727.399999999</v>
      </c>
      <c r="F302" s="2">
        <f>SUMIFS(CPR!D:D,CPR!A:A,A302)</f>
        <v>131936.06000000003</v>
      </c>
      <c r="G302" s="2">
        <v>30000</v>
      </c>
      <c r="H302" s="2">
        <f t="shared" si="17"/>
        <v>148251355.5</v>
      </c>
      <c r="I302" s="2">
        <f t="shared" si="16"/>
        <v>-73318.569999992411</v>
      </c>
      <c r="J302" s="3">
        <f t="shared" si="18"/>
        <v>-4.9431135082346868E-4</v>
      </c>
      <c r="K302" s="5">
        <f t="shared" si="19"/>
        <v>0.98439614693329758</v>
      </c>
    </row>
    <row r="303" spans="1:11" x14ac:dyDescent="0.25">
      <c r="A303" s="4">
        <v>44698</v>
      </c>
      <c r="B303" t="s">
        <v>12</v>
      </c>
      <c r="C303" s="2">
        <f>SUMIFS('Fluxo de Caixa'!D:D,'Fluxo de Caixa'!C:C,"Aquisição de Cotas PJ",'Fluxo de Caixa'!A:A,A303)</f>
        <v>0</v>
      </c>
      <c r="D303" s="2">
        <f>SUMIFS(Posicao!F:F,Posicao!A:A,A303)</f>
        <v>127101271.37</v>
      </c>
      <c r="E303" s="2">
        <v>21259898.579999998</v>
      </c>
      <c r="F303" s="2">
        <f>SUMIFS(CPR!D:D,CPR!A:A,A303)</f>
        <v>97858.299999999988</v>
      </c>
      <c r="G303" s="2">
        <v>30000</v>
      </c>
      <c r="H303" s="2">
        <f t="shared" si="17"/>
        <v>148489028.25</v>
      </c>
      <c r="I303" s="2">
        <f t="shared" si="16"/>
        <v>237672.7499999979</v>
      </c>
      <c r="J303" s="3">
        <f t="shared" si="18"/>
        <v>1.6031742117865351E-3</v>
      </c>
      <c r="K303" s="5">
        <f t="shared" si="19"/>
        <v>0.98597430545024312</v>
      </c>
    </row>
    <row r="304" spans="1:11" x14ac:dyDescent="0.25">
      <c r="A304" s="4">
        <v>44699</v>
      </c>
      <c r="B304" t="s">
        <v>12</v>
      </c>
      <c r="C304" s="2">
        <f>SUMIFS('Fluxo de Caixa'!D:D,'Fluxo de Caixa'!C:C,"Aquisição de Cotas PJ",'Fluxo de Caixa'!A:A,A304)</f>
        <v>0</v>
      </c>
      <c r="D304" s="2">
        <f>SUMIFS(Posicao!F:F,Posicao!A:A,A304)</f>
        <v>127165001.74000001</v>
      </c>
      <c r="E304" s="2">
        <v>21407785.170000002</v>
      </c>
      <c r="F304" s="2">
        <f>SUMIFS(CPR!D:D,CPR!A:A,A304)</f>
        <v>-44393.73</v>
      </c>
      <c r="G304" s="2">
        <v>30000</v>
      </c>
      <c r="H304" s="2">
        <f t="shared" si="17"/>
        <v>148558393.18000004</v>
      </c>
      <c r="I304" s="2">
        <f t="shared" si="16"/>
        <v>69364.930000008346</v>
      </c>
      <c r="J304" s="3">
        <f t="shared" si="18"/>
        <v>4.6713841970346618E-4</v>
      </c>
      <c r="K304" s="5">
        <f t="shared" si="19"/>
        <v>0.98643489192915934</v>
      </c>
    </row>
    <row r="305" spans="1:11" x14ac:dyDescent="0.25">
      <c r="A305" s="4">
        <v>44700</v>
      </c>
      <c r="B305" t="s">
        <v>12</v>
      </c>
      <c r="C305" s="2">
        <f>SUMIFS('Fluxo de Caixa'!D:D,'Fluxo de Caixa'!C:C,"Aquisição de Cotas PJ",'Fluxo de Caixa'!A:A,A305)</f>
        <v>0</v>
      </c>
      <c r="D305" s="2">
        <f>SUMIFS(Posicao!F:F,Posicao!A:A,A305)</f>
        <v>127525293.25000001</v>
      </c>
      <c r="E305" s="2">
        <v>21417899.059999999</v>
      </c>
      <c r="F305" s="2">
        <f>SUMIFS(CPR!D:D,CPR!A:A,A305)</f>
        <v>-19020.660000000003</v>
      </c>
      <c r="G305" s="2">
        <v>30000</v>
      </c>
      <c r="H305" s="2">
        <f t="shared" si="17"/>
        <v>148954171.65000001</v>
      </c>
      <c r="I305" s="2">
        <f t="shared" si="16"/>
        <v>395778.47000000218</v>
      </c>
      <c r="J305" s="3">
        <f t="shared" si="18"/>
        <v>2.6641272938410093E-3</v>
      </c>
      <c r="K305" s="5">
        <f t="shared" si="19"/>
        <v>0.98906288004834497</v>
      </c>
    </row>
    <row r="306" spans="1:11" x14ac:dyDescent="0.25">
      <c r="A306" s="4">
        <v>44701</v>
      </c>
      <c r="B306" t="s">
        <v>12</v>
      </c>
      <c r="C306" s="2">
        <f>SUMIFS('Fluxo de Caixa'!D:D,'Fluxo de Caixa'!C:C,"Aquisição de Cotas PJ",'Fluxo de Caixa'!A:A,A306)</f>
        <v>0</v>
      </c>
      <c r="D306" s="2">
        <f>SUMIFS(Posicao!F:F,Posicao!A:A,A306)</f>
        <v>127776532.26000001</v>
      </c>
      <c r="E306" s="2">
        <v>21431646.57</v>
      </c>
      <c r="F306" s="2">
        <f>SUMIFS(CPR!D:D,CPR!A:A,A306)</f>
        <v>-38775.760000000002</v>
      </c>
      <c r="G306" s="2">
        <v>30000</v>
      </c>
      <c r="H306" s="2">
        <f t="shared" si="17"/>
        <v>149199403.07000002</v>
      </c>
      <c r="I306" s="2">
        <f t="shared" si="16"/>
        <v>245231.41999999213</v>
      </c>
      <c r="J306" s="3">
        <f t="shared" si="18"/>
        <v>1.6463548303716953E-3</v>
      </c>
      <c r="K306" s="5">
        <f t="shared" si="19"/>
        <v>0.99069122849845404</v>
      </c>
    </row>
    <row r="307" spans="1:11" x14ac:dyDescent="0.25">
      <c r="A307" s="4">
        <v>44704</v>
      </c>
      <c r="B307" t="s">
        <v>12</v>
      </c>
      <c r="C307" s="2">
        <f>SUMIFS('Fluxo de Caixa'!D:D,'Fluxo de Caixa'!C:C,"Aquisição de Cotas PJ",'Fluxo de Caixa'!A:A,A307)</f>
        <v>0</v>
      </c>
      <c r="D307" s="2">
        <f>SUMIFS(Posicao!F:F,Posicao!A:A,A307)</f>
        <v>127987326.89999999</v>
      </c>
      <c r="E307" s="2">
        <v>21441771.73</v>
      </c>
      <c r="F307" s="2">
        <f>SUMIFS(CPR!D:D,CPR!A:A,A307)</f>
        <v>-50100.020000000004</v>
      </c>
      <c r="G307" s="2">
        <v>30000</v>
      </c>
      <c r="H307" s="2">
        <f t="shared" si="17"/>
        <v>149408998.60999998</v>
      </c>
      <c r="I307" s="2">
        <f t="shared" si="16"/>
        <v>209595.53999998583</v>
      </c>
      <c r="J307" s="3">
        <f t="shared" si="18"/>
        <v>1.4048014649338087E-3</v>
      </c>
      <c r="K307" s="5">
        <f t="shared" si="19"/>
        <v>0.99208295298754567</v>
      </c>
    </row>
    <row r="308" spans="1:11" x14ac:dyDescent="0.25">
      <c r="A308" s="4">
        <v>44705</v>
      </c>
      <c r="B308" t="s">
        <v>12</v>
      </c>
      <c r="C308" s="2">
        <f>SUMIFS('Fluxo de Caixa'!D:D,'Fluxo de Caixa'!C:C,"Aquisição de Cotas PJ",'Fluxo de Caixa'!A:A,A308)</f>
        <v>0</v>
      </c>
      <c r="D308" s="2">
        <f>SUMIFS(Posicao!F:F,Posicao!A:A,A308)</f>
        <v>127878734.64</v>
      </c>
      <c r="E308" s="2">
        <v>21451901.68</v>
      </c>
      <c r="F308" s="2">
        <f>SUMIFS(CPR!D:D,CPR!A:A,A308)</f>
        <v>-51194.81</v>
      </c>
      <c r="G308" s="2">
        <v>30000</v>
      </c>
      <c r="H308" s="2">
        <f t="shared" si="17"/>
        <v>149309441.50999999</v>
      </c>
      <c r="I308" s="2">
        <f t="shared" si="16"/>
        <v>-99557.099999991202</v>
      </c>
      <c r="J308" s="3">
        <f t="shared" si="18"/>
        <v>-6.6633938334506593E-4</v>
      </c>
      <c r="K308" s="5">
        <f t="shared" si="19"/>
        <v>0.99142188904442485</v>
      </c>
    </row>
    <row r="309" spans="1:11" x14ac:dyDescent="0.25">
      <c r="A309" s="4">
        <v>44706</v>
      </c>
      <c r="B309" t="s">
        <v>12</v>
      </c>
      <c r="C309" s="2">
        <f>SUMIFS('Fluxo de Caixa'!D:D,'Fluxo de Caixa'!C:C,"Aquisição de Cotas PJ",'Fluxo de Caixa'!A:A,A309)</f>
        <v>0</v>
      </c>
      <c r="D309" s="2">
        <f>SUMIFS(Posicao!F:F,Posicao!A:A,A309)</f>
        <v>128091732.28999999</v>
      </c>
      <c r="E309" s="2">
        <v>21495917.710000001</v>
      </c>
      <c r="F309" s="2">
        <f>SUMIFS(CPR!D:D,CPR!A:A,A309)</f>
        <v>-103439.69</v>
      </c>
      <c r="G309" s="2">
        <v>29592.79</v>
      </c>
      <c r="H309" s="2">
        <f t="shared" si="17"/>
        <v>149513803.09999999</v>
      </c>
      <c r="I309" s="2">
        <f t="shared" si="16"/>
        <v>204361.58999999225</v>
      </c>
      <c r="J309" s="3">
        <f t="shared" si="18"/>
        <v>1.3687117702218794E-3</v>
      </c>
      <c r="K309" s="5">
        <f t="shared" si="19"/>
        <v>0.99277885985321557</v>
      </c>
    </row>
    <row r="310" spans="1:11" x14ac:dyDescent="0.25">
      <c r="A310" s="4">
        <v>44707</v>
      </c>
      <c r="B310" t="s">
        <v>12</v>
      </c>
      <c r="C310" s="2">
        <f>SUMIFS('Fluxo de Caixa'!D:D,'Fluxo de Caixa'!C:C,"Aquisição de Cotas PJ",'Fluxo de Caixa'!A:A,A310)</f>
        <v>0</v>
      </c>
      <c r="D310" s="2">
        <f>SUMIFS(Posicao!F:F,Posicao!A:A,A310)</f>
        <v>128205775.31000003</v>
      </c>
      <c r="E310" s="2">
        <v>21506073.239999998</v>
      </c>
      <c r="F310" s="2">
        <f>SUMIFS(CPR!D:D,CPR!A:A,A310)</f>
        <v>-55722.539999999979</v>
      </c>
      <c r="G310" s="2">
        <v>30000</v>
      </c>
      <c r="H310" s="2">
        <f t="shared" si="17"/>
        <v>149686126.01000005</v>
      </c>
      <c r="I310" s="2">
        <f t="shared" si="16"/>
        <v>172322.91000003801</v>
      </c>
      <c r="J310" s="3">
        <f t="shared" si="18"/>
        <v>1.1525551917422802E-3</v>
      </c>
      <c r="K310" s="5">
        <f t="shared" si="19"/>
        <v>0.99392309228239129</v>
      </c>
    </row>
    <row r="311" spans="1:11" x14ac:dyDescent="0.25">
      <c r="A311" s="4">
        <v>44708</v>
      </c>
      <c r="B311" t="s">
        <v>12</v>
      </c>
      <c r="C311" s="2">
        <f>SUMIFS('Fluxo de Caixa'!D:D,'Fluxo de Caixa'!C:C,"Aquisição de Cotas PJ",'Fluxo de Caixa'!A:A,A311)</f>
        <v>0</v>
      </c>
      <c r="D311" s="2">
        <f>SUMIFS(Posicao!F:F,Posicao!A:A,A311)</f>
        <v>128244644.63999999</v>
      </c>
      <c r="E311" s="2">
        <v>21516233.559999999</v>
      </c>
      <c r="F311" s="2">
        <f>SUMIFS(CPR!D:D,CPR!A:A,A311)</f>
        <v>81889.69</v>
      </c>
      <c r="G311" s="2">
        <v>30000</v>
      </c>
      <c r="H311" s="2">
        <f t="shared" si="17"/>
        <v>149872767.88999999</v>
      </c>
      <c r="I311" s="2">
        <f t="shared" si="16"/>
        <v>186641.87999995379</v>
      </c>
      <c r="J311" s="3">
        <f t="shared" si="18"/>
        <v>1.2468883053829908E-3</v>
      </c>
      <c r="K311" s="5">
        <f t="shared" si="19"/>
        <v>0.99516240336260819</v>
      </c>
    </row>
    <row r="312" spans="1:11" x14ac:dyDescent="0.25">
      <c r="A312" s="4">
        <v>44711</v>
      </c>
      <c r="B312" t="s">
        <v>12</v>
      </c>
      <c r="C312" s="2">
        <f>SUMIFS('Fluxo de Caixa'!D:D,'Fluxo de Caixa'!C:C,"Aquisição de Cotas PJ",'Fluxo de Caixa'!A:A,A312)</f>
        <v>0</v>
      </c>
      <c r="D312" s="2">
        <f>SUMIFS(Posicao!F:F,Posicao!A:A,A312)</f>
        <v>128227019.83000001</v>
      </c>
      <c r="E312" s="2">
        <v>21625229.649999999</v>
      </c>
      <c r="F312" s="2">
        <f>SUMIFS(CPR!D:D,CPR!A:A,A312)</f>
        <v>5653.210000000021</v>
      </c>
      <c r="G312" s="2">
        <v>30000</v>
      </c>
      <c r="H312" s="2">
        <f t="shared" si="17"/>
        <v>149887902.69000003</v>
      </c>
      <c r="I312" s="2">
        <f t="shared" si="16"/>
        <v>15134.800000027288</v>
      </c>
      <c r="J312" s="3">
        <f t="shared" si="18"/>
        <v>1.0098432299012162E-4</v>
      </c>
      <c r="K312" s="5">
        <f t="shared" si="19"/>
        <v>0.9952628991641771</v>
      </c>
    </row>
    <row r="313" spans="1:11" x14ac:dyDescent="0.25">
      <c r="A313" s="4">
        <v>44712</v>
      </c>
      <c r="B313" t="s">
        <v>12</v>
      </c>
      <c r="C313" s="2">
        <f>SUMIFS('Fluxo de Caixa'!D:D,'Fluxo de Caixa'!C:C,"Aquisição de Cotas PJ",'Fluxo de Caixa'!A:A,A313)</f>
        <v>0</v>
      </c>
      <c r="D313" s="2">
        <f>SUMIFS(Posicao!F:F,Posicao!A:A,A313)</f>
        <v>128759285.11000001</v>
      </c>
      <c r="E313" s="2">
        <v>21816698.329999998</v>
      </c>
      <c r="F313" s="2">
        <f>SUMIFS(CPR!D:D,CPR!A:A,A313)</f>
        <v>-210884.34</v>
      </c>
      <c r="G313" s="2">
        <v>30000</v>
      </c>
      <c r="H313" s="2">
        <f t="shared" si="17"/>
        <v>150395099.09999999</v>
      </c>
      <c r="I313" s="2">
        <f t="shared" si="16"/>
        <v>507196.41000000085</v>
      </c>
      <c r="J313" s="3">
        <f t="shared" si="18"/>
        <v>3.3838381943937837E-3</v>
      </c>
      <c r="K313" s="5">
        <f t="shared" si="19"/>
        <v>0.99863070777583196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286D-B8D7-462C-B831-CF37BC0EAA41}">
  <sheetPr codeName="Planilha6">
    <tabColor rgb="FF309A89"/>
  </sheetPr>
  <dimension ref="A1:F5411"/>
  <sheetViews>
    <sheetView showGridLines="0" workbookViewId="0">
      <selection activeCell="D19" sqref="D19"/>
    </sheetView>
  </sheetViews>
  <sheetFormatPr defaultRowHeight="15" x14ac:dyDescent="0.25"/>
  <cols>
    <col min="1" max="1" width="10.7109375" style="4" bestFit="1" customWidth="1"/>
    <col min="3" max="3" width="10.85546875" customWidth="1"/>
    <col min="4" max="4" width="10.85546875" style="7" customWidth="1"/>
    <col min="5" max="5" width="10.85546875" style="2" customWidth="1"/>
    <col min="6" max="6" width="15.5703125" customWidth="1"/>
  </cols>
  <sheetData>
    <row r="1" spans="1:6" x14ac:dyDescent="0.25">
      <c r="A1" s="1" t="s">
        <v>0</v>
      </c>
      <c r="B1" s="1" t="s">
        <v>1</v>
      </c>
      <c r="C1" s="1" t="s">
        <v>41</v>
      </c>
      <c r="D1" s="13" t="s">
        <v>42</v>
      </c>
      <c r="E1" s="16" t="s">
        <v>43</v>
      </c>
      <c r="F1" s="11" t="s">
        <v>4</v>
      </c>
    </row>
    <row r="2" spans="1:6" x14ac:dyDescent="0.25">
      <c r="A2" s="4">
        <v>44263</v>
      </c>
      <c r="B2" t="s">
        <v>12</v>
      </c>
      <c r="C2" t="s">
        <v>47</v>
      </c>
      <c r="D2" s="25">
        <v>248</v>
      </c>
      <c r="E2" s="2">
        <v>92.29</v>
      </c>
      <c r="F2" s="2">
        <f>D2*E2</f>
        <v>22887.920000000002</v>
      </c>
    </row>
    <row r="3" spans="1:6" x14ac:dyDescent="0.25">
      <c r="A3" s="4">
        <v>44263</v>
      </c>
      <c r="B3" t="s">
        <v>12</v>
      </c>
      <c r="C3" t="s">
        <v>48</v>
      </c>
      <c r="D3" s="25">
        <v>3128</v>
      </c>
      <c r="E3" s="2">
        <v>111.01</v>
      </c>
      <c r="F3" s="2">
        <f t="shared" ref="F3:F8" si="0">D3*E3</f>
        <v>347239.28</v>
      </c>
    </row>
    <row r="4" spans="1:6" x14ac:dyDescent="0.25">
      <c r="A4" s="4">
        <v>44263</v>
      </c>
      <c r="B4" t="s">
        <v>12</v>
      </c>
      <c r="C4" t="s">
        <v>52</v>
      </c>
      <c r="D4" s="25">
        <v>14</v>
      </c>
      <c r="E4" s="2">
        <v>100.76</v>
      </c>
      <c r="F4" s="2">
        <f t="shared" si="0"/>
        <v>1410.64</v>
      </c>
    </row>
    <row r="5" spans="1:6" x14ac:dyDescent="0.25">
      <c r="A5" s="4">
        <v>44263</v>
      </c>
      <c r="B5" t="s">
        <v>12</v>
      </c>
      <c r="C5" t="s">
        <v>51</v>
      </c>
      <c r="D5" s="25">
        <v>590</v>
      </c>
      <c r="E5" s="2">
        <v>111.5</v>
      </c>
      <c r="F5" s="2">
        <f t="shared" si="0"/>
        <v>65785</v>
      </c>
    </row>
    <row r="6" spans="1:6" x14ac:dyDescent="0.25">
      <c r="A6" s="4">
        <v>44263</v>
      </c>
      <c r="B6" t="s">
        <v>12</v>
      </c>
      <c r="C6" t="s">
        <v>49</v>
      </c>
      <c r="D6" s="25">
        <v>283</v>
      </c>
      <c r="E6" s="2">
        <v>67.95</v>
      </c>
      <c r="F6" s="2">
        <f t="shared" si="0"/>
        <v>19229.850000000002</v>
      </c>
    </row>
    <row r="7" spans="1:6" x14ac:dyDescent="0.25">
      <c r="A7" s="4">
        <v>44263</v>
      </c>
      <c r="B7" t="s">
        <v>12</v>
      </c>
      <c r="C7" t="s">
        <v>50</v>
      </c>
      <c r="D7" s="25">
        <v>3151</v>
      </c>
      <c r="E7" s="2">
        <v>118</v>
      </c>
      <c r="F7" s="2">
        <f t="shared" si="0"/>
        <v>371818</v>
      </c>
    </row>
    <row r="8" spans="1:6" x14ac:dyDescent="0.25">
      <c r="A8" s="4">
        <v>44263</v>
      </c>
      <c r="B8" t="s">
        <v>12</v>
      </c>
      <c r="C8" t="s">
        <v>53</v>
      </c>
      <c r="D8" s="25">
        <v>1475</v>
      </c>
      <c r="E8" s="2">
        <v>96</v>
      </c>
      <c r="F8" s="2">
        <f t="shared" si="0"/>
        <v>141600</v>
      </c>
    </row>
    <row r="9" spans="1:6" x14ac:dyDescent="0.25">
      <c r="A9" s="4">
        <v>44263</v>
      </c>
      <c r="B9" t="s">
        <v>12</v>
      </c>
      <c r="C9" t="s">
        <v>54</v>
      </c>
      <c r="D9" s="25">
        <v>4088</v>
      </c>
      <c r="E9" s="2">
        <v>53.2</v>
      </c>
      <c r="F9" s="2">
        <f t="shared" ref="F9:F72" si="1">D9*E9</f>
        <v>217481.60000000001</v>
      </c>
    </row>
    <row r="10" spans="1:6" x14ac:dyDescent="0.25">
      <c r="A10" s="4">
        <v>44263</v>
      </c>
      <c r="B10" t="s">
        <v>12</v>
      </c>
      <c r="C10" t="s">
        <v>55</v>
      </c>
      <c r="D10" s="25">
        <v>576</v>
      </c>
      <c r="E10" s="2">
        <v>102.32</v>
      </c>
      <c r="F10" s="2">
        <f t="shared" si="1"/>
        <v>58936.319999999992</v>
      </c>
    </row>
    <row r="11" spans="1:6" x14ac:dyDescent="0.25">
      <c r="A11" s="4">
        <v>44263</v>
      </c>
      <c r="B11" t="s">
        <v>12</v>
      </c>
      <c r="C11" t="s">
        <v>56</v>
      </c>
      <c r="D11" s="25">
        <v>4274</v>
      </c>
      <c r="E11" s="2">
        <v>116</v>
      </c>
      <c r="F11" s="2">
        <f t="shared" si="1"/>
        <v>495784</v>
      </c>
    </row>
    <row r="12" spans="1:6" x14ac:dyDescent="0.25">
      <c r="A12" s="4">
        <v>44264</v>
      </c>
      <c r="B12" t="s">
        <v>12</v>
      </c>
      <c r="C12" t="s">
        <v>56</v>
      </c>
      <c r="D12" s="7">
        <f>SUMIFS($D:$D,$C:$C,C12,$A:$A,_xlfn.MAXIFS($A:$A,$A:$A,"&lt;"&amp;A12))+SUMIFS(Movimentacao!$D:$D,Movimentacao!$C:$C,C12,Movimentacao!$A:$A,A12)</f>
        <v>9929</v>
      </c>
      <c r="E12" s="2">
        <v>115.92</v>
      </c>
      <c r="F12" s="2">
        <f t="shared" si="1"/>
        <v>1150969.68</v>
      </c>
    </row>
    <row r="13" spans="1:6" x14ac:dyDescent="0.25">
      <c r="A13" s="4">
        <v>44264</v>
      </c>
      <c r="B13" t="s">
        <v>12</v>
      </c>
      <c r="C13" t="s">
        <v>55</v>
      </c>
      <c r="D13" s="7">
        <f>SUMIFS($D:$D,$C:$C,C13,$A:$A,_xlfn.MAXIFS($A:$A,$A:$A,"&lt;"&amp;A13))+SUMIFS(Movimentacao!$D:$D,Movimentacao!$C:$C,C13,Movimentacao!$A:$A,A13)</f>
        <v>1046</v>
      </c>
      <c r="E13" s="2">
        <v>102.7</v>
      </c>
      <c r="F13" s="2">
        <f t="shared" si="1"/>
        <v>107424.2</v>
      </c>
    </row>
    <row r="14" spans="1:6" x14ac:dyDescent="0.25">
      <c r="A14" s="4">
        <v>44264</v>
      </c>
      <c r="B14" t="s">
        <v>12</v>
      </c>
      <c r="C14" t="s">
        <v>54</v>
      </c>
      <c r="D14" s="7">
        <f>SUMIFS($D:$D,$C:$C,C14,$A:$A,_xlfn.MAXIFS($A:$A,$A:$A,"&lt;"&amp;A14))+SUMIFS(Movimentacao!$D:$D,Movimentacao!$C:$C,C14,Movimentacao!$A:$A,A14)</f>
        <v>7953</v>
      </c>
      <c r="E14" s="2">
        <v>53</v>
      </c>
      <c r="F14" s="2">
        <f t="shared" si="1"/>
        <v>421509</v>
      </c>
    </row>
    <row r="15" spans="1:6" x14ac:dyDescent="0.25">
      <c r="A15" s="4">
        <v>44264</v>
      </c>
      <c r="B15" t="s">
        <v>12</v>
      </c>
      <c r="C15" t="s">
        <v>53</v>
      </c>
      <c r="D15" s="7">
        <f>SUMIFS($D:$D,$C:$C,C15,$A:$A,_xlfn.MAXIFS($A:$A,$A:$A,"&lt;"&amp;A15))+SUMIFS(Movimentacao!$D:$D,Movimentacao!$C:$C,C15,Movimentacao!$A:$A,A15)</f>
        <v>4116</v>
      </c>
      <c r="E15" s="2">
        <v>96.01</v>
      </c>
      <c r="F15" s="2">
        <f t="shared" si="1"/>
        <v>395177.16000000003</v>
      </c>
    </row>
    <row r="16" spans="1:6" x14ac:dyDescent="0.25">
      <c r="A16" s="4">
        <v>44264</v>
      </c>
      <c r="B16" t="s">
        <v>12</v>
      </c>
      <c r="C16" t="s">
        <v>52</v>
      </c>
      <c r="D16" s="7">
        <f>SUMIFS($D:$D,$C:$C,C16,$A:$A,_xlfn.MAXIFS($A:$A,$A:$A,"&lt;"&amp;A16))+SUMIFS(Movimentacao!$D:$D,Movimentacao!$C:$C,C16,Movimentacao!$A:$A,A16)</f>
        <v>6252</v>
      </c>
      <c r="E16" s="2">
        <v>99.98</v>
      </c>
      <c r="F16" s="2">
        <f t="shared" si="1"/>
        <v>625074.96000000008</v>
      </c>
    </row>
    <row r="17" spans="1:6" x14ac:dyDescent="0.25">
      <c r="A17" s="4">
        <v>44264</v>
      </c>
      <c r="B17" t="s">
        <v>12</v>
      </c>
      <c r="C17" t="s">
        <v>49</v>
      </c>
      <c r="D17" s="7">
        <f>SUMIFS($D:$D,$C:$C,C17,$A:$A,_xlfn.MAXIFS($A:$A,$A:$A,"&lt;"&amp;A17))+SUMIFS(Movimentacao!$D:$D,Movimentacao!$C:$C,C17,Movimentacao!$A:$A,A17)</f>
        <v>365</v>
      </c>
      <c r="E17" s="2">
        <v>67</v>
      </c>
      <c r="F17" s="2">
        <f t="shared" si="1"/>
        <v>24455</v>
      </c>
    </row>
    <row r="18" spans="1:6" x14ac:dyDescent="0.25">
      <c r="A18" s="4">
        <v>44264</v>
      </c>
      <c r="B18" t="s">
        <v>12</v>
      </c>
      <c r="C18" t="s">
        <v>50</v>
      </c>
      <c r="D18" s="7">
        <f>SUMIFS($D:$D,$C:$C,C18,$A:$A,_xlfn.MAXIFS($A:$A,$A:$A,"&lt;"&amp;A18))+SUMIFS(Movimentacao!$D:$D,Movimentacao!$C:$C,C18,Movimentacao!$A:$A,A18)</f>
        <v>5126</v>
      </c>
      <c r="E18" s="2">
        <v>117.4</v>
      </c>
      <c r="F18" s="2">
        <f t="shared" si="1"/>
        <v>601792.4</v>
      </c>
    </row>
    <row r="19" spans="1:6" x14ac:dyDescent="0.25">
      <c r="A19" s="4">
        <v>44264</v>
      </c>
      <c r="B19" t="s">
        <v>12</v>
      </c>
      <c r="C19" t="s">
        <v>48</v>
      </c>
      <c r="D19" s="7">
        <f>SUMIFS($D:$D,$C:$C,C19,$A:$A,_xlfn.MAXIFS($A:$A,$A:$A,"&lt;"&amp;A19))+SUMIFS(Movimentacao!$D:$D,Movimentacao!$C:$C,C19,Movimentacao!$A:$A,A19)</f>
        <v>4501</v>
      </c>
      <c r="E19" s="2">
        <v>110.7</v>
      </c>
      <c r="F19" s="2">
        <f t="shared" si="1"/>
        <v>498260.7</v>
      </c>
    </row>
    <row r="20" spans="1:6" x14ac:dyDescent="0.25">
      <c r="A20" s="4">
        <v>44264</v>
      </c>
      <c r="B20" t="s">
        <v>12</v>
      </c>
      <c r="C20" t="s">
        <v>47</v>
      </c>
      <c r="D20" s="7">
        <f>SUMIFS($D:$D,$C:$C,C20,$A:$A,_xlfn.MAXIFS($A:$A,$A:$A,"&lt;"&amp;A20))+SUMIFS(Movimentacao!$D:$D,Movimentacao!$C:$C,C20,Movimentacao!$A:$A,A20)</f>
        <v>1015</v>
      </c>
      <c r="E20" s="2">
        <v>92.25</v>
      </c>
      <c r="F20" s="2">
        <f t="shared" si="1"/>
        <v>93633.75</v>
      </c>
    </row>
    <row r="21" spans="1:6" x14ac:dyDescent="0.25">
      <c r="A21" s="4">
        <v>44264</v>
      </c>
      <c r="B21" t="s">
        <v>12</v>
      </c>
      <c r="C21" t="s">
        <v>51</v>
      </c>
      <c r="D21" s="7">
        <f>SUMIFS($D:$D,$C:$C,C21,$A:$A,_xlfn.MAXIFS($A:$A,$A:$A,"&lt;"&amp;A21))+SUMIFS(Movimentacao!$D:$D,Movimentacao!$C:$C,C21,Movimentacao!$A:$A,A21)</f>
        <v>590</v>
      </c>
      <c r="E21" s="2">
        <v>112</v>
      </c>
      <c r="F21" s="2">
        <f t="shared" si="1"/>
        <v>66080</v>
      </c>
    </row>
    <row r="22" spans="1:6" x14ac:dyDescent="0.25">
      <c r="A22" s="4">
        <v>44265</v>
      </c>
      <c r="B22" t="s">
        <v>12</v>
      </c>
      <c r="C22" t="s">
        <v>53</v>
      </c>
      <c r="D22" s="7">
        <f>SUMIFS($D:$D,$C:$C,C22,$A:$A,_xlfn.MAXIFS($A:$A,$A:$A,"&lt;"&amp;A22))+SUMIFS(Movimentacao!$D:$D,Movimentacao!$C:$C,C22,Movimentacao!$A:$A,A22)</f>
        <v>6898</v>
      </c>
      <c r="E22" s="2">
        <v>95.51</v>
      </c>
      <c r="F22" s="2">
        <f t="shared" si="1"/>
        <v>658827.98</v>
      </c>
    </row>
    <row r="23" spans="1:6" x14ac:dyDescent="0.25">
      <c r="A23" s="4">
        <v>44265</v>
      </c>
      <c r="B23" t="s">
        <v>12</v>
      </c>
      <c r="C23" t="s">
        <v>56</v>
      </c>
      <c r="D23" s="7">
        <f>SUMIFS($D:$D,$C:$C,C23,$A:$A,_xlfn.MAXIFS($A:$A,$A:$A,"&lt;"&amp;A23))+SUMIFS(Movimentacao!$D:$D,Movimentacao!$C:$C,C23,Movimentacao!$A:$A,A23)</f>
        <v>15537</v>
      </c>
      <c r="E23" s="2">
        <v>114.84</v>
      </c>
      <c r="F23" s="2">
        <f t="shared" si="1"/>
        <v>1784269.08</v>
      </c>
    </row>
    <row r="24" spans="1:6" x14ac:dyDescent="0.25">
      <c r="A24" s="4">
        <v>44265</v>
      </c>
      <c r="B24" t="s">
        <v>12</v>
      </c>
      <c r="C24" t="s">
        <v>55</v>
      </c>
      <c r="D24" s="7">
        <f>SUMIFS($D:$D,$C:$C,C24,$A:$A,_xlfn.MAXIFS($A:$A,$A:$A,"&lt;"&amp;A24))+SUMIFS(Movimentacao!$D:$D,Movimentacao!$C:$C,C24,Movimentacao!$A:$A,A24)</f>
        <v>1535</v>
      </c>
      <c r="E24" s="2">
        <v>104.19</v>
      </c>
      <c r="F24" s="2">
        <f t="shared" si="1"/>
        <v>159931.65</v>
      </c>
    </row>
    <row r="25" spans="1:6" x14ac:dyDescent="0.25">
      <c r="A25" s="4">
        <v>44265</v>
      </c>
      <c r="B25" t="s">
        <v>12</v>
      </c>
      <c r="C25" t="s">
        <v>54</v>
      </c>
      <c r="D25" s="7">
        <f>SUMIFS($D:$D,$C:$C,C25,$A:$A,_xlfn.MAXIFS($A:$A,$A:$A,"&lt;"&amp;A25))+SUMIFS(Movimentacao!$D:$D,Movimentacao!$C:$C,C25,Movimentacao!$A:$A,A25)</f>
        <v>11908</v>
      </c>
      <c r="E25" s="2">
        <v>52.91</v>
      </c>
      <c r="F25" s="2">
        <f t="shared" si="1"/>
        <v>630052.27999999991</v>
      </c>
    </row>
    <row r="26" spans="1:6" x14ac:dyDescent="0.25">
      <c r="A26" s="4">
        <v>44265</v>
      </c>
      <c r="B26" t="s">
        <v>12</v>
      </c>
      <c r="C26" t="s">
        <v>52</v>
      </c>
      <c r="D26" s="7">
        <f>SUMIFS($D:$D,$C:$C,C26,$A:$A,_xlfn.MAXIFS($A:$A,$A:$A,"&lt;"&amp;A26))+SUMIFS(Movimentacao!$D:$D,Movimentacao!$C:$C,C26,Movimentacao!$A:$A,A26)</f>
        <v>23217</v>
      </c>
      <c r="E26" s="2">
        <v>100.07</v>
      </c>
      <c r="F26" s="2">
        <f t="shared" si="1"/>
        <v>2323325.19</v>
      </c>
    </row>
    <row r="27" spans="1:6" x14ac:dyDescent="0.25">
      <c r="A27" s="4">
        <v>44265</v>
      </c>
      <c r="B27" t="s">
        <v>12</v>
      </c>
      <c r="C27" t="s">
        <v>49</v>
      </c>
      <c r="D27" s="7">
        <f>SUMIFS($D:$D,$C:$C,C27,$A:$A,_xlfn.MAXIFS($A:$A,$A:$A,"&lt;"&amp;A27))+SUMIFS(Movimentacao!$D:$D,Movimentacao!$C:$C,C27,Movimentacao!$A:$A,A27)</f>
        <v>462</v>
      </c>
      <c r="E27" s="2">
        <v>67.81</v>
      </c>
      <c r="F27" s="2">
        <f t="shared" si="1"/>
        <v>31328.22</v>
      </c>
    </row>
    <row r="28" spans="1:6" x14ac:dyDescent="0.25">
      <c r="A28" s="4">
        <v>44265</v>
      </c>
      <c r="B28" t="s">
        <v>12</v>
      </c>
      <c r="C28" t="s">
        <v>50</v>
      </c>
      <c r="D28" s="7">
        <f>SUMIFS($D:$D,$C:$C,C28,$A:$A,_xlfn.MAXIFS($A:$A,$A:$A,"&lt;"&amp;A28))+SUMIFS(Movimentacao!$D:$D,Movimentacao!$C:$C,C28,Movimentacao!$A:$A,A28)</f>
        <v>8362</v>
      </c>
      <c r="E28" s="2">
        <v>117.2</v>
      </c>
      <c r="F28" s="2">
        <f t="shared" si="1"/>
        <v>980026.4</v>
      </c>
    </row>
    <row r="29" spans="1:6" x14ac:dyDescent="0.25">
      <c r="A29" s="4">
        <v>44265</v>
      </c>
      <c r="B29" t="s">
        <v>12</v>
      </c>
      <c r="C29" t="s">
        <v>48</v>
      </c>
      <c r="D29" s="7">
        <f>SUMIFS($D:$D,$C:$C,C29,$A:$A,_xlfn.MAXIFS($A:$A,$A:$A,"&lt;"&amp;A29))+SUMIFS(Movimentacao!$D:$D,Movimentacao!$C:$C,C29,Movimentacao!$A:$A,A29)</f>
        <v>8029</v>
      </c>
      <c r="E29" s="2">
        <v>111.01</v>
      </c>
      <c r="F29" s="2">
        <f t="shared" si="1"/>
        <v>891299.29</v>
      </c>
    </row>
    <row r="30" spans="1:6" x14ac:dyDescent="0.25">
      <c r="A30" s="4">
        <v>44265</v>
      </c>
      <c r="B30" t="s">
        <v>12</v>
      </c>
      <c r="C30" t="s">
        <v>47</v>
      </c>
      <c r="D30" s="7">
        <f>SUMIFS($D:$D,$C:$C,C30,$A:$A,_xlfn.MAXIFS($A:$A,$A:$A,"&lt;"&amp;A30))+SUMIFS(Movimentacao!$D:$D,Movimentacao!$C:$C,C30,Movimentacao!$A:$A,A30)</f>
        <v>1779</v>
      </c>
      <c r="E30" s="2">
        <v>91.69</v>
      </c>
      <c r="F30" s="2">
        <f t="shared" si="1"/>
        <v>163116.51</v>
      </c>
    </row>
    <row r="31" spans="1:6" x14ac:dyDescent="0.25">
      <c r="A31" s="4">
        <v>44265</v>
      </c>
      <c r="B31" t="s">
        <v>12</v>
      </c>
      <c r="C31" t="s">
        <v>51</v>
      </c>
      <c r="D31" s="7">
        <f>SUMIFS($D:$D,$C:$C,C31,$A:$A,_xlfn.MAXIFS($A:$A,$A:$A,"&lt;"&amp;A31))+SUMIFS(Movimentacao!$D:$D,Movimentacao!$C:$C,C31,Movimentacao!$A:$A,A31)</f>
        <v>914</v>
      </c>
      <c r="E31" s="2">
        <v>111.64</v>
      </c>
      <c r="F31" s="2">
        <f t="shared" si="1"/>
        <v>102038.96</v>
      </c>
    </row>
    <row r="32" spans="1:6" x14ac:dyDescent="0.25">
      <c r="A32" s="4">
        <v>44266</v>
      </c>
      <c r="B32" t="s">
        <v>12</v>
      </c>
      <c r="C32" t="s">
        <v>56</v>
      </c>
      <c r="D32" s="7">
        <f>SUMIFS($D:$D,$C:$C,C32,$A:$A,_xlfn.MAXIFS($A:$A,$A:$A,"&lt;"&amp;A32))+SUMIFS(Movimentacao!$D:$D,Movimentacao!$C:$C,C32,Movimentacao!$A:$A,A32)</f>
        <v>20903</v>
      </c>
      <c r="E32" s="2">
        <v>116.28</v>
      </c>
      <c r="F32" s="2">
        <f t="shared" si="1"/>
        <v>2430600.84</v>
      </c>
    </row>
    <row r="33" spans="1:6" x14ac:dyDescent="0.25">
      <c r="A33" s="4">
        <v>44266</v>
      </c>
      <c r="B33" t="s">
        <v>12</v>
      </c>
      <c r="C33" t="s">
        <v>55</v>
      </c>
      <c r="D33" s="7">
        <f>SUMIFS($D:$D,$C:$C,C33,$A:$A,_xlfn.MAXIFS($A:$A,$A:$A,"&lt;"&amp;A33))+SUMIFS(Movimentacao!$D:$D,Movimentacao!$C:$C,C33,Movimentacao!$A:$A,A33)</f>
        <v>2120</v>
      </c>
      <c r="E33" s="2">
        <v>102.54</v>
      </c>
      <c r="F33" s="2">
        <f t="shared" si="1"/>
        <v>217384.80000000002</v>
      </c>
    </row>
    <row r="34" spans="1:6" x14ac:dyDescent="0.25">
      <c r="A34" s="4">
        <v>44266</v>
      </c>
      <c r="B34" t="s">
        <v>12</v>
      </c>
      <c r="C34" t="s">
        <v>54</v>
      </c>
      <c r="D34" s="7">
        <f>SUMIFS($D:$D,$C:$C,C34,$A:$A,_xlfn.MAXIFS($A:$A,$A:$A,"&lt;"&amp;A34))+SUMIFS(Movimentacao!$D:$D,Movimentacao!$C:$C,C34,Movimentacao!$A:$A,A34)</f>
        <v>15644</v>
      </c>
      <c r="E34" s="2">
        <v>53</v>
      </c>
      <c r="F34" s="2">
        <f t="shared" si="1"/>
        <v>829132</v>
      </c>
    </row>
    <row r="35" spans="1:6" x14ac:dyDescent="0.25">
      <c r="A35" s="4">
        <v>44266</v>
      </c>
      <c r="B35" t="s">
        <v>12</v>
      </c>
      <c r="C35" t="s">
        <v>53</v>
      </c>
      <c r="D35" s="7">
        <f>SUMIFS($D:$D,$C:$C,C35,$A:$A,_xlfn.MAXIFS($A:$A,$A:$A,"&lt;"&amp;A35))+SUMIFS(Movimentacao!$D:$D,Movimentacao!$C:$C,C35,Movimentacao!$A:$A,A35)</f>
        <v>9729</v>
      </c>
      <c r="E35" s="2">
        <v>95.57</v>
      </c>
      <c r="F35" s="2">
        <f t="shared" si="1"/>
        <v>929800.52999999991</v>
      </c>
    </row>
    <row r="36" spans="1:6" x14ac:dyDescent="0.25">
      <c r="A36" s="4">
        <v>44266</v>
      </c>
      <c r="B36" t="s">
        <v>12</v>
      </c>
      <c r="C36" t="s">
        <v>52</v>
      </c>
      <c r="D36" s="7">
        <f>SUMIFS($D:$D,$C:$C,C36,$A:$A,_xlfn.MAXIFS($A:$A,$A:$A,"&lt;"&amp;A36))+SUMIFS(Movimentacao!$D:$D,Movimentacao!$C:$C,C36,Movimentacao!$A:$A,A36)</f>
        <v>50369</v>
      </c>
      <c r="E36" s="2">
        <v>99.09</v>
      </c>
      <c r="F36" s="2">
        <f t="shared" si="1"/>
        <v>4991064.21</v>
      </c>
    </row>
    <row r="37" spans="1:6" x14ac:dyDescent="0.25">
      <c r="A37" s="4">
        <v>44266</v>
      </c>
      <c r="B37" t="s">
        <v>12</v>
      </c>
      <c r="C37" t="s">
        <v>50</v>
      </c>
      <c r="D37" s="7">
        <f>SUMIFS($D:$D,$C:$C,C37,$A:$A,_xlfn.MAXIFS($A:$A,$A:$A,"&lt;"&amp;A37))+SUMIFS(Movimentacao!$D:$D,Movimentacao!$C:$C,C37,Movimentacao!$A:$A,A37)</f>
        <v>11518</v>
      </c>
      <c r="E37" s="2">
        <v>117.2</v>
      </c>
      <c r="F37" s="2">
        <f t="shared" si="1"/>
        <v>1349909.6</v>
      </c>
    </row>
    <row r="38" spans="1:6" x14ac:dyDescent="0.25">
      <c r="A38" s="4">
        <v>44266</v>
      </c>
      <c r="B38" t="s">
        <v>12</v>
      </c>
      <c r="C38" t="s">
        <v>49</v>
      </c>
      <c r="D38" s="7">
        <f>SUMIFS($D:$D,$C:$C,C38,$A:$A,_xlfn.MAXIFS($A:$A,$A:$A,"&lt;"&amp;A38))+SUMIFS(Movimentacao!$D:$D,Movimentacao!$C:$C,C38,Movimentacao!$A:$A,A38)</f>
        <v>612</v>
      </c>
      <c r="E38" s="2">
        <v>67.95</v>
      </c>
      <c r="F38" s="2">
        <f t="shared" si="1"/>
        <v>41585.4</v>
      </c>
    </row>
    <row r="39" spans="1:6" x14ac:dyDescent="0.25">
      <c r="A39" s="4">
        <v>44266</v>
      </c>
      <c r="B39" t="s">
        <v>12</v>
      </c>
      <c r="C39" t="s">
        <v>48</v>
      </c>
      <c r="D39" s="7">
        <f>SUMIFS($D:$D,$C:$C,C39,$A:$A,_xlfn.MAXIFS($A:$A,$A:$A,"&lt;"&amp;A39))+SUMIFS(Movimentacao!$D:$D,Movimentacao!$C:$C,C39,Movimentacao!$A:$A,A39)</f>
        <v>11279</v>
      </c>
      <c r="E39" s="2">
        <v>111.59</v>
      </c>
      <c r="F39" s="2">
        <f t="shared" si="1"/>
        <v>1258623.6100000001</v>
      </c>
    </row>
    <row r="40" spans="1:6" x14ac:dyDescent="0.25">
      <c r="A40" s="4">
        <v>44266</v>
      </c>
      <c r="B40" t="s">
        <v>12</v>
      </c>
      <c r="C40" t="s">
        <v>47</v>
      </c>
      <c r="D40" s="7">
        <f>SUMIFS($D:$D,$C:$C,C40,$A:$A,_xlfn.MAXIFS($A:$A,$A:$A,"&lt;"&amp;A40))+SUMIFS(Movimentacao!$D:$D,Movimentacao!$C:$C,C40,Movimentacao!$A:$A,A40)</f>
        <v>1779</v>
      </c>
      <c r="E40" s="2">
        <v>92.1</v>
      </c>
      <c r="F40" s="2">
        <f t="shared" si="1"/>
        <v>163845.9</v>
      </c>
    </row>
    <row r="41" spans="1:6" x14ac:dyDescent="0.25">
      <c r="A41" s="4">
        <v>44266</v>
      </c>
      <c r="B41" t="s">
        <v>12</v>
      </c>
      <c r="C41" t="s">
        <v>51</v>
      </c>
      <c r="D41" s="7">
        <f>SUMIFS($D:$D,$C:$C,C41,$A:$A,_xlfn.MAXIFS($A:$A,$A:$A,"&lt;"&amp;A41))+SUMIFS(Movimentacao!$D:$D,Movimentacao!$C:$C,C41,Movimentacao!$A:$A,A41)</f>
        <v>1140</v>
      </c>
      <c r="E41" s="2">
        <v>112</v>
      </c>
      <c r="F41" s="2">
        <f t="shared" si="1"/>
        <v>127680</v>
      </c>
    </row>
    <row r="42" spans="1:6" x14ac:dyDescent="0.25">
      <c r="A42" s="4">
        <v>44267</v>
      </c>
      <c r="B42" t="s">
        <v>12</v>
      </c>
      <c r="C42" t="s">
        <v>53</v>
      </c>
      <c r="D42" s="7">
        <f>SUMIFS($D:$D,$C:$C,C42,$A:$A,_xlfn.MAXIFS($A:$A,$A:$A,"&lt;"&amp;A42))+SUMIFS(Movimentacao!$D:$D,Movimentacao!$C:$C,C42,Movimentacao!$A:$A,A42)</f>
        <v>12557</v>
      </c>
      <c r="E42" s="2">
        <v>95.3</v>
      </c>
      <c r="F42" s="2">
        <f t="shared" si="1"/>
        <v>1196682.0999999999</v>
      </c>
    </row>
    <row r="43" spans="1:6" x14ac:dyDescent="0.25">
      <c r="A43" s="4">
        <v>44267</v>
      </c>
      <c r="B43" t="s">
        <v>12</v>
      </c>
      <c r="C43" t="s">
        <v>56</v>
      </c>
      <c r="D43" s="7">
        <f>SUMIFS($D:$D,$C:$C,C43,$A:$A,_xlfn.MAXIFS($A:$A,$A:$A,"&lt;"&amp;A43))+SUMIFS(Movimentacao!$D:$D,Movimentacao!$C:$C,C43,Movimentacao!$A:$A,A43)</f>
        <v>26123</v>
      </c>
      <c r="E43" s="2">
        <v>116</v>
      </c>
      <c r="F43" s="2">
        <f t="shared" si="1"/>
        <v>3030268</v>
      </c>
    </row>
    <row r="44" spans="1:6" x14ac:dyDescent="0.25">
      <c r="A44" s="4">
        <v>44267</v>
      </c>
      <c r="B44" t="s">
        <v>12</v>
      </c>
      <c r="C44" t="s">
        <v>55</v>
      </c>
      <c r="D44" s="7">
        <f>SUMIFS($D:$D,$C:$C,C44,$A:$A,_xlfn.MAXIFS($A:$A,$A:$A,"&lt;"&amp;A44))+SUMIFS(Movimentacao!$D:$D,Movimentacao!$C:$C,C44,Movimentacao!$A:$A,A44)</f>
        <v>2715</v>
      </c>
      <c r="E44" s="2">
        <v>102.55</v>
      </c>
      <c r="F44" s="2">
        <f t="shared" si="1"/>
        <v>278423.25</v>
      </c>
    </row>
    <row r="45" spans="1:6" x14ac:dyDescent="0.25">
      <c r="A45" s="4">
        <v>44267</v>
      </c>
      <c r="B45" t="s">
        <v>12</v>
      </c>
      <c r="C45" t="s">
        <v>54</v>
      </c>
      <c r="D45" s="7">
        <f>SUMIFS($D:$D,$C:$C,C45,$A:$A,_xlfn.MAXIFS($A:$A,$A:$A,"&lt;"&amp;A45))+SUMIFS(Movimentacao!$D:$D,Movimentacao!$C:$C,C45,Movimentacao!$A:$A,A45)</f>
        <v>15760</v>
      </c>
      <c r="E45" s="2">
        <v>53.1</v>
      </c>
      <c r="F45" s="2">
        <f t="shared" si="1"/>
        <v>836856</v>
      </c>
    </row>
    <row r="46" spans="1:6" x14ac:dyDescent="0.25">
      <c r="A46" s="4">
        <v>44267</v>
      </c>
      <c r="B46" t="s">
        <v>12</v>
      </c>
      <c r="C46" t="s">
        <v>52</v>
      </c>
      <c r="D46" s="7">
        <f>SUMIFS($D:$D,$C:$C,C46,$A:$A,_xlfn.MAXIFS($A:$A,$A:$A,"&lt;"&amp;A46))+SUMIFS(Movimentacao!$D:$D,Movimentacao!$C:$C,C46,Movimentacao!$A:$A,A46)</f>
        <v>57379</v>
      </c>
      <c r="E46" s="2">
        <v>99.59</v>
      </c>
      <c r="F46" s="2">
        <f t="shared" si="1"/>
        <v>5714374.6100000003</v>
      </c>
    </row>
    <row r="47" spans="1:6" x14ac:dyDescent="0.25">
      <c r="A47" s="4">
        <v>44267</v>
      </c>
      <c r="B47" t="s">
        <v>12</v>
      </c>
      <c r="C47" t="s">
        <v>49</v>
      </c>
      <c r="D47" s="7">
        <f>SUMIFS($D:$D,$C:$C,C47,$A:$A,_xlfn.MAXIFS($A:$A,$A:$A,"&lt;"&amp;A47))+SUMIFS(Movimentacao!$D:$D,Movimentacao!$C:$C,C47,Movimentacao!$A:$A,A47)</f>
        <v>832</v>
      </c>
      <c r="E47" s="2">
        <v>69</v>
      </c>
      <c r="F47" s="2">
        <f t="shared" si="1"/>
        <v>57408</v>
      </c>
    </row>
    <row r="48" spans="1:6" x14ac:dyDescent="0.25">
      <c r="A48" s="4">
        <v>44267</v>
      </c>
      <c r="B48" t="s">
        <v>12</v>
      </c>
      <c r="C48" t="s">
        <v>50</v>
      </c>
      <c r="D48" s="7">
        <f>SUMIFS($D:$D,$C:$C,C48,$A:$A,_xlfn.MAXIFS($A:$A,$A:$A,"&lt;"&amp;A48))+SUMIFS(Movimentacao!$D:$D,Movimentacao!$C:$C,C48,Movimentacao!$A:$A,A48)</f>
        <v>14291</v>
      </c>
      <c r="E48" s="2">
        <v>117.14</v>
      </c>
      <c r="F48" s="2">
        <f t="shared" si="1"/>
        <v>1674047.74</v>
      </c>
    </row>
    <row r="49" spans="1:6" x14ac:dyDescent="0.25">
      <c r="A49" s="4">
        <v>44267</v>
      </c>
      <c r="B49" t="s">
        <v>12</v>
      </c>
      <c r="C49" t="s">
        <v>47</v>
      </c>
      <c r="D49" s="7">
        <f>SUMIFS($D:$D,$C:$C,C49,$A:$A,_xlfn.MAXIFS($A:$A,$A:$A,"&lt;"&amp;A49))+SUMIFS(Movimentacao!$D:$D,Movimentacao!$C:$C,C49,Movimentacao!$A:$A,A49)</f>
        <v>2356</v>
      </c>
      <c r="E49" s="2">
        <v>92.23</v>
      </c>
      <c r="F49" s="2">
        <f t="shared" si="1"/>
        <v>217293.88</v>
      </c>
    </row>
    <row r="50" spans="1:6" x14ac:dyDescent="0.25">
      <c r="A50" s="4">
        <v>44267</v>
      </c>
      <c r="B50" t="s">
        <v>12</v>
      </c>
      <c r="C50" t="s">
        <v>51</v>
      </c>
      <c r="D50" s="7">
        <f>SUMIFS($D:$D,$C:$C,C50,$A:$A,_xlfn.MAXIFS($A:$A,$A:$A,"&lt;"&amp;A50))+SUMIFS(Movimentacao!$D:$D,Movimentacao!$C:$C,C50,Movimentacao!$A:$A,A50)</f>
        <v>2044</v>
      </c>
      <c r="E50" s="2">
        <v>111.98</v>
      </c>
      <c r="F50" s="2">
        <f t="shared" si="1"/>
        <v>228887.12</v>
      </c>
    </row>
    <row r="51" spans="1:6" x14ac:dyDescent="0.25">
      <c r="A51" s="4">
        <v>44267</v>
      </c>
      <c r="B51" t="s">
        <v>12</v>
      </c>
      <c r="C51" t="s">
        <v>48</v>
      </c>
      <c r="D51" s="7">
        <f>SUMIFS($D:$D,$C:$C,C51,$A:$A,_xlfn.MAXIFS($A:$A,$A:$A,"&lt;"&amp;A51))+SUMIFS(Movimentacao!$D:$D,Movimentacao!$C:$C,C51,Movimentacao!$A:$A,A51)</f>
        <v>15092</v>
      </c>
      <c r="E51" s="2">
        <v>111.6</v>
      </c>
      <c r="F51" s="2">
        <f t="shared" si="1"/>
        <v>1684267.2</v>
      </c>
    </row>
    <row r="52" spans="1:6" x14ac:dyDescent="0.25">
      <c r="A52" s="4">
        <v>44270</v>
      </c>
      <c r="B52" t="s">
        <v>12</v>
      </c>
      <c r="C52" t="s">
        <v>47</v>
      </c>
      <c r="D52" s="7">
        <f>SUMIFS($D:$D,$C:$C,C52,$A:$A,_xlfn.MAXIFS($A:$A,$A:$A,"&lt;"&amp;A52))+SUMIFS(Movimentacao!$D:$D,Movimentacao!$C:$C,C52,Movimentacao!$A:$A,A52)</f>
        <v>3160</v>
      </c>
      <c r="E52" s="2">
        <v>89.5</v>
      </c>
      <c r="F52" s="2">
        <f t="shared" si="1"/>
        <v>282820</v>
      </c>
    </row>
    <row r="53" spans="1:6" x14ac:dyDescent="0.25">
      <c r="A53" s="4">
        <v>44270</v>
      </c>
      <c r="B53" t="s">
        <v>12</v>
      </c>
      <c r="C53" t="s">
        <v>48</v>
      </c>
      <c r="D53" s="7">
        <f>SUMIFS($D:$D,$C:$C,C53,$A:$A,_xlfn.MAXIFS($A:$A,$A:$A,"&lt;"&amp;A53))+SUMIFS(Movimentacao!$D:$D,Movimentacao!$C:$C,C53,Movimentacao!$A:$A,A53)</f>
        <v>18282</v>
      </c>
      <c r="E53" s="2">
        <v>110.11</v>
      </c>
      <c r="F53" s="2">
        <f t="shared" si="1"/>
        <v>2013031.02</v>
      </c>
    </row>
    <row r="54" spans="1:6" x14ac:dyDescent="0.25">
      <c r="A54" s="4">
        <v>44270</v>
      </c>
      <c r="B54" t="s">
        <v>12</v>
      </c>
      <c r="C54" t="s">
        <v>49</v>
      </c>
      <c r="D54" s="7">
        <f>SUMIFS($D:$D,$C:$C,C54,$A:$A,_xlfn.MAXIFS($A:$A,$A:$A,"&lt;"&amp;A54))+SUMIFS(Movimentacao!$D:$D,Movimentacao!$C:$C,C54,Movimentacao!$A:$A,A54)</f>
        <v>971</v>
      </c>
      <c r="E54" s="2">
        <v>69</v>
      </c>
      <c r="F54" s="2">
        <f t="shared" si="1"/>
        <v>66999</v>
      </c>
    </row>
    <row r="55" spans="1:6" x14ac:dyDescent="0.25">
      <c r="A55" s="4">
        <v>44270</v>
      </c>
      <c r="B55" t="s">
        <v>12</v>
      </c>
      <c r="C55" t="s">
        <v>50</v>
      </c>
      <c r="D55" s="7">
        <f>SUMIFS($D:$D,$C:$C,C55,$A:$A,_xlfn.MAXIFS($A:$A,$A:$A,"&lt;"&amp;A55))+SUMIFS(Movimentacao!$D:$D,Movimentacao!$C:$C,C55,Movimentacao!$A:$A,A55)</f>
        <v>16151</v>
      </c>
      <c r="E55" s="2">
        <v>116.01</v>
      </c>
      <c r="F55" s="2">
        <f t="shared" si="1"/>
        <v>1873677.51</v>
      </c>
    </row>
    <row r="56" spans="1:6" x14ac:dyDescent="0.25">
      <c r="A56" s="4">
        <v>44270</v>
      </c>
      <c r="B56" t="s">
        <v>12</v>
      </c>
      <c r="C56" t="s">
        <v>52</v>
      </c>
      <c r="D56" s="7">
        <f>SUMIFS($D:$D,$C:$C,C56,$A:$A,_xlfn.MAXIFS($A:$A,$A:$A,"&lt;"&amp;A56))+SUMIFS(Movimentacao!$D:$D,Movimentacao!$C:$C,C56,Movimentacao!$A:$A,A56)</f>
        <v>78409</v>
      </c>
      <c r="E56" s="2">
        <v>98.9</v>
      </c>
      <c r="F56" s="2">
        <f t="shared" si="1"/>
        <v>7754650.1000000006</v>
      </c>
    </row>
    <row r="57" spans="1:6" x14ac:dyDescent="0.25">
      <c r="A57" s="4">
        <v>44270</v>
      </c>
      <c r="B57" t="s">
        <v>12</v>
      </c>
      <c r="C57" t="s">
        <v>53</v>
      </c>
      <c r="D57" s="7">
        <f>SUMIFS($D:$D,$C:$C,C57,$A:$A,_xlfn.MAXIFS($A:$A,$A:$A,"&lt;"&amp;A57))+SUMIFS(Movimentacao!$D:$D,Movimentacao!$C:$C,C57,Movimentacao!$A:$A,A57)</f>
        <v>15385</v>
      </c>
      <c r="E57" s="2">
        <v>95.5</v>
      </c>
      <c r="F57" s="2">
        <f t="shared" si="1"/>
        <v>1469267.5</v>
      </c>
    </row>
    <row r="58" spans="1:6" x14ac:dyDescent="0.25">
      <c r="A58" s="4">
        <v>44270</v>
      </c>
      <c r="B58" t="s">
        <v>12</v>
      </c>
      <c r="C58" t="s">
        <v>54</v>
      </c>
      <c r="D58" s="7">
        <f>SUMIFS($D:$D,$C:$C,C58,$A:$A,_xlfn.MAXIFS($A:$A,$A:$A,"&lt;"&amp;A58))+SUMIFS(Movimentacao!$D:$D,Movimentacao!$C:$C,C58,Movimentacao!$A:$A,A58)</f>
        <v>15760</v>
      </c>
      <c r="E58" s="2">
        <v>52.74</v>
      </c>
      <c r="F58" s="2">
        <f t="shared" si="1"/>
        <v>831182.4</v>
      </c>
    </row>
    <row r="59" spans="1:6" x14ac:dyDescent="0.25">
      <c r="A59" s="4">
        <v>44270</v>
      </c>
      <c r="B59" t="s">
        <v>12</v>
      </c>
      <c r="C59" t="s">
        <v>55</v>
      </c>
      <c r="D59" s="7">
        <f>SUMIFS($D:$D,$C:$C,C59,$A:$A,_xlfn.MAXIFS($A:$A,$A:$A,"&lt;"&amp;A59))+SUMIFS(Movimentacao!$D:$D,Movimentacao!$C:$C,C59,Movimentacao!$A:$A,A59)</f>
        <v>3310</v>
      </c>
      <c r="E59" s="2">
        <v>102.9</v>
      </c>
      <c r="F59" s="2">
        <f t="shared" si="1"/>
        <v>340599</v>
      </c>
    </row>
    <row r="60" spans="1:6" x14ac:dyDescent="0.25">
      <c r="A60" s="4">
        <v>44270</v>
      </c>
      <c r="B60" t="s">
        <v>12</v>
      </c>
      <c r="C60" t="s">
        <v>56</v>
      </c>
      <c r="D60" s="7">
        <f>SUMIFS($D:$D,$C:$C,C60,$A:$A,_xlfn.MAXIFS($A:$A,$A:$A,"&lt;"&amp;A60))+SUMIFS(Movimentacao!$D:$D,Movimentacao!$C:$C,C60,Movimentacao!$A:$A,A60)</f>
        <v>31343</v>
      </c>
      <c r="E60" s="2">
        <v>115</v>
      </c>
      <c r="F60" s="2">
        <f t="shared" si="1"/>
        <v>3604445</v>
      </c>
    </row>
    <row r="61" spans="1:6" x14ac:dyDescent="0.25">
      <c r="A61" s="4">
        <v>44270</v>
      </c>
      <c r="B61" t="s">
        <v>12</v>
      </c>
      <c r="C61" t="s">
        <v>51</v>
      </c>
      <c r="D61" s="7">
        <f>SUMIFS($D:$D,$C:$C,C61,$A:$A,_xlfn.MAXIFS($A:$A,$A:$A,"&lt;"&amp;A61))+SUMIFS(Movimentacao!$D:$D,Movimentacao!$C:$C,C61,Movimentacao!$A:$A,A61)</f>
        <v>2948</v>
      </c>
      <c r="E61" s="2">
        <v>112</v>
      </c>
      <c r="F61" s="2">
        <f t="shared" si="1"/>
        <v>330176</v>
      </c>
    </row>
    <row r="62" spans="1:6" x14ac:dyDescent="0.25">
      <c r="A62" s="4">
        <v>44271</v>
      </c>
      <c r="B62" t="s">
        <v>12</v>
      </c>
      <c r="C62" t="s">
        <v>56</v>
      </c>
      <c r="D62" s="7">
        <f>SUMIFS($D:$D,$C:$C,C62,$A:$A,_xlfn.MAXIFS($A:$A,$A:$A,"&lt;"&amp;A62))+SUMIFS(Movimentacao!$D:$D,Movimentacao!$C:$C,C62,Movimentacao!$A:$A,A62)</f>
        <v>36500</v>
      </c>
      <c r="E62" s="2">
        <v>113.6</v>
      </c>
      <c r="F62" s="2">
        <f t="shared" si="1"/>
        <v>4146400</v>
      </c>
    </row>
    <row r="63" spans="1:6" x14ac:dyDescent="0.25">
      <c r="A63" s="4">
        <v>44271</v>
      </c>
      <c r="B63" t="s">
        <v>12</v>
      </c>
      <c r="C63" t="s">
        <v>53</v>
      </c>
      <c r="D63" s="7">
        <f>SUMIFS($D:$D,$C:$C,C63,$A:$A,_xlfn.MAXIFS($A:$A,$A:$A,"&lt;"&amp;A63))+SUMIFS(Movimentacao!$D:$D,Movimentacao!$C:$C,C63,Movimentacao!$A:$A,A63)</f>
        <v>18446</v>
      </c>
      <c r="E63" s="2">
        <v>96.4</v>
      </c>
      <c r="F63" s="2">
        <f t="shared" si="1"/>
        <v>1778194.4000000001</v>
      </c>
    </row>
    <row r="64" spans="1:6" x14ac:dyDescent="0.25">
      <c r="A64" s="4">
        <v>44271</v>
      </c>
      <c r="B64" t="s">
        <v>12</v>
      </c>
      <c r="C64" t="s">
        <v>55</v>
      </c>
      <c r="D64" s="7">
        <f>SUMIFS($D:$D,$C:$C,C64,$A:$A,_xlfn.MAXIFS($A:$A,$A:$A,"&lt;"&amp;A64))+SUMIFS(Movimentacao!$D:$D,Movimentacao!$C:$C,C64,Movimentacao!$A:$A,A64)</f>
        <v>3621</v>
      </c>
      <c r="E64" s="2">
        <v>102.55</v>
      </c>
      <c r="F64" s="2">
        <f t="shared" si="1"/>
        <v>371333.55</v>
      </c>
    </row>
    <row r="65" spans="1:6" x14ac:dyDescent="0.25">
      <c r="A65" s="4">
        <v>44271</v>
      </c>
      <c r="B65" t="s">
        <v>12</v>
      </c>
      <c r="C65" t="s">
        <v>54</v>
      </c>
      <c r="D65" s="7">
        <f>SUMIFS($D:$D,$C:$C,C65,$A:$A,_xlfn.MAXIFS($A:$A,$A:$A,"&lt;"&amp;A65))+SUMIFS(Movimentacao!$D:$D,Movimentacao!$C:$C,C65,Movimentacao!$A:$A,A65)</f>
        <v>15760</v>
      </c>
      <c r="E65" s="2">
        <v>52.53</v>
      </c>
      <c r="F65" s="2">
        <f t="shared" si="1"/>
        <v>827872.8</v>
      </c>
    </row>
    <row r="66" spans="1:6" x14ac:dyDescent="0.25">
      <c r="A66" s="4">
        <v>44271</v>
      </c>
      <c r="B66" t="s">
        <v>12</v>
      </c>
      <c r="C66" t="s">
        <v>52</v>
      </c>
      <c r="D66" s="7">
        <f>SUMIFS($D:$D,$C:$C,C66,$A:$A,_xlfn.MAXIFS($A:$A,$A:$A,"&lt;"&amp;A66))+SUMIFS(Movimentacao!$D:$D,Movimentacao!$C:$C,C66,Movimentacao!$A:$A,A66)</f>
        <v>100348</v>
      </c>
      <c r="E66" s="2">
        <v>98.61</v>
      </c>
      <c r="F66" s="2">
        <f t="shared" si="1"/>
        <v>9895316.2799999993</v>
      </c>
    </row>
    <row r="67" spans="1:6" x14ac:dyDescent="0.25">
      <c r="A67" s="4">
        <v>44271</v>
      </c>
      <c r="B67" t="s">
        <v>12</v>
      </c>
      <c r="C67" t="s">
        <v>50</v>
      </c>
      <c r="D67" s="7">
        <f>SUMIFS($D:$D,$C:$C,C67,$A:$A,_xlfn.MAXIFS($A:$A,$A:$A,"&lt;"&amp;A67))+SUMIFS(Movimentacao!$D:$D,Movimentacao!$C:$C,C67,Movimentacao!$A:$A,A67)</f>
        <v>19335</v>
      </c>
      <c r="E67" s="2">
        <v>114.5</v>
      </c>
      <c r="F67" s="2">
        <f t="shared" si="1"/>
        <v>2213857.5</v>
      </c>
    </row>
    <row r="68" spans="1:6" x14ac:dyDescent="0.25">
      <c r="A68" s="4">
        <v>44271</v>
      </c>
      <c r="B68" t="s">
        <v>12</v>
      </c>
      <c r="C68" t="s">
        <v>49</v>
      </c>
      <c r="D68" s="7">
        <f>SUMIFS($D:$D,$C:$C,C68,$A:$A,_xlfn.MAXIFS($A:$A,$A:$A,"&lt;"&amp;A68))+SUMIFS(Movimentacao!$D:$D,Movimentacao!$C:$C,C68,Movimentacao!$A:$A,A68)</f>
        <v>1312</v>
      </c>
      <c r="E68" s="2">
        <v>68</v>
      </c>
      <c r="F68" s="2">
        <f t="shared" si="1"/>
        <v>89216</v>
      </c>
    </row>
    <row r="69" spans="1:6" x14ac:dyDescent="0.25">
      <c r="A69" s="4">
        <v>44271</v>
      </c>
      <c r="B69" t="s">
        <v>12</v>
      </c>
      <c r="C69" t="s">
        <v>48</v>
      </c>
      <c r="D69" s="7">
        <f>SUMIFS($D:$D,$C:$C,C69,$A:$A,_xlfn.MAXIFS($A:$A,$A:$A,"&lt;"&amp;A69))+SUMIFS(Movimentacao!$D:$D,Movimentacao!$C:$C,C69,Movimentacao!$A:$A,A69)</f>
        <v>22101</v>
      </c>
      <c r="E69" s="2">
        <v>109.8</v>
      </c>
      <c r="F69" s="2">
        <f t="shared" si="1"/>
        <v>2426689.7999999998</v>
      </c>
    </row>
    <row r="70" spans="1:6" x14ac:dyDescent="0.25">
      <c r="A70" s="4">
        <v>44271</v>
      </c>
      <c r="B70" t="s">
        <v>12</v>
      </c>
      <c r="C70" t="s">
        <v>47</v>
      </c>
      <c r="D70" s="7">
        <f>SUMIFS($D:$D,$C:$C,C70,$A:$A,_xlfn.MAXIFS($A:$A,$A:$A,"&lt;"&amp;A70))+SUMIFS(Movimentacao!$D:$D,Movimentacao!$C:$C,C70,Movimentacao!$A:$A,A70)</f>
        <v>3788</v>
      </c>
      <c r="E70" s="2">
        <v>90.56</v>
      </c>
      <c r="F70" s="2">
        <f t="shared" si="1"/>
        <v>343041.28000000003</v>
      </c>
    </row>
    <row r="71" spans="1:6" x14ac:dyDescent="0.25">
      <c r="A71" s="4">
        <v>44271</v>
      </c>
      <c r="B71" t="s">
        <v>12</v>
      </c>
      <c r="C71" t="s">
        <v>51</v>
      </c>
      <c r="D71" s="7">
        <f>SUMIFS($D:$D,$C:$C,C71,$A:$A,_xlfn.MAXIFS($A:$A,$A:$A,"&lt;"&amp;A71))+SUMIFS(Movimentacao!$D:$D,Movimentacao!$C:$C,C71,Movimentacao!$A:$A,A71)</f>
        <v>2953</v>
      </c>
      <c r="E71" s="2">
        <v>112</v>
      </c>
      <c r="F71" s="2">
        <f t="shared" si="1"/>
        <v>330736</v>
      </c>
    </row>
    <row r="72" spans="1:6" x14ac:dyDescent="0.25">
      <c r="A72" s="4">
        <v>44272</v>
      </c>
      <c r="B72" t="s">
        <v>12</v>
      </c>
      <c r="C72" t="s">
        <v>56</v>
      </c>
      <c r="D72" s="7">
        <f>SUMIFS($D:$D,$C:$C,C72,$A:$A,_xlfn.MAXIFS($A:$A,$A:$A,"&lt;"&amp;A72))+SUMIFS(Movimentacao!$D:$D,Movimentacao!$C:$C,C72,Movimentacao!$A:$A,A72)</f>
        <v>41692</v>
      </c>
      <c r="E72" s="2">
        <v>113.5</v>
      </c>
      <c r="F72" s="2">
        <f t="shared" si="1"/>
        <v>4732042</v>
      </c>
    </row>
    <row r="73" spans="1:6" x14ac:dyDescent="0.25">
      <c r="A73" s="4">
        <v>44272</v>
      </c>
      <c r="B73" t="s">
        <v>12</v>
      </c>
      <c r="C73" t="s">
        <v>55</v>
      </c>
      <c r="D73" s="7">
        <f>SUMIFS($D:$D,$C:$C,C73,$A:$A,_xlfn.MAXIFS($A:$A,$A:$A,"&lt;"&amp;A73))+SUMIFS(Movimentacao!$D:$D,Movimentacao!$C:$C,C73,Movimentacao!$A:$A,A73)</f>
        <v>3667</v>
      </c>
      <c r="E73" s="2">
        <v>102.56</v>
      </c>
      <c r="F73" s="2">
        <f t="shared" ref="F73:F136" si="2">D73*E73</f>
        <v>376087.52</v>
      </c>
    </row>
    <row r="74" spans="1:6" x14ac:dyDescent="0.25">
      <c r="A74" s="4">
        <v>44272</v>
      </c>
      <c r="B74" t="s">
        <v>12</v>
      </c>
      <c r="C74" t="s">
        <v>54</v>
      </c>
      <c r="D74" s="7">
        <f>SUMIFS($D:$D,$C:$C,C74,$A:$A,_xlfn.MAXIFS($A:$A,$A:$A,"&lt;"&amp;A74))+SUMIFS(Movimentacao!$D:$D,Movimentacao!$C:$C,C74,Movimentacao!$A:$A,A74)</f>
        <v>15760</v>
      </c>
      <c r="E74" s="2">
        <v>52.6</v>
      </c>
      <c r="F74" s="2">
        <f t="shared" si="2"/>
        <v>828976</v>
      </c>
    </row>
    <row r="75" spans="1:6" x14ac:dyDescent="0.25">
      <c r="A75" s="4">
        <v>44272</v>
      </c>
      <c r="B75" t="s">
        <v>12</v>
      </c>
      <c r="C75" t="s">
        <v>53</v>
      </c>
      <c r="D75" s="7">
        <f>SUMIFS($D:$D,$C:$C,C75,$A:$A,_xlfn.MAXIFS($A:$A,$A:$A,"&lt;"&amp;A75))+SUMIFS(Movimentacao!$D:$D,Movimentacao!$C:$C,C75,Movimentacao!$A:$A,A75)</f>
        <v>18584</v>
      </c>
      <c r="E75" s="2">
        <v>95.52</v>
      </c>
      <c r="F75" s="2">
        <f t="shared" si="2"/>
        <v>1775143.68</v>
      </c>
    </row>
    <row r="76" spans="1:6" x14ac:dyDescent="0.25">
      <c r="A76" s="4">
        <v>44272</v>
      </c>
      <c r="B76" t="s">
        <v>12</v>
      </c>
      <c r="C76" t="s">
        <v>52</v>
      </c>
      <c r="D76" s="7">
        <f>SUMIFS($D:$D,$C:$C,C76,$A:$A,_xlfn.MAXIFS($A:$A,$A:$A,"&lt;"&amp;A76))+SUMIFS(Movimentacao!$D:$D,Movimentacao!$C:$C,C76,Movimentacao!$A:$A,A76)</f>
        <v>103326</v>
      </c>
      <c r="E76" s="2">
        <v>99.5</v>
      </c>
      <c r="F76" s="2">
        <f t="shared" si="2"/>
        <v>10280937</v>
      </c>
    </row>
    <row r="77" spans="1:6" x14ac:dyDescent="0.25">
      <c r="A77" s="4">
        <v>44272</v>
      </c>
      <c r="B77" t="s">
        <v>12</v>
      </c>
      <c r="C77" t="s">
        <v>51</v>
      </c>
      <c r="D77" s="7">
        <f>SUMIFS($D:$D,$C:$C,C77,$A:$A,_xlfn.MAXIFS($A:$A,$A:$A,"&lt;"&amp;A77))+SUMIFS(Movimentacao!$D:$D,Movimentacao!$C:$C,C77,Movimentacao!$A:$A,A77)</f>
        <v>3128</v>
      </c>
      <c r="E77" s="2">
        <v>112</v>
      </c>
      <c r="F77" s="2">
        <f t="shared" si="2"/>
        <v>350336</v>
      </c>
    </row>
    <row r="78" spans="1:6" x14ac:dyDescent="0.25">
      <c r="A78" s="4">
        <v>44272</v>
      </c>
      <c r="B78" t="s">
        <v>12</v>
      </c>
      <c r="C78" t="s">
        <v>49</v>
      </c>
      <c r="D78" s="7">
        <f>SUMIFS($D:$D,$C:$C,C78,$A:$A,_xlfn.MAXIFS($A:$A,$A:$A,"&lt;"&amp;A78))+SUMIFS(Movimentacao!$D:$D,Movimentacao!$C:$C,C78,Movimentacao!$A:$A,A78)</f>
        <v>1485</v>
      </c>
      <c r="E78" s="2">
        <v>68.03</v>
      </c>
      <c r="F78" s="2">
        <f t="shared" si="2"/>
        <v>101024.55</v>
      </c>
    </row>
    <row r="79" spans="1:6" x14ac:dyDescent="0.25">
      <c r="A79" s="4">
        <v>44272</v>
      </c>
      <c r="B79" t="s">
        <v>12</v>
      </c>
      <c r="C79" t="s">
        <v>48</v>
      </c>
      <c r="D79" s="7">
        <f>SUMIFS($D:$D,$C:$C,C79,$A:$A,_xlfn.MAXIFS($A:$A,$A:$A,"&lt;"&amp;A79))+SUMIFS(Movimentacao!$D:$D,Movimentacao!$C:$C,C79,Movimentacao!$A:$A,A79)</f>
        <v>24662</v>
      </c>
      <c r="E79" s="2">
        <v>110.07</v>
      </c>
      <c r="F79" s="2">
        <f t="shared" si="2"/>
        <v>2714546.34</v>
      </c>
    </row>
    <row r="80" spans="1:6" x14ac:dyDescent="0.25">
      <c r="A80" s="4">
        <v>44272</v>
      </c>
      <c r="B80" t="s">
        <v>12</v>
      </c>
      <c r="C80" t="s">
        <v>47</v>
      </c>
      <c r="D80" s="7">
        <f>SUMIFS($D:$D,$C:$C,C80,$A:$A,_xlfn.MAXIFS($A:$A,$A:$A,"&lt;"&amp;A80))+SUMIFS(Movimentacao!$D:$D,Movimentacao!$C:$C,C80,Movimentacao!$A:$A,A80)</f>
        <v>4669</v>
      </c>
      <c r="E80" s="2">
        <v>89.94</v>
      </c>
      <c r="F80" s="2">
        <f t="shared" si="2"/>
        <v>419929.86</v>
      </c>
    </row>
    <row r="81" spans="1:6" x14ac:dyDescent="0.25">
      <c r="A81" s="4">
        <v>44272</v>
      </c>
      <c r="B81" t="s">
        <v>12</v>
      </c>
      <c r="C81" t="s">
        <v>50</v>
      </c>
      <c r="D81" s="7">
        <f>SUMIFS($D:$D,$C:$C,C81,$A:$A,_xlfn.MAXIFS($A:$A,$A:$A,"&lt;"&amp;A81))+SUMIFS(Movimentacao!$D:$D,Movimentacao!$C:$C,C81,Movimentacao!$A:$A,A81)</f>
        <v>22978</v>
      </c>
      <c r="E81" s="2">
        <v>112.5</v>
      </c>
      <c r="F81" s="2">
        <f t="shared" si="2"/>
        <v>2585025</v>
      </c>
    </row>
    <row r="82" spans="1:6" x14ac:dyDescent="0.25">
      <c r="A82" s="4">
        <v>44273</v>
      </c>
      <c r="B82" t="s">
        <v>12</v>
      </c>
      <c r="C82" t="s">
        <v>53</v>
      </c>
      <c r="D82" s="7">
        <f>SUMIFS($D:$D,$C:$C,C82,$A:$A,_xlfn.MAXIFS($A:$A,$A:$A,"&lt;"&amp;A82))+SUMIFS(Movimentacao!$D:$D,Movimentacao!$C:$C,C82,Movimentacao!$A:$A,A82)</f>
        <v>21528</v>
      </c>
      <c r="E82" s="2">
        <v>95.58</v>
      </c>
      <c r="F82" s="2">
        <f t="shared" si="2"/>
        <v>2057646.24</v>
      </c>
    </row>
    <row r="83" spans="1:6" x14ac:dyDescent="0.25">
      <c r="A83" s="4">
        <v>44273</v>
      </c>
      <c r="B83" t="s">
        <v>12</v>
      </c>
      <c r="C83" t="s">
        <v>56</v>
      </c>
      <c r="D83" s="7">
        <f>SUMIFS($D:$D,$C:$C,C83,$A:$A,_xlfn.MAXIFS($A:$A,$A:$A,"&lt;"&amp;A83))+SUMIFS(Movimentacao!$D:$D,Movimentacao!$C:$C,C83,Movimentacao!$A:$A,A83)</f>
        <v>46910</v>
      </c>
      <c r="E83" s="2">
        <v>112.9</v>
      </c>
      <c r="F83" s="2">
        <f t="shared" si="2"/>
        <v>5296139</v>
      </c>
    </row>
    <row r="84" spans="1:6" x14ac:dyDescent="0.25">
      <c r="A84" s="4">
        <v>44273</v>
      </c>
      <c r="B84" t="s">
        <v>12</v>
      </c>
      <c r="C84" t="s">
        <v>55</v>
      </c>
      <c r="D84" s="7">
        <f>SUMIFS($D:$D,$C:$C,C84,$A:$A,_xlfn.MAXIFS($A:$A,$A:$A,"&lt;"&amp;A84))+SUMIFS(Movimentacao!$D:$D,Movimentacao!$C:$C,C84,Movimentacao!$A:$A,A84)</f>
        <v>4068</v>
      </c>
      <c r="E84" s="2">
        <v>102.55</v>
      </c>
      <c r="F84" s="2">
        <f t="shared" si="2"/>
        <v>417173.39999999997</v>
      </c>
    </row>
    <row r="85" spans="1:6" x14ac:dyDescent="0.25">
      <c r="A85" s="4">
        <v>44273</v>
      </c>
      <c r="B85" t="s">
        <v>12</v>
      </c>
      <c r="C85" t="s">
        <v>54</v>
      </c>
      <c r="D85" s="7">
        <f>SUMIFS($D:$D,$C:$C,C85,$A:$A,_xlfn.MAXIFS($A:$A,$A:$A,"&lt;"&amp;A85))+SUMIFS(Movimentacao!$D:$D,Movimentacao!$C:$C,C85,Movimentacao!$A:$A,A85)</f>
        <v>23088</v>
      </c>
      <c r="E85" s="2">
        <v>52.47</v>
      </c>
      <c r="F85" s="2">
        <f t="shared" si="2"/>
        <v>1211427.3599999999</v>
      </c>
    </row>
    <row r="86" spans="1:6" x14ac:dyDescent="0.25">
      <c r="A86" s="4">
        <v>44273</v>
      </c>
      <c r="B86" t="s">
        <v>12</v>
      </c>
      <c r="C86" t="s">
        <v>52</v>
      </c>
      <c r="D86" s="7">
        <f>SUMIFS($D:$D,$C:$C,C86,$A:$A,_xlfn.MAXIFS($A:$A,$A:$A,"&lt;"&amp;A86))+SUMIFS(Movimentacao!$D:$D,Movimentacao!$C:$C,C86,Movimentacao!$A:$A,A86)</f>
        <v>103326</v>
      </c>
      <c r="E86" s="2">
        <v>100.24</v>
      </c>
      <c r="F86" s="2">
        <f t="shared" si="2"/>
        <v>10357398.24</v>
      </c>
    </row>
    <row r="87" spans="1:6" x14ac:dyDescent="0.25">
      <c r="A87" s="4">
        <v>44273</v>
      </c>
      <c r="B87" t="s">
        <v>12</v>
      </c>
      <c r="C87" t="s">
        <v>48</v>
      </c>
      <c r="D87" s="7">
        <f>SUMIFS($D:$D,$C:$C,C87,$A:$A,_xlfn.MAXIFS($A:$A,$A:$A,"&lt;"&amp;A87))+SUMIFS(Movimentacao!$D:$D,Movimentacao!$C:$C,C87,Movimentacao!$A:$A,A87)</f>
        <v>27130</v>
      </c>
      <c r="E87" s="2">
        <v>109.65</v>
      </c>
      <c r="F87" s="2">
        <f t="shared" si="2"/>
        <v>2974804.5</v>
      </c>
    </row>
    <row r="88" spans="1:6" x14ac:dyDescent="0.25">
      <c r="A88" s="4">
        <v>44273</v>
      </c>
      <c r="B88" t="s">
        <v>12</v>
      </c>
      <c r="C88" t="s">
        <v>50</v>
      </c>
      <c r="D88" s="7">
        <f>SUMIFS($D:$D,$C:$C,C88,$A:$A,_xlfn.MAXIFS($A:$A,$A:$A,"&lt;"&amp;A88))+SUMIFS(Movimentacao!$D:$D,Movimentacao!$C:$C,C88,Movimentacao!$A:$A,A88)</f>
        <v>26294</v>
      </c>
      <c r="E88" s="2">
        <v>112.3</v>
      </c>
      <c r="F88" s="2">
        <f t="shared" si="2"/>
        <v>2952816.1999999997</v>
      </c>
    </row>
    <row r="89" spans="1:6" x14ac:dyDescent="0.25">
      <c r="A89" s="4">
        <v>44273</v>
      </c>
      <c r="B89" t="s">
        <v>12</v>
      </c>
      <c r="C89" t="s">
        <v>47</v>
      </c>
      <c r="D89" s="7">
        <f>SUMIFS($D:$D,$C:$C,C89,$A:$A,_xlfn.MAXIFS($A:$A,$A:$A,"&lt;"&amp;A89))+SUMIFS(Movimentacao!$D:$D,Movimentacao!$C:$C,C89,Movimentacao!$A:$A,A89)</f>
        <v>5502</v>
      </c>
      <c r="E89" s="2">
        <v>90.44</v>
      </c>
      <c r="F89" s="2">
        <f t="shared" si="2"/>
        <v>497600.88</v>
      </c>
    </row>
    <row r="90" spans="1:6" x14ac:dyDescent="0.25">
      <c r="A90" s="4">
        <v>44273</v>
      </c>
      <c r="B90" t="s">
        <v>12</v>
      </c>
      <c r="C90" t="s">
        <v>51</v>
      </c>
      <c r="D90" s="7">
        <f>SUMIFS($D:$D,$C:$C,C90,$A:$A,_xlfn.MAXIFS($A:$A,$A:$A,"&lt;"&amp;A90))+SUMIFS(Movimentacao!$D:$D,Movimentacao!$C:$C,C90,Movimentacao!$A:$A,A90)</f>
        <v>4154</v>
      </c>
      <c r="E90" s="2">
        <v>111.99</v>
      </c>
      <c r="F90" s="2">
        <f t="shared" si="2"/>
        <v>465206.45999999996</v>
      </c>
    </row>
    <row r="91" spans="1:6" x14ac:dyDescent="0.25">
      <c r="A91" s="4">
        <v>44273</v>
      </c>
      <c r="B91" t="s">
        <v>12</v>
      </c>
      <c r="C91" t="s">
        <v>49</v>
      </c>
      <c r="D91" s="7">
        <f>SUMIFS($D:$D,$C:$C,C91,$A:$A,_xlfn.MAXIFS($A:$A,$A:$A,"&lt;"&amp;A91))+SUMIFS(Movimentacao!$D:$D,Movimentacao!$C:$C,C91,Movimentacao!$A:$A,A91)</f>
        <v>2083</v>
      </c>
      <c r="E91" s="2">
        <v>67</v>
      </c>
      <c r="F91" s="2">
        <f t="shared" si="2"/>
        <v>139561</v>
      </c>
    </row>
    <row r="92" spans="1:6" x14ac:dyDescent="0.25">
      <c r="A92" s="4">
        <v>44274</v>
      </c>
      <c r="B92" t="s">
        <v>12</v>
      </c>
      <c r="C92" t="s">
        <v>47</v>
      </c>
      <c r="D92" s="7">
        <f>SUMIFS($D:$D,$C:$C,C92,$A:$A,_xlfn.MAXIFS($A:$A,$A:$A,"&lt;"&amp;A92))+SUMIFS(Movimentacao!$D:$D,Movimentacao!$C:$C,C92,Movimentacao!$A:$A,A92)</f>
        <v>5997</v>
      </c>
      <c r="E92" s="2">
        <v>90.45</v>
      </c>
      <c r="F92" s="2">
        <f t="shared" si="2"/>
        <v>542428.65</v>
      </c>
    </row>
    <row r="93" spans="1:6" x14ac:dyDescent="0.25">
      <c r="A93" s="4">
        <v>44274</v>
      </c>
      <c r="B93" t="s">
        <v>12</v>
      </c>
      <c r="C93" t="s">
        <v>48</v>
      </c>
      <c r="D93" s="7">
        <f>SUMIFS($D:$D,$C:$C,C93,$A:$A,_xlfn.MAXIFS($A:$A,$A:$A,"&lt;"&amp;A93))+SUMIFS(Movimentacao!$D:$D,Movimentacao!$C:$C,C93,Movimentacao!$A:$A,A93)</f>
        <v>30294</v>
      </c>
      <c r="E93" s="2">
        <v>109.39</v>
      </c>
      <c r="F93" s="2">
        <f t="shared" si="2"/>
        <v>3313860.66</v>
      </c>
    </row>
    <row r="94" spans="1:6" x14ac:dyDescent="0.25">
      <c r="A94" s="4">
        <v>44274</v>
      </c>
      <c r="B94" t="s">
        <v>12</v>
      </c>
      <c r="C94" t="s">
        <v>49</v>
      </c>
      <c r="D94" s="7">
        <f>SUMIFS($D:$D,$C:$C,C94,$A:$A,_xlfn.MAXIFS($A:$A,$A:$A,"&lt;"&amp;A94))+SUMIFS(Movimentacao!$D:$D,Movimentacao!$C:$C,C94,Movimentacao!$A:$A,A94)</f>
        <v>2685</v>
      </c>
      <c r="E94" s="2">
        <v>66.010000000000005</v>
      </c>
      <c r="F94" s="2">
        <f t="shared" si="2"/>
        <v>177236.85</v>
      </c>
    </row>
    <row r="95" spans="1:6" x14ac:dyDescent="0.25">
      <c r="A95" s="4">
        <v>44274</v>
      </c>
      <c r="B95" t="s">
        <v>12</v>
      </c>
      <c r="C95" t="s">
        <v>50</v>
      </c>
      <c r="D95" s="7">
        <f>SUMIFS($D:$D,$C:$C,C95,$A:$A,_xlfn.MAXIFS($A:$A,$A:$A,"&lt;"&amp;A95))+SUMIFS(Movimentacao!$D:$D,Movimentacao!$C:$C,C95,Movimentacao!$A:$A,A95)</f>
        <v>26797</v>
      </c>
      <c r="E95" s="2">
        <v>114</v>
      </c>
      <c r="F95" s="2">
        <f t="shared" si="2"/>
        <v>3054858</v>
      </c>
    </row>
    <row r="96" spans="1:6" x14ac:dyDescent="0.25">
      <c r="A96" s="4">
        <v>44274</v>
      </c>
      <c r="B96" t="s">
        <v>12</v>
      </c>
      <c r="C96" t="s">
        <v>51</v>
      </c>
      <c r="D96" s="7">
        <f>SUMIFS($D:$D,$C:$C,C96,$A:$A,_xlfn.MAXIFS($A:$A,$A:$A,"&lt;"&amp;A96))+SUMIFS(Movimentacao!$D:$D,Movimentacao!$C:$C,C96,Movimentacao!$A:$A,A96)</f>
        <v>5213</v>
      </c>
      <c r="E96" s="2">
        <v>111</v>
      </c>
      <c r="F96" s="2">
        <f t="shared" si="2"/>
        <v>578643</v>
      </c>
    </row>
    <row r="97" spans="1:6" x14ac:dyDescent="0.25">
      <c r="A97" s="4">
        <v>44274</v>
      </c>
      <c r="B97" t="s">
        <v>12</v>
      </c>
      <c r="C97" t="s">
        <v>52</v>
      </c>
      <c r="D97" s="7">
        <f>SUMIFS($D:$D,$C:$C,C97,$A:$A,_xlfn.MAXIFS($A:$A,$A:$A,"&lt;"&amp;A97))+SUMIFS(Movimentacao!$D:$D,Movimentacao!$C:$C,C97,Movimentacao!$A:$A,A97)</f>
        <v>112356</v>
      </c>
      <c r="E97" s="2">
        <v>100.4</v>
      </c>
      <c r="F97" s="2">
        <f t="shared" si="2"/>
        <v>11280542.4</v>
      </c>
    </row>
    <row r="98" spans="1:6" x14ac:dyDescent="0.25">
      <c r="A98" s="4">
        <v>44274</v>
      </c>
      <c r="B98" t="s">
        <v>12</v>
      </c>
      <c r="C98" t="s">
        <v>53</v>
      </c>
      <c r="D98" s="7">
        <f>SUMIFS($D:$D,$C:$C,C98,$A:$A,_xlfn.MAXIFS($A:$A,$A:$A,"&lt;"&amp;A98))+SUMIFS(Movimentacao!$D:$D,Movimentacao!$C:$C,C98,Movimentacao!$A:$A,A98)</f>
        <v>24475</v>
      </c>
      <c r="E98" s="2">
        <v>96.69</v>
      </c>
      <c r="F98" s="2">
        <f t="shared" si="2"/>
        <v>2366487.75</v>
      </c>
    </row>
    <row r="99" spans="1:6" x14ac:dyDescent="0.25">
      <c r="A99" s="4">
        <v>44274</v>
      </c>
      <c r="B99" t="s">
        <v>12</v>
      </c>
      <c r="C99" t="s">
        <v>54</v>
      </c>
      <c r="D99" s="7">
        <f>SUMIFS($D:$D,$C:$C,C99,$A:$A,_xlfn.MAXIFS($A:$A,$A:$A,"&lt;"&amp;A99))+SUMIFS(Movimentacao!$D:$D,Movimentacao!$C:$C,C99,Movimentacao!$A:$A,A99)</f>
        <v>23107</v>
      </c>
      <c r="E99" s="2">
        <v>52.5</v>
      </c>
      <c r="F99" s="2">
        <f t="shared" si="2"/>
        <v>1213117.5</v>
      </c>
    </row>
    <row r="100" spans="1:6" x14ac:dyDescent="0.25">
      <c r="A100" s="4">
        <v>44274</v>
      </c>
      <c r="B100" t="s">
        <v>12</v>
      </c>
      <c r="C100" t="s">
        <v>55</v>
      </c>
      <c r="D100" s="7">
        <f>SUMIFS($D:$D,$C:$C,C100,$A:$A,_xlfn.MAXIFS($A:$A,$A:$A,"&lt;"&amp;A100))+SUMIFS(Movimentacao!$D:$D,Movimentacao!$C:$C,C100,Movimentacao!$A:$A,A100)</f>
        <v>4485</v>
      </c>
      <c r="E100" s="2">
        <v>102.5</v>
      </c>
      <c r="F100" s="2">
        <f t="shared" si="2"/>
        <v>459712.5</v>
      </c>
    </row>
    <row r="101" spans="1:6" x14ac:dyDescent="0.25">
      <c r="A101" s="4">
        <v>44274</v>
      </c>
      <c r="B101" t="s">
        <v>12</v>
      </c>
      <c r="C101" t="s">
        <v>56</v>
      </c>
      <c r="D101" s="7">
        <f>SUMIFS($D:$D,$C:$C,C101,$A:$A,_xlfn.MAXIFS($A:$A,$A:$A,"&lt;"&amp;A101))+SUMIFS(Movimentacao!$D:$D,Movimentacao!$C:$C,C101,Movimentacao!$A:$A,A101)</f>
        <v>48533</v>
      </c>
      <c r="E101" s="2">
        <v>113.04</v>
      </c>
      <c r="F101" s="2">
        <f t="shared" si="2"/>
        <v>5486170.3200000003</v>
      </c>
    </row>
    <row r="102" spans="1:6" x14ac:dyDescent="0.25">
      <c r="A102" s="4">
        <v>44277</v>
      </c>
      <c r="B102" t="s">
        <v>12</v>
      </c>
      <c r="C102" t="s">
        <v>56</v>
      </c>
      <c r="D102" s="7">
        <f>SUMIFS($D:$D,$C:$C,C102,$A:$A,_xlfn.MAXIFS($A:$A,$A:$A,"&lt;"&amp;A102))+SUMIFS(Movimentacao!$D:$D,Movimentacao!$C:$C,C102,Movimentacao!$A:$A,A102)</f>
        <v>52992</v>
      </c>
      <c r="E102" s="2">
        <v>112.4</v>
      </c>
      <c r="F102" s="2">
        <f t="shared" si="2"/>
        <v>5956300.8000000007</v>
      </c>
    </row>
    <row r="103" spans="1:6" x14ac:dyDescent="0.25">
      <c r="A103" s="4">
        <v>44277</v>
      </c>
      <c r="B103" t="s">
        <v>12</v>
      </c>
      <c r="C103" t="s">
        <v>55</v>
      </c>
      <c r="D103" s="7">
        <f>SUMIFS($D:$D,$C:$C,C103,$A:$A,_xlfn.MAXIFS($A:$A,$A:$A,"&lt;"&amp;A103))+SUMIFS(Movimentacao!$D:$D,Movimentacao!$C:$C,C103,Movimentacao!$A:$A,A103)</f>
        <v>4485</v>
      </c>
      <c r="E103" s="2">
        <v>102.05</v>
      </c>
      <c r="F103" s="2">
        <f t="shared" si="2"/>
        <v>457694.25</v>
      </c>
    </row>
    <row r="104" spans="1:6" x14ac:dyDescent="0.25">
      <c r="A104" s="4">
        <v>44277</v>
      </c>
      <c r="B104" t="s">
        <v>12</v>
      </c>
      <c r="C104" t="s">
        <v>54</v>
      </c>
      <c r="D104" s="7">
        <f>SUMIFS($D:$D,$C:$C,C104,$A:$A,_xlfn.MAXIFS($A:$A,$A:$A,"&lt;"&amp;A104))+SUMIFS(Movimentacao!$D:$D,Movimentacao!$C:$C,C104,Movimentacao!$A:$A,A104)</f>
        <v>23107</v>
      </c>
      <c r="E104" s="2">
        <v>52.29</v>
      </c>
      <c r="F104" s="2">
        <f t="shared" si="2"/>
        <v>1208265.03</v>
      </c>
    </row>
    <row r="105" spans="1:6" x14ac:dyDescent="0.25">
      <c r="A105" s="4">
        <v>44277</v>
      </c>
      <c r="B105" t="s">
        <v>12</v>
      </c>
      <c r="C105" t="s">
        <v>51</v>
      </c>
      <c r="D105" s="7">
        <f>SUMIFS($D:$D,$C:$C,C105,$A:$A,_xlfn.MAXIFS($A:$A,$A:$A,"&lt;"&amp;A105))+SUMIFS(Movimentacao!$D:$D,Movimentacao!$C:$C,C105,Movimentacao!$A:$A,A105)</f>
        <v>5519</v>
      </c>
      <c r="E105" s="2">
        <v>111</v>
      </c>
      <c r="F105" s="2">
        <f t="shared" si="2"/>
        <v>612609</v>
      </c>
    </row>
    <row r="106" spans="1:6" x14ac:dyDescent="0.25">
      <c r="A106" s="4">
        <v>44277</v>
      </c>
      <c r="B106" t="s">
        <v>12</v>
      </c>
      <c r="C106" t="s">
        <v>53</v>
      </c>
      <c r="D106" s="7">
        <f>SUMIFS($D:$D,$C:$C,C106,$A:$A,_xlfn.MAXIFS($A:$A,$A:$A,"&lt;"&amp;A106))+SUMIFS(Movimentacao!$D:$D,Movimentacao!$C:$C,C106,Movimentacao!$A:$A,A106)</f>
        <v>28574</v>
      </c>
      <c r="E106" s="2">
        <v>95.55</v>
      </c>
      <c r="F106" s="2">
        <f t="shared" si="2"/>
        <v>2730245.6999999997</v>
      </c>
    </row>
    <row r="107" spans="1:6" x14ac:dyDescent="0.25">
      <c r="A107" s="4">
        <v>44277</v>
      </c>
      <c r="B107" t="s">
        <v>12</v>
      </c>
      <c r="C107" t="s">
        <v>52</v>
      </c>
      <c r="D107" s="7">
        <f>SUMIFS($D:$D,$C:$C,C107,$A:$A,_xlfn.MAXIFS($A:$A,$A:$A,"&lt;"&amp;A107))+SUMIFS(Movimentacao!$D:$D,Movimentacao!$C:$C,C107,Movimentacao!$A:$A,A107)</f>
        <v>112373</v>
      </c>
      <c r="E107" s="2">
        <v>100.2</v>
      </c>
      <c r="F107" s="2">
        <f t="shared" si="2"/>
        <v>11259774.6</v>
      </c>
    </row>
    <row r="108" spans="1:6" x14ac:dyDescent="0.25">
      <c r="A108" s="4">
        <v>44277</v>
      </c>
      <c r="B108" t="s">
        <v>12</v>
      </c>
      <c r="C108" t="s">
        <v>49</v>
      </c>
      <c r="D108" s="7">
        <f>SUMIFS($D:$D,$C:$C,C108,$A:$A,_xlfn.MAXIFS($A:$A,$A:$A,"&lt;"&amp;A108))+SUMIFS(Movimentacao!$D:$D,Movimentacao!$C:$C,C108,Movimentacao!$A:$A,A108)</f>
        <v>2857</v>
      </c>
      <c r="E108" s="2">
        <v>67.510000000000005</v>
      </c>
      <c r="F108" s="2">
        <f t="shared" si="2"/>
        <v>192876.07</v>
      </c>
    </row>
    <row r="109" spans="1:6" x14ac:dyDescent="0.25">
      <c r="A109" s="4">
        <v>44277</v>
      </c>
      <c r="B109" t="s">
        <v>12</v>
      </c>
      <c r="C109" t="s">
        <v>48</v>
      </c>
      <c r="D109" s="7">
        <f>SUMIFS($D:$D,$C:$C,C109,$A:$A,_xlfn.MAXIFS($A:$A,$A:$A,"&lt;"&amp;A109))+SUMIFS(Movimentacao!$D:$D,Movimentacao!$C:$C,C109,Movimentacao!$A:$A,A109)</f>
        <v>32553</v>
      </c>
      <c r="E109" s="2">
        <v>109.14</v>
      </c>
      <c r="F109" s="2">
        <f t="shared" si="2"/>
        <v>3552834.42</v>
      </c>
    </row>
    <row r="110" spans="1:6" x14ac:dyDescent="0.25">
      <c r="A110" s="4">
        <v>44277</v>
      </c>
      <c r="B110" t="s">
        <v>12</v>
      </c>
      <c r="C110" t="s">
        <v>47</v>
      </c>
      <c r="D110" s="7">
        <f>SUMIFS($D:$D,$C:$C,C110,$A:$A,_xlfn.MAXIFS($A:$A,$A:$A,"&lt;"&amp;A110))+SUMIFS(Movimentacao!$D:$D,Movimentacao!$C:$C,C110,Movimentacao!$A:$A,A110)</f>
        <v>6896</v>
      </c>
      <c r="E110" s="2">
        <v>88.97</v>
      </c>
      <c r="F110" s="2">
        <f t="shared" si="2"/>
        <v>613537.12</v>
      </c>
    </row>
    <row r="111" spans="1:6" x14ac:dyDescent="0.25">
      <c r="A111" s="4">
        <v>44277</v>
      </c>
      <c r="B111" t="s">
        <v>12</v>
      </c>
      <c r="C111" t="s">
        <v>50</v>
      </c>
      <c r="D111" s="7">
        <f>SUMIFS($D:$D,$C:$C,C111,$A:$A,_xlfn.MAXIFS($A:$A,$A:$A,"&lt;"&amp;A111))+SUMIFS(Movimentacao!$D:$D,Movimentacao!$C:$C,C111,Movimentacao!$A:$A,A111)</f>
        <v>29079</v>
      </c>
      <c r="E111" s="2">
        <v>113.59</v>
      </c>
      <c r="F111" s="2">
        <f t="shared" si="2"/>
        <v>3303083.61</v>
      </c>
    </row>
    <row r="112" spans="1:6" x14ac:dyDescent="0.25">
      <c r="A112" s="4">
        <v>44278</v>
      </c>
      <c r="B112" t="s">
        <v>12</v>
      </c>
      <c r="C112" t="s">
        <v>56</v>
      </c>
      <c r="D112" s="7">
        <f>SUMIFS($D:$D,$C:$C,C112,$A:$A,_xlfn.MAXIFS($A:$A,$A:$A,"&lt;"&amp;A112))+SUMIFS(Movimentacao!$D:$D,Movimentacao!$C:$C,C112,Movimentacao!$A:$A,A112)</f>
        <v>53043</v>
      </c>
      <c r="E112" s="2">
        <v>113.2</v>
      </c>
      <c r="F112" s="2">
        <f t="shared" si="2"/>
        <v>6004467.6000000006</v>
      </c>
    </row>
    <row r="113" spans="1:6" x14ac:dyDescent="0.25">
      <c r="A113" s="4">
        <v>44278</v>
      </c>
      <c r="B113" t="s">
        <v>12</v>
      </c>
      <c r="C113" t="s">
        <v>55</v>
      </c>
      <c r="D113" s="7">
        <f>SUMIFS($D:$D,$C:$C,C113,$A:$A,_xlfn.MAXIFS($A:$A,$A:$A,"&lt;"&amp;A113))+SUMIFS(Movimentacao!$D:$D,Movimentacao!$C:$C,C113,Movimentacao!$A:$A,A113)</f>
        <v>4828</v>
      </c>
      <c r="E113" s="2">
        <v>102.1</v>
      </c>
      <c r="F113" s="2">
        <f t="shared" si="2"/>
        <v>492938.8</v>
      </c>
    </row>
    <row r="114" spans="1:6" x14ac:dyDescent="0.25">
      <c r="A114" s="4">
        <v>44278</v>
      </c>
      <c r="B114" t="s">
        <v>12</v>
      </c>
      <c r="C114" t="s">
        <v>54</v>
      </c>
      <c r="D114" s="7">
        <f>SUMIFS($D:$D,$C:$C,C114,$A:$A,_xlfn.MAXIFS($A:$A,$A:$A,"&lt;"&amp;A114))+SUMIFS(Movimentacao!$D:$D,Movimentacao!$C:$C,C114,Movimentacao!$A:$A,A114)</f>
        <v>23107</v>
      </c>
      <c r="E114" s="2">
        <v>52.1</v>
      </c>
      <c r="F114" s="2">
        <f t="shared" si="2"/>
        <v>1203874.7</v>
      </c>
    </row>
    <row r="115" spans="1:6" x14ac:dyDescent="0.25">
      <c r="A115" s="4">
        <v>44278</v>
      </c>
      <c r="B115" t="s">
        <v>12</v>
      </c>
      <c r="C115" t="s">
        <v>53</v>
      </c>
      <c r="D115" s="7">
        <f>SUMIFS($D:$D,$C:$C,C115,$A:$A,_xlfn.MAXIFS($A:$A,$A:$A,"&lt;"&amp;A115))+SUMIFS(Movimentacao!$D:$D,Movimentacao!$C:$C,C115,Movimentacao!$A:$A,A115)</f>
        <v>29217</v>
      </c>
      <c r="E115" s="2">
        <v>96</v>
      </c>
      <c r="F115" s="2">
        <f t="shared" si="2"/>
        <v>2804832</v>
      </c>
    </row>
    <row r="116" spans="1:6" x14ac:dyDescent="0.25">
      <c r="A116" s="4">
        <v>44278</v>
      </c>
      <c r="B116" t="s">
        <v>12</v>
      </c>
      <c r="C116" t="s">
        <v>52</v>
      </c>
      <c r="D116" s="7">
        <f>SUMIFS($D:$D,$C:$C,C116,$A:$A,_xlfn.MAXIFS($A:$A,$A:$A,"&lt;"&amp;A116))+SUMIFS(Movimentacao!$D:$D,Movimentacao!$C:$C,C116,Movimentacao!$A:$A,A116)</f>
        <v>112373</v>
      </c>
      <c r="E116" s="2">
        <v>100.46</v>
      </c>
      <c r="F116" s="2">
        <f t="shared" si="2"/>
        <v>11288991.58</v>
      </c>
    </row>
    <row r="117" spans="1:6" x14ac:dyDescent="0.25">
      <c r="A117" s="4">
        <v>44278</v>
      </c>
      <c r="B117" t="s">
        <v>12</v>
      </c>
      <c r="C117" t="s">
        <v>51</v>
      </c>
      <c r="D117" s="7">
        <f>SUMIFS($D:$D,$C:$C,C117,$A:$A,_xlfn.MAXIFS($A:$A,$A:$A,"&lt;"&amp;A117))+SUMIFS(Movimentacao!$D:$D,Movimentacao!$C:$C,C117,Movimentacao!$A:$A,A117)</f>
        <v>5534</v>
      </c>
      <c r="E117" s="2">
        <v>110.99</v>
      </c>
      <c r="F117" s="2">
        <f t="shared" si="2"/>
        <v>614218.65999999992</v>
      </c>
    </row>
    <row r="118" spans="1:6" x14ac:dyDescent="0.25">
      <c r="A118" s="4">
        <v>44278</v>
      </c>
      <c r="B118" t="s">
        <v>12</v>
      </c>
      <c r="C118" t="s">
        <v>49</v>
      </c>
      <c r="D118" s="7">
        <f>SUMIFS($D:$D,$C:$C,C118,$A:$A,_xlfn.MAXIFS($A:$A,$A:$A,"&lt;"&amp;A118))+SUMIFS(Movimentacao!$D:$D,Movimentacao!$C:$C,C118,Movimentacao!$A:$A,A118)</f>
        <v>2860</v>
      </c>
      <c r="E118" s="2">
        <v>67.45</v>
      </c>
      <c r="F118" s="2">
        <f t="shared" si="2"/>
        <v>192907</v>
      </c>
    </row>
    <row r="119" spans="1:6" x14ac:dyDescent="0.25">
      <c r="A119" s="4">
        <v>44278</v>
      </c>
      <c r="B119" t="s">
        <v>12</v>
      </c>
      <c r="C119" t="s">
        <v>48</v>
      </c>
      <c r="D119" s="7">
        <f>SUMIFS($D:$D,$C:$C,C119,$A:$A,_xlfn.MAXIFS($A:$A,$A:$A,"&lt;"&amp;A119))+SUMIFS(Movimentacao!$D:$D,Movimentacao!$C:$C,C119,Movimentacao!$A:$A,A119)</f>
        <v>33046</v>
      </c>
      <c r="E119" s="2">
        <v>108.94</v>
      </c>
      <c r="F119" s="2">
        <f t="shared" si="2"/>
        <v>3600031.2399999998</v>
      </c>
    </row>
    <row r="120" spans="1:6" x14ac:dyDescent="0.25">
      <c r="A120" s="4">
        <v>44278</v>
      </c>
      <c r="B120" t="s">
        <v>12</v>
      </c>
      <c r="C120" t="s">
        <v>47</v>
      </c>
      <c r="D120" s="7">
        <f>SUMIFS($D:$D,$C:$C,C120,$A:$A,_xlfn.MAXIFS($A:$A,$A:$A,"&lt;"&amp;A120))+SUMIFS(Movimentacao!$D:$D,Movimentacao!$C:$C,C120,Movimentacao!$A:$A,A120)</f>
        <v>6896</v>
      </c>
      <c r="E120" s="2">
        <v>90.1</v>
      </c>
      <c r="F120" s="2">
        <f t="shared" si="2"/>
        <v>621329.6</v>
      </c>
    </row>
    <row r="121" spans="1:6" x14ac:dyDescent="0.25">
      <c r="A121" s="4">
        <v>44278</v>
      </c>
      <c r="B121" t="s">
        <v>12</v>
      </c>
      <c r="C121" t="s">
        <v>50</v>
      </c>
      <c r="D121" s="7">
        <f>SUMIFS($D:$D,$C:$C,C121,$A:$A,_xlfn.MAXIFS($A:$A,$A:$A,"&lt;"&amp;A121))+SUMIFS(Movimentacao!$D:$D,Movimentacao!$C:$C,C121,Movimentacao!$A:$A,A121)</f>
        <v>29366</v>
      </c>
      <c r="E121" s="2">
        <v>114</v>
      </c>
      <c r="F121" s="2">
        <f t="shared" si="2"/>
        <v>3347724</v>
      </c>
    </row>
    <row r="122" spans="1:6" x14ac:dyDescent="0.25">
      <c r="A122" s="4">
        <v>44279</v>
      </c>
      <c r="B122" t="s">
        <v>12</v>
      </c>
      <c r="C122" t="s">
        <v>56</v>
      </c>
      <c r="D122" s="7">
        <f>SUMIFS($D:$D,$C:$C,C122,$A:$A,_xlfn.MAXIFS($A:$A,$A:$A,"&lt;"&amp;A122))+SUMIFS(Movimentacao!$D:$D,Movimentacao!$C:$C,C122,Movimentacao!$A:$A,A122)</f>
        <v>53115</v>
      </c>
      <c r="E122" s="2">
        <v>114</v>
      </c>
      <c r="F122" s="2">
        <f t="shared" si="2"/>
        <v>6055110</v>
      </c>
    </row>
    <row r="123" spans="1:6" x14ac:dyDescent="0.25">
      <c r="A123" s="4">
        <v>44279</v>
      </c>
      <c r="B123" t="s">
        <v>12</v>
      </c>
      <c r="C123" t="s">
        <v>55</v>
      </c>
      <c r="D123" s="7">
        <f>SUMIFS($D:$D,$C:$C,C123,$A:$A,_xlfn.MAXIFS($A:$A,$A:$A,"&lt;"&amp;A123))+SUMIFS(Movimentacao!$D:$D,Movimentacao!$C:$C,C123,Movimentacao!$A:$A,A123)</f>
        <v>5196</v>
      </c>
      <c r="E123" s="2">
        <v>102</v>
      </c>
      <c r="F123" s="2">
        <f t="shared" si="2"/>
        <v>529992</v>
      </c>
    </row>
    <row r="124" spans="1:6" x14ac:dyDescent="0.25">
      <c r="A124" s="4">
        <v>44279</v>
      </c>
      <c r="B124" t="s">
        <v>12</v>
      </c>
      <c r="C124" t="s">
        <v>54</v>
      </c>
      <c r="D124" s="7">
        <f>SUMIFS($D:$D,$C:$C,C124,$A:$A,_xlfn.MAXIFS($A:$A,$A:$A,"&lt;"&amp;A124))+SUMIFS(Movimentacao!$D:$D,Movimentacao!$C:$C,C124,Movimentacao!$A:$A,A124)</f>
        <v>23107</v>
      </c>
      <c r="E124" s="2">
        <v>51.97</v>
      </c>
      <c r="F124" s="2">
        <f t="shared" si="2"/>
        <v>1200870.79</v>
      </c>
    </row>
    <row r="125" spans="1:6" x14ac:dyDescent="0.25">
      <c r="A125" s="4">
        <v>44279</v>
      </c>
      <c r="B125" t="s">
        <v>12</v>
      </c>
      <c r="C125" t="s">
        <v>53</v>
      </c>
      <c r="D125" s="7">
        <f>SUMIFS($D:$D,$C:$C,C125,$A:$A,_xlfn.MAXIFS($A:$A,$A:$A,"&lt;"&amp;A125))+SUMIFS(Movimentacao!$D:$D,Movimentacao!$C:$C,C125,Movimentacao!$A:$A,A125)</f>
        <v>29217</v>
      </c>
      <c r="E125" s="2">
        <v>95.82</v>
      </c>
      <c r="F125" s="2">
        <f t="shared" si="2"/>
        <v>2799572.94</v>
      </c>
    </row>
    <row r="126" spans="1:6" x14ac:dyDescent="0.25">
      <c r="A126" s="4">
        <v>44279</v>
      </c>
      <c r="B126" t="s">
        <v>12</v>
      </c>
      <c r="C126" t="s">
        <v>52</v>
      </c>
      <c r="D126" s="7">
        <f>SUMIFS($D:$D,$C:$C,C126,$A:$A,_xlfn.MAXIFS($A:$A,$A:$A,"&lt;"&amp;A126))+SUMIFS(Movimentacao!$D:$D,Movimentacao!$C:$C,C126,Movimentacao!$A:$A,A126)</f>
        <v>112373</v>
      </c>
      <c r="E126" s="2">
        <v>100.79</v>
      </c>
      <c r="F126" s="2">
        <f t="shared" si="2"/>
        <v>11326074.67</v>
      </c>
    </row>
    <row r="127" spans="1:6" x14ac:dyDescent="0.25">
      <c r="A127" s="4">
        <v>44279</v>
      </c>
      <c r="B127" t="s">
        <v>12</v>
      </c>
      <c r="C127" t="s">
        <v>51</v>
      </c>
      <c r="D127" s="7">
        <f>SUMIFS($D:$D,$C:$C,C127,$A:$A,_xlfn.MAXIFS($A:$A,$A:$A,"&lt;"&amp;A127))+SUMIFS(Movimentacao!$D:$D,Movimentacao!$C:$C,C127,Movimentacao!$A:$A,A127)</f>
        <v>6741</v>
      </c>
      <c r="E127" s="2">
        <v>110.9</v>
      </c>
      <c r="F127" s="2">
        <f t="shared" si="2"/>
        <v>747576.9</v>
      </c>
    </row>
    <row r="128" spans="1:6" x14ac:dyDescent="0.25">
      <c r="A128" s="4">
        <v>44279</v>
      </c>
      <c r="B128" t="s">
        <v>12</v>
      </c>
      <c r="C128" t="s">
        <v>49</v>
      </c>
      <c r="D128" s="7">
        <f>SUMIFS($D:$D,$C:$C,C128,$A:$A,_xlfn.MAXIFS($A:$A,$A:$A,"&lt;"&amp;A128))+SUMIFS(Movimentacao!$D:$D,Movimentacao!$C:$C,C128,Movimentacao!$A:$A,A128)</f>
        <v>3047</v>
      </c>
      <c r="E128" s="2">
        <v>67.760000000000005</v>
      </c>
      <c r="F128" s="2">
        <f t="shared" si="2"/>
        <v>206464.72</v>
      </c>
    </row>
    <row r="129" spans="1:6" x14ac:dyDescent="0.25">
      <c r="A129" s="4">
        <v>44279</v>
      </c>
      <c r="B129" t="s">
        <v>12</v>
      </c>
      <c r="C129" t="s">
        <v>47</v>
      </c>
      <c r="D129" s="7">
        <f>SUMIFS($D:$D,$C:$C,C129,$A:$A,_xlfn.MAXIFS($A:$A,$A:$A,"&lt;"&amp;A129))+SUMIFS(Movimentacao!$D:$D,Movimentacao!$C:$C,C129,Movimentacao!$A:$A,A129)</f>
        <v>7866</v>
      </c>
      <c r="E129" s="2">
        <v>89.8</v>
      </c>
      <c r="F129" s="2">
        <f t="shared" si="2"/>
        <v>706366.79999999993</v>
      </c>
    </row>
    <row r="130" spans="1:6" x14ac:dyDescent="0.25">
      <c r="A130" s="4">
        <v>44279</v>
      </c>
      <c r="B130" t="s">
        <v>12</v>
      </c>
      <c r="C130" t="s">
        <v>50</v>
      </c>
      <c r="D130" s="7">
        <f>SUMIFS($D:$D,$C:$C,C130,$A:$A,_xlfn.MAXIFS($A:$A,$A:$A,"&lt;"&amp;A130))+SUMIFS(Movimentacao!$D:$D,Movimentacao!$C:$C,C130,Movimentacao!$A:$A,A130)</f>
        <v>30930</v>
      </c>
      <c r="E130" s="2">
        <v>113.55</v>
      </c>
      <c r="F130" s="2">
        <f t="shared" si="2"/>
        <v>3512101.5</v>
      </c>
    </row>
    <row r="131" spans="1:6" x14ac:dyDescent="0.25">
      <c r="A131" s="4">
        <v>44279</v>
      </c>
      <c r="B131" t="s">
        <v>12</v>
      </c>
      <c r="C131" t="s">
        <v>48</v>
      </c>
      <c r="D131" s="7">
        <f>SUMIFS($D:$D,$C:$C,C131,$A:$A,_xlfn.MAXIFS($A:$A,$A:$A,"&lt;"&amp;A131))+SUMIFS(Movimentacao!$D:$D,Movimentacao!$C:$C,C131,Movimentacao!$A:$A,A131)</f>
        <v>34698</v>
      </c>
      <c r="E131" s="2">
        <v>109.98</v>
      </c>
      <c r="F131" s="2">
        <f t="shared" si="2"/>
        <v>3816086.04</v>
      </c>
    </row>
    <row r="132" spans="1:6" x14ac:dyDescent="0.25">
      <c r="A132" s="4">
        <v>44280</v>
      </c>
      <c r="B132" t="s">
        <v>12</v>
      </c>
      <c r="C132" t="s">
        <v>47</v>
      </c>
      <c r="D132" s="7">
        <f>SUMIFS($D:$D,$C:$C,C132,$A:$A,_xlfn.MAXIFS($A:$A,$A:$A,"&lt;"&amp;A132))+SUMIFS(Movimentacao!$D:$D,Movimentacao!$C:$C,C132,Movimentacao!$A:$A,A132)</f>
        <v>7866</v>
      </c>
      <c r="E132" s="2">
        <v>90</v>
      </c>
      <c r="F132" s="2">
        <f t="shared" si="2"/>
        <v>707940</v>
      </c>
    </row>
    <row r="133" spans="1:6" x14ac:dyDescent="0.25">
      <c r="A133" s="4">
        <v>44280</v>
      </c>
      <c r="B133" t="s">
        <v>12</v>
      </c>
      <c r="C133" t="s">
        <v>48</v>
      </c>
      <c r="D133" s="7">
        <f>SUMIFS($D:$D,$C:$C,C133,$A:$A,_xlfn.MAXIFS($A:$A,$A:$A,"&lt;"&amp;A133))+SUMIFS(Movimentacao!$D:$D,Movimentacao!$C:$C,C133,Movimentacao!$A:$A,A133)</f>
        <v>37125</v>
      </c>
      <c r="E133" s="2">
        <v>110.07</v>
      </c>
      <c r="F133" s="2">
        <f t="shared" si="2"/>
        <v>4086348.7499999995</v>
      </c>
    </row>
    <row r="134" spans="1:6" x14ac:dyDescent="0.25">
      <c r="A134" s="4">
        <v>44280</v>
      </c>
      <c r="B134" t="s">
        <v>12</v>
      </c>
      <c r="C134" t="s">
        <v>49</v>
      </c>
      <c r="D134" s="7">
        <f>SUMIFS($D:$D,$C:$C,C134,$A:$A,_xlfn.MAXIFS($A:$A,$A:$A,"&lt;"&amp;A134))+SUMIFS(Movimentacao!$D:$D,Movimentacao!$C:$C,C134,Movimentacao!$A:$A,A134)</f>
        <v>3152</v>
      </c>
      <c r="E134" s="2">
        <v>67.81</v>
      </c>
      <c r="F134" s="2">
        <f t="shared" si="2"/>
        <v>213737.12</v>
      </c>
    </row>
    <row r="135" spans="1:6" x14ac:dyDescent="0.25">
      <c r="A135" s="4">
        <v>44280</v>
      </c>
      <c r="B135" t="s">
        <v>12</v>
      </c>
      <c r="C135" t="s">
        <v>50</v>
      </c>
      <c r="D135" s="7">
        <f>SUMIFS($D:$D,$C:$C,C135,$A:$A,_xlfn.MAXIFS($A:$A,$A:$A,"&lt;"&amp;A135))+SUMIFS(Movimentacao!$D:$D,Movimentacao!$C:$C,C135,Movimentacao!$A:$A,A135)</f>
        <v>34629</v>
      </c>
      <c r="E135" s="2">
        <v>111.51</v>
      </c>
      <c r="F135" s="2">
        <f t="shared" si="2"/>
        <v>3861479.79</v>
      </c>
    </row>
    <row r="136" spans="1:6" x14ac:dyDescent="0.25">
      <c r="A136" s="4">
        <v>44280</v>
      </c>
      <c r="B136" t="s">
        <v>12</v>
      </c>
      <c r="C136" t="s">
        <v>51</v>
      </c>
      <c r="D136" s="7">
        <f>SUMIFS($D:$D,$C:$C,C136,$A:$A,_xlfn.MAXIFS($A:$A,$A:$A,"&lt;"&amp;A136))+SUMIFS(Movimentacao!$D:$D,Movimentacao!$C:$C,C136,Movimentacao!$A:$A,A136)</f>
        <v>7955</v>
      </c>
      <c r="E136" s="2">
        <v>109.95</v>
      </c>
      <c r="F136" s="2">
        <f t="shared" si="2"/>
        <v>874652.25</v>
      </c>
    </row>
    <row r="137" spans="1:6" x14ac:dyDescent="0.25">
      <c r="A137" s="4">
        <v>44280</v>
      </c>
      <c r="B137" t="s">
        <v>12</v>
      </c>
      <c r="C137" t="s">
        <v>53</v>
      </c>
      <c r="D137" s="7">
        <f>SUMIFS($D:$D,$C:$C,C137,$A:$A,_xlfn.MAXIFS($A:$A,$A:$A,"&lt;"&amp;A137))+SUMIFS(Movimentacao!$D:$D,Movimentacao!$C:$C,C137,Movimentacao!$A:$A,A137)</f>
        <v>32085</v>
      </c>
      <c r="E137" s="2">
        <v>95.89</v>
      </c>
      <c r="F137" s="2">
        <f t="shared" ref="F137:F200" si="3">D137*E137</f>
        <v>3076630.65</v>
      </c>
    </row>
    <row r="138" spans="1:6" x14ac:dyDescent="0.25">
      <c r="A138" s="4">
        <v>44280</v>
      </c>
      <c r="B138" t="s">
        <v>12</v>
      </c>
      <c r="C138" t="s">
        <v>54</v>
      </c>
      <c r="D138" s="7">
        <f>SUMIFS($D:$D,$C:$C,C138,$A:$A,_xlfn.MAXIFS($A:$A,$A:$A,"&lt;"&amp;A138))+SUMIFS(Movimentacao!$D:$D,Movimentacao!$C:$C,C138,Movimentacao!$A:$A,A138)</f>
        <v>23107</v>
      </c>
      <c r="E138" s="2">
        <v>51.98</v>
      </c>
      <c r="F138" s="2">
        <f t="shared" si="3"/>
        <v>1201101.8599999999</v>
      </c>
    </row>
    <row r="139" spans="1:6" x14ac:dyDescent="0.25">
      <c r="A139" s="4">
        <v>44280</v>
      </c>
      <c r="B139" t="s">
        <v>12</v>
      </c>
      <c r="C139" t="s">
        <v>55</v>
      </c>
      <c r="D139" s="7">
        <f>SUMIFS($D:$D,$C:$C,C139,$A:$A,_xlfn.MAXIFS($A:$A,$A:$A,"&lt;"&amp;A139))+SUMIFS(Movimentacao!$D:$D,Movimentacao!$C:$C,C139,Movimentacao!$A:$A,A139)</f>
        <v>5284</v>
      </c>
      <c r="E139" s="2">
        <v>102.05</v>
      </c>
      <c r="F139" s="2">
        <f t="shared" si="3"/>
        <v>539232.19999999995</v>
      </c>
    </row>
    <row r="140" spans="1:6" x14ac:dyDescent="0.25">
      <c r="A140" s="4">
        <v>44280</v>
      </c>
      <c r="B140" t="s">
        <v>12</v>
      </c>
      <c r="C140" t="s">
        <v>56</v>
      </c>
      <c r="D140" s="7">
        <f>SUMIFS($D:$D,$C:$C,C140,$A:$A,_xlfn.MAXIFS($A:$A,$A:$A,"&lt;"&amp;A140))+SUMIFS(Movimentacao!$D:$D,Movimentacao!$C:$C,C140,Movimentacao!$A:$A,A140)</f>
        <v>57359</v>
      </c>
      <c r="E140" s="2">
        <v>113.35</v>
      </c>
      <c r="F140" s="2">
        <f t="shared" si="3"/>
        <v>6501642.6499999994</v>
      </c>
    </row>
    <row r="141" spans="1:6" x14ac:dyDescent="0.25">
      <c r="A141" s="4">
        <v>44280</v>
      </c>
      <c r="B141" t="s">
        <v>12</v>
      </c>
      <c r="C141" t="s">
        <v>52</v>
      </c>
      <c r="D141" s="7">
        <f>SUMIFS($D:$D,$C:$C,C141,$A:$A,_xlfn.MAXIFS($A:$A,$A:$A,"&lt;"&amp;A141))+SUMIFS(Movimentacao!$D:$D,Movimentacao!$C:$C,C141,Movimentacao!$A:$A,A141)</f>
        <v>112373</v>
      </c>
      <c r="E141" s="2">
        <v>100.92</v>
      </c>
      <c r="F141" s="2">
        <f t="shared" si="3"/>
        <v>11340683.16</v>
      </c>
    </row>
    <row r="142" spans="1:6" x14ac:dyDescent="0.25">
      <c r="A142" s="4">
        <v>44281</v>
      </c>
      <c r="B142" t="s">
        <v>12</v>
      </c>
      <c r="C142" t="s">
        <v>56</v>
      </c>
      <c r="D142" s="7">
        <f>SUMIFS($D:$D,$C:$C,C142,$A:$A,_xlfn.MAXIFS($A:$A,$A:$A,"&lt;"&amp;A142))+SUMIFS(Movimentacao!$D:$D,Movimentacao!$C:$C,C142,Movimentacao!$A:$A,A142)</f>
        <v>58138</v>
      </c>
      <c r="E142" s="2">
        <v>113.99</v>
      </c>
      <c r="F142" s="2">
        <f t="shared" si="3"/>
        <v>6627150.6200000001</v>
      </c>
    </row>
    <row r="143" spans="1:6" x14ac:dyDescent="0.25">
      <c r="A143" s="4">
        <v>44281</v>
      </c>
      <c r="B143" t="s">
        <v>12</v>
      </c>
      <c r="C143" t="s">
        <v>52</v>
      </c>
      <c r="D143" s="7">
        <f>SUMIFS($D:$D,$C:$C,C143,$A:$A,_xlfn.MAXIFS($A:$A,$A:$A,"&lt;"&amp;A143))+SUMIFS(Movimentacao!$D:$D,Movimentacao!$C:$C,C143,Movimentacao!$A:$A,A143)</f>
        <v>112373</v>
      </c>
      <c r="E143" s="2">
        <v>101.35</v>
      </c>
      <c r="F143" s="2">
        <f t="shared" si="3"/>
        <v>11389003.549999999</v>
      </c>
    </row>
    <row r="144" spans="1:6" x14ac:dyDescent="0.25">
      <c r="A144" s="4">
        <v>44281</v>
      </c>
      <c r="B144" t="s">
        <v>12</v>
      </c>
      <c r="C144" t="s">
        <v>55</v>
      </c>
      <c r="D144" s="7">
        <f>SUMIFS($D:$D,$C:$C,C144,$A:$A,_xlfn.MAXIFS($A:$A,$A:$A,"&lt;"&amp;A144))+SUMIFS(Movimentacao!$D:$D,Movimentacao!$C:$C,C144,Movimentacao!$A:$A,A144)</f>
        <v>5690</v>
      </c>
      <c r="E144" s="2">
        <v>102</v>
      </c>
      <c r="F144" s="2">
        <f t="shared" si="3"/>
        <v>580380</v>
      </c>
    </row>
    <row r="145" spans="1:6" x14ac:dyDescent="0.25">
      <c r="A145" s="4">
        <v>44281</v>
      </c>
      <c r="B145" t="s">
        <v>12</v>
      </c>
      <c r="C145" t="s">
        <v>54</v>
      </c>
      <c r="D145" s="7">
        <f>SUMIFS($D:$D,$C:$C,C145,$A:$A,_xlfn.MAXIFS($A:$A,$A:$A,"&lt;"&amp;A145))+SUMIFS(Movimentacao!$D:$D,Movimentacao!$C:$C,C145,Movimentacao!$A:$A,A145)</f>
        <v>23107</v>
      </c>
      <c r="E145" s="2">
        <v>52.5</v>
      </c>
      <c r="F145" s="2">
        <f t="shared" si="3"/>
        <v>1213117.5</v>
      </c>
    </row>
    <row r="146" spans="1:6" x14ac:dyDescent="0.25">
      <c r="A146" s="4">
        <v>44281</v>
      </c>
      <c r="B146" t="s">
        <v>12</v>
      </c>
      <c r="C146" t="s">
        <v>53</v>
      </c>
      <c r="D146" s="7">
        <f>SUMIFS($D:$D,$C:$C,C146,$A:$A,_xlfn.MAXIFS($A:$A,$A:$A,"&lt;"&amp;A146))+SUMIFS(Movimentacao!$D:$D,Movimentacao!$C:$C,C146,Movimentacao!$A:$A,A146)</f>
        <v>34677</v>
      </c>
      <c r="E146" s="2">
        <v>95.75</v>
      </c>
      <c r="F146" s="2">
        <f t="shared" si="3"/>
        <v>3320322.75</v>
      </c>
    </row>
    <row r="147" spans="1:6" x14ac:dyDescent="0.25">
      <c r="A147" s="4">
        <v>44281</v>
      </c>
      <c r="B147" t="s">
        <v>12</v>
      </c>
      <c r="C147" t="s">
        <v>51</v>
      </c>
      <c r="D147" s="7">
        <f>SUMIFS($D:$D,$C:$C,C147,$A:$A,_xlfn.MAXIFS($A:$A,$A:$A,"&lt;"&amp;A147))+SUMIFS(Movimentacao!$D:$D,Movimentacao!$C:$C,C147,Movimentacao!$A:$A,A147)</f>
        <v>9029</v>
      </c>
      <c r="E147" s="2">
        <v>110</v>
      </c>
      <c r="F147" s="2">
        <f t="shared" si="3"/>
        <v>993190</v>
      </c>
    </row>
    <row r="148" spans="1:6" x14ac:dyDescent="0.25">
      <c r="A148" s="4">
        <v>44281</v>
      </c>
      <c r="B148" t="s">
        <v>12</v>
      </c>
      <c r="C148" t="s">
        <v>49</v>
      </c>
      <c r="D148" s="7">
        <f>SUMIFS($D:$D,$C:$C,C148,$A:$A,_xlfn.MAXIFS($A:$A,$A:$A,"&lt;"&amp;A148))+SUMIFS(Movimentacao!$D:$D,Movimentacao!$C:$C,C148,Movimentacao!$A:$A,A148)</f>
        <v>3212</v>
      </c>
      <c r="E148" s="2">
        <v>68</v>
      </c>
      <c r="F148" s="2">
        <f t="shared" si="3"/>
        <v>218416</v>
      </c>
    </row>
    <row r="149" spans="1:6" x14ac:dyDescent="0.25">
      <c r="A149" s="4">
        <v>44281</v>
      </c>
      <c r="B149" t="s">
        <v>12</v>
      </c>
      <c r="C149" t="s">
        <v>48</v>
      </c>
      <c r="D149" s="7">
        <f>SUMIFS($D:$D,$C:$C,C149,$A:$A,_xlfn.MAXIFS($A:$A,$A:$A,"&lt;"&amp;A149))+SUMIFS(Movimentacao!$D:$D,Movimentacao!$C:$C,C149,Movimentacao!$A:$A,A149)</f>
        <v>39552</v>
      </c>
      <c r="E149" s="2">
        <v>109.91</v>
      </c>
      <c r="F149" s="2">
        <f t="shared" si="3"/>
        <v>4347160.32</v>
      </c>
    </row>
    <row r="150" spans="1:6" x14ac:dyDescent="0.25">
      <c r="A150" s="4">
        <v>44281</v>
      </c>
      <c r="B150" t="s">
        <v>12</v>
      </c>
      <c r="C150" t="s">
        <v>47</v>
      </c>
      <c r="D150" s="7">
        <f>SUMIFS($D:$D,$C:$C,C150,$A:$A,_xlfn.MAXIFS($A:$A,$A:$A,"&lt;"&amp;A150))+SUMIFS(Movimentacao!$D:$D,Movimentacao!$C:$C,C150,Movimentacao!$A:$A,A150)</f>
        <v>7866</v>
      </c>
      <c r="E150" s="2">
        <v>91.49</v>
      </c>
      <c r="F150" s="2">
        <f t="shared" si="3"/>
        <v>719660.34</v>
      </c>
    </row>
    <row r="151" spans="1:6" x14ac:dyDescent="0.25">
      <c r="A151" s="4">
        <v>44281</v>
      </c>
      <c r="B151" t="s">
        <v>12</v>
      </c>
      <c r="C151" t="s">
        <v>50</v>
      </c>
      <c r="D151" s="7">
        <f>SUMIFS($D:$D,$C:$C,C151,$A:$A,_xlfn.MAXIFS($A:$A,$A:$A,"&lt;"&amp;A151))+SUMIFS(Movimentacao!$D:$D,Movimentacao!$C:$C,C151,Movimentacao!$A:$A,A151)</f>
        <v>38475</v>
      </c>
      <c r="E151" s="2">
        <v>110.18</v>
      </c>
      <c r="F151" s="2">
        <f t="shared" si="3"/>
        <v>4239175.5</v>
      </c>
    </row>
    <row r="152" spans="1:6" x14ac:dyDescent="0.25">
      <c r="A152" s="4">
        <v>44284</v>
      </c>
      <c r="B152" t="s">
        <v>12</v>
      </c>
      <c r="C152" t="s">
        <v>56</v>
      </c>
      <c r="D152" s="7">
        <f>SUMIFS($D:$D,$C:$C,C152,$A:$A,_xlfn.MAXIFS($A:$A,$A:$A,"&lt;"&amp;A152))+SUMIFS(Movimentacao!$D:$D,Movimentacao!$C:$C,C152,Movimentacao!$A:$A,A152)</f>
        <v>61205</v>
      </c>
      <c r="E152" s="2">
        <v>114.25</v>
      </c>
      <c r="F152" s="2">
        <f t="shared" si="3"/>
        <v>6992671.25</v>
      </c>
    </row>
    <row r="153" spans="1:6" x14ac:dyDescent="0.25">
      <c r="A153" s="4">
        <v>44284</v>
      </c>
      <c r="B153" t="s">
        <v>12</v>
      </c>
      <c r="C153" t="s">
        <v>55</v>
      </c>
      <c r="D153" s="7">
        <f>SUMIFS($D:$D,$C:$C,C153,$A:$A,_xlfn.MAXIFS($A:$A,$A:$A,"&lt;"&amp;A153))+SUMIFS(Movimentacao!$D:$D,Movimentacao!$C:$C,C153,Movimentacao!$A:$A,A153)</f>
        <v>5985</v>
      </c>
      <c r="E153" s="2">
        <v>101.47</v>
      </c>
      <c r="F153" s="2">
        <f t="shared" si="3"/>
        <v>607297.94999999995</v>
      </c>
    </row>
    <row r="154" spans="1:6" x14ac:dyDescent="0.25">
      <c r="A154" s="4">
        <v>44284</v>
      </c>
      <c r="B154" t="s">
        <v>12</v>
      </c>
      <c r="C154" t="s">
        <v>54</v>
      </c>
      <c r="D154" s="7">
        <f>SUMIFS($D:$D,$C:$C,C154,$A:$A,_xlfn.MAXIFS($A:$A,$A:$A,"&lt;"&amp;A154))+SUMIFS(Movimentacao!$D:$D,Movimentacao!$C:$C,C154,Movimentacao!$A:$A,A154)</f>
        <v>23107</v>
      </c>
      <c r="E154" s="2">
        <v>52.68</v>
      </c>
      <c r="F154" s="2">
        <f t="shared" si="3"/>
        <v>1217276.76</v>
      </c>
    </row>
    <row r="155" spans="1:6" x14ac:dyDescent="0.25">
      <c r="A155" s="4">
        <v>44284</v>
      </c>
      <c r="B155" t="s">
        <v>12</v>
      </c>
      <c r="C155" t="s">
        <v>53</v>
      </c>
      <c r="D155" s="7">
        <f>SUMIFS($D:$D,$C:$C,C155,$A:$A,_xlfn.MAXIFS($A:$A,$A:$A,"&lt;"&amp;A155))+SUMIFS(Movimentacao!$D:$D,Movimentacao!$C:$C,C155,Movimentacao!$A:$A,A155)</f>
        <v>38501</v>
      </c>
      <c r="E155" s="2">
        <v>95.5</v>
      </c>
      <c r="F155" s="2">
        <f t="shared" si="3"/>
        <v>3676845.5</v>
      </c>
    </row>
    <row r="156" spans="1:6" x14ac:dyDescent="0.25">
      <c r="A156" s="4">
        <v>44284</v>
      </c>
      <c r="B156" t="s">
        <v>12</v>
      </c>
      <c r="C156" t="s">
        <v>52</v>
      </c>
      <c r="D156" s="7">
        <f>SUMIFS($D:$D,$C:$C,C156,$A:$A,_xlfn.MAXIFS($A:$A,$A:$A,"&lt;"&amp;A156))+SUMIFS(Movimentacao!$D:$D,Movimentacao!$C:$C,C156,Movimentacao!$A:$A,A156)</f>
        <v>112373</v>
      </c>
      <c r="E156" s="2">
        <v>101.5</v>
      </c>
      <c r="F156" s="2">
        <f t="shared" si="3"/>
        <v>11405859.5</v>
      </c>
    </row>
    <row r="157" spans="1:6" x14ac:dyDescent="0.25">
      <c r="A157" s="4">
        <v>44284</v>
      </c>
      <c r="B157" t="s">
        <v>12</v>
      </c>
      <c r="C157" t="s">
        <v>51</v>
      </c>
      <c r="D157" s="7">
        <f>SUMIFS($D:$D,$C:$C,C157,$A:$A,_xlfn.MAXIFS($A:$A,$A:$A,"&lt;"&amp;A157))+SUMIFS(Movimentacao!$D:$D,Movimentacao!$C:$C,C157,Movimentacao!$A:$A,A157)</f>
        <v>10266</v>
      </c>
      <c r="E157" s="2">
        <v>109.99</v>
      </c>
      <c r="F157" s="2">
        <f t="shared" si="3"/>
        <v>1129157.3399999999</v>
      </c>
    </row>
    <row r="158" spans="1:6" x14ac:dyDescent="0.25">
      <c r="A158" s="4">
        <v>44284</v>
      </c>
      <c r="B158" t="s">
        <v>12</v>
      </c>
      <c r="C158" t="s">
        <v>49</v>
      </c>
      <c r="D158" s="7">
        <f>SUMIFS($D:$D,$C:$C,C158,$A:$A,_xlfn.MAXIFS($A:$A,$A:$A,"&lt;"&amp;A158))+SUMIFS(Movimentacao!$D:$D,Movimentacao!$C:$C,C158,Movimentacao!$A:$A,A158)</f>
        <v>3628</v>
      </c>
      <c r="E158" s="2">
        <v>67.81</v>
      </c>
      <c r="F158" s="2">
        <f t="shared" si="3"/>
        <v>246014.68000000002</v>
      </c>
    </row>
    <row r="159" spans="1:6" x14ac:dyDescent="0.25">
      <c r="A159" s="4">
        <v>44284</v>
      </c>
      <c r="B159" t="s">
        <v>12</v>
      </c>
      <c r="C159" t="s">
        <v>48</v>
      </c>
      <c r="D159" s="7">
        <f>SUMIFS($D:$D,$C:$C,C159,$A:$A,_xlfn.MAXIFS($A:$A,$A:$A,"&lt;"&amp;A159))+SUMIFS(Movimentacao!$D:$D,Movimentacao!$C:$C,C159,Movimentacao!$A:$A,A159)</f>
        <v>41452</v>
      </c>
      <c r="E159" s="2">
        <v>110.22</v>
      </c>
      <c r="F159" s="2">
        <f t="shared" si="3"/>
        <v>4568839.4400000004</v>
      </c>
    </row>
    <row r="160" spans="1:6" x14ac:dyDescent="0.25">
      <c r="A160" s="4">
        <v>44284</v>
      </c>
      <c r="B160" t="s">
        <v>12</v>
      </c>
      <c r="C160" t="s">
        <v>47</v>
      </c>
      <c r="D160" s="7">
        <f>SUMIFS($D:$D,$C:$C,C160,$A:$A,_xlfn.MAXIFS($A:$A,$A:$A,"&lt;"&amp;A160))+SUMIFS(Movimentacao!$D:$D,Movimentacao!$C:$C,C160,Movimentacao!$A:$A,A160)</f>
        <v>7871</v>
      </c>
      <c r="E160" s="2">
        <v>91</v>
      </c>
      <c r="F160" s="2">
        <f t="shared" si="3"/>
        <v>716261</v>
      </c>
    </row>
    <row r="161" spans="1:6" x14ac:dyDescent="0.25">
      <c r="A161" s="4">
        <v>44284</v>
      </c>
      <c r="B161" t="s">
        <v>12</v>
      </c>
      <c r="C161" t="s">
        <v>50</v>
      </c>
      <c r="D161" s="7">
        <f>SUMIFS($D:$D,$C:$C,C161,$A:$A,_xlfn.MAXIFS($A:$A,$A:$A,"&lt;"&amp;A161))+SUMIFS(Movimentacao!$D:$D,Movimentacao!$C:$C,C161,Movimentacao!$A:$A,A161)</f>
        <v>42172</v>
      </c>
      <c r="E161" s="2">
        <v>109.79</v>
      </c>
      <c r="F161" s="2">
        <f t="shared" si="3"/>
        <v>4630063.88</v>
      </c>
    </row>
    <row r="162" spans="1:6" x14ac:dyDescent="0.25">
      <c r="A162" s="4">
        <v>44285</v>
      </c>
      <c r="B162" t="s">
        <v>12</v>
      </c>
      <c r="C162" t="s">
        <v>53</v>
      </c>
      <c r="D162" s="7">
        <f>SUMIFS($D:$D,$C:$C,C162,$A:$A,_xlfn.MAXIFS($A:$A,$A:$A,"&lt;"&amp;A162))+SUMIFS(Movimentacao!$D:$D,Movimentacao!$C:$C,C162,Movimentacao!$A:$A,A162)</f>
        <v>41540</v>
      </c>
      <c r="E162" s="2">
        <v>96.86</v>
      </c>
      <c r="F162" s="2">
        <f t="shared" si="3"/>
        <v>4023564.4</v>
      </c>
    </row>
    <row r="163" spans="1:6" x14ac:dyDescent="0.25">
      <c r="A163" s="4">
        <v>44285</v>
      </c>
      <c r="B163" t="s">
        <v>12</v>
      </c>
      <c r="C163" t="s">
        <v>56</v>
      </c>
      <c r="D163" s="7">
        <f>SUMIFS($D:$D,$C:$C,C163,$A:$A,_xlfn.MAXIFS($A:$A,$A:$A,"&lt;"&amp;A163))+SUMIFS(Movimentacao!$D:$D,Movimentacao!$C:$C,C163,Movimentacao!$A:$A,A163)</f>
        <v>62528</v>
      </c>
      <c r="E163" s="2">
        <v>115.3</v>
      </c>
      <c r="F163" s="2">
        <f t="shared" si="3"/>
        <v>7209478.3999999994</v>
      </c>
    </row>
    <row r="164" spans="1:6" x14ac:dyDescent="0.25">
      <c r="A164" s="4">
        <v>44285</v>
      </c>
      <c r="B164" t="s">
        <v>12</v>
      </c>
      <c r="C164" t="s">
        <v>55</v>
      </c>
      <c r="D164" s="7">
        <f>SUMIFS($D:$D,$C:$C,C164,$A:$A,_xlfn.MAXIFS($A:$A,$A:$A,"&lt;"&amp;A164))+SUMIFS(Movimentacao!$D:$D,Movimentacao!$C:$C,C164,Movimentacao!$A:$A,A164)</f>
        <v>6319</v>
      </c>
      <c r="E164" s="2">
        <v>101.07</v>
      </c>
      <c r="F164" s="2">
        <f t="shared" si="3"/>
        <v>638661.32999999996</v>
      </c>
    </row>
    <row r="165" spans="1:6" x14ac:dyDescent="0.25">
      <c r="A165" s="4">
        <v>44285</v>
      </c>
      <c r="B165" t="s">
        <v>12</v>
      </c>
      <c r="C165" t="s">
        <v>52</v>
      </c>
      <c r="D165" s="7">
        <f>SUMIFS($D:$D,$C:$C,C165,$A:$A,_xlfn.MAXIFS($A:$A,$A:$A,"&lt;"&amp;A165))+SUMIFS(Movimentacao!$D:$D,Movimentacao!$C:$C,C165,Movimentacao!$A:$A,A165)</f>
        <v>112373</v>
      </c>
      <c r="E165" s="2">
        <v>101.5</v>
      </c>
      <c r="F165" s="2">
        <f t="shared" si="3"/>
        <v>11405859.5</v>
      </c>
    </row>
    <row r="166" spans="1:6" x14ac:dyDescent="0.25">
      <c r="A166" s="4">
        <v>44285</v>
      </c>
      <c r="B166" t="s">
        <v>12</v>
      </c>
      <c r="C166" t="s">
        <v>54</v>
      </c>
      <c r="D166" s="7">
        <f>SUMIFS($D:$D,$C:$C,C166,$A:$A,_xlfn.MAXIFS($A:$A,$A:$A,"&lt;"&amp;A166))+SUMIFS(Movimentacao!$D:$D,Movimentacao!$C:$C,C166,Movimentacao!$A:$A,A166)</f>
        <v>23107</v>
      </c>
      <c r="E166" s="2">
        <v>53</v>
      </c>
      <c r="F166" s="2">
        <f t="shared" si="3"/>
        <v>1224671</v>
      </c>
    </row>
    <row r="167" spans="1:6" x14ac:dyDescent="0.25">
      <c r="A167" s="4">
        <v>44285</v>
      </c>
      <c r="B167" t="s">
        <v>12</v>
      </c>
      <c r="C167" t="s">
        <v>50</v>
      </c>
      <c r="D167" s="7">
        <f>SUMIFS($D:$D,$C:$C,C167,$A:$A,_xlfn.MAXIFS($A:$A,$A:$A,"&lt;"&amp;A167))+SUMIFS(Movimentacao!$D:$D,Movimentacao!$C:$C,C167,Movimentacao!$A:$A,A167)</f>
        <v>42482</v>
      </c>
      <c r="E167" s="2">
        <v>111.75</v>
      </c>
      <c r="F167" s="2">
        <f t="shared" si="3"/>
        <v>4747363.5</v>
      </c>
    </row>
    <row r="168" spans="1:6" x14ac:dyDescent="0.25">
      <c r="A168" s="4">
        <v>44285</v>
      </c>
      <c r="B168" t="s">
        <v>12</v>
      </c>
      <c r="C168" t="s">
        <v>49</v>
      </c>
      <c r="D168" s="7">
        <f>SUMIFS($D:$D,$C:$C,C168,$A:$A,_xlfn.MAXIFS($A:$A,$A:$A,"&lt;"&amp;A168))+SUMIFS(Movimentacao!$D:$D,Movimentacao!$C:$C,C168,Movimentacao!$A:$A,A168)</f>
        <v>4158</v>
      </c>
      <c r="E168" s="2">
        <v>68.099999999999994</v>
      </c>
      <c r="F168" s="2">
        <f t="shared" si="3"/>
        <v>283159.8</v>
      </c>
    </row>
    <row r="169" spans="1:6" x14ac:dyDescent="0.25">
      <c r="A169" s="4">
        <v>44285</v>
      </c>
      <c r="B169" t="s">
        <v>12</v>
      </c>
      <c r="C169" t="s">
        <v>51</v>
      </c>
      <c r="D169" s="7">
        <f>SUMIFS($D:$D,$C:$C,C169,$A:$A,_xlfn.MAXIFS($A:$A,$A:$A,"&lt;"&amp;A169))+SUMIFS(Movimentacao!$D:$D,Movimentacao!$C:$C,C169,Movimentacao!$A:$A,A169)</f>
        <v>10422</v>
      </c>
      <c r="E169" s="2">
        <v>110</v>
      </c>
      <c r="F169" s="2">
        <f t="shared" si="3"/>
        <v>1146420</v>
      </c>
    </row>
    <row r="170" spans="1:6" x14ac:dyDescent="0.25">
      <c r="A170" s="4">
        <v>44285</v>
      </c>
      <c r="B170" t="s">
        <v>12</v>
      </c>
      <c r="C170" t="s">
        <v>48</v>
      </c>
      <c r="D170" s="7">
        <f>SUMIFS($D:$D,$C:$C,C170,$A:$A,_xlfn.MAXIFS($A:$A,$A:$A,"&lt;"&amp;A170))+SUMIFS(Movimentacao!$D:$D,Movimentacao!$C:$C,C170,Movimentacao!$A:$A,A170)</f>
        <v>43871</v>
      </c>
      <c r="E170" s="2">
        <v>110.2</v>
      </c>
      <c r="F170" s="2">
        <f t="shared" si="3"/>
        <v>4834584.2</v>
      </c>
    </row>
    <row r="171" spans="1:6" x14ac:dyDescent="0.25">
      <c r="A171" s="4">
        <v>44285</v>
      </c>
      <c r="B171" t="s">
        <v>12</v>
      </c>
      <c r="C171" t="s">
        <v>47</v>
      </c>
      <c r="D171" s="7">
        <f>SUMIFS($D:$D,$C:$C,C171,$A:$A,_xlfn.MAXIFS($A:$A,$A:$A,"&lt;"&amp;A171))+SUMIFS(Movimentacao!$D:$D,Movimentacao!$C:$C,C171,Movimentacao!$A:$A,A171)</f>
        <v>7871</v>
      </c>
      <c r="E171" s="2">
        <v>90</v>
      </c>
      <c r="F171" s="2">
        <f t="shared" si="3"/>
        <v>708390</v>
      </c>
    </row>
    <row r="172" spans="1:6" x14ac:dyDescent="0.25">
      <c r="A172" s="4">
        <v>44286</v>
      </c>
      <c r="B172" t="s">
        <v>12</v>
      </c>
      <c r="C172" t="s">
        <v>56</v>
      </c>
      <c r="D172" s="7">
        <f>SUMIFS($D:$D,$C:$C,C172,$A:$A,_xlfn.MAXIFS($A:$A,$A:$A,"&lt;"&amp;A172))+SUMIFS(Movimentacao!$D:$D,Movimentacao!$C:$C,C172,Movimentacao!$A:$A,A172)</f>
        <v>65344</v>
      </c>
      <c r="E172" s="2">
        <v>116.18</v>
      </c>
      <c r="F172" s="2">
        <f t="shared" si="3"/>
        <v>7591665.9200000009</v>
      </c>
    </row>
    <row r="173" spans="1:6" x14ac:dyDescent="0.25">
      <c r="A173" s="4">
        <v>44286</v>
      </c>
      <c r="B173" t="s">
        <v>12</v>
      </c>
      <c r="C173" t="s">
        <v>55</v>
      </c>
      <c r="D173" s="7">
        <f>SUMIFS($D:$D,$C:$C,C173,$A:$A,_xlfn.MAXIFS($A:$A,$A:$A,"&lt;"&amp;A173))+SUMIFS(Movimentacao!$D:$D,Movimentacao!$C:$C,C173,Movimentacao!$A:$A,A173)</f>
        <v>6628</v>
      </c>
      <c r="E173" s="2">
        <v>102.5</v>
      </c>
      <c r="F173" s="2">
        <f t="shared" si="3"/>
        <v>679370</v>
      </c>
    </row>
    <row r="174" spans="1:6" x14ac:dyDescent="0.25">
      <c r="A174" s="4">
        <v>44286</v>
      </c>
      <c r="B174" t="s">
        <v>12</v>
      </c>
      <c r="C174" t="s">
        <v>54</v>
      </c>
      <c r="D174" s="7">
        <f>SUMIFS($D:$D,$C:$C,C174,$A:$A,_xlfn.MAXIFS($A:$A,$A:$A,"&lt;"&amp;A174))+SUMIFS(Movimentacao!$D:$D,Movimentacao!$C:$C,C174,Movimentacao!$A:$A,A174)</f>
        <v>23107</v>
      </c>
      <c r="E174" s="2">
        <v>53.7</v>
      </c>
      <c r="F174" s="2">
        <f t="shared" si="3"/>
        <v>1240845.9000000001</v>
      </c>
    </row>
    <row r="175" spans="1:6" x14ac:dyDescent="0.25">
      <c r="A175" s="4">
        <v>44286</v>
      </c>
      <c r="B175" t="s">
        <v>12</v>
      </c>
      <c r="C175" t="s">
        <v>53</v>
      </c>
      <c r="D175" s="7">
        <f>SUMIFS($D:$D,$C:$C,C175,$A:$A,_xlfn.MAXIFS($A:$A,$A:$A,"&lt;"&amp;A175))+SUMIFS(Movimentacao!$D:$D,Movimentacao!$C:$C,C175,Movimentacao!$A:$A,A175)</f>
        <v>44256</v>
      </c>
      <c r="E175" s="2">
        <v>96.46</v>
      </c>
      <c r="F175" s="2">
        <f t="shared" si="3"/>
        <v>4268933.76</v>
      </c>
    </row>
    <row r="176" spans="1:6" x14ac:dyDescent="0.25">
      <c r="A176" s="4">
        <v>44286</v>
      </c>
      <c r="B176" t="s">
        <v>12</v>
      </c>
      <c r="C176" t="s">
        <v>52</v>
      </c>
      <c r="D176" s="7">
        <f>SUMIFS($D:$D,$C:$C,C176,$A:$A,_xlfn.MAXIFS($A:$A,$A:$A,"&lt;"&amp;A176))+SUMIFS(Movimentacao!$D:$D,Movimentacao!$C:$C,C176,Movimentacao!$A:$A,A176)</f>
        <v>112373</v>
      </c>
      <c r="E176" s="2">
        <v>101.5</v>
      </c>
      <c r="F176" s="2">
        <f t="shared" si="3"/>
        <v>11405859.5</v>
      </c>
    </row>
    <row r="177" spans="1:6" x14ac:dyDescent="0.25">
      <c r="A177" s="4">
        <v>44286</v>
      </c>
      <c r="B177" t="s">
        <v>12</v>
      </c>
      <c r="C177" t="s">
        <v>51</v>
      </c>
      <c r="D177" s="7">
        <f>SUMIFS($D:$D,$C:$C,C177,$A:$A,_xlfn.MAXIFS($A:$A,$A:$A,"&lt;"&amp;A177))+SUMIFS(Movimentacao!$D:$D,Movimentacao!$C:$C,C177,Movimentacao!$A:$A,A177)</f>
        <v>11711</v>
      </c>
      <c r="E177" s="2">
        <v>110</v>
      </c>
      <c r="F177" s="2">
        <f t="shared" si="3"/>
        <v>1288210</v>
      </c>
    </row>
    <row r="178" spans="1:6" x14ac:dyDescent="0.25">
      <c r="A178" s="4">
        <v>44286</v>
      </c>
      <c r="B178" t="s">
        <v>12</v>
      </c>
      <c r="C178" t="s">
        <v>50</v>
      </c>
      <c r="D178" s="7">
        <f>SUMIFS($D:$D,$C:$C,C178,$A:$A,_xlfn.MAXIFS($A:$A,$A:$A,"&lt;"&amp;A178))+SUMIFS(Movimentacao!$D:$D,Movimentacao!$C:$C,C178,Movimentacao!$A:$A,A178)</f>
        <v>43903</v>
      </c>
      <c r="E178" s="2">
        <v>114</v>
      </c>
      <c r="F178" s="2">
        <f t="shared" si="3"/>
        <v>5004942</v>
      </c>
    </row>
    <row r="179" spans="1:6" x14ac:dyDescent="0.25">
      <c r="A179" s="4">
        <v>44286</v>
      </c>
      <c r="B179" t="s">
        <v>12</v>
      </c>
      <c r="C179" t="s">
        <v>49</v>
      </c>
      <c r="D179" s="7">
        <f>SUMIFS($D:$D,$C:$C,C179,$A:$A,_xlfn.MAXIFS($A:$A,$A:$A,"&lt;"&amp;A179))+SUMIFS(Movimentacao!$D:$D,Movimentacao!$C:$C,C179,Movimentacao!$A:$A,A179)</f>
        <v>4303</v>
      </c>
      <c r="E179" s="2">
        <v>69</v>
      </c>
      <c r="F179" s="2">
        <f t="shared" si="3"/>
        <v>296907</v>
      </c>
    </row>
    <row r="180" spans="1:6" x14ac:dyDescent="0.25">
      <c r="A180" s="4">
        <v>44286</v>
      </c>
      <c r="B180" t="s">
        <v>12</v>
      </c>
      <c r="C180" t="s">
        <v>48</v>
      </c>
      <c r="D180" s="7">
        <f>SUMIFS($D:$D,$C:$C,C180,$A:$A,_xlfn.MAXIFS($A:$A,$A:$A,"&lt;"&amp;A180))+SUMIFS(Movimentacao!$D:$D,Movimentacao!$C:$C,C180,Movimentacao!$A:$A,A180)</f>
        <v>43871</v>
      </c>
      <c r="E180" s="2">
        <v>111.5</v>
      </c>
      <c r="F180" s="2">
        <f t="shared" si="3"/>
        <v>4891616.5</v>
      </c>
    </row>
    <row r="181" spans="1:6" x14ac:dyDescent="0.25">
      <c r="A181" s="4">
        <v>44286</v>
      </c>
      <c r="B181" t="s">
        <v>12</v>
      </c>
      <c r="C181" t="s">
        <v>47</v>
      </c>
      <c r="D181" s="7">
        <f>SUMIFS($D:$D,$C:$C,C181,$A:$A,_xlfn.MAXIFS($A:$A,$A:$A,"&lt;"&amp;A181))+SUMIFS(Movimentacao!$D:$D,Movimentacao!$C:$C,C181,Movimentacao!$A:$A,A181)</f>
        <v>8511</v>
      </c>
      <c r="E181" s="2">
        <v>90</v>
      </c>
      <c r="F181" s="2">
        <f t="shared" si="3"/>
        <v>765990</v>
      </c>
    </row>
    <row r="182" spans="1:6" x14ac:dyDescent="0.25">
      <c r="A182" s="4">
        <v>44287</v>
      </c>
      <c r="B182" t="s">
        <v>12</v>
      </c>
      <c r="C182" t="s">
        <v>56</v>
      </c>
      <c r="D182" s="7">
        <f>SUMIFS($D:$D,$C:$C,C182,$A:$A,_xlfn.MAXIFS($A:$A,$A:$A,"&lt;"&amp;A182))+SUMIFS(Movimentacao!$D:$D,Movimentacao!$C:$C,C182,Movimentacao!$A:$A,A182)</f>
        <v>69179</v>
      </c>
      <c r="E182" s="2">
        <v>115.95</v>
      </c>
      <c r="F182" s="2">
        <f t="shared" si="3"/>
        <v>8021305.0499999998</v>
      </c>
    </row>
    <row r="183" spans="1:6" x14ac:dyDescent="0.25">
      <c r="A183" s="4">
        <v>44287</v>
      </c>
      <c r="B183" t="s">
        <v>12</v>
      </c>
      <c r="C183" t="s">
        <v>55</v>
      </c>
      <c r="D183" s="7">
        <f>SUMIFS($D:$D,$C:$C,C183,$A:$A,_xlfn.MAXIFS($A:$A,$A:$A,"&lt;"&amp;A183))+SUMIFS(Movimentacao!$D:$D,Movimentacao!$C:$C,C183,Movimentacao!$A:$A,A183)</f>
        <v>6628</v>
      </c>
      <c r="E183" s="2">
        <v>103.39</v>
      </c>
      <c r="F183" s="2">
        <f t="shared" si="3"/>
        <v>685268.92</v>
      </c>
    </row>
    <row r="184" spans="1:6" x14ac:dyDescent="0.25">
      <c r="A184" s="4">
        <v>44287</v>
      </c>
      <c r="B184" t="s">
        <v>12</v>
      </c>
      <c r="C184" t="s">
        <v>54</v>
      </c>
      <c r="D184" s="7">
        <f>SUMIFS($D:$D,$C:$C,C184,$A:$A,_xlfn.MAXIFS($A:$A,$A:$A,"&lt;"&amp;A184))+SUMIFS(Movimentacao!$D:$D,Movimentacao!$C:$C,C184,Movimentacao!$A:$A,A184)</f>
        <v>23107</v>
      </c>
      <c r="E184" s="2">
        <v>53.52</v>
      </c>
      <c r="F184" s="2">
        <f t="shared" si="3"/>
        <v>1236686.6400000001</v>
      </c>
    </row>
    <row r="185" spans="1:6" x14ac:dyDescent="0.25">
      <c r="A185" s="4">
        <v>44287</v>
      </c>
      <c r="B185" t="s">
        <v>12</v>
      </c>
      <c r="C185" t="s">
        <v>53</v>
      </c>
      <c r="D185" s="7">
        <f>SUMIFS($D:$D,$C:$C,C185,$A:$A,_xlfn.MAXIFS($A:$A,$A:$A,"&lt;"&amp;A185))+SUMIFS(Movimentacao!$D:$D,Movimentacao!$C:$C,C185,Movimentacao!$A:$A,A185)</f>
        <v>48017</v>
      </c>
      <c r="E185" s="2">
        <v>95.55</v>
      </c>
      <c r="F185" s="2">
        <f t="shared" si="3"/>
        <v>4588024.3499999996</v>
      </c>
    </row>
    <row r="186" spans="1:6" x14ac:dyDescent="0.25">
      <c r="A186" s="4">
        <v>44287</v>
      </c>
      <c r="B186" t="s">
        <v>12</v>
      </c>
      <c r="C186" t="s">
        <v>52</v>
      </c>
      <c r="D186" s="7">
        <f>SUMIFS($D:$D,$C:$C,C186,$A:$A,_xlfn.MAXIFS($A:$A,$A:$A,"&lt;"&amp;A186))+SUMIFS(Movimentacao!$D:$D,Movimentacao!$C:$C,C186,Movimentacao!$A:$A,A186)</f>
        <v>112373</v>
      </c>
      <c r="E186" s="2">
        <v>102.2</v>
      </c>
      <c r="F186" s="2">
        <f t="shared" si="3"/>
        <v>11484520.6</v>
      </c>
    </row>
    <row r="187" spans="1:6" x14ac:dyDescent="0.25">
      <c r="A187" s="4">
        <v>44287</v>
      </c>
      <c r="B187" t="s">
        <v>12</v>
      </c>
      <c r="C187" t="s">
        <v>50</v>
      </c>
      <c r="D187" s="7">
        <f>SUMIFS($D:$D,$C:$C,C187,$A:$A,_xlfn.MAXIFS($A:$A,$A:$A,"&lt;"&amp;A187))+SUMIFS(Movimentacao!$D:$D,Movimentacao!$C:$C,C187,Movimentacao!$A:$A,A187)</f>
        <v>46872</v>
      </c>
      <c r="E187" s="2">
        <v>111.21</v>
      </c>
      <c r="F187" s="2">
        <f t="shared" si="3"/>
        <v>5212635.12</v>
      </c>
    </row>
    <row r="188" spans="1:6" x14ac:dyDescent="0.25">
      <c r="A188" s="4">
        <v>44287</v>
      </c>
      <c r="B188" t="s">
        <v>12</v>
      </c>
      <c r="C188" t="s">
        <v>49</v>
      </c>
      <c r="D188" s="7">
        <f>SUMIFS($D:$D,$C:$C,C188,$A:$A,_xlfn.MAXIFS($A:$A,$A:$A,"&lt;"&amp;A188))+SUMIFS(Movimentacao!$D:$D,Movimentacao!$C:$C,C188,Movimentacao!$A:$A,A188)</f>
        <v>4798</v>
      </c>
      <c r="E188" s="2">
        <v>68.48</v>
      </c>
      <c r="F188" s="2">
        <f t="shared" si="3"/>
        <v>328567.04000000004</v>
      </c>
    </row>
    <row r="189" spans="1:6" x14ac:dyDescent="0.25">
      <c r="A189" s="4">
        <v>44287</v>
      </c>
      <c r="B189" t="s">
        <v>12</v>
      </c>
      <c r="C189" t="s">
        <v>48</v>
      </c>
      <c r="D189" s="7">
        <f>SUMIFS($D:$D,$C:$C,C189,$A:$A,_xlfn.MAXIFS($A:$A,$A:$A,"&lt;"&amp;A189))+SUMIFS(Movimentacao!$D:$D,Movimentacao!$C:$C,C189,Movimentacao!$A:$A,A189)</f>
        <v>46357</v>
      </c>
      <c r="E189" s="2">
        <v>111.2</v>
      </c>
      <c r="F189" s="2">
        <f t="shared" si="3"/>
        <v>5154898.4000000004</v>
      </c>
    </row>
    <row r="190" spans="1:6" x14ac:dyDescent="0.25">
      <c r="A190" s="4">
        <v>44287</v>
      </c>
      <c r="B190" t="s">
        <v>12</v>
      </c>
      <c r="C190" t="s">
        <v>47</v>
      </c>
      <c r="D190" s="7">
        <f>SUMIFS($D:$D,$C:$C,C190,$A:$A,_xlfn.MAXIFS($A:$A,$A:$A,"&lt;"&amp;A190))+SUMIFS(Movimentacao!$D:$D,Movimentacao!$C:$C,C190,Movimentacao!$A:$A,A190)</f>
        <v>9146</v>
      </c>
      <c r="E190" s="2">
        <v>88</v>
      </c>
      <c r="F190" s="2">
        <f t="shared" si="3"/>
        <v>804848</v>
      </c>
    </row>
    <row r="191" spans="1:6" x14ac:dyDescent="0.25">
      <c r="A191" s="4">
        <v>44287</v>
      </c>
      <c r="B191" t="s">
        <v>12</v>
      </c>
      <c r="C191" t="s">
        <v>51</v>
      </c>
      <c r="D191" s="7">
        <f>SUMIFS($D:$D,$C:$C,C191,$A:$A,_xlfn.MAXIFS($A:$A,$A:$A,"&lt;"&amp;A191))+SUMIFS(Movimentacao!$D:$D,Movimentacao!$C:$C,C191,Movimentacao!$A:$A,A191)</f>
        <v>11711</v>
      </c>
      <c r="E191" s="2">
        <v>109.99</v>
      </c>
      <c r="F191" s="2">
        <f t="shared" si="3"/>
        <v>1288092.8899999999</v>
      </c>
    </row>
    <row r="192" spans="1:6" x14ac:dyDescent="0.25">
      <c r="A192" s="4">
        <v>44291</v>
      </c>
      <c r="B192" t="s">
        <v>12</v>
      </c>
      <c r="C192" t="s">
        <v>52</v>
      </c>
      <c r="D192" s="7">
        <f>SUMIFS($D:$D,$C:$C,C192,$A:$A,_xlfn.MAXIFS($A:$A,$A:$A,"&lt;"&amp;A192))+SUMIFS(Movimentacao!$D:$D,Movimentacao!$C:$C,C192,Movimentacao!$A:$A,A192)</f>
        <v>112373</v>
      </c>
      <c r="E192" s="2">
        <v>103.19</v>
      </c>
      <c r="F192" s="2">
        <f t="shared" si="3"/>
        <v>11595769.869999999</v>
      </c>
    </row>
    <row r="193" spans="1:6" x14ac:dyDescent="0.25">
      <c r="A193" s="4">
        <v>44291</v>
      </c>
      <c r="B193" t="s">
        <v>12</v>
      </c>
      <c r="C193" t="s">
        <v>56</v>
      </c>
      <c r="D193" s="7">
        <f>SUMIFS($D:$D,$C:$C,C193,$A:$A,_xlfn.MAXIFS($A:$A,$A:$A,"&lt;"&amp;A193))+SUMIFS(Movimentacao!$D:$D,Movimentacao!$C:$C,C193,Movimentacao!$A:$A,A193)</f>
        <v>72828</v>
      </c>
      <c r="E193" s="2">
        <v>115.75</v>
      </c>
      <c r="F193" s="2">
        <f t="shared" si="3"/>
        <v>8429841</v>
      </c>
    </row>
    <row r="194" spans="1:6" x14ac:dyDescent="0.25">
      <c r="A194" s="4">
        <v>44291</v>
      </c>
      <c r="B194" t="s">
        <v>12</v>
      </c>
      <c r="C194" t="s">
        <v>55</v>
      </c>
      <c r="D194" s="7">
        <f>SUMIFS($D:$D,$C:$C,C194,$A:$A,_xlfn.MAXIFS($A:$A,$A:$A,"&lt;"&amp;A194))+SUMIFS(Movimentacao!$D:$D,Movimentacao!$C:$C,C194,Movimentacao!$A:$A,A194)</f>
        <v>6930</v>
      </c>
      <c r="E194" s="2">
        <v>101.11</v>
      </c>
      <c r="F194" s="2">
        <f t="shared" si="3"/>
        <v>700692.3</v>
      </c>
    </row>
    <row r="195" spans="1:6" x14ac:dyDescent="0.25">
      <c r="A195" s="4">
        <v>44291</v>
      </c>
      <c r="B195" t="s">
        <v>12</v>
      </c>
      <c r="C195" t="s">
        <v>54</v>
      </c>
      <c r="D195" s="7">
        <f>SUMIFS($D:$D,$C:$C,C195,$A:$A,_xlfn.MAXIFS($A:$A,$A:$A,"&lt;"&amp;A195))+SUMIFS(Movimentacao!$D:$D,Movimentacao!$C:$C,C195,Movimentacao!$A:$A,A195)</f>
        <v>23107</v>
      </c>
      <c r="E195" s="2">
        <v>52.84</v>
      </c>
      <c r="F195" s="2">
        <f t="shared" si="3"/>
        <v>1220973.8800000001</v>
      </c>
    </row>
    <row r="196" spans="1:6" x14ac:dyDescent="0.25">
      <c r="A196" s="4">
        <v>44291</v>
      </c>
      <c r="B196" t="s">
        <v>12</v>
      </c>
      <c r="C196" t="s">
        <v>53</v>
      </c>
      <c r="D196" s="7">
        <f>SUMIFS($D:$D,$C:$C,C196,$A:$A,_xlfn.MAXIFS($A:$A,$A:$A,"&lt;"&amp;A196))+SUMIFS(Movimentacao!$D:$D,Movimentacao!$C:$C,C196,Movimentacao!$A:$A,A196)</f>
        <v>51411</v>
      </c>
      <c r="E196" s="2">
        <v>96.2</v>
      </c>
      <c r="F196" s="2">
        <f t="shared" si="3"/>
        <v>4945738.2</v>
      </c>
    </row>
    <row r="197" spans="1:6" x14ac:dyDescent="0.25">
      <c r="A197" s="4">
        <v>44291</v>
      </c>
      <c r="B197" t="s">
        <v>12</v>
      </c>
      <c r="C197" t="s">
        <v>50</v>
      </c>
      <c r="D197" s="7">
        <f>SUMIFS($D:$D,$C:$C,C197,$A:$A,_xlfn.MAXIFS($A:$A,$A:$A,"&lt;"&amp;A197))+SUMIFS(Movimentacao!$D:$D,Movimentacao!$C:$C,C197,Movimentacao!$A:$A,A197)</f>
        <v>50072</v>
      </c>
      <c r="E197" s="2">
        <v>109.8</v>
      </c>
      <c r="F197" s="2">
        <f t="shared" si="3"/>
        <v>5497905.5999999996</v>
      </c>
    </row>
    <row r="198" spans="1:6" x14ac:dyDescent="0.25">
      <c r="A198" s="4">
        <v>44291</v>
      </c>
      <c r="B198" t="s">
        <v>12</v>
      </c>
      <c r="C198" t="s">
        <v>49</v>
      </c>
      <c r="D198" s="7">
        <f>SUMIFS($D:$D,$C:$C,C198,$A:$A,_xlfn.MAXIFS($A:$A,$A:$A,"&lt;"&amp;A198))+SUMIFS(Movimentacao!$D:$D,Movimentacao!$C:$C,C198,Movimentacao!$A:$A,A198)</f>
        <v>5417</v>
      </c>
      <c r="E198" s="2">
        <v>67.209999999999994</v>
      </c>
      <c r="F198" s="2">
        <f t="shared" si="3"/>
        <v>364076.56999999995</v>
      </c>
    </row>
    <row r="199" spans="1:6" x14ac:dyDescent="0.25">
      <c r="A199" s="4">
        <v>44291</v>
      </c>
      <c r="B199" t="s">
        <v>12</v>
      </c>
      <c r="C199" t="s">
        <v>48</v>
      </c>
      <c r="D199" s="7">
        <f>SUMIFS($D:$D,$C:$C,C199,$A:$A,_xlfn.MAXIFS($A:$A,$A:$A,"&lt;"&amp;A199))+SUMIFS(Movimentacao!$D:$D,Movimentacao!$C:$C,C199,Movimentacao!$A:$A,A199)</f>
        <v>48809</v>
      </c>
      <c r="E199" s="2">
        <v>111.1</v>
      </c>
      <c r="F199" s="2">
        <f t="shared" si="3"/>
        <v>5422679.8999999994</v>
      </c>
    </row>
    <row r="200" spans="1:6" x14ac:dyDescent="0.25">
      <c r="A200" s="4">
        <v>44291</v>
      </c>
      <c r="B200" t="s">
        <v>12</v>
      </c>
      <c r="C200" t="s">
        <v>47</v>
      </c>
      <c r="D200" s="7">
        <f>SUMIFS($D:$D,$C:$C,C200,$A:$A,_xlfn.MAXIFS($A:$A,$A:$A,"&lt;"&amp;A200))+SUMIFS(Movimentacao!$D:$D,Movimentacao!$C:$C,C200,Movimentacao!$A:$A,A200)</f>
        <v>9670</v>
      </c>
      <c r="E200" s="2">
        <v>88.45</v>
      </c>
      <c r="F200" s="2">
        <f t="shared" si="3"/>
        <v>855311.5</v>
      </c>
    </row>
    <row r="201" spans="1:6" x14ac:dyDescent="0.25">
      <c r="A201" s="4">
        <v>44291</v>
      </c>
      <c r="B201" t="s">
        <v>12</v>
      </c>
      <c r="C201" t="s">
        <v>51</v>
      </c>
      <c r="D201" s="7">
        <f>SUMIFS($D:$D,$C:$C,C201,$A:$A,_xlfn.MAXIFS($A:$A,$A:$A,"&lt;"&amp;A201))+SUMIFS(Movimentacao!$D:$D,Movimentacao!$C:$C,C201,Movimentacao!$A:$A,A201)</f>
        <v>12960</v>
      </c>
      <c r="E201" s="2">
        <v>107.59</v>
      </c>
      <c r="F201" s="2">
        <f t="shared" ref="F201:F264" si="4">D201*E201</f>
        <v>1394366.4000000001</v>
      </c>
    </row>
    <row r="202" spans="1:6" x14ac:dyDescent="0.25">
      <c r="A202" s="4">
        <v>44292</v>
      </c>
      <c r="B202" t="s">
        <v>12</v>
      </c>
      <c r="C202" t="s">
        <v>56</v>
      </c>
      <c r="D202" s="7">
        <f>SUMIFS($D:$D,$C:$C,C202,$A:$A,_xlfn.MAXIFS($A:$A,$A:$A,"&lt;"&amp;A202))+SUMIFS(Movimentacao!$D:$D,Movimentacao!$C:$C,C202,Movimentacao!$A:$A,A202)</f>
        <v>79257</v>
      </c>
      <c r="E202" s="2">
        <v>116</v>
      </c>
      <c r="F202" s="2">
        <f t="shared" si="4"/>
        <v>9193812</v>
      </c>
    </row>
    <row r="203" spans="1:6" x14ac:dyDescent="0.25">
      <c r="A203" s="4">
        <v>44292</v>
      </c>
      <c r="B203" t="s">
        <v>12</v>
      </c>
      <c r="C203" t="s">
        <v>2670</v>
      </c>
      <c r="D203" s="7">
        <f>SUMIFS($D:$D,$C:$C,C203,$A:$A,_xlfn.MAXIFS($A:$A,$A:$A,"&lt;"&amp;A203))+SUMIFS(Movimentacao!$D:$D,Movimentacao!$C:$C,C203,Movimentacao!$A:$A,A203)</f>
        <v>2109</v>
      </c>
      <c r="E203" s="2">
        <v>82.86</v>
      </c>
      <c r="F203" s="2">
        <f t="shared" si="4"/>
        <v>174751.74</v>
      </c>
    </row>
    <row r="204" spans="1:6" x14ac:dyDescent="0.25">
      <c r="A204" s="4">
        <v>44292</v>
      </c>
      <c r="B204" t="s">
        <v>12</v>
      </c>
      <c r="C204" t="s">
        <v>55</v>
      </c>
      <c r="D204" s="7">
        <f>SUMIFS($D:$D,$C:$C,C204,$A:$A,_xlfn.MAXIFS($A:$A,$A:$A,"&lt;"&amp;A204))+SUMIFS(Movimentacao!$D:$D,Movimentacao!$C:$C,C204,Movimentacao!$A:$A,A204)</f>
        <v>7490</v>
      </c>
      <c r="E204" s="2">
        <v>101.06</v>
      </c>
      <c r="F204" s="2">
        <f t="shared" si="4"/>
        <v>756939.4</v>
      </c>
    </row>
    <row r="205" spans="1:6" x14ac:dyDescent="0.25">
      <c r="A205" s="4">
        <v>44292</v>
      </c>
      <c r="B205" t="s">
        <v>12</v>
      </c>
      <c r="C205" t="s">
        <v>2672</v>
      </c>
      <c r="D205" s="7">
        <f>SUMIFS($D:$D,$C:$C,C205,$A:$A,_xlfn.MAXIFS($A:$A,$A:$A,"&lt;"&amp;A205))+SUMIFS(Movimentacao!$D:$D,Movimentacao!$C:$C,C205,Movimentacao!$A:$A,A205)</f>
        <v>7659</v>
      </c>
      <c r="E205" s="2">
        <v>93.6</v>
      </c>
      <c r="F205" s="2">
        <f t="shared" si="4"/>
        <v>716882.39999999991</v>
      </c>
    </row>
    <row r="206" spans="1:6" x14ac:dyDescent="0.25">
      <c r="A206" s="4">
        <v>44292</v>
      </c>
      <c r="B206" t="s">
        <v>12</v>
      </c>
      <c r="C206" t="s">
        <v>2671</v>
      </c>
      <c r="D206" s="7">
        <f>SUMIFS($D:$D,$C:$C,C206,$A:$A,_xlfn.MAXIFS($A:$A,$A:$A,"&lt;"&amp;A206))+SUMIFS(Movimentacao!$D:$D,Movimentacao!$C:$C,C206,Movimentacao!$A:$A,A206)</f>
        <v>1256</v>
      </c>
      <c r="E206" s="2">
        <v>202.87</v>
      </c>
      <c r="F206" s="2">
        <f t="shared" si="4"/>
        <v>254804.72</v>
      </c>
    </row>
    <row r="207" spans="1:6" x14ac:dyDescent="0.25">
      <c r="A207" s="4">
        <v>44292</v>
      </c>
      <c r="B207" t="s">
        <v>12</v>
      </c>
      <c r="C207" t="s">
        <v>54</v>
      </c>
      <c r="D207" s="7">
        <f>SUMIFS($D:$D,$C:$C,C207,$A:$A,_xlfn.MAXIFS($A:$A,$A:$A,"&lt;"&amp;A207))+SUMIFS(Movimentacao!$D:$D,Movimentacao!$C:$C,C207,Movimentacao!$A:$A,A207)</f>
        <v>23107</v>
      </c>
      <c r="E207" s="2">
        <v>52.96</v>
      </c>
      <c r="F207" s="2">
        <f t="shared" si="4"/>
        <v>1223746.72</v>
      </c>
    </row>
    <row r="208" spans="1:6" x14ac:dyDescent="0.25">
      <c r="A208" s="4">
        <v>44292</v>
      </c>
      <c r="B208" t="s">
        <v>12</v>
      </c>
      <c r="C208" t="s">
        <v>52</v>
      </c>
      <c r="D208" s="7">
        <f>SUMIFS($D:$D,$C:$C,C208,$A:$A,_xlfn.MAXIFS($A:$A,$A:$A,"&lt;"&amp;A208))+SUMIFS(Movimentacao!$D:$D,Movimentacao!$C:$C,C208,Movimentacao!$A:$A,A208)</f>
        <v>112373</v>
      </c>
      <c r="E208" s="2">
        <v>102.8</v>
      </c>
      <c r="F208" s="2">
        <f t="shared" si="4"/>
        <v>11551944.4</v>
      </c>
    </row>
    <row r="209" spans="1:6" x14ac:dyDescent="0.25">
      <c r="A209" s="4">
        <v>44292</v>
      </c>
      <c r="B209" t="s">
        <v>12</v>
      </c>
      <c r="C209" t="s">
        <v>51</v>
      </c>
      <c r="D209" s="7">
        <f>SUMIFS($D:$D,$C:$C,C209,$A:$A,_xlfn.MAXIFS($A:$A,$A:$A,"&lt;"&amp;A209))+SUMIFS(Movimentacao!$D:$D,Movimentacao!$C:$C,C209,Movimentacao!$A:$A,A209)</f>
        <v>15302</v>
      </c>
      <c r="E209" s="2">
        <v>109</v>
      </c>
      <c r="F209" s="2">
        <f t="shared" si="4"/>
        <v>1667918</v>
      </c>
    </row>
    <row r="210" spans="1:6" x14ac:dyDescent="0.25">
      <c r="A210" s="4">
        <v>44292</v>
      </c>
      <c r="B210" t="s">
        <v>12</v>
      </c>
      <c r="C210" t="s">
        <v>50</v>
      </c>
      <c r="D210" s="7">
        <f>SUMIFS($D:$D,$C:$C,C210,$A:$A,_xlfn.MAXIFS($A:$A,$A:$A,"&lt;"&amp;A210))+SUMIFS(Movimentacao!$D:$D,Movimentacao!$C:$C,C210,Movimentacao!$A:$A,A210)</f>
        <v>52812</v>
      </c>
      <c r="E210" s="2">
        <v>110.29</v>
      </c>
      <c r="F210" s="2">
        <f t="shared" si="4"/>
        <v>5824635.4800000004</v>
      </c>
    </row>
    <row r="211" spans="1:6" x14ac:dyDescent="0.25">
      <c r="A211" s="4">
        <v>44292</v>
      </c>
      <c r="B211" t="s">
        <v>12</v>
      </c>
      <c r="C211" t="s">
        <v>49</v>
      </c>
      <c r="D211" s="7">
        <f>SUMIFS($D:$D,$C:$C,C211,$A:$A,_xlfn.MAXIFS($A:$A,$A:$A,"&lt;"&amp;A211))+SUMIFS(Movimentacao!$D:$D,Movimentacao!$C:$C,C211,Movimentacao!$A:$A,A211)</f>
        <v>6534</v>
      </c>
      <c r="E211" s="2">
        <v>67.510000000000005</v>
      </c>
      <c r="F211" s="2">
        <f t="shared" si="4"/>
        <v>441110.34</v>
      </c>
    </row>
    <row r="212" spans="1:6" x14ac:dyDescent="0.25">
      <c r="A212" s="4">
        <v>44292</v>
      </c>
      <c r="B212" t="s">
        <v>12</v>
      </c>
      <c r="C212" t="s">
        <v>48</v>
      </c>
      <c r="D212" s="7">
        <f>SUMIFS($D:$D,$C:$C,C212,$A:$A,_xlfn.MAXIFS($A:$A,$A:$A,"&lt;"&amp;A212))+SUMIFS(Movimentacao!$D:$D,Movimentacao!$C:$C,C212,Movimentacao!$A:$A,A212)</f>
        <v>49584</v>
      </c>
      <c r="E212" s="2">
        <v>110.72</v>
      </c>
      <c r="F212" s="2">
        <f t="shared" si="4"/>
        <v>5489940.4799999995</v>
      </c>
    </row>
    <row r="213" spans="1:6" x14ac:dyDescent="0.25">
      <c r="A213" s="4">
        <v>44292</v>
      </c>
      <c r="B213" t="s">
        <v>12</v>
      </c>
      <c r="C213" t="s">
        <v>47</v>
      </c>
      <c r="D213" s="7">
        <f>SUMIFS($D:$D,$C:$C,C213,$A:$A,_xlfn.MAXIFS($A:$A,$A:$A,"&lt;"&amp;A213))+SUMIFS(Movimentacao!$D:$D,Movimentacao!$C:$C,C213,Movimentacao!$A:$A,A213)</f>
        <v>12199</v>
      </c>
      <c r="E213" s="2">
        <v>89.92</v>
      </c>
      <c r="F213" s="2">
        <f t="shared" si="4"/>
        <v>1096934.08</v>
      </c>
    </row>
    <row r="214" spans="1:6" x14ac:dyDescent="0.25">
      <c r="A214" s="4">
        <v>44292</v>
      </c>
      <c r="B214" t="s">
        <v>12</v>
      </c>
      <c r="C214" t="s">
        <v>53</v>
      </c>
      <c r="D214" s="7">
        <f>SUMIFS($D:$D,$C:$C,C214,$A:$A,_xlfn.MAXIFS($A:$A,$A:$A,"&lt;"&amp;A214))+SUMIFS(Movimentacao!$D:$D,Movimentacao!$C:$C,C214,Movimentacao!$A:$A,A214)</f>
        <v>58267</v>
      </c>
      <c r="E214" s="2">
        <v>95.85</v>
      </c>
      <c r="F214" s="2">
        <f t="shared" si="4"/>
        <v>5584891.9499999993</v>
      </c>
    </row>
    <row r="215" spans="1:6" x14ac:dyDescent="0.25">
      <c r="A215" s="4">
        <v>44293</v>
      </c>
      <c r="B215" t="s">
        <v>12</v>
      </c>
      <c r="C215" t="s">
        <v>2673</v>
      </c>
      <c r="D215" s="7">
        <f>SUMIFS($D:$D,$C:$C,C215,$A:$A,_xlfn.MAXIFS($A:$A,$A:$A,"&lt;"&amp;A215))+SUMIFS(Movimentacao!$D:$D,Movimentacao!$C:$C,C215,Movimentacao!$A:$A,A215)</f>
        <v>229</v>
      </c>
      <c r="E215" s="2">
        <v>105.35</v>
      </c>
      <c r="F215" s="2">
        <f t="shared" si="4"/>
        <v>24125.149999999998</v>
      </c>
    </row>
    <row r="216" spans="1:6" x14ac:dyDescent="0.25">
      <c r="A216" s="4">
        <v>44293</v>
      </c>
      <c r="B216" t="s">
        <v>12</v>
      </c>
      <c r="C216" t="s">
        <v>2672</v>
      </c>
      <c r="D216" s="7">
        <f>SUMIFS($D:$D,$C:$C,C216,$A:$A,_xlfn.MAXIFS($A:$A,$A:$A,"&lt;"&amp;A216))+SUMIFS(Movimentacao!$D:$D,Movimentacao!$C:$C,C216,Movimentacao!$A:$A,A216)</f>
        <v>15212</v>
      </c>
      <c r="E216" s="2">
        <v>92.5</v>
      </c>
      <c r="F216" s="2">
        <f t="shared" si="4"/>
        <v>1407110</v>
      </c>
    </row>
    <row r="217" spans="1:6" x14ac:dyDescent="0.25">
      <c r="A217" s="4">
        <v>44293</v>
      </c>
      <c r="B217" t="s">
        <v>12</v>
      </c>
      <c r="C217" t="s">
        <v>2670</v>
      </c>
      <c r="D217" s="7">
        <f>SUMIFS($D:$D,$C:$C,C217,$A:$A,_xlfn.MAXIFS($A:$A,$A:$A,"&lt;"&amp;A217))+SUMIFS(Movimentacao!$D:$D,Movimentacao!$C:$C,C217,Movimentacao!$A:$A,A217)</f>
        <v>4245</v>
      </c>
      <c r="E217" s="2">
        <v>83.78</v>
      </c>
      <c r="F217" s="2">
        <f t="shared" si="4"/>
        <v>355646.1</v>
      </c>
    </row>
    <row r="218" spans="1:6" x14ac:dyDescent="0.25">
      <c r="A218" s="4">
        <v>44293</v>
      </c>
      <c r="B218" t="s">
        <v>12</v>
      </c>
      <c r="C218" t="s">
        <v>56</v>
      </c>
      <c r="D218" s="7">
        <f>SUMIFS($D:$D,$C:$C,C218,$A:$A,_xlfn.MAXIFS($A:$A,$A:$A,"&lt;"&amp;A218))+SUMIFS(Movimentacao!$D:$D,Movimentacao!$C:$C,C218,Movimentacao!$A:$A,A218)</f>
        <v>87585</v>
      </c>
      <c r="E218" s="2">
        <v>115.98</v>
      </c>
      <c r="F218" s="2">
        <f t="shared" si="4"/>
        <v>10158108.300000001</v>
      </c>
    </row>
    <row r="219" spans="1:6" x14ac:dyDescent="0.25">
      <c r="A219" s="4">
        <v>44293</v>
      </c>
      <c r="B219" t="s">
        <v>12</v>
      </c>
      <c r="C219" t="s">
        <v>55</v>
      </c>
      <c r="D219" s="7">
        <f>SUMIFS($D:$D,$C:$C,C219,$A:$A,_xlfn.MAXIFS($A:$A,$A:$A,"&lt;"&amp;A219))+SUMIFS(Movimentacao!$D:$D,Movimentacao!$C:$C,C219,Movimentacao!$A:$A,A219)</f>
        <v>8389</v>
      </c>
      <c r="E219" s="2">
        <v>101.33</v>
      </c>
      <c r="F219" s="2">
        <f t="shared" si="4"/>
        <v>850057.37</v>
      </c>
    </row>
    <row r="220" spans="1:6" x14ac:dyDescent="0.25">
      <c r="A220" s="4">
        <v>44293</v>
      </c>
      <c r="B220" t="s">
        <v>12</v>
      </c>
      <c r="C220" t="s">
        <v>54</v>
      </c>
      <c r="D220" s="7">
        <f>SUMIFS($D:$D,$C:$C,C220,$A:$A,_xlfn.MAXIFS($A:$A,$A:$A,"&lt;"&amp;A220))+SUMIFS(Movimentacao!$D:$D,Movimentacao!$C:$C,C220,Movimentacao!$A:$A,A220)</f>
        <v>28706</v>
      </c>
      <c r="E220" s="2">
        <v>52.85</v>
      </c>
      <c r="F220" s="2">
        <f t="shared" si="4"/>
        <v>1517112.1</v>
      </c>
    </row>
    <row r="221" spans="1:6" x14ac:dyDescent="0.25">
      <c r="A221" s="4">
        <v>44293</v>
      </c>
      <c r="B221" t="s">
        <v>12</v>
      </c>
      <c r="C221" t="s">
        <v>2671</v>
      </c>
      <c r="D221" s="7">
        <f>SUMIFS($D:$D,$C:$C,C221,$A:$A,_xlfn.MAXIFS($A:$A,$A:$A,"&lt;"&amp;A221))+SUMIFS(Movimentacao!$D:$D,Movimentacao!$C:$C,C221,Movimentacao!$A:$A,A221)</f>
        <v>1370</v>
      </c>
      <c r="E221" s="2">
        <v>203.8</v>
      </c>
      <c r="F221" s="2">
        <f t="shared" si="4"/>
        <v>279206</v>
      </c>
    </row>
    <row r="222" spans="1:6" x14ac:dyDescent="0.25">
      <c r="A222" s="4">
        <v>44293</v>
      </c>
      <c r="B222" t="s">
        <v>12</v>
      </c>
      <c r="C222" t="s">
        <v>52</v>
      </c>
      <c r="D222" s="7">
        <f>SUMIFS($D:$D,$C:$C,C222,$A:$A,_xlfn.MAXIFS($A:$A,$A:$A,"&lt;"&amp;A222))+SUMIFS(Movimentacao!$D:$D,Movimentacao!$C:$C,C222,Movimentacao!$A:$A,A222)</f>
        <v>112373</v>
      </c>
      <c r="E222" s="2">
        <v>103.86</v>
      </c>
      <c r="F222" s="2">
        <f t="shared" si="4"/>
        <v>11671059.779999999</v>
      </c>
    </row>
    <row r="223" spans="1:6" x14ac:dyDescent="0.25">
      <c r="A223" s="4">
        <v>44293</v>
      </c>
      <c r="B223" t="s">
        <v>12</v>
      </c>
      <c r="C223" t="s">
        <v>51</v>
      </c>
      <c r="D223" s="7">
        <f>SUMIFS($D:$D,$C:$C,C223,$A:$A,_xlfn.MAXIFS($A:$A,$A:$A,"&lt;"&amp;A223))+SUMIFS(Movimentacao!$D:$D,Movimentacao!$C:$C,C223,Movimentacao!$A:$A,A223)</f>
        <v>18306</v>
      </c>
      <c r="E223" s="2">
        <v>109</v>
      </c>
      <c r="F223" s="2">
        <f t="shared" si="4"/>
        <v>1995354</v>
      </c>
    </row>
    <row r="224" spans="1:6" x14ac:dyDescent="0.25">
      <c r="A224" s="4">
        <v>44293</v>
      </c>
      <c r="B224" t="s">
        <v>12</v>
      </c>
      <c r="C224" t="s">
        <v>50</v>
      </c>
      <c r="D224" s="7">
        <f>SUMIFS($D:$D,$C:$C,C224,$A:$A,_xlfn.MAXIFS($A:$A,$A:$A,"&lt;"&amp;A224))+SUMIFS(Movimentacao!$D:$D,Movimentacao!$C:$C,C224,Movimentacao!$A:$A,A224)</f>
        <v>58216</v>
      </c>
      <c r="E224" s="2">
        <v>110.9</v>
      </c>
      <c r="F224" s="2">
        <f t="shared" si="4"/>
        <v>6456154.4000000004</v>
      </c>
    </row>
    <row r="225" spans="1:6" x14ac:dyDescent="0.25">
      <c r="A225" s="4">
        <v>44293</v>
      </c>
      <c r="B225" t="s">
        <v>12</v>
      </c>
      <c r="C225" t="s">
        <v>49</v>
      </c>
      <c r="D225" s="7">
        <f>SUMIFS($D:$D,$C:$C,C225,$A:$A,_xlfn.MAXIFS($A:$A,$A:$A,"&lt;"&amp;A225))+SUMIFS(Movimentacao!$D:$D,Movimentacao!$C:$C,C225,Movimentacao!$A:$A,A225)</f>
        <v>6790</v>
      </c>
      <c r="E225" s="2">
        <v>67.349999999999994</v>
      </c>
      <c r="F225" s="2">
        <f t="shared" si="4"/>
        <v>457306.49999999994</v>
      </c>
    </row>
    <row r="226" spans="1:6" x14ac:dyDescent="0.25">
      <c r="A226" s="4">
        <v>44293</v>
      </c>
      <c r="B226" t="s">
        <v>12</v>
      </c>
      <c r="C226" t="s">
        <v>48</v>
      </c>
      <c r="D226" s="7">
        <f>SUMIFS($D:$D,$C:$C,C226,$A:$A,_xlfn.MAXIFS($A:$A,$A:$A,"&lt;"&amp;A226))+SUMIFS(Movimentacao!$D:$D,Movimentacao!$C:$C,C226,Movimentacao!$A:$A,A226)</f>
        <v>57267</v>
      </c>
      <c r="E226" s="2">
        <v>111.65</v>
      </c>
      <c r="F226" s="2">
        <f t="shared" si="4"/>
        <v>6393860.5500000007</v>
      </c>
    </row>
    <row r="227" spans="1:6" x14ac:dyDescent="0.25">
      <c r="A227" s="4">
        <v>44293</v>
      </c>
      <c r="B227" t="s">
        <v>12</v>
      </c>
      <c r="C227" t="s">
        <v>47</v>
      </c>
      <c r="D227" s="7">
        <f>SUMIFS($D:$D,$C:$C,C227,$A:$A,_xlfn.MAXIFS($A:$A,$A:$A,"&lt;"&amp;A227))+SUMIFS(Movimentacao!$D:$D,Movimentacao!$C:$C,C227,Movimentacao!$A:$A,A227)</f>
        <v>14904</v>
      </c>
      <c r="E227" s="2">
        <v>87</v>
      </c>
      <c r="F227" s="2">
        <f t="shared" si="4"/>
        <v>1296648</v>
      </c>
    </row>
    <row r="228" spans="1:6" x14ac:dyDescent="0.25">
      <c r="A228" s="4">
        <v>44293</v>
      </c>
      <c r="B228" t="s">
        <v>12</v>
      </c>
      <c r="C228" t="s">
        <v>53</v>
      </c>
      <c r="D228" s="7">
        <f>SUMIFS($D:$D,$C:$C,C228,$A:$A,_xlfn.MAXIFS($A:$A,$A:$A,"&lt;"&amp;A228))+SUMIFS(Movimentacao!$D:$D,Movimentacao!$C:$C,C228,Movimentacao!$A:$A,A228)</f>
        <v>60113</v>
      </c>
      <c r="E228" s="2">
        <v>96</v>
      </c>
      <c r="F228" s="2">
        <f t="shared" si="4"/>
        <v>5770848</v>
      </c>
    </row>
    <row r="229" spans="1:6" x14ac:dyDescent="0.25">
      <c r="A229" s="4">
        <v>44294</v>
      </c>
      <c r="B229" t="s">
        <v>12</v>
      </c>
      <c r="C229" t="s">
        <v>2673</v>
      </c>
      <c r="D229" s="7">
        <f>SUMIFS($D:$D,$C:$C,C229,$A:$A,_xlfn.MAXIFS($A:$A,$A:$A,"&lt;"&amp;A229))+SUMIFS(Movimentacao!$D:$D,Movimentacao!$C:$C,C229,Movimentacao!$A:$A,A229)</f>
        <v>229</v>
      </c>
      <c r="E229" s="2">
        <v>103.72</v>
      </c>
      <c r="F229" s="2">
        <f t="shared" si="4"/>
        <v>23751.88</v>
      </c>
    </row>
    <row r="230" spans="1:6" x14ac:dyDescent="0.25">
      <c r="A230" s="4">
        <v>44294</v>
      </c>
      <c r="B230" t="s">
        <v>12</v>
      </c>
      <c r="C230" t="s">
        <v>2672</v>
      </c>
      <c r="D230" s="7">
        <f>SUMIFS($D:$D,$C:$C,C230,$A:$A,_xlfn.MAXIFS($A:$A,$A:$A,"&lt;"&amp;A230))+SUMIFS(Movimentacao!$D:$D,Movimentacao!$C:$C,C230,Movimentacao!$A:$A,A230)</f>
        <v>18904</v>
      </c>
      <c r="E230" s="2">
        <v>93.04</v>
      </c>
      <c r="F230" s="2">
        <f t="shared" si="4"/>
        <v>1758828.1600000001</v>
      </c>
    </row>
    <row r="231" spans="1:6" x14ac:dyDescent="0.25">
      <c r="A231" s="4">
        <v>44294</v>
      </c>
      <c r="B231" t="s">
        <v>12</v>
      </c>
      <c r="C231" t="s">
        <v>2671</v>
      </c>
      <c r="D231" s="7">
        <f>SUMIFS($D:$D,$C:$C,C231,$A:$A,_xlfn.MAXIFS($A:$A,$A:$A,"&lt;"&amp;A231))+SUMIFS(Movimentacao!$D:$D,Movimentacao!$C:$C,C231,Movimentacao!$A:$A,A231)</f>
        <v>1370</v>
      </c>
      <c r="E231" s="2">
        <v>204</v>
      </c>
      <c r="F231" s="2">
        <f t="shared" si="4"/>
        <v>279480</v>
      </c>
    </row>
    <row r="232" spans="1:6" x14ac:dyDescent="0.25">
      <c r="A232" s="4">
        <v>44294</v>
      </c>
      <c r="B232" t="s">
        <v>12</v>
      </c>
      <c r="C232" t="s">
        <v>2670</v>
      </c>
      <c r="D232" s="7">
        <f>SUMIFS($D:$D,$C:$C,C232,$A:$A,_xlfn.MAXIFS($A:$A,$A:$A,"&lt;"&amp;A232))+SUMIFS(Movimentacao!$D:$D,Movimentacao!$C:$C,C232,Movimentacao!$A:$A,A232)</f>
        <v>4453</v>
      </c>
      <c r="E232" s="2">
        <v>84.63</v>
      </c>
      <c r="F232" s="2">
        <f t="shared" si="4"/>
        <v>376857.38999999996</v>
      </c>
    </row>
    <row r="233" spans="1:6" x14ac:dyDescent="0.25">
      <c r="A233" s="4">
        <v>44294</v>
      </c>
      <c r="B233" t="s">
        <v>12</v>
      </c>
      <c r="C233" t="s">
        <v>56</v>
      </c>
      <c r="D233" s="7">
        <f>SUMIFS($D:$D,$C:$C,C233,$A:$A,_xlfn.MAXIFS($A:$A,$A:$A,"&lt;"&amp;A233))+SUMIFS(Movimentacao!$D:$D,Movimentacao!$C:$C,C233,Movimentacao!$A:$A,A233)</f>
        <v>93580</v>
      </c>
      <c r="E233" s="2">
        <v>116.11</v>
      </c>
      <c r="F233" s="2">
        <f t="shared" si="4"/>
        <v>10865573.800000001</v>
      </c>
    </row>
    <row r="234" spans="1:6" x14ac:dyDescent="0.25">
      <c r="A234" s="4">
        <v>44294</v>
      </c>
      <c r="B234" t="s">
        <v>12</v>
      </c>
      <c r="C234" t="s">
        <v>55</v>
      </c>
      <c r="D234" s="7">
        <f>SUMIFS($D:$D,$C:$C,C234,$A:$A,_xlfn.MAXIFS($A:$A,$A:$A,"&lt;"&amp;A234))+SUMIFS(Movimentacao!$D:$D,Movimentacao!$C:$C,C234,Movimentacao!$A:$A,A234)</f>
        <v>8727</v>
      </c>
      <c r="E234" s="2">
        <v>102.01</v>
      </c>
      <c r="F234" s="2">
        <f t="shared" si="4"/>
        <v>890241.27</v>
      </c>
    </row>
    <row r="235" spans="1:6" x14ac:dyDescent="0.25">
      <c r="A235" s="4">
        <v>44294</v>
      </c>
      <c r="B235" t="s">
        <v>12</v>
      </c>
      <c r="C235" t="s">
        <v>54</v>
      </c>
      <c r="D235" s="7">
        <f>SUMIFS($D:$D,$C:$C,C235,$A:$A,_xlfn.MAXIFS($A:$A,$A:$A,"&lt;"&amp;A235))+SUMIFS(Movimentacao!$D:$D,Movimentacao!$C:$C,C235,Movimentacao!$A:$A,A235)</f>
        <v>35139</v>
      </c>
      <c r="E235" s="2">
        <v>53</v>
      </c>
      <c r="F235" s="2">
        <f t="shared" si="4"/>
        <v>1862367</v>
      </c>
    </row>
    <row r="236" spans="1:6" x14ac:dyDescent="0.25">
      <c r="A236" s="4">
        <v>44294</v>
      </c>
      <c r="B236" t="s">
        <v>12</v>
      </c>
      <c r="C236" t="s">
        <v>51</v>
      </c>
      <c r="D236" s="7">
        <f>SUMIFS($D:$D,$C:$C,C236,$A:$A,_xlfn.MAXIFS($A:$A,$A:$A,"&lt;"&amp;A236))+SUMIFS(Movimentacao!$D:$D,Movimentacao!$C:$C,C236,Movimentacao!$A:$A,A236)</f>
        <v>18478</v>
      </c>
      <c r="E236" s="2">
        <v>109.97</v>
      </c>
      <c r="F236" s="2">
        <f t="shared" si="4"/>
        <v>2032025.66</v>
      </c>
    </row>
    <row r="237" spans="1:6" x14ac:dyDescent="0.25">
      <c r="A237" s="4">
        <v>44294</v>
      </c>
      <c r="B237" t="s">
        <v>12</v>
      </c>
      <c r="C237" t="s">
        <v>52</v>
      </c>
      <c r="D237" s="7">
        <f>SUMIFS($D:$D,$C:$C,C237,$A:$A,_xlfn.MAXIFS($A:$A,$A:$A,"&lt;"&amp;A237))+SUMIFS(Movimentacao!$D:$D,Movimentacao!$C:$C,C237,Movimentacao!$A:$A,A237)</f>
        <v>112373</v>
      </c>
      <c r="E237" s="2">
        <v>103</v>
      </c>
      <c r="F237" s="2">
        <f t="shared" si="4"/>
        <v>11574419</v>
      </c>
    </row>
    <row r="238" spans="1:6" x14ac:dyDescent="0.25">
      <c r="A238" s="4">
        <v>44294</v>
      </c>
      <c r="B238" t="s">
        <v>12</v>
      </c>
      <c r="C238" t="s">
        <v>50</v>
      </c>
      <c r="D238" s="7">
        <f>SUMIFS($D:$D,$C:$C,C238,$A:$A,_xlfn.MAXIFS($A:$A,$A:$A,"&lt;"&amp;A238))+SUMIFS(Movimentacao!$D:$D,Movimentacao!$C:$C,C238,Movimentacao!$A:$A,A238)</f>
        <v>64143</v>
      </c>
      <c r="E238" s="2">
        <v>110.76</v>
      </c>
      <c r="F238" s="2">
        <f t="shared" si="4"/>
        <v>7104478.6800000006</v>
      </c>
    </row>
    <row r="239" spans="1:6" x14ac:dyDescent="0.25">
      <c r="A239" s="4">
        <v>44294</v>
      </c>
      <c r="B239" t="s">
        <v>12</v>
      </c>
      <c r="C239" t="s">
        <v>49</v>
      </c>
      <c r="D239" s="7">
        <f>SUMIFS($D:$D,$C:$C,C239,$A:$A,_xlfn.MAXIFS($A:$A,$A:$A,"&lt;"&amp;A239))+SUMIFS(Movimentacao!$D:$D,Movimentacao!$C:$C,C239,Movimentacao!$A:$A,A239)</f>
        <v>7649</v>
      </c>
      <c r="E239" s="2">
        <v>67.760000000000005</v>
      </c>
      <c r="F239" s="2">
        <f t="shared" si="4"/>
        <v>518296.24000000005</v>
      </c>
    </row>
    <row r="240" spans="1:6" x14ac:dyDescent="0.25">
      <c r="A240" s="4">
        <v>44294</v>
      </c>
      <c r="B240" t="s">
        <v>12</v>
      </c>
      <c r="C240" t="s">
        <v>48</v>
      </c>
      <c r="D240" s="7">
        <f>SUMIFS($D:$D,$C:$C,C240,$A:$A,_xlfn.MAXIFS($A:$A,$A:$A,"&lt;"&amp;A240))+SUMIFS(Movimentacao!$D:$D,Movimentacao!$C:$C,C240,Movimentacao!$A:$A,A240)</f>
        <v>59276</v>
      </c>
      <c r="E240" s="2">
        <v>110.83</v>
      </c>
      <c r="F240" s="2">
        <f t="shared" si="4"/>
        <v>6569559.0800000001</v>
      </c>
    </row>
    <row r="241" spans="1:6" x14ac:dyDescent="0.25">
      <c r="A241" s="4">
        <v>44294</v>
      </c>
      <c r="B241" t="s">
        <v>12</v>
      </c>
      <c r="C241" t="s">
        <v>47</v>
      </c>
      <c r="D241" s="7">
        <f>SUMIFS($D:$D,$C:$C,C241,$A:$A,_xlfn.MAXIFS($A:$A,$A:$A,"&lt;"&amp;A241))+SUMIFS(Movimentacao!$D:$D,Movimentacao!$C:$C,C241,Movimentacao!$A:$A,A241)</f>
        <v>16910</v>
      </c>
      <c r="E241" s="2">
        <v>89.33</v>
      </c>
      <c r="F241" s="2">
        <f t="shared" si="4"/>
        <v>1510570.3</v>
      </c>
    </row>
    <row r="242" spans="1:6" x14ac:dyDescent="0.25">
      <c r="A242" s="4">
        <v>44294</v>
      </c>
      <c r="B242" t="s">
        <v>12</v>
      </c>
      <c r="C242" t="s">
        <v>53</v>
      </c>
      <c r="D242" s="7">
        <f>SUMIFS($D:$D,$C:$C,C242,$A:$A,_xlfn.MAXIFS($A:$A,$A:$A,"&lt;"&amp;A242))+SUMIFS(Movimentacao!$D:$D,Movimentacao!$C:$C,C242,Movimentacao!$A:$A,A242)</f>
        <v>65599</v>
      </c>
      <c r="E242" s="2">
        <v>97</v>
      </c>
      <c r="F242" s="2">
        <f t="shared" si="4"/>
        <v>6363103</v>
      </c>
    </row>
    <row r="243" spans="1:6" x14ac:dyDescent="0.25">
      <c r="A243" s="4">
        <v>44295</v>
      </c>
      <c r="B243" t="s">
        <v>12</v>
      </c>
      <c r="C243" t="s">
        <v>2673</v>
      </c>
      <c r="D243" s="7">
        <f>SUMIFS($D:$D,$C:$C,C243,$A:$A,_xlfn.MAXIFS($A:$A,$A:$A,"&lt;"&amp;A243))+SUMIFS(Movimentacao!$D:$D,Movimentacao!$C:$C,C243,Movimentacao!$A:$A,A243)</f>
        <v>229</v>
      </c>
      <c r="E243" s="2">
        <v>104</v>
      </c>
      <c r="F243" s="2">
        <f t="shared" si="4"/>
        <v>23816</v>
      </c>
    </row>
    <row r="244" spans="1:6" x14ac:dyDescent="0.25">
      <c r="A244" s="4">
        <v>44295</v>
      </c>
      <c r="B244" t="s">
        <v>12</v>
      </c>
      <c r="C244" t="s">
        <v>2670</v>
      </c>
      <c r="D244" s="7">
        <f>SUMIFS($D:$D,$C:$C,C244,$A:$A,_xlfn.MAXIFS($A:$A,$A:$A,"&lt;"&amp;A244))+SUMIFS(Movimentacao!$D:$D,Movimentacao!$C:$C,C244,Movimentacao!$A:$A,A244)</f>
        <v>14859</v>
      </c>
      <c r="E244" s="2">
        <v>83.99</v>
      </c>
      <c r="F244" s="2">
        <f t="shared" si="4"/>
        <v>1248007.4099999999</v>
      </c>
    </row>
    <row r="245" spans="1:6" x14ac:dyDescent="0.25">
      <c r="A245" s="4">
        <v>44295</v>
      </c>
      <c r="B245" t="s">
        <v>12</v>
      </c>
      <c r="C245" t="s">
        <v>55</v>
      </c>
      <c r="D245" s="7">
        <f>SUMIFS($D:$D,$C:$C,C245,$A:$A,_xlfn.MAXIFS($A:$A,$A:$A,"&lt;"&amp;A245))+SUMIFS(Movimentacao!$D:$D,Movimentacao!$C:$C,C245,Movimentacao!$A:$A,A245)</f>
        <v>10980</v>
      </c>
      <c r="E245" s="2">
        <v>102</v>
      </c>
      <c r="F245" s="2">
        <f t="shared" si="4"/>
        <v>1119960</v>
      </c>
    </row>
    <row r="246" spans="1:6" x14ac:dyDescent="0.25">
      <c r="A246" s="4">
        <v>44295</v>
      </c>
      <c r="B246" t="s">
        <v>12</v>
      </c>
      <c r="C246" t="s">
        <v>2672</v>
      </c>
      <c r="D246" s="7">
        <f>SUMIFS($D:$D,$C:$C,C246,$A:$A,_xlfn.MAXIFS($A:$A,$A:$A,"&lt;"&amp;A246))+SUMIFS(Movimentacao!$D:$D,Movimentacao!$C:$C,C246,Movimentacao!$A:$A,A246)</f>
        <v>30179</v>
      </c>
      <c r="E246" s="2">
        <v>93.31</v>
      </c>
      <c r="F246" s="2">
        <f t="shared" si="4"/>
        <v>2816002.49</v>
      </c>
    </row>
    <row r="247" spans="1:6" x14ac:dyDescent="0.25">
      <c r="A247" s="4">
        <v>44295</v>
      </c>
      <c r="B247" t="s">
        <v>12</v>
      </c>
      <c r="C247" t="s">
        <v>2671</v>
      </c>
      <c r="D247" s="7">
        <f>SUMIFS($D:$D,$C:$C,C247,$A:$A,_xlfn.MAXIFS($A:$A,$A:$A,"&lt;"&amp;A247))+SUMIFS(Movimentacao!$D:$D,Movimentacao!$C:$C,C247,Movimentacao!$A:$A,A247)</f>
        <v>1370</v>
      </c>
      <c r="E247" s="2">
        <v>206.84</v>
      </c>
      <c r="F247" s="2">
        <f t="shared" si="4"/>
        <v>283370.8</v>
      </c>
    </row>
    <row r="248" spans="1:6" x14ac:dyDescent="0.25">
      <c r="A248" s="4">
        <v>44295</v>
      </c>
      <c r="B248" t="s">
        <v>12</v>
      </c>
      <c r="C248" t="s">
        <v>54</v>
      </c>
      <c r="D248" s="7">
        <f>SUMIFS($D:$D,$C:$C,C248,$A:$A,_xlfn.MAXIFS($A:$A,$A:$A,"&lt;"&amp;A248))+SUMIFS(Movimentacao!$D:$D,Movimentacao!$C:$C,C248,Movimentacao!$A:$A,A248)</f>
        <v>46418</v>
      </c>
      <c r="E248" s="2">
        <v>53.05</v>
      </c>
      <c r="F248" s="2">
        <f t="shared" si="4"/>
        <v>2462474.9</v>
      </c>
    </row>
    <row r="249" spans="1:6" x14ac:dyDescent="0.25">
      <c r="A249" s="4">
        <v>44295</v>
      </c>
      <c r="B249" t="s">
        <v>12</v>
      </c>
      <c r="C249" t="s">
        <v>56</v>
      </c>
      <c r="D249" s="7">
        <f>SUMIFS($D:$D,$C:$C,C249,$A:$A,_xlfn.MAXIFS($A:$A,$A:$A,"&lt;"&amp;A249))+SUMIFS(Movimentacao!$D:$D,Movimentacao!$C:$C,C249,Movimentacao!$A:$A,A249)</f>
        <v>109855</v>
      </c>
      <c r="E249" s="2">
        <v>116.03</v>
      </c>
      <c r="F249" s="2">
        <f t="shared" si="4"/>
        <v>12746475.65</v>
      </c>
    </row>
    <row r="250" spans="1:6" x14ac:dyDescent="0.25">
      <c r="A250" s="4">
        <v>44295</v>
      </c>
      <c r="B250" t="s">
        <v>12</v>
      </c>
      <c r="C250" t="s">
        <v>52</v>
      </c>
      <c r="D250" s="7">
        <f>SUMIFS($D:$D,$C:$C,C250,$A:$A,_xlfn.MAXIFS($A:$A,$A:$A,"&lt;"&amp;A250))+SUMIFS(Movimentacao!$D:$D,Movimentacao!$C:$C,C250,Movimentacao!$A:$A,A250)</f>
        <v>112373</v>
      </c>
      <c r="E250" s="2">
        <v>103.48</v>
      </c>
      <c r="F250" s="2">
        <f t="shared" si="4"/>
        <v>11628358.040000001</v>
      </c>
    </row>
    <row r="251" spans="1:6" x14ac:dyDescent="0.25">
      <c r="A251" s="4">
        <v>44295</v>
      </c>
      <c r="B251" t="s">
        <v>12</v>
      </c>
      <c r="C251" t="s">
        <v>47</v>
      </c>
      <c r="D251" s="7">
        <f>SUMIFS($D:$D,$C:$C,C251,$A:$A,_xlfn.MAXIFS($A:$A,$A:$A,"&lt;"&amp;A251))+SUMIFS(Movimentacao!$D:$D,Movimentacao!$C:$C,C251,Movimentacao!$A:$A,A251)</f>
        <v>23359</v>
      </c>
      <c r="E251" s="2">
        <v>89</v>
      </c>
      <c r="F251" s="2">
        <f t="shared" si="4"/>
        <v>2078951</v>
      </c>
    </row>
    <row r="252" spans="1:6" x14ac:dyDescent="0.25">
      <c r="A252" s="4">
        <v>44295</v>
      </c>
      <c r="B252" t="s">
        <v>12</v>
      </c>
      <c r="C252" t="s">
        <v>48</v>
      </c>
      <c r="D252" s="7">
        <f>SUMIFS($D:$D,$C:$C,C252,$A:$A,_xlfn.MAXIFS($A:$A,$A:$A,"&lt;"&amp;A252))+SUMIFS(Movimentacao!$D:$D,Movimentacao!$C:$C,C252,Movimentacao!$A:$A,A252)</f>
        <v>64402</v>
      </c>
      <c r="E252" s="2">
        <v>111.45</v>
      </c>
      <c r="F252" s="2">
        <f t="shared" si="4"/>
        <v>7177602.9000000004</v>
      </c>
    </row>
    <row r="253" spans="1:6" x14ac:dyDescent="0.25">
      <c r="A253" s="4">
        <v>44295</v>
      </c>
      <c r="B253" t="s">
        <v>12</v>
      </c>
      <c r="C253" t="s">
        <v>53</v>
      </c>
      <c r="D253" s="7">
        <f>SUMIFS($D:$D,$C:$C,C253,$A:$A,_xlfn.MAXIFS($A:$A,$A:$A,"&lt;"&amp;A253))+SUMIFS(Movimentacao!$D:$D,Movimentacao!$C:$C,C253,Movimentacao!$A:$A,A253)</f>
        <v>71967</v>
      </c>
      <c r="E253" s="2">
        <v>96.87</v>
      </c>
      <c r="F253" s="2">
        <f t="shared" si="4"/>
        <v>6971443.29</v>
      </c>
    </row>
    <row r="254" spans="1:6" x14ac:dyDescent="0.25">
      <c r="A254" s="4">
        <v>44295</v>
      </c>
      <c r="B254" t="s">
        <v>12</v>
      </c>
      <c r="C254" t="s">
        <v>50</v>
      </c>
      <c r="D254" s="7">
        <f>SUMIFS($D:$D,$C:$C,C254,$A:$A,_xlfn.MAXIFS($A:$A,$A:$A,"&lt;"&amp;A254))+SUMIFS(Movimentacao!$D:$D,Movimentacao!$C:$C,C254,Movimentacao!$A:$A,A254)</f>
        <v>72795</v>
      </c>
      <c r="E254" s="2">
        <v>109.66</v>
      </c>
      <c r="F254" s="2">
        <f t="shared" si="4"/>
        <v>7982699.7000000002</v>
      </c>
    </row>
    <row r="255" spans="1:6" x14ac:dyDescent="0.25">
      <c r="A255" s="4">
        <v>44295</v>
      </c>
      <c r="B255" t="s">
        <v>12</v>
      </c>
      <c r="C255" t="s">
        <v>51</v>
      </c>
      <c r="D255" s="7">
        <f>SUMIFS($D:$D,$C:$C,C255,$A:$A,_xlfn.MAXIFS($A:$A,$A:$A,"&lt;"&amp;A255))+SUMIFS(Movimentacao!$D:$D,Movimentacao!$C:$C,C255,Movimentacao!$A:$A,A255)</f>
        <v>21957</v>
      </c>
      <c r="E255" s="2">
        <v>110.8</v>
      </c>
      <c r="F255" s="2">
        <f t="shared" si="4"/>
        <v>2432835.6</v>
      </c>
    </row>
    <row r="256" spans="1:6" x14ac:dyDescent="0.25">
      <c r="A256" s="4">
        <v>44295</v>
      </c>
      <c r="B256" t="s">
        <v>12</v>
      </c>
      <c r="C256" t="s">
        <v>49</v>
      </c>
      <c r="D256" s="7">
        <f>SUMIFS($D:$D,$C:$C,C256,$A:$A,_xlfn.MAXIFS($A:$A,$A:$A,"&lt;"&amp;A256))+SUMIFS(Movimentacao!$D:$D,Movimentacao!$C:$C,C256,Movimentacao!$A:$A,A256)</f>
        <v>7962</v>
      </c>
      <c r="E256" s="2">
        <v>68.87</v>
      </c>
      <c r="F256" s="2">
        <f t="shared" si="4"/>
        <v>548342.94000000006</v>
      </c>
    </row>
    <row r="257" spans="1:6" x14ac:dyDescent="0.25">
      <c r="A257" s="4">
        <v>44298</v>
      </c>
      <c r="B257" t="s">
        <v>12</v>
      </c>
      <c r="C257" t="s">
        <v>2673</v>
      </c>
      <c r="D257" s="7">
        <f>SUMIFS($D:$D,$C:$C,C257,$A:$A,_xlfn.MAXIFS($A:$A,$A:$A,"&lt;"&amp;A257))+SUMIFS(Movimentacao!$D:$D,Movimentacao!$C:$C,C257,Movimentacao!$A:$A,A257)</f>
        <v>229</v>
      </c>
      <c r="E257" s="2">
        <v>104.48</v>
      </c>
      <c r="F257" s="2">
        <f t="shared" si="4"/>
        <v>23925.920000000002</v>
      </c>
    </row>
    <row r="258" spans="1:6" x14ac:dyDescent="0.25">
      <c r="A258" s="4">
        <v>44298</v>
      </c>
      <c r="B258" t="s">
        <v>12</v>
      </c>
      <c r="C258" t="s">
        <v>2672</v>
      </c>
      <c r="D258" s="7">
        <f>SUMIFS($D:$D,$C:$C,C258,$A:$A,_xlfn.MAXIFS($A:$A,$A:$A,"&lt;"&amp;A258))+SUMIFS(Movimentacao!$D:$D,Movimentacao!$C:$C,C258,Movimentacao!$A:$A,A258)</f>
        <v>37052</v>
      </c>
      <c r="E258" s="2">
        <v>93.44</v>
      </c>
      <c r="F258" s="2">
        <f t="shared" si="4"/>
        <v>3462138.88</v>
      </c>
    </row>
    <row r="259" spans="1:6" x14ac:dyDescent="0.25">
      <c r="A259" s="4">
        <v>44298</v>
      </c>
      <c r="B259" t="s">
        <v>12</v>
      </c>
      <c r="C259" t="s">
        <v>2671</v>
      </c>
      <c r="D259" s="7">
        <f>SUMIFS($D:$D,$C:$C,C259,$A:$A,_xlfn.MAXIFS($A:$A,$A:$A,"&lt;"&amp;A259))+SUMIFS(Movimentacao!$D:$D,Movimentacao!$C:$C,C259,Movimentacao!$A:$A,A259)</f>
        <v>1653</v>
      </c>
      <c r="E259" s="2">
        <v>207.84</v>
      </c>
      <c r="F259" s="2">
        <f t="shared" si="4"/>
        <v>343559.52</v>
      </c>
    </row>
    <row r="260" spans="1:6" x14ac:dyDescent="0.25">
      <c r="A260" s="4">
        <v>44298</v>
      </c>
      <c r="B260" t="s">
        <v>12</v>
      </c>
      <c r="C260" t="s">
        <v>2670</v>
      </c>
      <c r="D260" s="7">
        <f>SUMIFS($D:$D,$C:$C,C260,$A:$A,_xlfn.MAXIFS($A:$A,$A:$A,"&lt;"&amp;A260))+SUMIFS(Movimentacao!$D:$D,Movimentacao!$C:$C,C260,Movimentacao!$A:$A,A260)</f>
        <v>19272</v>
      </c>
      <c r="E260" s="2">
        <v>84.6</v>
      </c>
      <c r="F260" s="2">
        <f t="shared" si="4"/>
        <v>1630411.2</v>
      </c>
    </row>
    <row r="261" spans="1:6" x14ac:dyDescent="0.25">
      <c r="A261" s="4">
        <v>44298</v>
      </c>
      <c r="B261" t="s">
        <v>12</v>
      </c>
      <c r="C261" t="s">
        <v>56</v>
      </c>
      <c r="D261" s="7">
        <f>SUMIFS($D:$D,$C:$C,C261,$A:$A,_xlfn.MAXIFS($A:$A,$A:$A,"&lt;"&amp;A261))+SUMIFS(Movimentacao!$D:$D,Movimentacao!$C:$C,C261,Movimentacao!$A:$A,A261)</f>
        <v>125956</v>
      </c>
      <c r="E261" s="2">
        <v>116.01</v>
      </c>
      <c r="F261" s="2">
        <f t="shared" si="4"/>
        <v>14612155.560000001</v>
      </c>
    </row>
    <row r="262" spans="1:6" x14ac:dyDescent="0.25">
      <c r="A262" s="4">
        <v>44298</v>
      </c>
      <c r="B262" t="s">
        <v>12</v>
      </c>
      <c r="C262" t="s">
        <v>54</v>
      </c>
      <c r="D262" s="7">
        <f>SUMIFS($D:$D,$C:$C,C262,$A:$A,_xlfn.MAXIFS($A:$A,$A:$A,"&lt;"&amp;A262))+SUMIFS(Movimentacao!$D:$D,Movimentacao!$C:$C,C262,Movimentacao!$A:$A,A262)</f>
        <v>57099</v>
      </c>
      <c r="E262" s="2">
        <v>52.97</v>
      </c>
      <c r="F262" s="2">
        <f t="shared" si="4"/>
        <v>3024534.03</v>
      </c>
    </row>
    <row r="263" spans="1:6" x14ac:dyDescent="0.25">
      <c r="A263" s="4">
        <v>44298</v>
      </c>
      <c r="B263" t="s">
        <v>12</v>
      </c>
      <c r="C263" t="s">
        <v>55</v>
      </c>
      <c r="D263" s="7">
        <f>SUMIFS($D:$D,$C:$C,C263,$A:$A,_xlfn.MAXIFS($A:$A,$A:$A,"&lt;"&amp;A263))+SUMIFS(Movimentacao!$D:$D,Movimentacao!$C:$C,C263,Movimentacao!$A:$A,A263)</f>
        <v>12114</v>
      </c>
      <c r="E263" s="2">
        <v>102</v>
      </c>
      <c r="F263" s="2">
        <f t="shared" si="4"/>
        <v>1235628</v>
      </c>
    </row>
    <row r="264" spans="1:6" x14ac:dyDescent="0.25">
      <c r="A264" s="4">
        <v>44298</v>
      </c>
      <c r="B264" t="s">
        <v>12</v>
      </c>
      <c r="C264" t="s">
        <v>52</v>
      </c>
      <c r="D264" s="7">
        <f>SUMIFS($D:$D,$C:$C,C264,$A:$A,_xlfn.MAXIFS($A:$A,$A:$A,"&lt;"&amp;A264))+SUMIFS(Movimentacao!$D:$D,Movimentacao!$C:$C,C264,Movimentacao!$A:$A,A264)</f>
        <v>112373</v>
      </c>
      <c r="E264" s="2">
        <v>103.09</v>
      </c>
      <c r="F264" s="2">
        <f t="shared" si="4"/>
        <v>11584532.57</v>
      </c>
    </row>
    <row r="265" spans="1:6" x14ac:dyDescent="0.25">
      <c r="A265" s="4">
        <v>44298</v>
      </c>
      <c r="B265" t="s">
        <v>12</v>
      </c>
      <c r="C265" t="s">
        <v>51</v>
      </c>
      <c r="D265" s="7">
        <f>SUMIFS($D:$D,$C:$C,C265,$A:$A,_xlfn.MAXIFS($A:$A,$A:$A,"&lt;"&amp;A265))+SUMIFS(Movimentacao!$D:$D,Movimentacao!$C:$C,C265,Movimentacao!$A:$A,A265)</f>
        <v>23191</v>
      </c>
      <c r="E265" s="2">
        <v>110</v>
      </c>
      <c r="F265" s="2">
        <f t="shared" ref="F265:F328" si="5">D265*E265</f>
        <v>2551010</v>
      </c>
    </row>
    <row r="266" spans="1:6" x14ac:dyDescent="0.25">
      <c r="A266" s="4">
        <v>44298</v>
      </c>
      <c r="B266" t="s">
        <v>12</v>
      </c>
      <c r="C266" t="s">
        <v>50</v>
      </c>
      <c r="D266" s="7">
        <f>SUMIFS($D:$D,$C:$C,C266,$A:$A,_xlfn.MAXIFS($A:$A,$A:$A,"&lt;"&amp;A266))+SUMIFS(Movimentacao!$D:$D,Movimentacao!$C:$C,C266,Movimentacao!$A:$A,A266)</f>
        <v>81043</v>
      </c>
      <c r="E266" s="2">
        <v>109.96</v>
      </c>
      <c r="F266" s="2">
        <f t="shared" si="5"/>
        <v>8911488.2799999993</v>
      </c>
    </row>
    <row r="267" spans="1:6" x14ac:dyDescent="0.25">
      <c r="A267" s="4">
        <v>44298</v>
      </c>
      <c r="B267" t="s">
        <v>12</v>
      </c>
      <c r="C267" t="s">
        <v>49</v>
      </c>
      <c r="D267" s="7">
        <f>SUMIFS($D:$D,$C:$C,C267,$A:$A,_xlfn.MAXIFS($A:$A,$A:$A,"&lt;"&amp;A267))+SUMIFS(Movimentacao!$D:$D,Movimentacao!$C:$C,C267,Movimentacao!$A:$A,A267)</f>
        <v>8080</v>
      </c>
      <c r="E267" s="2">
        <v>69</v>
      </c>
      <c r="F267" s="2">
        <f t="shared" si="5"/>
        <v>557520</v>
      </c>
    </row>
    <row r="268" spans="1:6" x14ac:dyDescent="0.25">
      <c r="A268" s="4">
        <v>44298</v>
      </c>
      <c r="B268" t="s">
        <v>12</v>
      </c>
      <c r="C268" t="s">
        <v>48</v>
      </c>
      <c r="D268" s="7">
        <f>SUMIFS($D:$D,$C:$C,C268,$A:$A,_xlfn.MAXIFS($A:$A,$A:$A,"&lt;"&amp;A268))+SUMIFS(Movimentacao!$D:$D,Movimentacao!$C:$C,C268,Movimentacao!$A:$A,A268)</f>
        <v>67534</v>
      </c>
      <c r="E268" s="2">
        <v>111.47</v>
      </c>
      <c r="F268" s="2">
        <f t="shared" si="5"/>
        <v>7528014.9799999995</v>
      </c>
    </row>
    <row r="269" spans="1:6" x14ac:dyDescent="0.25">
      <c r="A269" s="4">
        <v>44298</v>
      </c>
      <c r="B269" t="s">
        <v>12</v>
      </c>
      <c r="C269" t="s">
        <v>47</v>
      </c>
      <c r="D269" s="7">
        <f>SUMIFS($D:$D,$C:$C,C269,$A:$A,_xlfn.MAXIFS($A:$A,$A:$A,"&lt;"&amp;A269))+SUMIFS(Movimentacao!$D:$D,Movimentacao!$C:$C,C269,Movimentacao!$A:$A,A269)</f>
        <v>26539</v>
      </c>
      <c r="E269" s="2">
        <v>89.5</v>
      </c>
      <c r="F269" s="2">
        <f t="shared" si="5"/>
        <v>2375240.5</v>
      </c>
    </row>
    <row r="270" spans="1:6" x14ac:dyDescent="0.25">
      <c r="A270" s="4">
        <v>44298</v>
      </c>
      <c r="B270" t="s">
        <v>12</v>
      </c>
      <c r="C270" t="s">
        <v>53</v>
      </c>
      <c r="D270" s="7">
        <f>SUMIFS($D:$D,$C:$C,C270,$A:$A,_xlfn.MAXIFS($A:$A,$A:$A,"&lt;"&amp;A270))+SUMIFS(Movimentacao!$D:$D,Movimentacao!$C:$C,C270,Movimentacao!$A:$A,A270)</f>
        <v>78667</v>
      </c>
      <c r="E270" s="2">
        <v>96.25</v>
      </c>
      <c r="F270" s="2">
        <f t="shared" si="5"/>
        <v>7571698.75</v>
      </c>
    </row>
    <row r="271" spans="1:6" x14ac:dyDescent="0.25">
      <c r="A271" s="4">
        <v>44299</v>
      </c>
      <c r="B271" t="s">
        <v>12</v>
      </c>
      <c r="C271" t="s">
        <v>56</v>
      </c>
      <c r="D271" s="7">
        <f>SUMIFS($D:$D,$C:$C,C271,$A:$A,_xlfn.MAXIFS($A:$A,$A:$A,"&lt;"&amp;A271))+SUMIFS(Movimentacao!$D:$D,Movimentacao!$C:$C,C271,Movimentacao!$A:$A,A271)</f>
        <v>129726</v>
      </c>
      <c r="E271" s="2">
        <v>115.99</v>
      </c>
      <c r="F271" s="2">
        <f t="shared" si="5"/>
        <v>15046918.74</v>
      </c>
    </row>
    <row r="272" spans="1:6" x14ac:dyDescent="0.25">
      <c r="A272" s="4">
        <v>44299</v>
      </c>
      <c r="B272" t="s">
        <v>12</v>
      </c>
      <c r="C272" t="s">
        <v>2673</v>
      </c>
      <c r="D272" s="7">
        <f>SUMIFS($D:$D,$C:$C,C272,$A:$A,_xlfn.MAXIFS($A:$A,$A:$A,"&lt;"&amp;A272))+SUMIFS(Movimentacao!$D:$D,Movimentacao!$C:$C,C272,Movimentacao!$A:$A,A272)</f>
        <v>229</v>
      </c>
      <c r="E272" s="2">
        <v>103</v>
      </c>
      <c r="F272" s="2">
        <f t="shared" si="5"/>
        <v>23587</v>
      </c>
    </row>
    <row r="273" spans="1:6" x14ac:dyDescent="0.25">
      <c r="A273" s="4">
        <v>44299</v>
      </c>
      <c r="B273" t="s">
        <v>12</v>
      </c>
      <c r="C273" t="s">
        <v>2672</v>
      </c>
      <c r="D273" s="7">
        <f>SUMIFS($D:$D,$C:$C,C273,$A:$A,_xlfn.MAXIFS($A:$A,$A:$A,"&lt;"&amp;A273))+SUMIFS(Movimentacao!$D:$D,Movimentacao!$C:$C,C273,Movimentacao!$A:$A,A273)</f>
        <v>48146</v>
      </c>
      <c r="E273" s="2">
        <v>93</v>
      </c>
      <c r="F273" s="2">
        <f t="shared" si="5"/>
        <v>4477578</v>
      </c>
    </row>
    <row r="274" spans="1:6" x14ac:dyDescent="0.25">
      <c r="A274" s="4">
        <v>44299</v>
      </c>
      <c r="B274" t="s">
        <v>12</v>
      </c>
      <c r="C274" t="s">
        <v>2674</v>
      </c>
      <c r="D274" s="7">
        <f>SUMIFS($D:$D,$C:$C,C274,$A:$A,_xlfn.MAXIFS($A:$A,$A:$A,"&lt;"&amp;A274))+SUMIFS(Movimentacao!$D:$D,Movimentacao!$C:$C,C274,Movimentacao!$A:$A,A274)</f>
        <v>275</v>
      </c>
      <c r="E274" s="2">
        <v>5.0999999999999996</v>
      </c>
      <c r="F274" s="2">
        <f t="shared" si="5"/>
        <v>1402.5</v>
      </c>
    </row>
    <row r="275" spans="1:6" x14ac:dyDescent="0.25">
      <c r="A275" s="4">
        <v>44299</v>
      </c>
      <c r="B275" t="s">
        <v>12</v>
      </c>
      <c r="C275" t="s">
        <v>2671</v>
      </c>
      <c r="D275" s="7">
        <f>SUMIFS($D:$D,$C:$C,C275,$A:$A,_xlfn.MAXIFS($A:$A,$A:$A,"&lt;"&amp;A275))+SUMIFS(Movimentacao!$D:$D,Movimentacao!$C:$C,C275,Movimentacao!$A:$A,A275)</f>
        <v>1723</v>
      </c>
      <c r="E275" s="2">
        <v>207</v>
      </c>
      <c r="F275" s="2">
        <f t="shared" si="5"/>
        <v>356661</v>
      </c>
    </row>
    <row r="276" spans="1:6" x14ac:dyDescent="0.25">
      <c r="A276" s="4">
        <v>44299</v>
      </c>
      <c r="B276" t="s">
        <v>12</v>
      </c>
      <c r="C276" t="s">
        <v>2670</v>
      </c>
      <c r="D276" s="7">
        <f>SUMIFS($D:$D,$C:$C,C276,$A:$A,_xlfn.MAXIFS($A:$A,$A:$A,"&lt;"&amp;A276))+SUMIFS(Movimentacao!$D:$D,Movimentacao!$C:$C,C276,Movimentacao!$A:$A,A276)</f>
        <v>22985</v>
      </c>
      <c r="E276" s="2">
        <v>84.5</v>
      </c>
      <c r="F276" s="2">
        <f t="shared" si="5"/>
        <v>1942232.5</v>
      </c>
    </row>
    <row r="277" spans="1:6" x14ac:dyDescent="0.25">
      <c r="A277" s="4">
        <v>44299</v>
      </c>
      <c r="B277" t="s">
        <v>12</v>
      </c>
      <c r="C277" t="s">
        <v>55</v>
      </c>
      <c r="D277" s="7">
        <f>SUMIFS($D:$D,$C:$C,C277,$A:$A,_xlfn.MAXIFS($A:$A,$A:$A,"&lt;"&amp;A277))+SUMIFS(Movimentacao!$D:$D,Movimentacao!$C:$C,C277,Movimentacao!$A:$A,A277)</f>
        <v>12742</v>
      </c>
      <c r="E277" s="2">
        <v>102</v>
      </c>
      <c r="F277" s="2">
        <f t="shared" si="5"/>
        <v>1299684</v>
      </c>
    </row>
    <row r="278" spans="1:6" x14ac:dyDescent="0.25">
      <c r="A278" s="4">
        <v>44299</v>
      </c>
      <c r="B278" t="s">
        <v>12</v>
      </c>
      <c r="C278" t="s">
        <v>49</v>
      </c>
      <c r="D278" s="7">
        <f>SUMIFS($D:$D,$C:$C,C278,$A:$A,_xlfn.MAXIFS($A:$A,$A:$A,"&lt;"&amp;A278))+SUMIFS(Movimentacao!$D:$D,Movimentacao!$C:$C,C278,Movimentacao!$A:$A,A278)</f>
        <v>10897</v>
      </c>
      <c r="E278" s="2">
        <v>68.72</v>
      </c>
      <c r="F278" s="2">
        <f t="shared" si="5"/>
        <v>748841.84</v>
      </c>
    </row>
    <row r="279" spans="1:6" x14ac:dyDescent="0.25">
      <c r="A279" s="4">
        <v>44299</v>
      </c>
      <c r="B279" t="s">
        <v>12</v>
      </c>
      <c r="C279" t="s">
        <v>53</v>
      </c>
      <c r="D279" s="7">
        <f>SUMIFS($D:$D,$C:$C,C279,$A:$A,_xlfn.MAXIFS($A:$A,$A:$A,"&lt;"&amp;A279))+SUMIFS(Movimentacao!$D:$D,Movimentacao!$C:$C,C279,Movimentacao!$A:$A,A279)</f>
        <v>85424</v>
      </c>
      <c r="E279" s="2">
        <v>96.2</v>
      </c>
      <c r="F279" s="2">
        <f t="shared" si="5"/>
        <v>8217788.7999999998</v>
      </c>
    </row>
    <row r="280" spans="1:6" x14ac:dyDescent="0.25">
      <c r="A280" s="4">
        <v>44299</v>
      </c>
      <c r="B280" t="s">
        <v>12</v>
      </c>
      <c r="C280" t="s">
        <v>52</v>
      </c>
      <c r="D280" s="7">
        <f>SUMIFS($D:$D,$C:$C,C280,$A:$A,_xlfn.MAXIFS($A:$A,$A:$A,"&lt;"&amp;A280))+SUMIFS(Movimentacao!$D:$D,Movimentacao!$C:$C,C280,Movimentacao!$A:$A,A280)</f>
        <v>112373</v>
      </c>
      <c r="E280" s="2">
        <v>103.4</v>
      </c>
      <c r="F280" s="2">
        <f t="shared" si="5"/>
        <v>11619368.200000001</v>
      </c>
    </row>
    <row r="281" spans="1:6" x14ac:dyDescent="0.25">
      <c r="A281" s="4">
        <v>44299</v>
      </c>
      <c r="B281" t="s">
        <v>12</v>
      </c>
      <c r="C281" t="s">
        <v>51</v>
      </c>
      <c r="D281" s="7">
        <f>SUMIFS($D:$D,$C:$C,C281,$A:$A,_xlfn.MAXIFS($A:$A,$A:$A,"&lt;"&amp;A281))+SUMIFS(Movimentacao!$D:$D,Movimentacao!$C:$C,C281,Movimentacao!$A:$A,A281)</f>
        <v>28201</v>
      </c>
      <c r="E281" s="2">
        <v>110.59</v>
      </c>
      <c r="F281" s="2">
        <f t="shared" si="5"/>
        <v>3118748.5900000003</v>
      </c>
    </row>
    <row r="282" spans="1:6" x14ac:dyDescent="0.25">
      <c r="A282" s="4">
        <v>44299</v>
      </c>
      <c r="B282" t="s">
        <v>12</v>
      </c>
      <c r="C282" t="s">
        <v>50</v>
      </c>
      <c r="D282" s="7">
        <f>SUMIFS($D:$D,$C:$C,C282,$A:$A,_xlfn.MAXIFS($A:$A,$A:$A,"&lt;"&amp;A282))+SUMIFS(Movimentacao!$D:$D,Movimentacao!$C:$C,C282,Movimentacao!$A:$A,A282)</f>
        <v>87701</v>
      </c>
      <c r="E282" s="2">
        <v>109.84</v>
      </c>
      <c r="F282" s="2">
        <f t="shared" si="5"/>
        <v>9633077.8399999999</v>
      </c>
    </row>
    <row r="283" spans="1:6" x14ac:dyDescent="0.25">
      <c r="A283" s="4">
        <v>44299</v>
      </c>
      <c r="B283" t="s">
        <v>12</v>
      </c>
      <c r="C283" t="s">
        <v>48</v>
      </c>
      <c r="D283" s="7">
        <f>SUMIFS($D:$D,$C:$C,C283,$A:$A,_xlfn.MAXIFS($A:$A,$A:$A,"&lt;"&amp;A283))+SUMIFS(Movimentacao!$D:$D,Movimentacao!$C:$C,C283,Movimentacao!$A:$A,A283)</f>
        <v>67534</v>
      </c>
      <c r="E283" s="2">
        <v>111.5</v>
      </c>
      <c r="F283" s="2">
        <f t="shared" si="5"/>
        <v>7530041</v>
      </c>
    </row>
    <row r="284" spans="1:6" x14ac:dyDescent="0.25">
      <c r="A284" s="4">
        <v>44299</v>
      </c>
      <c r="B284" t="s">
        <v>12</v>
      </c>
      <c r="C284" t="s">
        <v>54</v>
      </c>
      <c r="D284" s="7">
        <f>SUMIFS($D:$D,$C:$C,C284,$A:$A,_xlfn.MAXIFS($A:$A,$A:$A,"&lt;"&amp;A284))+SUMIFS(Movimentacao!$D:$D,Movimentacao!$C:$C,C284,Movimentacao!$A:$A,A284)</f>
        <v>67831</v>
      </c>
      <c r="E284" s="2">
        <v>52.86</v>
      </c>
      <c r="F284" s="2">
        <f t="shared" si="5"/>
        <v>3585546.66</v>
      </c>
    </row>
    <row r="285" spans="1:6" x14ac:dyDescent="0.25">
      <c r="A285" s="4">
        <v>44299</v>
      </c>
      <c r="B285" t="s">
        <v>12</v>
      </c>
      <c r="C285" t="s">
        <v>47</v>
      </c>
      <c r="D285" s="7">
        <f>SUMIFS($D:$D,$C:$C,C285,$A:$A,_xlfn.MAXIFS($A:$A,$A:$A,"&lt;"&amp;A285))+SUMIFS(Movimentacao!$D:$D,Movimentacao!$C:$C,C285,Movimentacao!$A:$A,A285)</f>
        <v>33044</v>
      </c>
      <c r="E285" s="2">
        <v>87.8</v>
      </c>
      <c r="F285" s="2">
        <f t="shared" si="5"/>
        <v>2901263.1999999997</v>
      </c>
    </row>
    <row r="286" spans="1:6" x14ac:dyDescent="0.25">
      <c r="A286" s="4">
        <v>44300</v>
      </c>
      <c r="B286" t="s">
        <v>12</v>
      </c>
      <c r="C286" t="s">
        <v>55</v>
      </c>
      <c r="D286" s="7">
        <f>SUMIFS($D:$D,$C:$C,C286,$A:$A,_xlfn.MAXIFS($A:$A,$A:$A,"&lt;"&amp;A286))+SUMIFS(Movimentacao!$D:$D,Movimentacao!$C:$C,C286,Movimentacao!$A:$A,A286)</f>
        <v>16572</v>
      </c>
      <c r="E286" s="2">
        <v>101.11</v>
      </c>
      <c r="F286" s="2">
        <f t="shared" si="5"/>
        <v>1675594.92</v>
      </c>
    </row>
    <row r="287" spans="1:6" x14ac:dyDescent="0.25">
      <c r="A287" s="4">
        <v>44300</v>
      </c>
      <c r="B287" t="s">
        <v>12</v>
      </c>
      <c r="C287" t="s">
        <v>2674</v>
      </c>
      <c r="D287" s="7">
        <f>SUMIFS($D:$D,$C:$C,C287,$A:$A,_xlfn.MAXIFS($A:$A,$A:$A,"&lt;"&amp;A287))+SUMIFS(Movimentacao!$D:$D,Movimentacao!$C:$C,C287,Movimentacao!$A:$A,A287)</f>
        <v>275</v>
      </c>
      <c r="E287" s="2">
        <v>4.8</v>
      </c>
      <c r="F287" s="2">
        <f t="shared" si="5"/>
        <v>1320</v>
      </c>
    </row>
    <row r="288" spans="1:6" x14ac:dyDescent="0.25">
      <c r="A288" s="4">
        <v>44300</v>
      </c>
      <c r="B288" t="s">
        <v>12</v>
      </c>
      <c r="C288" t="s">
        <v>2673</v>
      </c>
      <c r="D288" s="7">
        <f>SUMIFS($D:$D,$C:$C,C288,$A:$A,_xlfn.MAXIFS($A:$A,$A:$A,"&lt;"&amp;A288))+SUMIFS(Movimentacao!$D:$D,Movimentacao!$C:$C,C288,Movimentacao!$A:$A,A288)</f>
        <v>229</v>
      </c>
      <c r="E288" s="2">
        <v>102.71</v>
      </c>
      <c r="F288" s="2">
        <f t="shared" si="5"/>
        <v>23520.59</v>
      </c>
    </row>
    <row r="289" spans="1:6" x14ac:dyDescent="0.25">
      <c r="A289" s="4">
        <v>44300</v>
      </c>
      <c r="B289" t="s">
        <v>12</v>
      </c>
      <c r="C289" t="s">
        <v>2672</v>
      </c>
      <c r="D289" s="7">
        <f>SUMIFS($D:$D,$C:$C,C289,$A:$A,_xlfn.MAXIFS($A:$A,$A:$A,"&lt;"&amp;A289))+SUMIFS(Movimentacao!$D:$D,Movimentacao!$C:$C,C289,Movimentacao!$A:$A,A289)</f>
        <v>59323</v>
      </c>
      <c r="E289" s="2">
        <v>91.22</v>
      </c>
      <c r="F289" s="2">
        <f t="shared" si="5"/>
        <v>5411444.0599999996</v>
      </c>
    </row>
    <row r="290" spans="1:6" x14ac:dyDescent="0.25">
      <c r="A290" s="4">
        <v>44300</v>
      </c>
      <c r="B290" t="s">
        <v>12</v>
      </c>
      <c r="C290" t="s">
        <v>2671</v>
      </c>
      <c r="D290" s="7">
        <f>SUMIFS($D:$D,$C:$C,C290,$A:$A,_xlfn.MAXIFS($A:$A,$A:$A,"&lt;"&amp;A290))+SUMIFS(Movimentacao!$D:$D,Movimentacao!$C:$C,C290,Movimentacao!$A:$A,A290)</f>
        <v>2704</v>
      </c>
      <c r="E290" s="2">
        <v>206.49</v>
      </c>
      <c r="F290" s="2">
        <f t="shared" si="5"/>
        <v>558348.96000000008</v>
      </c>
    </row>
    <row r="291" spans="1:6" x14ac:dyDescent="0.25">
      <c r="A291" s="4">
        <v>44300</v>
      </c>
      <c r="B291" t="s">
        <v>12</v>
      </c>
      <c r="C291" t="s">
        <v>2670</v>
      </c>
      <c r="D291" s="7">
        <f>SUMIFS($D:$D,$C:$C,C291,$A:$A,_xlfn.MAXIFS($A:$A,$A:$A,"&lt;"&amp;A291))+SUMIFS(Movimentacao!$D:$D,Movimentacao!$C:$C,C291,Movimentacao!$A:$A,A291)</f>
        <v>30266</v>
      </c>
      <c r="E291" s="2">
        <v>85.19</v>
      </c>
      <c r="F291" s="2">
        <f t="shared" si="5"/>
        <v>2578360.54</v>
      </c>
    </row>
    <row r="292" spans="1:6" x14ac:dyDescent="0.25">
      <c r="A292" s="4">
        <v>44300</v>
      </c>
      <c r="B292" t="s">
        <v>12</v>
      </c>
      <c r="C292" t="s">
        <v>56</v>
      </c>
      <c r="D292" s="7">
        <f>SUMIFS($D:$D,$C:$C,C292,$A:$A,_xlfn.MAXIFS($A:$A,$A:$A,"&lt;"&amp;A292))+SUMIFS(Movimentacao!$D:$D,Movimentacao!$C:$C,C292,Movimentacao!$A:$A,A292)</f>
        <v>129726</v>
      </c>
      <c r="E292" s="2">
        <v>114.5</v>
      </c>
      <c r="F292" s="2">
        <f t="shared" si="5"/>
        <v>14853627</v>
      </c>
    </row>
    <row r="293" spans="1:6" x14ac:dyDescent="0.25">
      <c r="A293" s="4">
        <v>44300</v>
      </c>
      <c r="B293" t="s">
        <v>12</v>
      </c>
      <c r="C293" t="s">
        <v>54</v>
      </c>
      <c r="D293" s="7">
        <f>SUMIFS($D:$D,$C:$C,C293,$A:$A,_xlfn.MAXIFS($A:$A,$A:$A,"&lt;"&amp;A293))+SUMIFS(Movimentacao!$D:$D,Movimentacao!$C:$C,C293,Movimentacao!$A:$A,A293)</f>
        <v>78448</v>
      </c>
      <c r="E293" s="2">
        <v>52.99</v>
      </c>
      <c r="F293" s="2">
        <f t="shared" si="5"/>
        <v>4156959.52</v>
      </c>
    </row>
    <row r="294" spans="1:6" x14ac:dyDescent="0.25">
      <c r="A294" s="4">
        <v>44300</v>
      </c>
      <c r="B294" t="s">
        <v>12</v>
      </c>
      <c r="C294" t="s">
        <v>52</v>
      </c>
      <c r="D294" s="7">
        <f>SUMIFS($D:$D,$C:$C,C294,$A:$A,_xlfn.MAXIFS($A:$A,$A:$A,"&lt;"&amp;A294))+SUMIFS(Movimentacao!$D:$D,Movimentacao!$C:$C,C294,Movimentacao!$A:$A,A294)</f>
        <v>112373</v>
      </c>
      <c r="E294" s="2">
        <v>102.84</v>
      </c>
      <c r="F294" s="2">
        <f t="shared" si="5"/>
        <v>11556439.32</v>
      </c>
    </row>
    <row r="295" spans="1:6" x14ac:dyDescent="0.25">
      <c r="A295" s="4">
        <v>44300</v>
      </c>
      <c r="B295" t="s">
        <v>12</v>
      </c>
      <c r="C295" t="s">
        <v>51</v>
      </c>
      <c r="D295" s="7">
        <f>SUMIFS($D:$D,$C:$C,C295,$A:$A,_xlfn.MAXIFS($A:$A,$A:$A,"&lt;"&amp;A295))+SUMIFS(Movimentacao!$D:$D,Movimentacao!$C:$C,C295,Movimentacao!$A:$A,A295)</f>
        <v>31678</v>
      </c>
      <c r="E295" s="2">
        <v>109.5</v>
      </c>
      <c r="F295" s="2">
        <f t="shared" si="5"/>
        <v>3468741</v>
      </c>
    </row>
    <row r="296" spans="1:6" x14ac:dyDescent="0.25">
      <c r="A296" s="4">
        <v>44300</v>
      </c>
      <c r="B296" t="s">
        <v>12</v>
      </c>
      <c r="C296" t="s">
        <v>50</v>
      </c>
      <c r="D296" s="7">
        <f>SUMIFS($D:$D,$C:$C,C296,$A:$A,_xlfn.MAXIFS($A:$A,$A:$A,"&lt;"&amp;A296))+SUMIFS(Movimentacao!$D:$D,Movimentacao!$C:$C,C296,Movimentacao!$A:$A,A296)</f>
        <v>95484</v>
      </c>
      <c r="E296" s="2">
        <v>109.44</v>
      </c>
      <c r="F296" s="2">
        <f t="shared" si="5"/>
        <v>10449768.959999999</v>
      </c>
    </row>
    <row r="297" spans="1:6" x14ac:dyDescent="0.25">
      <c r="A297" s="4">
        <v>44300</v>
      </c>
      <c r="B297" t="s">
        <v>12</v>
      </c>
      <c r="C297" t="s">
        <v>49</v>
      </c>
      <c r="D297" s="7">
        <f>SUMIFS($D:$D,$C:$C,C297,$A:$A,_xlfn.MAXIFS($A:$A,$A:$A,"&lt;"&amp;A297))+SUMIFS(Movimentacao!$D:$D,Movimentacao!$C:$C,C297,Movimentacao!$A:$A,A297)</f>
        <v>10964</v>
      </c>
      <c r="E297" s="2">
        <v>68.42</v>
      </c>
      <c r="F297" s="2">
        <f t="shared" si="5"/>
        <v>750156.88</v>
      </c>
    </row>
    <row r="298" spans="1:6" x14ac:dyDescent="0.25">
      <c r="A298" s="4">
        <v>44300</v>
      </c>
      <c r="B298" t="s">
        <v>12</v>
      </c>
      <c r="C298" t="s">
        <v>48</v>
      </c>
      <c r="D298" s="7">
        <f>SUMIFS($D:$D,$C:$C,C298,$A:$A,_xlfn.MAXIFS($A:$A,$A:$A,"&lt;"&amp;A298))+SUMIFS(Movimentacao!$D:$D,Movimentacao!$C:$C,C298,Movimentacao!$A:$A,A298)</f>
        <v>67534</v>
      </c>
      <c r="E298" s="2">
        <v>111.19</v>
      </c>
      <c r="F298" s="2">
        <f t="shared" si="5"/>
        <v>7509105.46</v>
      </c>
    </row>
    <row r="299" spans="1:6" x14ac:dyDescent="0.25">
      <c r="A299" s="4">
        <v>44300</v>
      </c>
      <c r="B299" t="s">
        <v>12</v>
      </c>
      <c r="C299" t="s">
        <v>47</v>
      </c>
      <c r="D299" s="7">
        <f>SUMIFS($D:$D,$C:$C,C299,$A:$A,_xlfn.MAXIFS($A:$A,$A:$A,"&lt;"&amp;A299))+SUMIFS(Movimentacao!$D:$D,Movimentacao!$C:$C,C299,Movimentacao!$A:$A,A299)</f>
        <v>40346</v>
      </c>
      <c r="E299" s="2">
        <v>87.25</v>
      </c>
      <c r="F299" s="2">
        <f t="shared" si="5"/>
        <v>3520188.5</v>
      </c>
    </row>
    <row r="300" spans="1:6" x14ac:dyDescent="0.25">
      <c r="A300" s="4">
        <v>44300</v>
      </c>
      <c r="B300" t="s">
        <v>12</v>
      </c>
      <c r="C300" t="s">
        <v>53</v>
      </c>
      <c r="D300" s="7">
        <f>SUMIFS($D:$D,$C:$C,C300,$A:$A,_xlfn.MAXIFS($A:$A,$A:$A,"&lt;"&amp;A300))+SUMIFS(Movimentacao!$D:$D,Movimentacao!$C:$C,C300,Movimentacao!$A:$A,A300)</f>
        <v>92315</v>
      </c>
      <c r="E300" s="2">
        <v>96</v>
      </c>
      <c r="F300" s="2">
        <f t="shared" si="5"/>
        <v>8862240</v>
      </c>
    </row>
    <row r="301" spans="1:6" x14ac:dyDescent="0.25">
      <c r="A301" s="4">
        <v>44301</v>
      </c>
      <c r="B301" t="s">
        <v>12</v>
      </c>
      <c r="C301" t="s">
        <v>2673</v>
      </c>
      <c r="D301" s="7">
        <f>SUMIFS($D:$D,$C:$C,C301,$A:$A,_xlfn.MAXIFS($A:$A,$A:$A,"&lt;"&amp;A301))+SUMIFS(Movimentacao!$D:$D,Movimentacao!$C:$C,C301,Movimentacao!$A:$A,A301)</f>
        <v>229</v>
      </c>
      <c r="E301" s="2">
        <v>101.3</v>
      </c>
      <c r="F301" s="2">
        <f t="shared" si="5"/>
        <v>23197.7</v>
      </c>
    </row>
    <row r="302" spans="1:6" x14ac:dyDescent="0.25">
      <c r="A302" s="4">
        <v>44301</v>
      </c>
      <c r="B302" t="s">
        <v>12</v>
      </c>
      <c r="C302" t="s">
        <v>2672</v>
      </c>
      <c r="D302" s="7">
        <f>SUMIFS($D:$D,$C:$C,C302,$A:$A,_xlfn.MAXIFS($A:$A,$A:$A,"&lt;"&amp;A302))+SUMIFS(Movimentacao!$D:$D,Movimentacao!$C:$C,C302,Movimentacao!$A:$A,A302)</f>
        <v>61171</v>
      </c>
      <c r="E302" s="2">
        <v>92.5</v>
      </c>
      <c r="F302" s="2">
        <f t="shared" si="5"/>
        <v>5658317.5</v>
      </c>
    </row>
    <row r="303" spans="1:6" x14ac:dyDescent="0.25">
      <c r="A303" s="4">
        <v>44301</v>
      </c>
      <c r="B303" t="s">
        <v>12</v>
      </c>
      <c r="C303" t="s">
        <v>2671</v>
      </c>
      <c r="D303" s="7">
        <f>SUMIFS($D:$D,$C:$C,C303,$A:$A,_xlfn.MAXIFS($A:$A,$A:$A,"&lt;"&amp;A303))+SUMIFS(Movimentacao!$D:$D,Movimentacao!$C:$C,C303,Movimentacao!$A:$A,A303)</f>
        <v>3315</v>
      </c>
      <c r="E303" s="2">
        <v>206</v>
      </c>
      <c r="F303" s="2">
        <f t="shared" si="5"/>
        <v>682890</v>
      </c>
    </row>
    <row r="304" spans="1:6" x14ac:dyDescent="0.25">
      <c r="A304" s="4">
        <v>44301</v>
      </c>
      <c r="B304" t="s">
        <v>12</v>
      </c>
      <c r="C304" t="s">
        <v>2670</v>
      </c>
      <c r="D304" s="7">
        <f>SUMIFS($D:$D,$C:$C,C304,$A:$A,_xlfn.MAXIFS($A:$A,$A:$A,"&lt;"&amp;A304))+SUMIFS(Movimentacao!$D:$D,Movimentacao!$C:$C,C304,Movimentacao!$A:$A,A304)</f>
        <v>39964</v>
      </c>
      <c r="E304" s="2">
        <v>84.6</v>
      </c>
      <c r="F304" s="2">
        <f t="shared" si="5"/>
        <v>3380954.4</v>
      </c>
    </row>
    <row r="305" spans="1:6" x14ac:dyDescent="0.25">
      <c r="A305" s="4">
        <v>44301</v>
      </c>
      <c r="B305" t="s">
        <v>12</v>
      </c>
      <c r="C305" t="s">
        <v>56</v>
      </c>
      <c r="D305" s="7">
        <f>SUMIFS($D:$D,$C:$C,C305,$A:$A,_xlfn.MAXIFS($A:$A,$A:$A,"&lt;"&amp;A305))+SUMIFS(Movimentacao!$D:$D,Movimentacao!$C:$C,C305,Movimentacao!$A:$A,A305)</f>
        <v>131029</v>
      </c>
      <c r="E305" s="2">
        <v>113.6</v>
      </c>
      <c r="F305" s="2">
        <f t="shared" si="5"/>
        <v>14884894.399999999</v>
      </c>
    </row>
    <row r="306" spans="1:6" x14ac:dyDescent="0.25">
      <c r="A306" s="4">
        <v>44301</v>
      </c>
      <c r="B306" t="s">
        <v>12</v>
      </c>
      <c r="C306" t="s">
        <v>55</v>
      </c>
      <c r="D306" s="7">
        <f>SUMIFS($D:$D,$C:$C,C306,$A:$A,_xlfn.MAXIFS($A:$A,$A:$A,"&lt;"&amp;A306))+SUMIFS(Movimentacao!$D:$D,Movimentacao!$C:$C,C306,Movimentacao!$A:$A,A306)</f>
        <v>17188</v>
      </c>
      <c r="E306" s="2">
        <v>101.99</v>
      </c>
      <c r="F306" s="2">
        <f t="shared" si="5"/>
        <v>1753004.1199999999</v>
      </c>
    </row>
    <row r="307" spans="1:6" x14ac:dyDescent="0.25">
      <c r="A307" s="4">
        <v>44301</v>
      </c>
      <c r="B307" t="s">
        <v>12</v>
      </c>
      <c r="C307" t="s">
        <v>54</v>
      </c>
      <c r="D307" s="7">
        <f>SUMIFS($D:$D,$C:$C,C307,$A:$A,_xlfn.MAXIFS($A:$A,$A:$A,"&lt;"&amp;A307))+SUMIFS(Movimentacao!$D:$D,Movimentacao!$C:$C,C307,Movimentacao!$A:$A,A307)</f>
        <v>78478</v>
      </c>
      <c r="E307" s="2">
        <v>54.03</v>
      </c>
      <c r="F307" s="2">
        <f t="shared" si="5"/>
        <v>4240166.34</v>
      </c>
    </row>
    <row r="308" spans="1:6" x14ac:dyDescent="0.25">
      <c r="A308" s="4">
        <v>44301</v>
      </c>
      <c r="B308" t="s">
        <v>12</v>
      </c>
      <c r="C308" t="s">
        <v>2674</v>
      </c>
      <c r="D308" s="7">
        <f>SUMIFS($D:$D,$C:$C,C308,$A:$A,_xlfn.MAXIFS($A:$A,$A:$A,"&lt;"&amp;A308))+SUMIFS(Movimentacao!$D:$D,Movimentacao!$C:$C,C308,Movimentacao!$A:$A,A308)</f>
        <v>275</v>
      </c>
      <c r="E308" s="2">
        <v>3.58</v>
      </c>
      <c r="F308" s="2">
        <f t="shared" si="5"/>
        <v>984.5</v>
      </c>
    </row>
    <row r="309" spans="1:6" x14ac:dyDescent="0.25">
      <c r="A309" s="4">
        <v>44301</v>
      </c>
      <c r="B309" t="s">
        <v>12</v>
      </c>
      <c r="C309" t="s">
        <v>52</v>
      </c>
      <c r="D309" s="7">
        <f>SUMIFS($D:$D,$C:$C,C309,$A:$A,_xlfn.MAXIFS($A:$A,$A:$A,"&lt;"&amp;A309))+SUMIFS(Movimentacao!$D:$D,Movimentacao!$C:$C,C309,Movimentacao!$A:$A,A309)</f>
        <v>112373</v>
      </c>
      <c r="E309" s="2">
        <v>102.2</v>
      </c>
      <c r="F309" s="2">
        <f t="shared" si="5"/>
        <v>11484520.6</v>
      </c>
    </row>
    <row r="310" spans="1:6" x14ac:dyDescent="0.25">
      <c r="A310" s="4">
        <v>44301</v>
      </c>
      <c r="B310" t="s">
        <v>12</v>
      </c>
      <c r="C310" t="s">
        <v>51</v>
      </c>
      <c r="D310" s="7">
        <f>SUMIFS($D:$D,$C:$C,C310,$A:$A,_xlfn.MAXIFS($A:$A,$A:$A,"&lt;"&amp;A310))+SUMIFS(Movimentacao!$D:$D,Movimentacao!$C:$C,C310,Movimentacao!$A:$A,A310)</f>
        <v>31848</v>
      </c>
      <c r="E310" s="2">
        <v>110.51</v>
      </c>
      <c r="F310" s="2">
        <f t="shared" si="5"/>
        <v>3519522.48</v>
      </c>
    </row>
    <row r="311" spans="1:6" x14ac:dyDescent="0.25">
      <c r="A311" s="4">
        <v>44301</v>
      </c>
      <c r="B311" t="s">
        <v>12</v>
      </c>
      <c r="C311" t="s">
        <v>50</v>
      </c>
      <c r="D311" s="7">
        <f>SUMIFS($D:$D,$C:$C,C311,$A:$A,_xlfn.MAXIFS($A:$A,$A:$A,"&lt;"&amp;A311))+SUMIFS(Movimentacao!$D:$D,Movimentacao!$C:$C,C311,Movimentacao!$A:$A,A311)</f>
        <v>96933</v>
      </c>
      <c r="E311" s="2">
        <v>109.12</v>
      </c>
      <c r="F311" s="2">
        <f t="shared" si="5"/>
        <v>10577328.960000001</v>
      </c>
    </row>
    <row r="312" spans="1:6" x14ac:dyDescent="0.25">
      <c r="A312" s="4">
        <v>44301</v>
      </c>
      <c r="B312" t="s">
        <v>12</v>
      </c>
      <c r="C312" t="s">
        <v>49</v>
      </c>
      <c r="D312" s="7">
        <f>SUMIFS($D:$D,$C:$C,C312,$A:$A,_xlfn.MAXIFS($A:$A,$A:$A,"&lt;"&amp;A312))+SUMIFS(Movimentacao!$D:$D,Movimentacao!$C:$C,C312,Movimentacao!$A:$A,A312)</f>
        <v>10964</v>
      </c>
      <c r="E312" s="2">
        <v>68.97</v>
      </c>
      <c r="F312" s="2">
        <f t="shared" si="5"/>
        <v>756187.08</v>
      </c>
    </row>
    <row r="313" spans="1:6" x14ac:dyDescent="0.25">
      <c r="A313" s="4">
        <v>44301</v>
      </c>
      <c r="B313" t="s">
        <v>12</v>
      </c>
      <c r="C313" t="s">
        <v>48</v>
      </c>
      <c r="D313" s="7">
        <f>SUMIFS($D:$D,$C:$C,C313,$A:$A,_xlfn.MAXIFS($A:$A,$A:$A,"&lt;"&amp;A313))+SUMIFS(Movimentacao!$D:$D,Movimentacao!$C:$C,C313,Movimentacao!$A:$A,A313)</f>
        <v>67534</v>
      </c>
      <c r="E313" s="2">
        <v>110.99</v>
      </c>
      <c r="F313" s="2">
        <f t="shared" si="5"/>
        <v>7495598.6599999992</v>
      </c>
    </row>
    <row r="314" spans="1:6" x14ac:dyDescent="0.25">
      <c r="A314" s="4">
        <v>44301</v>
      </c>
      <c r="B314" t="s">
        <v>12</v>
      </c>
      <c r="C314" t="s">
        <v>47</v>
      </c>
      <c r="D314" s="7">
        <f>SUMIFS($D:$D,$C:$C,C314,$A:$A,_xlfn.MAXIFS($A:$A,$A:$A,"&lt;"&amp;A314))+SUMIFS(Movimentacao!$D:$D,Movimentacao!$C:$C,C314,Movimentacao!$A:$A,A314)</f>
        <v>48420</v>
      </c>
      <c r="E314" s="2">
        <v>88.2</v>
      </c>
      <c r="F314" s="2">
        <f t="shared" si="5"/>
        <v>4270644</v>
      </c>
    </row>
    <row r="315" spans="1:6" x14ac:dyDescent="0.25">
      <c r="A315" s="4">
        <v>44301</v>
      </c>
      <c r="B315" t="s">
        <v>12</v>
      </c>
      <c r="C315" t="s">
        <v>53</v>
      </c>
      <c r="D315" s="7">
        <f>SUMIFS($D:$D,$C:$C,C315,$A:$A,_xlfn.MAXIFS($A:$A,$A:$A,"&lt;"&amp;A315))+SUMIFS(Movimentacao!$D:$D,Movimentacao!$C:$C,C315,Movimentacao!$A:$A,A315)</f>
        <v>93455</v>
      </c>
      <c r="E315" s="2">
        <v>96.36</v>
      </c>
      <c r="F315" s="2">
        <f t="shared" si="5"/>
        <v>9005323.8000000007</v>
      </c>
    </row>
    <row r="316" spans="1:6" x14ac:dyDescent="0.25">
      <c r="A316" s="4">
        <v>44302</v>
      </c>
      <c r="B316" t="s">
        <v>12</v>
      </c>
      <c r="C316" t="s">
        <v>2674</v>
      </c>
      <c r="D316" s="7">
        <f>SUMIFS($D:$D,$C:$C,C316,$A:$A,_xlfn.MAXIFS($A:$A,$A:$A,"&lt;"&amp;A316))+SUMIFS(Movimentacao!$D:$D,Movimentacao!$C:$C,C316,Movimentacao!$A:$A,A316)</f>
        <v>275</v>
      </c>
      <c r="E316" s="2">
        <v>2.95</v>
      </c>
      <c r="F316" s="2">
        <f t="shared" si="5"/>
        <v>811.25</v>
      </c>
    </row>
    <row r="317" spans="1:6" x14ac:dyDescent="0.25">
      <c r="A317" s="4">
        <v>44302</v>
      </c>
      <c r="B317" t="s">
        <v>12</v>
      </c>
      <c r="C317" t="s">
        <v>2673</v>
      </c>
      <c r="D317" s="7">
        <f>SUMIFS($D:$D,$C:$C,C317,$A:$A,_xlfn.MAXIFS($A:$A,$A:$A,"&lt;"&amp;A317))+SUMIFS(Movimentacao!$D:$D,Movimentacao!$C:$C,C317,Movimentacao!$A:$A,A317)</f>
        <v>229</v>
      </c>
      <c r="E317" s="2">
        <v>100.6</v>
      </c>
      <c r="F317" s="2">
        <f t="shared" si="5"/>
        <v>23037.399999999998</v>
      </c>
    </row>
    <row r="318" spans="1:6" x14ac:dyDescent="0.25">
      <c r="A318" s="4">
        <v>44302</v>
      </c>
      <c r="B318" t="s">
        <v>12</v>
      </c>
      <c r="C318" t="s">
        <v>2672</v>
      </c>
      <c r="D318" s="7">
        <f>SUMIFS($D:$D,$C:$C,C318,$A:$A,_xlfn.MAXIFS($A:$A,$A:$A,"&lt;"&amp;A318))+SUMIFS(Movimentacao!$D:$D,Movimentacao!$C:$C,C318,Movimentacao!$A:$A,A318)</f>
        <v>67214</v>
      </c>
      <c r="E318" s="2">
        <v>92.8</v>
      </c>
      <c r="F318" s="2">
        <f t="shared" si="5"/>
        <v>6237459.2000000002</v>
      </c>
    </row>
    <row r="319" spans="1:6" x14ac:dyDescent="0.25">
      <c r="A319" s="4">
        <v>44302</v>
      </c>
      <c r="B319" t="s">
        <v>12</v>
      </c>
      <c r="C319" t="s">
        <v>2671</v>
      </c>
      <c r="D319" s="7">
        <f>SUMIFS($D:$D,$C:$C,C319,$A:$A,_xlfn.MAXIFS($A:$A,$A:$A,"&lt;"&amp;A319))+SUMIFS(Movimentacao!$D:$D,Movimentacao!$C:$C,C319,Movimentacao!$A:$A,A319)</f>
        <v>5078</v>
      </c>
      <c r="E319" s="2">
        <v>206.38</v>
      </c>
      <c r="F319" s="2">
        <f t="shared" si="5"/>
        <v>1047997.64</v>
      </c>
    </row>
    <row r="320" spans="1:6" x14ac:dyDescent="0.25">
      <c r="A320" s="4">
        <v>44302</v>
      </c>
      <c r="B320" t="s">
        <v>12</v>
      </c>
      <c r="C320" t="s">
        <v>2670</v>
      </c>
      <c r="D320" s="7">
        <f>SUMIFS($D:$D,$C:$C,C320,$A:$A,_xlfn.MAXIFS($A:$A,$A:$A,"&lt;"&amp;A320))+SUMIFS(Movimentacao!$D:$D,Movimentacao!$C:$C,C320,Movimentacao!$A:$A,A320)</f>
        <v>49608</v>
      </c>
      <c r="E320" s="2">
        <v>84.7</v>
      </c>
      <c r="F320" s="2">
        <f t="shared" si="5"/>
        <v>4201797.6000000006</v>
      </c>
    </row>
    <row r="321" spans="1:6" x14ac:dyDescent="0.25">
      <c r="A321" s="4">
        <v>44302</v>
      </c>
      <c r="B321" t="s">
        <v>12</v>
      </c>
      <c r="C321" t="s">
        <v>56</v>
      </c>
      <c r="D321" s="7">
        <f>SUMIFS($D:$D,$C:$C,C321,$A:$A,_xlfn.MAXIFS($A:$A,$A:$A,"&lt;"&amp;A321))+SUMIFS(Movimentacao!$D:$D,Movimentacao!$C:$C,C321,Movimentacao!$A:$A,A321)</f>
        <v>132025</v>
      </c>
      <c r="E321" s="2">
        <v>114.4</v>
      </c>
      <c r="F321" s="2">
        <f t="shared" si="5"/>
        <v>15103660</v>
      </c>
    </row>
    <row r="322" spans="1:6" x14ac:dyDescent="0.25">
      <c r="A322" s="4">
        <v>44302</v>
      </c>
      <c r="B322" t="s">
        <v>12</v>
      </c>
      <c r="C322" t="s">
        <v>55</v>
      </c>
      <c r="D322" s="7">
        <f>SUMIFS($D:$D,$C:$C,C322,$A:$A,_xlfn.MAXIFS($A:$A,$A:$A,"&lt;"&amp;A322))+SUMIFS(Movimentacao!$D:$D,Movimentacao!$C:$C,C322,Movimentacao!$A:$A,A322)</f>
        <v>18045</v>
      </c>
      <c r="E322" s="2">
        <v>101.75</v>
      </c>
      <c r="F322" s="2">
        <f t="shared" si="5"/>
        <v>1836078.75</v>
      </c>
    </row>
    <row r="323" spans="1:6" x14ac:dyDescent="0.25">
      <c r="A323" s="4">
        <v>44302</v>
      </c>
      <c r="B323" t="s">
        <v>12</v>
      </c>
      <c r="C323" t="s">
        <v>54</v>
      </c>
      <c r="D323" s="7">
        <f>SUMIFS($D:$D,$C:$C,C323,$A:$A,_xlfn.MAXIFS($A:$A,$A:$A,"&lt;"&amp;A323))+SUMIFS(Movimentacao!$D:$D,Movimentacao!$C:$C,C323,Movimentacao!$A:$A,A323)</f>
        <v>80494</v>
      </c>
      <c r="E323" s="2">
        <v>53.85</v>
      </c>
      <c r="F323" s="2">
        <f t="shared" si="5"/>
        <v>4334601.9000000004</v>
      </c>
    </row>
    <row r="324" spans="1:6" x14ac:dyDescent="0.25">
      <c r="A324" s="4">
        <v>44302</v>
      </c>
      <c r="B324" t="s">
        <v>12</v>
      </c>
      <c r="C324" t="s">
        <v>52</v>
      </c>
      <c r="D324" s="7">
        <f>SUMIFS($D:$D,$C:$C,C324,$A:$A,_xlfn.MAXIFS($A:$A,$A:$A,"&lt;"&amp;A324))+SUMIFS(Movimentacao!$D:$D,Movimentacao!$C:$C,C324,Movimentacao!$A:$A,A324)</f>
        <v>112373</v>
      </c>
      <c r="E324" s="2">
        <v>102.37</v>
      </c>
      <c r="F324" s="2">
        <f t="shared" si="5"/>
        <v>11503624.01</v>
      </c>
    </row>
    <row r="325" spans="1:6" x14ac:dyDescent="0.25">
      <c r="A325" s="4">
        <v>44302</v>
      </c>
      <c r="B325" t="s">
        <v>12</v>
      </c>
      <c r="C325" t="s">
        <v>51</v>
      </c>
      <c r="D325" s="7">
        <f>SUMIFS($D:$D,$C:$C,C325,$A:$A,_xlfn.MAXIFS($A:$A,$A:$A,"&lt;"&amp;A325))+SUMIFS(Movimentacao!$D:$D,Movimentacao!$C:$C,C325,Movimentacao!$A:$A,A325)</f>
        <v>33775</v>
      </c>
      <c r="E325" s="2">
        <v>111.35</v>
      </c>
      <c r="F325" s="2">
        <f t="shared" si="5"/>
        <v>3760846.25</v>
      </c>
    </row>
    <row r="326" spans="1:6" x14ac:dyDescent="0.25">
      <c r="A326" s="4">
        <v>44302</v>
      </c>
      <c r="B326" t="s">
        <v>12</v>
      </c>
      <c r="C326" t="s">
        <v>50</v>
      </c>
      <c r="D326" s="7">
        <f>SUMIFS($D:$D,$C:$C,C326,$A:$A,_xlfn.MAXIFS($A:$A,$A:$A,"&lt;"&amp;A326))+SUMIFS(Movimentacao!$D:$D,Movimentacao!$C:$C,C326,Movimentacao!$A:$A,A326)</f>
        <v>99429</v>
      </c>
      <c r="E326" s="2">
        <v>109.2</v>
      </c>
      <c r="F326" s="2">
        <f t="shared" si="5"/>
        <v>10857646.800000001</v>
      </c>
    </row>
    <row r="327" spans="1:6" x14ac:dyDescent="0.25">
      <c r="A327" s="4">
        <v>44302</v>
      </c>
      <c r="B327" t="s">
        <v>12</v>
      </c>
      <c r="C327" t="s">
        <v>49</v>
      </c>
      <c r="D327" s="7">
        <f>SUMIFS($D:$D,$C:$C,C327,$A:$A,_xlfn.MAXIFS($A:$A,$A:$A,"&lt;"&amp;A327))+SUMIFS(Movimentacao!$D:$D,Movimentacao!$C:$C,C327,Movimentacao!$A:$A,A327)</f>
        <v>11148</v>
      </c>
      <c r="E327" s="2">
        <v>68.5</v>
      </c>
      <c r="F327" s="2">
        <f t="shared" si="5"/>
        <v>763638</v>
      </c>
    </row>
    <row r="328" spans="1:6" x14ac:dyDescent="0.25">
      <c r="A328" s="4">
        <v>44302</v>
      </c>
      <c r="B328" t="s">
        <v>12</v>
      </c>
      <c r="C328" t="s">
        <v>48</v>
      </c>
      <c r="D328" s="7">
        <f>SUMIFS($D:$D,$C:$C,C328,$A:$A,_xlfn.MAXIFS($A:$A,$A:$A,"&lt;"&amp;A328))+SUMIFS(Movimentacao!$D:$D,Movimentacao!$C:$C,C328,Movimentacao!$A:$A,A328)</f>
        <v>67614</v>
      </c>
      <c r="E328" s="2">
        <v>110.53</v>
      </c>
      <c r="F328" s="2">
        <f t="shared" si="5"/>
        <v>7473375.4199999999</v>
      </c>
    </row>
    <row r="329" spans="1:6" x14ac:dyDescent="0.25">
      <c r="A329" s="4">
        <v>44302</v>
      </c>
      <c r="B329" t="s">
        <v>12</v>
      </c>
      <c r="C329" t="s">
        <v>47</v>
      </c>
      <c r="D329" s="7">
        <f>SUMIFS($D:$D,$C:$C,C329,$A:$A,_xlfn.MAXIFS($A:$A,$A:$A,"&lt;"&amp;A329))+SUMIFS(Movimentacao!$D:$D,Movimentacao!$C:$C,C329,Movimentacao!$A:$A,A329)</f>
        <v>50794</v>
      </c>
      <c r="E329" s="2">
        <v>88</v>
      </c>
      <c r="F329" s="2">
        <f t="shared" ref="F329:F392" si="6">D329*E329</f>
        <v>4469872</v>
      </c>
    </row>
    <row r="330" spans="1:6" x14ac:dyDescent="0.25">
      <c r="A330" s="4">
        <v>44302</v>
      </c>
      <c r="B330" t="s">
        <v>12</v>
      </c>
      <c r="C330" t="s">
        <v>53</v>
      </c>
      <c r="D330" s="7">
        <f>SUMIFS($D:$D,$C:$C,C330,$A:$A,_xlfn.MAXIFS($A:$A,$A:$A,"&lt;"&amp;A330))+SUMIFS(Movimentacao!$D:$D,Movimentacao!$C:$C,C330,Movimentacao!$A:$A,A330)</f>
        <v>94929</v>
      </c>
      <c r="E330" s="2">
        <v>96.6</v>
      </c>
      <c r="F330" s="2">
        <f t="shared" si="6"/>
        <v>9170141.4000000004</v>
      </c>
    </row>
    <row r="331" spans="1:6" x14ac:dyDescent="0.25">
      <c r="A331" s="4">
        <v>44305</v>
      </c>
      <c r="B331" t="s">
        <v>12</v>
      </c>
      <c r="C331" t="s">
        <v>56</v>
      </c>
      <c r="D331" s="7">
        <f>SUMIFS($D:$D,$C:$C,C331,$A:$A,_xlfn.MAXIFS($A:$A,$A:$A,"&lt;"&amp;A331))+SUMIFS(Movimentacao!$D:$D,Movimentacao!$C:$C,C331,Movimentacao!$A:$A,A331)</f>
        <v>132025</v>
      </c>
      <c r="E331" s="2">
        <v>114.05</v>
      </c>
      <c r="F331" s="2">
        <f t="shared" si="6"/>
        <v>15057451.25</v>
      </c>
    </row>
    <row r="332" spans="1:6" x14ac:dyDescent="0.25">
      <c r="A332" s="4">
        <v>44305</v>
      </c>
      <c r="B332" t="s">
        <v>12</v>
      </c>
      <c r="C332" t="s">
        <v>2674</v>
      </c>
      <c r="D332" s="7">
        <f>SUMIFS($D:$D,$C:$C,C332,$A:$A,_xlfn.MAXIFS($A:$A,$A:$A,"&lt;"&amp;A332))+SUMIFS(Movimentacao!$D:$D,Movimentacao!$C:$C,C332,Movimentacao!$A:$A,A332)</f>
        <v>275</v>
      </c>
      <c r="E332" s="2">
        <v>1.97</v>
      </c>
      <c r="F332" s="2">
        <f t="shared" si="6"/>
        <v>541.75</v>
      </c>
    </row>
    <row r="333" spans="1:6" x14ac:dyDescent="0.25">
      <c r="A333" s="4">
        <v>44305</v>
      </c>
      <c r="B333" t="s">
        <v>12</v>
      </c>
      <c r="C333" t="s">
        <v>2673</v>
      </c>
      <c r="D333" s="7">
        <f>SUMIFS($D:$D,$C:$C,C333,$A:$A,_xlfn.MAXIFS($A:$A,$A:$A,"&lt;"&amp;A333))+SUMIFS(Movimentacao!$D:$D,Movimentacao!$C:$C,C333,Movimentacao!$A:$A,A333)</f>
        <v>229</v>
      </c>
      <c r="E333" s="2">
        <v>100.6</v>
      </c>
      <c r="F333" s="2">
        <f t="shared" si="6"/>
        <v>23037.399999999998</v>
      </c>
    </row>
    <row r="334" spans="1:6" x14ac:dyDescent="0.25">
      <c r="A334" s="4">
        <v>44305</v>
      </c>
      <c r="B334" t="s">
        <v>12</v>
      </c>
      <c r="C334" t="s">
        <v>2672</v>
      </c>
      <c r="D334" s="7">
        <f>SUMIFS($D:$D,$C:$C,C334,$A:$A,_xlfn.MAXIFS($A:$A,$A:$A,"&lt;"&amp;A334))+SUMIFS(Movimentacao!$D:$D,Movimentacao!$C:$C,C334,Movimentacao!$A:$A,A334)</f>
        <v>76554</v>
      </c>
      <c r="E334" s="2">
        <v>92.79</v>
      </c>
      <c r="F334" s="2">
        <f t="shared" si="6"/>
        <v>7103445.6600000001</v>
      </c>
    </row>
    <row r="335" spans="1:6" x14ac:dyDescent="0.25">
      <c r="A335" s="4">
        <v>44305</v>
      </c>
      <c r="B335" t="s">
        <v>12</v>
      </c>
      <c r="C335" t="s">
        <v>2671</v>
      </c>
      <c r="D335" s="7">
        <f>SUMIFS($D:$D,$C:$C,C335,$A:$A,_xlfn.MAXIFS($A:$A,$A:$A,"&lt;"&amp;A335))+SUMIFS(Movimentacao!$D:$D,Movimentacao!$C:$C,C335,Movimentacao!$A:$A,A335)</f>
        <v>7359</v>
      </c>
      <c r="E335" s="2">
        <v>203.45</v>
      </c>
      <c r="F335" s="2">
        <f t="shared" si="6"/>
        <v>1497188.5499999998</v>
      </c>
    </row>
    <row r="336" spans="1:6" x14ac:dyDescent="0.25">
      <c r="A336" s="4">
        <v>44305</v>
      </c>
      <c r="B336" t="s">
        <v>12</v>
      </c>
      <c r="C336" t="s">
        <v>2670</v>
      </c>
      <c r="D336" s="7">
        <f>SUMIFS($D:$D,$C:$C,C336,$A:$A,_xlfn.MAXIFS($A:$A,$A:$A,"&lt;"&amp;A336))+SUMIFS(Movimentacao!$D:$D,Movimentacao!$C:$C,C336,Movimentacao!$A:$A,A336)</f>
        <v>58404</v>
      </c>
      <c r="E336" s="2">
        <v>84.5</v>
      </c>
      <c r="F336" s="2">
        <f t="shared" si="6"/>
        <v>4935138</v>
      </c>
    </row>
    <row r="337" spans="1:6" x14ac:dyDescent="0.25">
      <c r="A337" s="4">
        <v>44305</v>
      </c>
      <c r="B337" t="s">
        <v>12</v>
      </c>
      <c r="C337" t="s">
        <v>55</v>
      </c>
      <c r="D337" s="7">
        <f>SUMIFS($D:$D,$C:$C,C337,$A:$A,_xlfn.MAXIFS($A:$A,$A:$A,"&lt;"&amp;A337))+SUMIFS(Movimentacao!$D:$D,Movimentacao!$C:$C,C337,Movimentacao!$A:$A,A337)</f>
        <v>21984</v>
      </c>
      <c r="E337" s="2">
        <v>101.11</v>
      </c>
      <c r="F337" s="2">
        <f t="shared" si="6"/>
        <v>2222802.2399999998</v>
      </c>
    </row>
    <row r="338" spans="1:6" x14ac:dyDescent="0.25">
      <c r="A338" s="4">
        <v>44305</v>
      </c>
      <c r="B338" t="s">
        <v>12</v>
      </c>
      <c r="C338" t="s">
        <v>52</v>
      </c>
      <c r="D338" s="7">
        <f>SUMIFS($D:$D,$C:$C,C338,$A:$A,_xlfn.MAXIFS($A:$A,$A:$A,"&lt;"&amp;A338))+SUMIFS(Movimentacao!$D:$D,Movimentacao!$C:$C,C338,Movimentacao!$A:$A,A338)</f>
        <v>112373</v>
      </c>
      <c r="E338" s="2">
        <v>102.1</v>
      </c>
      <c r="F338" s="2">
        <f t="shared" si="6"/>
        <v>11473283.299999999</v>
      </c>
    </row>
    <row r="339" spans="1:6" x14ac:dyDescent="0.25">
      <c r="A339" s="4">
        <v>44305</v>
      </c>
      <c r="B339" t="s">
        <v>12</v>
      </c>
      <c r="C339" t="s">
        <v>53</v>
      </c>
      <c r="D339" s="7">
        <f>SUMIFS($D:$D,$C:$C,C339,$A:$A,_xlfn.MAXIFS($A:$A,$A:$A,"&lt;"&amp;A339))+SUMIFS(Movimentacao!$D:$D,Movimentacao!$C:$C,C339,Movimentacao!$A:$A,A339)</f>
        <v>100965</v>
      </c>
      <c r="E339" s="2">
        <v>96</v>
      </c>
      <c r="F339" s="2">
        <f t="shared" si="6"/>
        <v>9692640</v>
      </c>
    </row>
    <row r="340" spans="1:6" x14ac:dyDescent="0.25">
      <c r="A340" s="4">
        <v>44305</v>
      </c>
      <c r="B340" t="s">
        <v>12</v>
      </c>
      <c r="C340" t="s">
        <v>47</v>
      </c>
      <c r="D340" s="7">
        <f>SUMIFS($D:$D,$C:$C,C340,$A:$A,_xlfn.MAXIFS($A:$A,$A:$A,"&lt;"&amp;A340))+SUMIFS(Movimentacao!$D:$D,Movimentacao!$C:$C,C340,Movimentacao!$A:$A,A340)</f>
        <v>50794</v>
      </c>
      <c r="E340" s="2">
        <v>87.02</v>
      </c>
      <c r="F340" s="2">
        <f t="shared" si="6"/>
        <v>4420093.88</v>
      </c>
    </row>
    <row r="341" spans="1:6" x14ac:dyDescent="0.25">
      <c r="A341" s="4">
        <v>44305</v>
      </c>
      <c r="B341" t="s">
        <v>12</v>
      </c>
      <c r="C341" t="s">
        <v>48</v>
      </c>
      <c r="D341" s="7">
        <f>SUMIFS($D:$D,$C:$C,C341,$A:$A,_xlfn.MAXIFS($A:$A,$A:$A,"&lt;"&amp;A341))+SUMIFS(Movimentacao!$D:$D,Movimentacao!$C:$C,C341,Movimentacao!$A:$A,A341)</f>
        <v>67614</v>
      </c>
      <c r="E341" s="2">
        <v>109</v>
      </c>
      <c r="F341" s="2">
        <f t="shared" si="6"/>
        <v>7369926</v>
      </c>
    </row>
    <row r="342" spans="1:6" x14ac:dyDescent="0.25">
      <c r="A342" s="4">
        <v>44305</v>
      </c>
      <c r="B342" t="s">
        <v>12</v>
      </c>
      <c r="C342" t="s">
        <v>49</v>
      </c>
      <c r="D342" s="7">
        <f>SUMIFS($D:$D,$C:$C,C342,$A:$A,_xlfn.MAXIFS($A:$A,$A:$A,"&lt;"&amp;A342))+SUMIFS(Movimentacao!$D:$D,Movimentacao!$C:$C,C342,Movimentacao!$A:$A,A342)</f>
        <v>14058</v>
      </c>
      <c r="E342" s="2">
        <v>66</v>
      </c>
      <c r="F342" s="2">
        <f t="shared" si="6"/>
        <v>927828</v>
      </c>
    </row>
    <row r="343" spans="1:6" x14ac:dyDescent="0.25">
      <c r="A343" s="4">
        <v>44305</v>
      </c>
      <c r="B343" t="s">
        <v>12</v>
      </c>
      <c r="C343" t="s">
        <v>54</v>
      </c>
      <c r="D343" s="7">
        <f>SUMIFS($D:$D,$C:$C,C343,$A:$A,_xlfn.MAXIFS($A:$A,$A:$A,"&lt;"&amp;A343))+SUMIFS(Movimentacao!$D:$D,Movimentacao!$C:$C,C343,Movimentacao!$A:$A,A343)</f>
        <v>80494</v>
      </c>
      <c r="E343" s="2">
        <v>53.55</v>
      </c>
      <c r="F343" s="2">
        <f t="shared" si="6"/>
        <v>4310453.7</v>
      </c>
    </row>
    <row r="344" spans="1:6" x14ac:dyDescent="0.25">
      <c r="A344" s="4">
        <v>44305</v>
      </c>
      <c r="B344" t="s">
        <v>12</v>
      </c>
      <c r="C344" t="s">
        <v>51</v>
      </c>
      <c r="D344" s="7">
        <f>SUMIFS($D:$D,$C:$C,C344,$A:$A,_xlfn.MAXIFS($A:$A,$A:$A,"&lt;"&amp;A344))+SUMIFS(Movimentacao!$D:$D,Movimentacao!$C:$C,C344,Movimentacao!$A:$A,A344)</f>
        <v>33775</v>
      </c>
      <c r="E344" s="2">
        <v>109.62</v>
      </c>
      <c r="F344" s="2">
        <f t="shared" si="6"/>
        <v>3702415.5</v>
      </c>
    </row>
    <row r="345" spans="1:6" x14ac:dyDescent="0.25">
      <c r="A345" s="4">
        <v>44305</v>
      </c>
      <c r="B345" t="s">
        <v>12</v>
      </c>
      <c r="C345" t="s">
        <v>50</v>
      </c>
      <c r="D345" s="7">
        <f>SUMIFS($D:$D,$C:$C,C345,$A:$A,_xlfn.MAXIFS($A:$A,$A:$A,"&lt;"&amp;A345))+SUMIFS(Movimentacao!$D:$D,Movimentacao!$C:$C,C345,Movimentacao!$A:$A,A345)</f>
        <v>99429</v>
      </c>
      <c r="E345" s="2">
        <v>107.15</v>
      </c>
      <c r="F345" s="2">
        <f t="shared" si="6"/>
        <v>10653817.350000001</v>
      </c>
    </row>
    <row r="346" spans="1:6" x14ac:dyDescent="0.25">
      <c r="A346" s="4">
        <v>44306</v>
      </c>
      <c r="B346" t="s">
        <v>12</v>
      </c>
      <c r="C346" t="s">
        <v>2674</v>
      </c>
      <c r="D346" s="7">
        <f>SUMIFS($D:$D,$C:$C,C346,$A:$A,_xlfn.MAXIFS($A:$A,$A:$A,"&lt;"&amp;A346))+SUMIFS(Movimentacao!$D:$D,Movimentacao!$C:$C,C346,Movimentacao!$A:$A,A346)</f>
        <v>275</v>
      </c>
      <c r="E346" s="2">
        <v>2.2000000000000002</v>
      </c>
      <c r="F346" s="2">
        <f t="shared" si="6"/>
        <v>605</v>
      </c>
    </row>
    <row r="347" spans="1:6" x14ac:dyDescent="0.25">
      <c r="A347" s="4">
        <v>44306</v>
      </c>
      <c r="B347" t="s">
        <v>12</v>
      </c>
      <c r="C347" t="s">
        <v>2673</v>
      </c>
      <c r="D347" s="7">
        <f>SUMIFS($D:$D,$C:$C,C347,$A:$A,_xlfn.MAXIFS($A:$A,$A:$A,"&lt;"&amp;A347))+SUMIFS(Movimentacao!$D:$D,Movimentacao!$C:$C,C347,Movimentacao!$A:$A,A347)</f>
        <v>229</v>
      </c>
      <c r="E347" s="2">
        <v>100.8</v>
      </c>
      <c r="F347" s="2">
        <f t="shared" si="6"/>
        <v>23083.200000000001</v>
      </c>
    </row>
    <row r="348" spans="1:6" x14ac:dyDescent="0.25">
      <c r="A348" s="4">
        <v>44306</v>
      </c>
      <c r="B348" t="s">
        <v>12</v>
      </c>
      <c r="C348" t="s">
        <v>2672</v>
      </c>
      <c r="D348" s="7">
        <f>SUMIFS($D:$D,$C:$C,C348,$A:$A,_xlfn.MAXIFS($A:$A,$A:$A,"&lt;"&amp;A348))+SUMIFS(Movimentacao!$D:$D,Movimentacao!$C:$C,C348,Movimentacao!$A:$A,A348)</f>
        <v>76674</v>
      </c>
      <c r="E348" s="2">
        <v>92.98</v>
      </c>
      <c r="F348" s="2">
        <f t="shared" si="6"/>
        <v>7129148.5200000005</v>
      </c>
    </row>
    <row r="349" spans="1:6" x14ac:dyDescent="0.25">
      <c r="A349" s="4">
        <v>44306</v>
      </c>
      <c r="B349" t="s">
        <v>12</v>
      </c>
      <c r="C349" t="s">
        <v>2671</v>
      </c>
      <c r="D349" s="7">
        <f>SUMIFS($D:$D,$C:$C,C349,$A:$A,_xlfn.MAXIFS($A:$A,$A:$A,"&lt;"&amp;A349))+SUMIFS(Movimentacao!$D:$D,Movimentacao!$C:$C,C349,Movimentacao!$A:$A,A349)</f>
        <v>9720</v>
      </c>
      <c r="E349" s="2">
        <v>202.3</v>
      </c>
      <c r="F349" s="2">
        <f t="shared" si="6"/>
        <v>1966356</v>
      </c>
    </row>
    <row r="350" spans="1:6" x14ac:dyDescent="0.25">
      <c r="A350" s="4">
        <v>44306</v>
      </c>
      <c r="B350" t="s">
        <v>12</v>
      </c>
      <c r="C350" t="s">
        <v>2670</v>
      </c>
      <c r="D350" s="7">
        <f>SUMIFS($D:$D,$C:$C,C350,$A:$A,_xlfn.MAXIFS($A:$A,$A:$A,"&lt;"&amp;A350))+SUMIFS(Movimentacao!$D:$D,Movimentacao!$C:$C,C350,Movimentacao!$A:$A,A350)</f>
        <v>58404</v>
      </c>
      <c r="E350" s="2">
        <v>84.54</v>
      </c>
      <c r="F350" s="2">
        <f t="shared" si="6"/>
        <v>4937474.16</v>
      </c>
    </row>
    <row r="351" spans="1:6" x14ac:dyDescent="0.25">
      <c r="A351" s="4">
        <v>44306</v>
      </c>
      <c r="B351" t="s">
        <v>12</v>
      </c>
      <c r="C351" t="s">
        <v>55</v>
      </c>
      <c r="D351" s="7">
        <f>SUMIFS($D:$D,$C:$C,C351,$A:$A,_xlfn.MAXIFS($A:$A,$A:$A,"&lt;"&amp;A351))+SUMIFS(Movimentacao!$D:$D,Movimentacao!$C:$C,C351,Movimentacao!$A:$A,A351)</f>
        <v>24237</v>
      </c>
      <c r="E351" s="2">
        <v>102</v>
      </c>
      <c r="F351" s="2">
        <f t="shared" si="6"/>
        <v>2472174</v>
      </c>
    </row>
    <row r="352" spans="1:6" x14ac:dyDescent="0.25">
      <c r="A352" s="4">
        <v>44306</v>
      </c>
      <c r="B352" t="s">
        <v>12</v>
      </c>
      <c r="C352" t="s">
        <v>54</v>
      </c>
      <c r="D352" s="7">
        <f>SUMIFS($D:$D,$C:$C,C352,$A:$A,_xlfn.MAXIFS($A:$A,$A:$A,"&lt;"&amp;A352))+SUMIFS(Movimentacao!$D:$D,Movimentacao!$C:$C,C352,Movimentacao!$A:$A,A352)</f>
        <v>80494</v>
      </c>
      <c r="E352" s="2">
        <v>53.82</v>
      </c>
      <c r="F352" s="2">
        <f t="shared" si="6"/>
        <v>4332187.08</v>
      </c>
    </row>
    <row r="353" spans="1:6" x14ac:dyDescent="0.25">
      <c r="A353" s="4">
        <v>44306</v>
      </c>
      <c r="B353" t="s">
        <v>12</v>
      </c>
      <c r="C353" t="s">
        <v>56</v>
      </c>
      <c r="D353" s="7">
        <f>SUMIFS($D:$D,$C:$C,C353,$A:$A,_xlfn.MAXIFS($A:$A,$A:$A,"&lt;"&amp;A353))+SUMIFS(Movimentacao!$D:$D,Movimentacao!$C:$C,C353,Movimentacao!$A:$A,A353)</f>
        <v>132025</v>
      </c>
      <c r="E353" s="2">
        <v>114.59</v>
      </c>
      <c r="F353" s="2">
        <f t="shared" si="6"/>
        <v>15128744.75</v>
      </c>
    </row>
    <row r="354" spans="1:6" x14ac:dyDescent="0.25">
      <c r="A354" s="4">
        <v>44306</v>
      </c>
      <c r="B354" t="s">
        <v>12</v>
      </c>
      <c r="C354" t="s">
        <v>52</v>
      </c>
      <c r="D354" s="7">
        <f>SUMIFS($D:$D,$C:$C,C354,$A:$A,_xlfn.MAXIFS($A:$A,$A:$A,"&lt;"&amp;A354))+SUMIFS(Movimentacao!$D:$D,Movimentacao!$C:$C,C354,Movimentacao!$A:$A,A354)</f>
        <v>112373</v>
      </c>
      <c r="E354" s="2">
        <v>102.1</v>
      </c>
      <c r="F354" s="2">
        <f t="shared" si="6"/>
        <v>11473283.299999999</v>
      </c>
    </row>
    <row r="355" spans="1:6" x14ac:dyDescent="0.25">
      <c r="A355" s="4">
        <v>44306</v>
      </c>
      <c r="B355" t="s">
        <v>12</v>
      </c>
      <c r="C355" t="s">
        <v>51</v>
      </c>
      <c r="D355" s="7">
        <f>SUMIFS($D:$D,$C:$C,C355,$A:$A,_xlfn.MAXIFS($A:$A,$A:$A,"&lt;"&amp;A355))+SUMIFS(Movimentacao!$D:$D,Movimentacao!$C:$C,C355,Movimentacao!$A:$A,A355)</f>
        <v>33775</v>
      </c>
      <c r="E355" s="2">
        <v>109.99</v>
      </c>
      <c r="F355" s="2">
        <f t="shared" si="6"/>
        <v>3714912.25</v>
      </c>
    </row>
    <row r="356" spans="1:6" x14ac:dyDescent="0.25">
      <c r="A356" s="4">
        <v>44306</v>
      </c>
      <c r="B356" t="s">
        <v>12</v>
      </c>
      <c r="C356" t="s">
        <v>50</v>
      </c>
      <c r="D356" s="7">
        <f>SUMIFS($D:$D,$C:$C,C356,$A:$A,_xlfn.MAXIFS($A:$A,$A:$A,"&lt;"&amp;A356))+SUMIFS(Movimentacao!$D:$D,Movimentacao!$C:$C,C356,Movimentacao!$A:$A,A356)</f>
        <v>99429</v>
      </c>
      <c r="E356" s="2">
        <v>107.12</v>
      </c>
      <c r="F356" s="2">
        <f t="shared" si="6"/>
        <v>10650834.48</v>
      </c>
    </row>
    <row r="357" spans="1:6" x14ac:dyDescent="0.25">
      <c r="A357" s="4">
        <v>44306</v>
      </c>
      <c r="B357" t="s">
        <v>12</v>
      </c>
      <c r="C357" t="s">
        <v>49</v>
      </c>
      <c r="D357" s="7">
        <f>SUMIFS($D:$D,$C:$C,C357,$A:$A,_xlfn.MAXIFS($A:$A,$A:$A,"&lt;"&amp;A357))+SUMIFS(Movimentacao!$D:$D,Movimentacao!$C:$C,C357,Movimentacao!$A:$A,A357)</f>
        <v>14208</v>
      </c>
      <c r="E357" s="2">
        <v>67.27</v>
      </c>
      <c r="F357" s="2">
        <f t="shared" si="6"/>
        <v>955772.15999999992</v>
      </c>
    </row>
    <row r="358" spans="1:6" x14ac:dyDescent="0.25">
      <c r="A358" s="4">
        <v>44306</v>
      </c>
      <c r="B358" t="s">
        <v>12</v>
      </c>
      <c r="C358" t="s">
        <v>48</v>
      </c>
      <c r="D358" s="7">
        <f>SUMIFS($D:$D,$C:$C,C358,$A:$A,_xlfn.MAXIFS($A:$A,$A:$A,"&lt;"&amp;A358))+SUMIFS(Movimentacao!$D:$D,Movimentacao!$C:$C,C358,Movimentacao!$A:$A,A358)</f>
        <v>67614</v>
      </c>
      <c r="E358" s="2">
        <v>109.35</v>
      </c>
      <c r="F358" s="2">
        <f t="shared" si="6"/>
        <v>7393590.8999999994</v>
      </c>
    </row>
    <row r="359" spans="1:6" x14ac:dyDescent="0.25">
      <c r="A359" s="4">
        <v>44306</v>
      </c>
      <c r="B359" t="s">
        <v>12</v>
      </c>
      <c r="C359" t="s">
        <v>47</v>
      </c>
      <c r="D359" s="7">
        <f>SUMIFS($D:$D,$C:$C,C359,$A:$A,_xlfn.MAXIFS($A:$A,$A:$A,"&lt;"&amp;A359))+SUMIFS(Movimentacao!$D:$D,Movimentacao!$C:$C,C359,Movimentacao!$A:$A,A359)</f>
        <v>50794</v>
      </c>
      <c r="E359" s="2">
        <v>89.01</v>
      </c>
      <c r="F359" s="2">
        <f t="shared" si="6"/>
        <v>4521173.9400000004</v>
      </c>
    </row>
    <row r="360" spans="1:6" x14ac:dyDescent="0.25">
      <c r="A360" s="4">
        <v>44306</v>
      </c>
      <c r="B360" t="s">
        <v>12</v>
      </c>
      <c r="C360" t="s">
        <v>53</v>
      </c>
      <c r="D360" s="7">
        <f>SUMIFS($D:$D,$C:$C,C360,$A:$A,_xlfn.MAXIFS($A:$A,$A:$A,"&lt;"&amp;A360))+SUMIFS(Movimentacao!$D:$D,Movimentacao!$C:$C,C360,Movimentacao!$A:$A,A360)</f>
        <v>103439</v>
      </c>
      <c r="E360" s="2">
        <v>95.91</v>
      </c>
      <c r="F360" s="2">
        <f t="shared" si="6"/>
        <v>9920834.4900000002</v>
      </c>
    </row>
    <row r="361" spans="1:6" x14ac:dyDescent="0.25">
      <c r="A361" s="4">
        <v>44308</v>
      </c>
      <c r="B361" t="s">
        <v>12</v>
      </c>
      <c r="C361" t="s">
        <v>56</v>
      </c>
      <c r="D361" s="7">
        <f>SUMIFS($D:$D,$C:$C,C361,$A:$A,_xlfn.MAXIFS($A:$A,$A:$A,"&lt;"&amp;A361))+SUMIFS(Movimentacao!$D:$D,Movimentacao!$C:$C,C361,Movimentacao!$A:$A,A361)</f>
        <v>132025</v>
      </c>
      <c r="E361" s="2">
        <v>114.8</v>
      </c>
      <c r="F361" s="2">
        <f t="shared" si="6"/>
        <v>15156470</v>
      </c>
    </row>
    <row r="362" spans="1:6" x14ac:dyDescent="0.25">
      <c r="A362" s="4">
        <v>44308</v>
      </c>
      <c r="B362" t="s">
        <v>12</v>
      </c>
      <c r="C362" t="s">
        <v>2674</v>
      </c>
      <c r="D362" s="7">
        <f>SUMIFS($D:$D,$C:$C,C362,$A:$A,_xlfn.MAXIFS($A:$A,$A:$A,"&lt;"&amp;A362))+SUMIFS(Movimentacao!$D:$D,Movimentacao!$C:$C,C362,Movimentacao!$A:$A,A362)</f>
        <v>275</v>
      </c>
      <c r="E362" s="2">
        <v>2.2000000000000002</v>
      </c>
      <c r="F362" s="2">
        <f t="shared" si="6"/>
        <v>605</v>
      </c>
    </row>
    <row r="363" spans="1:6" x14ac:dyDescent="0.25">
      <c r="A363" s="4">
        <v>44308</v>
      </c>
      <c r="B363" t="s">
        <v>12</v>
      </c>
      <c r="C363" t="s">
        <v>2673</v>
      </c>
      <c r="D363" s="7">
        <f>SUMIFS($D:$D,$C:$C,C363,$A:$A,_xlfn.MAXIFS($A:$A,$A:$A,"&lt;"&amp;A363))+SUMIFS(Movimentacao!$D:$D,Movimentacao!$C:$C,C363,Movimentacao!$A:$A,A363)</f>
        <v>229</v>
      </c>
      <c r="E363" s="2">
        <v>101.12</v>
      </c>
      <c r="F363" s="2">
        <f t="shared" si="6"/>
        <v>23156.48</v>
      </c>
    </row>
    <row r="364" spans="1:6" x14ac:dyDescent="0.25">
      <c r="A364" s="4">
        <v>44308</v>
      </c>
      <c r="B364" t="s">
        <v>12</v>
      </c>
      <c r="C364" t="s">
        <v>2672</v>
      </c>
      <c r="D364" s="7">
        <f>SUMIFS($D:$D,$C:$C,C364,$A:$A,_xlfn.MAXIFS($A:$A,$A:$A,"&lt;"&amp;A364))+SUMIFS(Movimentacao!$D:$D,Movimentacao!$C:$C,C364,Movimentacao!$A:$A,A364)</f>
        <v>77306</v>
      </c>
      <c r="E364" s="2">
        <v>92.55</v>
      </c>
      <c r="F364" s="2">
        <f t="shared" si="6"/>
        <v>7154670.2999999998</v>
      </c>
    </row>
    <row r="365" spans="1:6" x14ac:dyDescent="0.25">
      <c r="A365" s="4">
        <v>44308</v>
      </c>
      <c r="B365" t="s">
        <v>12</v>
      </c>
      <c r="C365" t="s">
        <v>2671</v>
      </c>
      <c r="D365" s="7">
        <f>SUMIFS($D:$D,$C:$C,C365,$A:$A,_xlfn.MAXIFS($A:$A,$A:$A,"&lt;"&amp;A365))+SUMIFS(Movimentacao!$D:$D,Movimentacao!$C:$C,C365,Movimentacao!$A:$A,A365)</f>
        <v>11404</v>
      </c>
      <c r="E365" s="2">
        <v>200.84</v>
      </c>
      <c r="F365" s="2">
        <f t="shared" si="6"/>
        <v>2290379.36</v>
      </c>
    </row>
    <row r="366" spans="1:6" x14ac:dyDescent="0.25">
      <c r="A366" s="4">
        <v>44308</v>
      </c>
      <c r="B366" t="s">
        <v>12</v>
      </c>
      <c r="C366" t="s">
        <v>2670</v>
      </c>
      <c r="D366" s="7">
        <f>SUMIFS($D:$D,$C:$C,C366,$A:$A,_xlfn.MAXIFS($A:$A,$A:$A,"&lt;"&amp;A366))+SUMIFS(Movimentacao!$D:$D,Movimentacao!$C:$C,C366,Movimentacao!$A:$A,A366)</f>
        <v>67866</v>
      </c>
      <c r="E366" s="2">
        <v>83.8</v>
      </c>
      <c r="F366" s="2">
        <f t="shared" si="6"/>
        <v>5687170.7999999998</v>
      </c>
    </row>
    <row r="367" spans="1:6" x14ac:dyDescent="0.25">
      <c r="A367" s="4">
        <v>44308</v>
      </c>
      <c r="B367" t="s">
        <v>12</v>
      </c>
      <c r="C367" t="s">
        <v>55</v>
      </c>
      <c r="D367" s="7">
        <f>SUMIFS($D:$D,$C:$C,C367,$A:$A,_xlfn.MAXIFS($A:$A,$A:$A,"&lt;"&amp;A367))+SUMIFS(Movimentacao!$D:$D,Movimentacao!$C:$C,C367,Movimentacao!$A:$A,A367)</f>
        <v>24928</v>
      </c>
      <c r="E367" s="2">
        <v>101.06</v>
      </c>
      <c r="F367" s="2">
        <f t="shared" si="6"/>
        <v>2519223.6800000002</v>
      </c>
    </row>
    <row r="368" spans="1:6" x14ac:dyDescent="0.25">
      <c r="A368" s="4">
        <v>44308</v>
      </c>
      <c r="B368" t="s">
        <v>12</v>
      </c>
      <c r="C368" t="s">
        <v>49</v>
      </c>
      <c r="D368" s="7">
        <f>SUMIFS($D:$D,$C:$C,C368,$A:$A,_xlfn.MAXIFS($A:$A,$A:$A,"&lt;"&amp;A368))+SUMIFS(Movimentacao!$D:$D,Movimentacao!$C:$C,C368,Movimentacao!$A:$A,A368)</f>
        <v>14249</v>
      </c>
      <c r="E368" s="2">
        <v>67.38</v>
      </c>
      <c r="F368" s="2">
        <f t="shared" si="6"/>
        <v>960097.61999999988</v>
      </c>
    </row>
    <row r="369" spans="1:6" x14ac:dyDescent="0.25">
      <c r="A369" s="4">
        <v>44308</v>
      </c>
      <c r="B369" t="s">
        <v>12</v>
      </c>
      <c r="C369" t="s">
        <v>53</v>
      </c>
      <c r="D369" s="7">
        <f>SUMIFS($D:$D,$C:$C,C369,$A:$A,_xlfn.MAXIFS($A:$A,$A:$A,"&lt;"&amp;A369))+SUMIFS(Movimentacao!$D:$D,Movimentacao!$C:$C,C369,Movimentacao!$A:$A,A369)</f>
        <v>107762</v>
      </c>
      <c r="E369" s="2">
        <v>96.36</v>
      </c>
      <c r="F369" s="2">
        <f t="shared" si="6"/>
        <v>10383946.32</v>
      </c>
    </row>
    <row r="370" spans="1:6" x14ac:dyDescent="0.25">
      <c r="A370" s="4">
        <v>44308</v>
      </c>
      <c r="B370" t="s">
        <v>12</v>
      </c>
      <c r="C370" t="s">
        <v>52</v>
      </c>
      <c r="D370" s="7">
        <f>SUMIFS($D:$D,$C:$C,C370,$A:$A,_xlfn.MAXIFS($A:$A,$A:$A,"&lt;"&amp;A370))+SUMIFS(Movimentacao!$D:$D,Movimentacao!$C:$C,C370,Movimentacao!$A:$A,A370)</f>
        <v>112373</v>
      </c>
      <c r="E370" s="2">
        <v>101.93</v>
      </c>
      <c r="F370" s="2">
        <f t="shared" si="6"/>
        <v>11454179.890000001</v>
      </c>
    </row>
    <row r="371" spans="1:6" x14ac:dyDescent="0.25">
      <c r="A371" s="4">
        <v>44308</v>
      </c>
      <c r="B371" t="s">
        <v>12</v>
      </c>
      <c r="C371" t="s">
        <v>51</v>
      </c>
      <c r="D371" s="7">
        <f>SUMIFS($D:$D,$C:$C,C371,$A:$A,_xlfn.MAXIFS($A:$A,$A:$A,"&lt;"&amp;A371))+SUMIFS(Movimentacao!$D:$D,Movimentacao!$C:$C,C371,Movimentacao!$A:$A,A371)</f>
        <v>33812</v>
      </c>
      <c r="E371" s="2">
        <v>110</v>
      </c>
      <c r="F371" s="2">
        <f t="shared" si="6"/>
        <v>3719320</v>
      </c>
    </row>
    <row r="372" spans="1:6" x14ac:dyDescent="0.25">
      <c r="A372" s="4">
        <v>44308</v>
      </c>
      <c r="B372" t="s">
        <v>12</v>
      </c>
      <c r="C372" t="s">
        <v>50</v>
      </c>
      <c r="D372" s="7">
        <f>SUMIFS($D:$D,$C:$C,C372,$A:$A,_xlfn.MAXIFS($A:$A,$A:$A,"&lt;"&amp;A372))+SUMIFS(Movimentacao!$D:$D,Movimentacao!$C:$C,C372,Movimentacao!$A:$A,A372)</f>
        <v>104771</v>
      </c>
      <c r="E372" s="2">
        <v>106.8</v>
      </c>
      <c r="F372" s="2">
        <f t="shared" si="6"/>
        <v>11189542.799999999</v>
      </c>
    </row>
    <row r="373" spans="1:6" x14ac:dyDescent="0.25">
      <c r="A373" s="4">
        <v>44308</v>
      </c>
      <c r="B373" t="s">
        <v>12</v>
      </c>
      <c r="C373" t="s">
        <v>48</v>
      </c>
      <c r="D373" s="7">
        <f>SUMIFS($D:$D,$C:$C,C373,$A:$A,_xlfn.MAXIFS($A:$A,$A:$A,"&lt;"&amp;A373))+SUMIFS(Movimentacao!$D:$D,Movimentacao!$C:$C,C373,Movimentacao!$A:$A,A373)</f>
        <v>68525</v>
      </c>
      <c r="E373" s="2">
        <v>109.35</v>
      </c>
      <c r="F373" s="2">
        <f t="shared" si="6"/>
        <v>7493208.75</v>
      </c>
    </row>
    <row r="374" spans="1:6" x14ac:dyDescent="0.25">
      <c r="A374" s="4">
        <v>44308</v>
      </c>
      <c r="B374" t="s">
        <v>12</v>
      </c>
      <c r="C374" t="s">
        <v>47</v>
      </c>
      <c r="D374" s="7">
        <f>SUMIFS($D:$D,$C:$C,C374,$A:$A,_xlfn.MAXIFS($A:$A,$A:$A,"&lt;"&amp;A374))+SUMIFS(Movimentacao!$D:$D,Movimentacao!$C:$C,C374,Movimentacao!$A:$A,A374)</f>
        <v>50794</v>
      </c>
      <c r="E374" s="2">
        <v>89</v>
      </c>
      <c r="F374" s="2">
        <f t="shared" si="6"/>
        <v>4520666</v>
      </c>
    </row>
    <row r="375" spans="1:6" x14ac:dyDescent="0.25">
      <c r="A375" s="4">
        <v>44308</v>
      </c>
      <c r="B375" t="s">
        <v>12</v>
      </c>
      <c r="C375" t="s">
        <v>54</v>
      </c>
      <c r="D375" s="7">
        <f>SUMIFS($D:$D,$C:$C,C375,$A:$A,_xlfn.MAXIFS($A:$A,$A:$A,"&lt;"&amp;A375))+SUMIFS(Movimentacao!$D:$D,Movimentacao!$C:$C,C375,Movimentacao!$A:$A,A375)</f>
        <v>83600</v>
      </c>
      <c r="E375" s="2">
        <v>53.75</v>
      </c>
      <c r="F375" s="2">
        <f t="shared" si="6"/>
        <v>4493500</v>
      </c>
    </row>
    <row r="376" spans="1:6" x14ac:dyDescent="0.25">
      <c r="A376" s="4">
        <v>44309</v>
      </c>
      <c r="B376" t="s">
        <v>12</v>
      </c>
      <c r="C376" t="s">
        <v>55</v>
      </c>
      <c r="D376" s="7">
        <f>SUMIFS($D:$D,$C:$C,C376,$A:$A,_xlfn.MAXIFS($A:$A,$A:$A,"&lt;"&amp;A376))+SUMIFS(Movimentacao!$D:$D,Movimentacao!$C:$C,C376,Movimentacao!$A:$A,A376)</f>
        <v>28032</v>
      </c>
      <c r="E376" s="2">
        <v>101.96</v>
      </c>
      <c r="F376" s="2">
        <f t="shared" si="6"/>
        <v>2858142.7199999997</v>
      </c>
    </row>
    <row r="377" spans="1:6" x14ac:dyDescent="0.25">
      <c r="A377" s="4">
        <v>44309</v>
      </c>
      <c r="B377" t="s">
        <v>12</v>
      </c>
      <c r="C377" t="s">
        <v>2674</v>
      </c>
      <c r="D377" s="7">
        <f>SUMIFS($D:$D,$C:$C,C377,$A:$A,_xlfn.MAXIFS($A:$A,$A:$A,"&lt;"&amp;A377))+SUMIFS(Movimentacao!$D:$D,Movimentacao!$C:$C,C377,Movimentacao!$A:$A,A377)</f>
        <v>275</v>
      </c>
      <c r="E377" s="2">
        <v>2.21</v>
      </c>
      <c r="F377" s="2">
        <f t="shared" si="6"/>
        <v>607.75</v>
      </c>
    </row>
    <row r="378" spans="1:6" x14ac:dyDescent="0.25">
      <c r="A378" s="4">
        <v>44309</v>
      </c>
      <c r="B378" t="s">
        <v>12</v>
      </c>
      <c r="C378" t="s">
        <v>2673</v>
      </c>
      <c r="D378" s="7">
        <f>SUMIFS($D:$D,$C:$C,C378,$A:$A,_xlfn.MAXIFS($A:$A,$A:$A,"&lt;"&amp;A378))+SUMIFS(Movimentacao!$D:$D,Movimentacao!$C:$C,C378,Movimentacao!$A:$A,A378)</f>
        <v>229</v>
      </c>
      <c r="E378" s="2">
        <v>101.92</v>
      </c>
      <c r="F378" s="2">
        <f t="shared" si="6"/>
        <v>23339.68</v>
      </c>
    </row>
    <row r="379" spans="1:6" x14ac:dyDescent="0.25">
      <c r="A379" s="4">
        <v>44309</v>
      </c>
      <c r="B379" t="s">
        <v>12</v>
      </c>
      <c r="C379" t="s">
        <v>2672</v>
      </c>
      <c r="D379" s="7">
        <f>SUMIFS($D:$D,$C:$C,C379,$A:$A,_xlfn.MAXIFS($A:$A,$A:$A,"&lt;"&amp;A379))+SUMIFS(Movimentacao!$D:$D,Movimentacao!$C:$C,C379,Movimentacao!$A:$A,A379)</f>
        <v>84034</v>
      </c>
      <c r="E379" s="2">
        <v>93.09</v>
      </c>
      <c r="F379" s="2">
        <f t="shared" si="6"/>
        <v>7822725.0600000005</v>
      </c>
    </row>
    <row r="380" spans="1:6" x14ac:dyDescent="0.25">
      <c r="A380" s="4">
        <v>44309</v>
      </c>
      <c r="B380" t="s">
        <v>12</v>
      </c>
      <c r="C380" t="s">
        <v>2671</v>
      </c>
      <c r="D380" s="7">
        <f>SUMIFS($D:$D,$C:$C,C380,$A:$A,_xlfn.MAXIFS($A:$A,$A:$A,"&lt;"&amp;A380))+SUMIFS(Movimentacao!$D:$D,Movimentacao!$C:$C,C380,Movimentacao!$A:$A,A380)</f>
        <v>11859</v>
      </c>
      <c r="E380" s="2">
        <v>202.67</v>
      </c>
      <c r="F380" s="2">
        <f t="shared" si="6"/>
        <v>2403463.5299999998</v>
      </c>
    </row>
    <row r="381" spans="1:6" x14ac:dyDescent="0.25">
      <c r="A381" s="4">
        <v>44309</v>
      </c>
      <c r="B381" t="s">
        <v>12</v>
      </c>
      <c r="C381" t="s">
        <v>2670</v>
      </c>
      <c r="D381" s="7">
        <f>SUMIFS($D:$D,$C:$C,C381,$A:$A,_xlfn.MAXIFS($A:$A,$A:$A,"&lt;"&amp;A381))+SUMIFS(Movimentacao!$D:$D,Movimentacao!$C:$C,C381,Movimentacao!$A:$A,A381)</f>
        <v>68032</v>
      </c>
      <c r="E381" s="2">
        <v>84.45</v>
      </c>
      <c r="F381" s="2">
        <f t="shared" si="6"/>
        <v>5745302.4000000004</v>
      </c>
    </row>
    <row r="382" spans="1:6" x14ac:dyDescent="0.25">
      <c r="A382" s="4">
        <v>44309</v>
      </c>
      <c r="B382" t="s">
        <v>12</v>
      </c>
      <c r="C382" t="s">
        <v>54</v>
      </c>
      <c r="D382" s="7">
        <f>SUMIFS($D:$D,$C:$C,C382,$A:$A,_xlfn.MAXIFS($A:$A,$A:$A,"&lt;"&amp;A382))+SUMIFS(Movimentacao!$D:$D,Movimentacao!$C:$C,C382,Movimentacao!$A:$A,A382)</f>
        <v>83600</v>
      </c>
      <c r="E382" s="2">
        <v>53.94</v>
      </c>
      <c r="F382" s="2">
        <f t="shared" si="6"/>
        <v>4509384</v>
      </c>
    </row>
    <row r="383" spans="1:6" x14ac:dyDescent="0.25">
      <c r="A383" s="4">
        <v>44309</v>
      </c>
      <c r="B383" t="s">
        <v>12</v>
      </c>
      <c r="C383" t="s">
        <v>56</v>
      </c>
      <c r="D383" s="7">
        <f>SUMIFS($D:$D,$C:$C,C383,$A:$A,_xlfn.MAXIFS($A:$A,$A:$A,"&lt;"&amp;A383))+SUMIFS(Movimentacao!$D:$D,Movimentacao!$C:$C,C383,Movimentacao!$A:$A,A383)</f>
        <v>132025</v>
      </c>
      <c r="E383" s="2">
        <v>115.18</v>
      </c>
      <c r="F383" s="2">
        <f t="shared" si="6"/>
        <v>15206639.5</v>
      </c>
    </row>
    <row r="384" spans="1:6" x14ac:dyDescent="0.25">
      <c r="A384" s="4">
        <v>44309</v>
      </c>
      <c r="B384" t="s">
        <v>12</v>
      </c>
      <c r="C384" t="s">
        <v>52</v>
      </c>
      <c r="D384" s="7">
        <f>SUMIFS($D:$D,$C:$C,C384,$A:$A,_xlfn.MAXIFS($A:$A,$A:$A,"&lt;"&amp;A384))+SUMIFS(Movimentacao!$D:$D,Movimentacao!$C:$C,C384,Movimentacao!$A:$A,A384)</f>
        <v>112373</v>
      </c>
      <c r="E384" s="2">
        <v>102.21</v>
      </c>
      <c r="F384" s="2">
        <f t="shared" si="6"/>
        <v>11485644.33</v>
      </c>
    </row>
    <row r="385" spans="1:6" x14ac:dyDescent="0.25">
      <c r="A385" s="4">
        <v>44309</v>
      </c>
      <c r="B385" t="s">
        <v>12</v>
      </c>
      <c r="C385" t="s">
        <v>53</v>
      </c>
      <c r="D385" s="7">
        <f>SUMIFS($D:$D,$C:$C,C385,$A:$A,_xlfn.MAXIFS($A:$A,$A:$A,"&lt;"&amp;A385))+SUMIFS(Movimentacao!$D:$D,Movimentacao!$C:$C,C385,Movimentacao!$A:$A,A385)</f>
        <v>113768</v>
      </c>
      <c r="E385" s="2">
        <v>95.81</v>
      </c>
      <c r="F385" s="2">
        <f t="shared" si="6"/>
        <v>10900112.08</v>
      </c>
    </row>
    <row r="386" spans="1:6" x14ac:dyDescent="0.25">
      <c r="A386" s="4">
        <v>44309</v>
      </c>
      <c r="B386" t="s">
        <v>12</v>
      </c>
      <c r="C386" t="s">
        <v>51</v>
      </c>
      <c r="D386" s="7">
        <f>SUMIFS($D:$D,$C:$C,C386,$A:$A,_xlfn.MAXIFS($A:$A,$A:$A,"&lt;"&amp;A386))+SUMIFS(Movimentacao!$D:$D,Movimentacao!$C:$C,C386,Movimentacao!$A:$A,A386)</f>
        <v>33923</v>
      </c>
      <c r="E386" s="2">
        <v>110</v>
      </c>
      <c r="F386" s="2">
        <f t="shared" si="6"/>
        <v>3731530</v>
      </c>
    </row>
    <row r="387" spans="1:6" x14ac:dyDescent="0.25">
      <c r="A387" s="4">
        <v>44309</v>
      </c>
      <c r="B387" t="s">
        <v>12</v>
      </c>
      <c r="C387" t="s">
        <v>50</v>
      </c>
      <c r="D387" s="7">
        <f>SUMIFS($D:$D,$C:$C,C387,$A:$A,_xlfn.MAXIFS($A:$A,$A:$A,"&lt;"&amp;A387))+SUMIFS(Movimentacao!$D:$D,Movimentacao!$C:$C,C387,Movimentacao!$A:$A,A387)</f>
        <v>104771</v>
      </c>
      <c r="E387" s="2">
        <v>107.89</v>
      </c>
      <c r="F387" s="2">
        <f t="shared" si="6"/>
        <v>11303743.189999999</v>
      </c>
    </row>
    <row r="388" spans="1:6" x14ac:dyDescent="0.25">
      <c r="A388" s="4">
        <v>44309</v>
      </c>
      <c r="B388" t="s">
        <v>12</v>
      </c>
      <c r="C388" t="s">
        <v>49</v>
      </c>
      <c r="D388" s="7">
        <f>SUMIFS($D:$D,$C:$C,C388,$A:$A,_xlfn.MAXIFS($A:$A,$A:$A,"&lt;"&amp;A388))+SUMIFS(Movimentacao!$D:$D,Movimentacao!$C:$C,C388,Movimentacao!$A:$A,A388)</f>
        <v>14249</v>
      </c>
      <c r="E388" s="2">
        <v>68.099999999999994</v>
      </c>
      <c r="F388" s="2">
        <f t="shared" si="6"/>
        <v>970356.89999999991</v>
      </c>
    </row>
    <row r="389" spans="1:6" x14ac:dyDescent="0.25">
      <c r="A389" s="4">
        <v>44309</v>
      </c>
      <c r="B389" t="s">
        <v>12</v>
      </c>
      <c r="C389" t="s">
        <v>48</v>
      </c>
      <c r="D389" s="7">
        <f>SUMIFS($D:$D,$C:$C,C389,$A:$A,_xlfn.MAXIFS($A:$A,$A:$A,"&lt;"&amp;A389))+SUMIFS(Movimentacao!$D:$D,Movimentacao!$C:$C,C389,Movimentacao!$A:$A,A389)</f>
        <v>68525</v>
      </c>
      <c r="E389" s="2">
        <v>109.53</v>
      </c>
      <c r="F389" s="2">
        <f t="shared" si="6"/>
        <v>7505543.25</v>
      </c>
    </row>
    <row r="390" spans="1:6" x14ac:dyDescent="0.25">
      <c r="A390" s="4">
        <v>44309</v>
      </c>
      <c r="B390" t="s">
        <v>12</v>
      </c>
      <c r="C390" t="s">
        <v>47</v>
      </c>
      <c r="D390" s="7">
        <f>SUMIFS($D:$D,$C:$C,C390,$A:$A,_xlfn.MAXIFS($A:$A,$A:$A,"&lt;"&amp;A390))+SUMIFS(Movimentacao!$D:$D,Movimentacao!$C:$C,C390,Movimentacao!$A:$A,A390)</f>
        <v>50794</v>
      </c>
      <c r="E390" s="2">
        <v>88.03</v>
      </c>
      <c r="F390" s="2">
        <f t="shared" si="6"/>
        <v>4471395.82</v>
      </c>
    </row>
    <row r="391" spans="1:6" x14ac:dyDescent="0.25">
      <c r="A391" s="4">
        <v>44312</v>
      </c>
      <c r="B391" t="s">
        <v>12</v>
      </c>
      <c r="C391" t="s">
        <v>2673</v>
      </c>
      <c r="D391" s="7">
        <f>SUMIFS($D:$D,$C:$C,C391,$A:$A,_xlfn.MAXIFS($A:$A,$A:$A,"&lt;"&amp;A391))+SUMIFS(Movimentacao!$D:$D,Movimentacao!$C:$C,C391,Movimentacao!$A:$A,A391)</f>
        <v>229</v>
      </c>
      <c r="E391" s="2">
        <v>101.2</v>
      </c>
      <c r="F391" s="2">
        <f t="shared" si="6"/>
        <v>23174.799999999999</v>
      </c>
    </row>
    <row r="392" spans="1:6" x14ac:dyDescent="0.25">
      <c r="A392" s="4">
        <v>44312</v>
      </c>
      <c r="B392" t="s">
        <v>12</v>
      </c>
      <c r="C392" t="s">
        <v>2672</v>
      </c>
      <c r="D392" s="7">
        <f>SUMIFS($D:$D,$C:$C,C392,$A:$A,_xlfn.MAXIFS($A:$A,$A:$A,"&lt;"&amp;A392))+SUMIFS(Movimentacao!$D:$D,Movimentacao!$C:$C,C392,Movimentacao!$A:$A,A392)</f>
        <v>90800</v>
      </c>
      <c r="E392" s="2">
        <v>92.87</v>
      </c>
      <c r="F392" s="2">
        <f t="shared" si="6"/>
        <v>8432596</v>
      </c>
    </row>
    <row r="393" spans="1:6" x14ac:dyDescent="0.25">
      <c r="A393" s="4">
        <v>44312</v>
      </c>
      <c r="B393" t="s">
        <v>12</v>
      </c>
      <c r="C393" t="s">
        <v>2671</v>
      </c>
      <c r="D393" s="7">
        <f>SUMIFS($D:$D,$C:$C,C393,$A:$A,_xlfn.MAXIFS($A:$A,$A:$A,"&lt;"&amp;A393))+SUMIFS(Movimentacao!$D:$D,Movimentacao!$C:$C,C393,Movimentacao!$A:$A,A393)</f>
        <v>14110</v>
      </c>
      <c r="E393" s="2">
        <v>203.01</v>
      </c>
      <c r="F393" s="2">
        <f t="shared" ref="F393:F456" si="7">D393*E393</f>
        <v>2864471.1</v>
      </c>
    </row>
    <row r="394" spans="1:6" x14ac:dyDescent="0.25">
      <c r="A394" s="4">
        <v>44312</v>
      </c>
      <c r="B394" t="s">
        <v>12</v>
      </c>
      <c r="C394" t="s">
        <v>2670</v>
      </c>
      <c r="D394" s="7">
        <f>SUMIFS($D:$D,$C:$C,C394,$A:$A,_xlfn.MAXIFS($A:$A,$A:$A,"&lt;"&amp;A394))+SUMIFS(Movimentacao!$D:$D,Movimentacao!$C:$C,C394,Movimentacao!$A:$A,A394)</f>
        <v>68032</v>
      </c>
      <c r="E394" s="2">
        <v>84.28</v>
      </c>
      <c r="F394" s="2">
        <f t="shared" si="7"/>
        <v>5733736.96</v>
      </c>
    </row>
    <row r="395" spans="1:6" x14ac:dyDescent="0.25">
      <c r="A395" s="4">
        <v>44312</v>
      </c>
      <c r="B395" t="s">
        <v>12</v>
      </c>
      <c r="C395" t="s">
        <v>56</v>
      </c>
      <c r="D395" s="7">
        <f>SUMIFS($D:$D,$C:$C,C395,$A:$A,_xlfn.MAXIFS($A:$A,$A:$A,"&lt;"&amp;A395))+SUMIFS(Movimentacao!$D:$D,Movimentacao!$C:$C,C395,Movimentacao!$A:$A,A395)</f>
        <v>132025</v>
      </c>
      <c r="E395" s="2">
        <v>115.78</v>
      </c>
      <c r="F395" s="2">
        <f t="shared" si="7"/>
        <v>15285854.5</v>
      </c>
    </row>
    <row r="396" spans="1:6" x14ac:dyDescent="0.25">
      <c r="A396" s="4">
        <v>44312</v>
      </c>
      <c r="B396" t="s">
        <v>12</v>
      </c>
      <c r="C396" t="s">
        <v>55</v>
      </c>
      <c r="D396" s="7">
        <f>SUMIFS($D:$D,$C:$C,C396,$A:$A,_xlfn.MAXIFS($A:$A,$A:$A,"&lt;"&amp;A396))+SUMIFS(Movimentacao!$D:$D,Movimentacao!$C:$C,C396,Movimentacao!$A:$A,A396)</f>
        <v>28032</v>
      </c>
      <c r="E396" s="2">
        <v>101.52</v>
      </c>
      <c r="F396" s="2">
        <f t="shared" si="7"/>
        <v>2845808.6399999997</v>
      </c>
    </row>
    <row r="397" spans="1:6" x14ac:dyDescent="0.25">
      <c r="A397" s="4">
        <v>44312</v>
      </c>
      <c r="B397" t="s">
        <v>12</v>
      </c>
      <c r="C397" t="s">
        <v>54</v>
      </c>
      <c r="D397" s="7">
        <f>SUMIFS($D:$D,$C:$C,C397,$A:$A,_xlfn.MAXIFS($A:$A,$A:$A,"&lt;"&amp;A397))+SUMIFS(Movimentacao!$D:$D,Movimentacao!$C:$C,C397,Movimentacao!$A:$A,A397)</f>
        <v>83600</v>
      </c>
      <c r="E397" s="2">
        <v>53.9</v>
      </c>
      <c r="F397" s="2">
        <f t="shared" si="7"/>
        <v>4506040</v>
      </c>
    </row>
    <row r="398" spans="1:6" x14ac:dyDescent="0.25">
      <c r="A398" s="4">
        <v>44312</v>
      </c>
      <c r="B398" t="s">
        <v>12</v>
      </c>
      <c r="C398" t="s">
        <v>2674</v>
      </c>
      <c r="D398" s="7">
        <f>SUMIFS($D:$D,$C:$C,C398,$A:$A,_xlfn.MAXIFS($A:$A,$A:$A,"&lt;"&amp;A398))+SUMIFS(Movimentacao!$D:$D,Movimentacao!$C:$C,C398,Movimentacao!$A:$A,A398)</f>
        <v>275</v>
      </c>
      <c r="E398" s="2">
        <v>2.0499999999999998</v>
      </c>
      <c r="F398" s="2">
        <f t="shared" si="7"/>
        <v>563.75</v>
      </c>
    </row>
    <row r="399" spans="1:6" x14ac:dyDescent="0.25">
      <c r="A399" s="4">
        <v>44312</v>
      </c>
      <c r="B399" t="s">
        <v>12</v>
      </c>
      <c r="C399" t="s">
        <v>52</v>
      </c>
      <c r="D399" s="7">
        <f>SUMIFS($D:$D,$C:$C,C399,$A:$A,_xlfn.MAXIFS($A:$A,$A:$A,"&lt;"&amp;A399))+SUMIFS(Movimentacao!$D:$D,Movimentacao!$C:$C,C399,Movimentacao!$A:$A,A399)</f>
        <v>112373</v>
      </c>
      <c r="E399" s="2">
        <v>102</v>
      </c>
      <c r="F399" s="2">
        <f t="shared" si="7"/>
        <v>11462046</v>
      </c>
    </row>
    <row r="400" spans="1:6" x14ac:dyDescent="0.25">
      <c r="A400" s="4">
        <v>44312</v>
      </c>
      <c r="B400" t="s">
        <v>12</v>
      </c>
      <c r="C400" t="s">
        <v>51</v>
      </c>
      <c r="D400" s="7">
        <f>SUMIFS($D:$D,$C:$C,C400,$A:$A,_xlfn.MAXIFS($A:$A,$A:$A,"&lt;"&amp;A400))+SUMIFS(Movimentacao!$D:$D,Movimentacao!$C:$C,C400,Movimentacao!$A:$A,A400)</f>
        <v>33923</v>
      </c>
      <c r="E400" s="2">
        <v>110</v>
      </c>
      <c r="F400" s="2">
        <f t="shared" si="7"/>
        <v>3731530</v>
      </c>
    </row>
    <row r="401" spans="1:6" x14ac:dyDescent="0.25">
      <c r="A401" s="4">
        <v>44312</v>
      </c>
      <c r="B401" t="s">
        <v>12</v>
      </c>
      <c r="C401" t="s">
        <v>50</v>
      </c>
      <c r="D401" s="7">
        <f>SUMIFS($D:$D,$C:$C,C401,$A:$A,_xlfn.MAXIFS($A:$A,$A:$A,"&lt;"&amp;A401))+SUMIFS(Movimentacao!$D:$D,Movimentacao!$C:$C,C401,Movimentacao!$A:$A,A401)</f>
        <v>104771</v>
      </c>
      <c r="E401" s="2">
        <v>109</v>
      </c>
      <c r="F401" s="2">
        <f t="shared" si="7"/>
        <v>11420039</v>
      </c>
    </row>
    <row r="402" spans="1:6" x14ac:dyDescent="0.25">
      <c r="A402" s="4">
        <v>44312</v>
      </c>
      <c r="B402" t="s">
        <v>12</v>
      </c>
      <c r="C402" t="s">
        <v>49</v>
      </c>
      <c r="D402" s="7">
        <f>SUMIFS($D:$D,$C:$C,C402,$A:$A,_xlfn.MAXIFS($A:$A,$A:$A,"&lt;"&amp;A402))+SUMIFS(Movimentacao!$D:$D,Movimentacao!$C:$C,C402,Movimentacao!$A:$A,A402)</f>
        <v>14480</v>
      </c>
      <c r="E402" s="2">
        <v>67.459999999999994</v>
      </c>
      <c r="F402" s="2">
        <f t="shared" si="7"/>
        <v>976820.79999999993</v>
      </c>
    </row>
    <row r="403" spans="1:6" x14ac:dyDescent="0.25">
      <c r="A403" s="4">
        <v>44312</v>
      </c>
      <c r="B403" t="s">
        <v>12</v>
      </c>
      <c r="C403" t="s">
        <v>48</v>
      </c>
      <c r="D403" s="7">
        <f>SUMIFS($D:$D,$C:$C,C403,$A:$A,_xlfn.MAXIFS($A:$A,$A:$A,"&lt;"&amp;A403))+SUMIFS(Movimentacao!$D:$D,Movimentacao!$C:$C,C403,Movimentacao!$A:$A,A403)</f>
        <v>68525</v>
      </c>
      <c r="E403" s="2">
        <v>109.91</v>
      </c>
      <c r="F403" s="2">
        <f t="shared" si="7"/>
        <v>7531582.75</v>
      </c>
    </row>
    <row r="404" spans="1:6" x14ac:dyDescent="0.25">
      <c r="A404" s="4">
        <v>44312</v>
      </c>
      <c r="B404" t="s">
        <v>12</v>
      </c>
      <c r="C404" t="s">
        <v>47</v>
      </c>
      <c r="D404" s="7">
        <f>SUMIFS($D:$D,$C:$C,C404,$A:$A,_xlfn.MAXIFS($A:$A,$A:$A,"&lt;"&amp;A404))+SUMIFS(Movimentacao!$D:$D,Movimentacao!$C:$C,C404,Movimentacao!$A:$A,A404)</f>
        <v>50794</v>
      </c>
      <c r="E404" s="2">
        <v>89</v>
      </c>
      <c r="F404" s="2">
        <f t="shared" si="7"/>
        <v>4520666</v>
      </c>
    </row>
    <row r="405" spans="1:6" x14ac:dyDescent="0.25">
      <c r="A405" s="4">
        <v>44312</v>
      </c>
      <c r="B405" t="s">
        <v>12</v>
      </c>
      <c r="C405" t="s">
        <v>53</v>
      </c>
      <c r="D405" s="7">
        <f>SUMIFS($D:$D,$C:$C,C405,$A:$A,_xlfn.MAXIFS($A:$A,$A:$A,"&lt;"&amp;A405))+SUMIFS(Movimentacao!$D:$D,Movimentacao!$C:$C,C405,Movimentacao!$A:$A,A405)</f>
        <v>114967</v>
      </c>
      <c r="E405" s="2">
        <v>95.91</v>
      </c>
      <c r="F405" s="2">
        <f t="shared" si="7"/>
        <v>11026484.969999999</v>
      </c>
    </row>
    <row r="406" spans="1:6" x14ac:dyDescent="0.25">
      <c r="A406" s="4">
        <v>44313</v>
      </c>
      <c r="B406" t="s">
        <v>12</v>
      </c>
      <c r="C406" t="s">
        <v>2674</v>
      </c>
      <c r="D406" s="7">
        <f>SUMIFS($D:$D,$C:$C,C406,$A:$A,_xlfn.MAXIFS($A:$A,$A:$A,"&lt;"&amp;A406))+SUMIFS(Movimentacao!$D:$D,Movimentacao!$C:$C,C406,Movimentacao!$A:$A,A406)</f>
        <v>275</v>
      </c>
      <c r="E406" s="2">
        <v>2.15</v>
      </c>
      <c r="F406" s="2">
        <f t="shared" si="7"/>
        <v>591.25</v>
      </c>
    </row>
    <row r="407" spans="1:6" x14ac:dyDescent="0.25">
      <c r="A407" s="4">
        <v>44313</v>
      </c>
      <c r="B407" t="s">
        <v>12</v>
      </c>
      <c r="C407" t="s">
        <v>2673</v>
      </c>
      <c r="D407" s="7">
        <f>SUMIFS($D:$D,$C:$C,C407,$A:$A,_xlfn.MAXIFS($A:$A,$A:$A,"&lt;"&amp;A407))+SUMIFS(Movimentacao!$D:$D,Movimentacao!$C:$C,C407,Movimentacao!$A:$A,A407)</f>
        <v>229</v>
      </c>
      <c r="E407" s="2">
        <v>101.28</v>
      </c>
      <c r="F407" s="2">
        <f t="shared" si="7"/>
        <v>23193.119999999999</v>
      </c>
    </row>
    <row r="408" spans="1:6" x14ac:dyDescent="0.25">
      <c r="A408" s="4">
        <v>44313</v>
      </c>
      <c r="B408" t="s">
        <v>12</v>
      </c>
      <c r="C408" t="s">
        <v>2672</v>
      </c>
      <c r="D408" s="7">
        <f>SUMIFS($D:$D,$C:$C,C408,$A:$A,_xlfn.MAXIFS($A:$A,$A:$A,"&lt;"&amp;A408))+SUMIFS(Movimentacao!$D:$D,Movimentacao!$C:$C,C408,Movimentacao!$A:$A,A408)</f>
        <v>91496</v>
      </c>
      <c r="E408" s="2">
        <v>93.25</v>
      </c>
      <c r="F408" s="2">
        <f t="shared" si="7"/>
        <v>8532002</v>
      </c>
    </row>
    <row r="409" spans="1:6" x14ac:dyDescent="0.25">
      <c r="A409" s="4">
        <v>44313</v>
      </c>
      <c r="B409" t="s">
        <v>12</v>
      </c>
      <c r="C409" t="s">
        <v>2671</v>
      </c>
      <c r="D409" s="7">
        <f>SUMIFS($D:$D,$C:$C,C409,$A:$A,_xlfn.MAXIFS($A:$A,$A:$A,"&lt;"&amp;A409))+SUMIFS(Movimentacao!$D:$D,Movimentacao!$C:$C,C409,Movimentacao!$A:$A,A409)</f>
        <v>16509</v>
      </c>
      <c r="E409" s="2">
        <v>202.25</v>
      </c>
      <c r="F409" s="2">
        <f t="shared" si="7"/>
        <v>3338945.25</v>
      </c>
    </row>
    <row r="410" spans="1:6" x14ac:dyDescent="0.25">
      <c r="A410" s="4">
        <v>44313</v>
      </c>
      <c r="B410" t="s">
        <v>12</v>
      </c>
      <c r="C410" t="s">
        <v>2670</v>
      </c>
      <c r="D410" s="7">
        <f>SUMIFS($D:$D,$C:$C,C410,$A:$A,_xlfn.MAXIFS($A:$A,$A:$A,"&lt;"&amp;A410))+SUMIFS(Movimentacao!$D:$D,Movimentacao!$C:$C,C410,Movimentacao!$A:$A,A410)</f>
        <v>68032</v>
      </c>
      <c r="E410" s="2">
        <v>84.35</v>
      </c>
      <c r="F410" s="2">
        <f t="shared" si="7"/>
        <v>5738499.1999999993</v>
      </c>
    </row>
    <row r="411" spans="1:6" x14ac:dyDescent="0.25">
      <c r="A411" s="4">
        <v>44313</v>
      </c>
      <c r="B411" t="s">
        <v>12</v>
      </c>
      <c r="C411" t="s">
        <v>56</v>
      </c>
      <c r="D411" s="7">
        <f>SUMIFS($D:$D,$C:$C,C411,$A:$A,_xlfn.MAXIFS($A:$A,$A:$A,"&lt;"&amp;A411))+SUMIFS(Movimentacao!$D:$D,Movimentacao!$C:$C,C411,Movimentacao!$A:$A,A411)</f>
        <v>132025</v>
      </c>
      <c r="E411" s="2">
        <v>114.96</v>
      </c>
      <c r="F411" s="2">
        <f t="shared" si="7"/>
        <v>15177594</v>
      </c>
    </row>
    <row r="412" spans="1:6" x14ac:dyDescent="0.25">
      <c r="A412" s="4">
        <v>44313</v>
      </c>
      <c r="B412" t="s">
        <v>12</v>
      </c>
      <c r="C412" t="s">
        <v>55</v>
      </c>
      <c r="D412" s="7">
        <f>SUMIFS($D:$D,$C:$C,C412,$A:$A,_xlfn.MAXIFS($A:$A,$A:$A,"&lt;"&amp;A412))+SUMIFS(Movimentacao!$D:$D,Movimentacao!$C:$C,C412,Movimentacao!$A:$A,A412)</f>
        <v>28674</v>
      </c>
      <c r="E412" s="2">
        <v>102</v>
      </c>
      <c r="F412" s="2">
        <f t="shared" si="7"/>
        <v>2924748</v>
      </c>
    </row>
    <row r="413" spans="1:6" x14ac:dyDescent="0.25">
      <c r="A413" s="4">
        <v>44313</v>
      </c>
      <c r="B413" t="s">
        <v>12</v>
      </c>
      <c r="C413" t="s">
        <v>54</v>
      </c>
      <c r="D413" s="7">
        <f>SUMIFS($D:$D,$C:$C,C413,$A:$A,_xlfn.MAXIFS($A:$A,$A:$A,"&lt;"&amp;A413))+SUMIFS(Movimentacao!$D:$D,Movimentacao!$C:$C,C413,Movimentacao!$A:$A,A413)</f>
        <v>83600</v>
      </c>
      <c r="E413" s="2">
        <v>54.15</v>
      </c>
      <c r="F413" s="2">
        <f t="shared" si="7"/>
        <v>4526940</v>
      </c>
    </row>
    <row r="414" spans="1:6" x14ac:dyDescent="0.25">
      <c r="A414" s="4">
        <v>44313</v>
      </c>
      <c r="B414" t="s">
        <v>12</v>
      </c>
      <c r="C414" t="s">
        <v>52</v>
      </c>
      <c r="D414" s="7">
        <f>SUMIFS($D:$D,$C:$C,C414,$A:$A,_xlfn.MAXIFS($A:$A,$A:$A,"&lt;"&amp;A414))+SUMIFS(Movimentacao!$D:$D,Movimentacao!$C:$C,C414,Movimentacao!$A:$A,A414)</f>
        <v>112373</v>
      </c>
      <c r="E414" s="2">
        <v>101.9</v>
      </c>
      <c r="F414" s="2">
        <f t="shared" si="7"/>
        <v>11450808.700000001</v>
      </c>
    </row>
    <row r="415" spans="1:6" x14ac:dyDescent="0.25">
      <c r="A415" s="4">
        <v>44313</v>
      </c>
      <c r="B415" t="s">
        <v>12</v>
      </c>
      <c r="C415" t="s">
        <v>51</v>
      </c>
      <c r="D415" s="7">
        <f>SUMIFS($D:$D,$C:$C,C415,$A:$A,_xlfn.MAXIFS($A:$A,$A:$A,"&lt;"&amp;A415))+SUMIFS(Movimentacao!$D:$D,Movimentacao!$C:$C,C415,Movimentacao!$A:$A,A415)</f>
        <v>33923</v>
      </c>
      <c r="E415" s="2">
        <v>110.47</v>
      </c>
      <c r="F415" s="2">
        <f t="shared" si="7"/>
        <v>3747473.81</v>
      </c>
    </row>
    <row r="416" spans="1:6" x14ac:dyDescent="0.25">
      <c r="A416" s="4">
        <v>44313</v>
      </c>
      <c r="B416" t="s">
        <v>12</v>
      </c>
      <c r="C416" t="s">
        <v>50</v>
      </c>
      <c r="D416" s="7">
        <f>SUMIFS($D:$D,$C:$C,C416,$A:$A,_xlfn.MAXIFS($A:$A,$A:$A,"&lt;"&amp;A416))+SUMIFS(Movimentacao!$D:$D,Movimentacao!$C:$C,C416,Movimentacao!$A:$A,A416)</f>
        <v>104771</v>
      </c>
      <c r="E416" s="2">
        <v>109.36</v>
      </c>
      <c r="F416" s="2">
        <f t="shared" si="7"/>
        <v>11457756.560000001</v>
      </c>
    </row>
    <row r="417" spans="1:6" x14ac:dyDescent="0.25">
      <c r="A417" s="4">
        <v>44313</v>
      </c>
      <c r="B417" t="s">
        <v>12</v>
      </c>
      <c r="C417" t="s">
        <v>49</v>
      </c>
      <c r="D417" s="7">
        <f>SUMIFS($D:$D,$C:$C,C417,$A:$A,_xlfn.MAXIFS($A:$A,$A:$A,"&lt;"&amp;A417))+SUMIFS(Movimentacao!$D:$D,Movimentacao!$C:$C,C417,Movimentacao!$A:$A,A417)</f>
        <v>14566</v>
      </c>
      <c r="E417" s="2">
        <v>67.75</v>
      </c>
      <c r="F417" s="2">
        <f t="shared" si="7"/>
        <v>986846.5</v>
      </c>
    </row>
    <row r="418" spans="1:6" x14ac:dyDescent="0.25">
      <c r="A418" s="4">
        <v>44313</v>
      </c>
      <c r="B418" t="s">
        <v>12</v>
      </c>
      <c r="C418" t="s">
        <v>48</v>
      </c>
      <c r="D418" s="7">
        <f>SUMIFS($D:$D,$C:$C,C418,$A:$A,_xlfn.MAXIFS($A:$A,$A:$A,"&lt;"&amp;A418))+SUMIFS(Movimentacao!$D:$D,Movimentacao!$C:$C,C418,Movimentacao!$A:$A,A418)</f>
        <v>68525</v>
      </c>
      <c r="E418" s="2">
        <v>109.42</v>
      </c>
      <c r="F418" s="2">
        <f t="shared" si="7"/>
        <v>7498005.5</v>
      </c>
    </row>
    <row r="419" spans="1:6" x14ac:dyDescent="0.25">
      <c r="A419" s="4">
        <v>44313</v>
      </c>
      <c r="B419" t="s">
        <v>12</v>
      </c>
      <c r="C419" t="s">
        <v>47</v>
      </c>
      <c r="D419" s="7">
        <f>SUMIFS($D:$D,$C:$C,C419,$A:$A,_xlfn.MAXIFS($A:$A,$A:$A,"&lt;"&amp;A419))+SUMIFS(Movimentacao!$D:$D,Movimentacao!$C:$C,C419,Movimentacao!$A:$A,A419)</f>
        <v>50794</v>
      </c>
      <c r="E419" s="2">
        <v>89.9</v>
      </c>
      <c r="F419" s="2">
        <f t="shared" si="7"/>
        <v>4566380.6000000006</v>
      </c>
    </row>
    <row r="420" spans="1:6" x14ac:dyDescent="0.25">
      <c r="A420" s="4">
        <v>44313</v>
      </c>
      <c r="B420" t="s">
        <v>12</v>
      </c>
      <c r="C420" t="s">
        <v>53</v>
      </c>
      <c r="D420" s="7">
        <f>SUMIFS($D:$D,$C:$C,C420,$A:$A,_xlfn.MAXIFS($A:$A,$A:$A,"&lt;"&amp;A420))+SUMIFS(Movimentacao!$D:$D,Movimentacao!$C:$C,C420,Movimentacao!$A:$A,A420)</f>
        <v>116476</v>
      </c>
      <c r="E420" s="2">
        <v>96.65</v>
      </c>
      <c r="F420" s="2">
        <f t="shared" si="7"/>
        <v>11257405.4</v>
      </c>
    </row>
    <row r="421" spans="1:6" x14ac:dyDescent="0.25">
      <c r="A421" s="4">
        <v>44314</v>
      </c>
      <c r="B421" t="s">
        <v>12</v>
      </c>
      <c r="C421" t="s">
        <v>56</v>
      </c>
      <c r="D421" s="7">
        <f>SUMIFS($D:$D,$C:$C,C421,$A:$A,_xlfn.MAXIFS($A:$A,$A:$A,"&lt;"&amp;A421))+SUMIFS(Movimentacao!$D:$D,Movimentacao!$C:$C,C421,Movimentacao!$A:$A,A421)</f>
        <v>132025</v>
      </c>
      <c r="E421" s="2">
        <v>114.82</v>
      </c>
      <c r="F421" s="2">
        <f t="shared" si="7"/>
        <v>15159110.5</v>
      </c>
    </row>
    <row r="422" spans="1:6" x14ac:dyDescent="0.25">
      <c r="A422" s="4">
        <v>44314</v>
      </c>
      <c r="B422" t="s">
        <v>12</v>
      </c>
      <c r="C422" t="s">
        <v>2673</v>
      </c>
      <c r="D422" s="7">
        <f>SUMIFS($D:$D,$C:$C,C422,$A:$A,_xlfn.MAXIFS($A:$A,$A:$A,"&lt;"&amp;A422))+SUMIFS(Movimentacao!$D:$D,Movimentacao!$C:$C,C422,Movimentacao!$A:$A,A422)</f>
        <v>229</v>
      </c>
      <c r="E422" s="2">
        <v>101.59</v>
      </c>
      <c r="F422" s="2">
        <f t="shared" si="7"/>
        <v>23264.11</v>
      </c>
    </row>
    <row r="423" spans="1:6" x14ac:dyDescent="0.25">
      <c r="A423" s="4">
        <v>44314</v>
      </c>
      <c r="B423" t="s">
        <v>12</v>
      </c>
      <c r="C423" t="s">
        <v>2672</v>
      </c>
      <c r="D423" s="7">
        <f>SUMIFS($D:$D,$C:$C,C423,$A:$A,_xlfn.MAXIFS($A:$A,$A:$A,"&lt;"&amp;A423))+SUMIFS(Movimentacao!$D:$D,Movimentacao!$C:$C,C423,Movimentacao!$A:$A,A423)</f>
        <v>92554</v>
      </c>
      <c r="E423" s="2">
        <v>93.55</v>
      </c>
      <c r="F423" s="2">
        <f t="shared" si="7"/>
        <v>8658426.6999999993</v>
      </c>
    </row>
    <row r="424" spans="1:6" x14ac:dyDescent="0.25">
      <c r="A424" s="4">
        <v>44314</v>
      </c>
      <c r="B424" t="s">
        <v>12</v>
      </c>
      <c r="C424" t="s">
        <v>2674</v>
      </c>
      <c r="D424" s="7">
        <f>SUMIFS($D:$D,$C:$C,C424,$A:$A,_xlfn.MAXIFS($A:$A,$A:$A,"&lt;"&amp;A424))+SUMIFS(Movimentacao!$D:$D,Movimentacao!$C:$C,C424,Movimentacao!$A:$A,A424)</f>
        <v>275</v>
      </c>
      <c r="E424" s="2">
        <v>2.25</v>
      </c>
      <c r="F424" s="2">
        <f t="shared" si="7"/>
        <v>618.75</v>
      </c>
    </row>
    <row r="425" spans="1:6" x14ac:dyDescent="0.25">
      <c r="A425" s="4">
        <v>44314</v>
      </c>
      <c r="B425" t="s">
        <v>12</v>
      </c>
      <c r="C425" t="s">
        <v>2671</v>
      </c>
      <c r="D425" s="7">
        <f>SUMIFS($D:$D,$C:$C,C425,$A:$A,_xlfn.MAXIFS($A:$A,$A:$A,"&lt;"&amp;A425))+SUMIFS(Movimentacao!$D:$D,Movimentacao!$C:$C,C425,Movimentacao!$A:$A,A425)</f>
        <v>17784</v>
      </c>
      <c r="E425" s="2">
        <v>202.35</v>
      </c>
      <c r="F425" s="2">
        <f t="shared" si="7"/>
        <v>3598592.4</v>
      </c>
    </row>
    <row r="426" spans="1:6" x14ac:dyDescent="0.25">
      <c r="A426" s="4">
        <v>44314</v>
      </c>
      <c r="B426" t="s">
        <v>12</v>
      </c>
      <c r="C426" t="s">
        <v>2670</v>
      </c>
      <c r="D426" s="7">
        <f>SUMIFS($D:$D,$C:$C,C426,$A:$A,_xlfn.MAXIFS($A:$A,$A:$A,"&lt;"&amp;A426))+SUMIFS(Movimentacao!$D:$D,Movimentacao!$C:$C,C426,Movimentacao!$A:$A,A426)</f>
        <v>68032</v>
      </c>
      <c r="E426" s="2">
        <v>84.28</v>
      </c>
      <c r="F426" s="2">
        <f t="shared" si="7"/>
        <v>5733736.96</v>
      </c>
    </row>
    <row r="427" spans="1:6" x14ac:dyDescent="0.25">
      <c r="A427" s="4">
        <v>44314</v>
      </c>
      <c r="B427" t="s">
        <v>12</v>
      </c>
      <c r="C427" t="s">
        <v>55</v>
      </c>
      <c r="D427" s="7">
        <f>SUMIFS($D:$D,$C:$C,C427,$A:$A,_xlfn.MAXIFS($A:$A,$A:$A,"&lt;"&amp;A427))+SUMIFS(Movimentacao!$D:$D,Movimentacao!$C:$C,C427,Movimentacao!$A:$A,A427)</f>
        <v>28695</v>
      </c>
      <c r="E427" s="2">
        <v>102.06</v>
      </c>
      <c r="F427" s="2">
        <f t="shared" si="7"/>
        <v>2928611.7</v>
      </c>
    </row>
    <row r="428" spans="1:6" x14ac:dyDescent="0.25">
      <c r="A428" s="4">
        <v>44314</v>
      </c>
      <c r="B428" t="s">
        <v>12</v>
      </c>
      <c r="C428" t="s">
        <v>49</v>
      </c>
      <c r="D428" s="7">
        <f>SUMIFS($D:$D,$C:$C,C428,$A:$A,_xlfn.MAXIFS($A:$A,$A:$A,"&lt;"&amp;A428))+SUMIFS(Movimentacao!$D:$D,Movimentacao!$C:$C,C428,Movimentacao!$A:$A,A428)</f>
        <v>14781</v>
      </c>
      <c r="E428" s="2">
        <v>67.900000000000006</v>
      </c>
      <c r="F428" s="2">
        <f t="shared" si="7"/>
        <v>1003629.9000000001</v>
      </c>
    </row>
    <row r="429" spans="1:6" x14ac:dyDescent="0.25">
      <c r="A429" s="4">
        <v>44314</v>
      </c>
      <c r="B429" t="s">
        <v>12</v>
      </c>
      <c r="C429" t="s">
        <v>53</v>
      </c>
      <c r="D429" s="7">
        <f>SUMIFS($D:$D,$C:$C,C429,$A:$A,_xlfn.MAXIFS($A:$A,$A:$A,"&lt;"&amp;A429))+SUMIFS(Movimentacao!$D:$D,Movimentacao!$C:$C,C429,Movimentacao!$A:$A,A429)</f>
        <v>122719</v>
      </c>
      <c r="E429" s="2">
        <v>96.08</v>
      </c>
      <c r="F429" s="2">
        <f t="shared" si="7"/>
        <v>11790841.52</v>
      </c>
    </row>
    <row r="430" spans="1:6" x14ac:dyDescent="0.25">
      <c r="A430" s="4">
        <v>44314</v>
      </c>
      <c r="B430" t="s">
        <v>12</v>
      </c>
      <c r="C430" t="s">
        <v>54</v>
      </c>
      <c r="D430" s="7">
        <f>SUMIFS($D:$D,$C:$C,C430,$A:$A,_xlfn.MAXIFS($A:$A,$A:$A,"&lt;"&amp;A430))+SUMIFS(Movimentacao!$D:$D,Movimentacao!$C:$C,C430,Movimentacao!$A:$A,A430)</f>
        <v>83600</v>
      </c>
      <c r="E430" s="2">
        <v>53.5</v>
      </c>
      <c r="F430" s="2">
        <f t="shared" si="7"/>
        <v>4472600</v>
      </c>
    </row>
    <row r="431" spans="1:6" x14ac:dyDescent="0.25">
      <c r="A431" s="4">
        <v>44314</v>
      </c>
      <c r="B431" t="s">
        <v>12</v>
      </c>
      <c r="C431" t="s">
        <v>48</v>
      </c>
      <c r="D431" s="7">
        <f>SUMIFS($D:$D,$C:$C,C431,$A:$A,_xlfn.MAXIFS($A:$A,$A:$A,"&lt;"&amp;A431))+SUMIFS(Movimentacao!$D:$D,Movimentacao!$C:$C,C431,Movimentacao!$A:$A,A431)</f>
        <v>68579</v>
      </c>
      <c r="E431" s="2">
        <v>109.74</v>
      </c>
      <c r="F431" s="2">
        <f t="shared" si="7"/>
        <v>7525859.46</v>
      </c>
    </row>
    <row r="432" spans="1:6" x14ac:dyDescent="0.25">
      <c r="A432" s="4">
        <v>44314</v>
      </c>
      <c r="B432" t="s">
        <v>12</v>
      </c>
      <c r="C432" t="s">
        <v>47</v>
      </c>
      <c r="D432" s="7">
        <f>SUMIFS($D:$D,$C:$C,C432,$A:$A,_xlfn.MAXIFS($A:$A,$A:$A,"&lt;"&amp;A432))+SUMIFS(Movimentacao!$D:$D,Movimentacao!$C:$C,C432,Movimentacao!$A:$A,A432)</f>
        <v>50794</v>
      </c>
      <c r="E432" s="2">
        <v>89.92</v>
      </c>
      <c r="F432" s="2">
        <f t="shared" si="7"/>
        <v>4567396.4800000004</v>
      </c>
    </row>
    <row r="433" spans="1:6" x14ac:dyDescent="0.25">
      <c r="A433" s="4">
        <v>44314</v>
      </c>
      <c r="B433" t="s">
        <v>12</v>
      </c>
      <c r="C433" t="s">
        <v>51</v>
      </c>
      <c r="D433" s="7">
        <f>SUMIFS($D:$D,$C:$C,C433,$A:$A,_xlfn.MAXIFS($A:$A,$A:$A,"&lt;"&amp;A433))+SUMIFS(Movimentacao!$D:$D,Movimentacao!$C:$C,C433,Movimentacao!$A:$A,A433)</f>
        <v>33927</v>
      </c>
      <c r="E433" s="2">
        <v>110.1</v>
      </c>
      <c r="F433" s="2">
        <f t="shared" si="7"/>
        <v>3735362.6999999997</v>
      </c>
    </row>
    <row r="434" spans="1:6" x14ac:dyDescent="0.25">
      <c r="A434" s="4">
        <v>44314</v>
      </c>
      <c r="B434" t="s">
        <v>12</v>
      </c>
      <c r="C434" t="s">
        <v>50</v>
      </c>
      <c r="D434" s="7">
        <f>SUMIFS($D:$D,$C:$C,C434,$A:$A,_xlfn.MAXIFS($A:$A,$A:$A,"&lt;"&amp;A434))+SUMIFS(Movimentacao!$D:$D,Movimentacao!$C:$C,C434,Movimentacao!$A:$A,A434)</f>
        <v>104771</v>
      </c>
      <c r="E434" s="2">
        <v>109.64</v>
      </c>
      <c r="F434" s="2">
        <f t="shared" si="7"/>
        <v>11487092.439999999</v>
      </c>
    </row>
    <row r="435" spans="1:6" x14ac:dyDescent="0.25">
      <c r="A435" s="4">
        <v>44314</v>
      </c>
      <c r="B435" t="s">
        <v>12</v>
      </c>
      <c r="C435" t="s">
        <v>52</v>
      </c>
      <c r="D435" s="7">
        <f>SUMIFS($D:$D,$C:$C,C435,$A:$A,_xlfn.MAXIFS($A:$A,$A:$A,"&lt;"&amp;A435))+SUMIFS(Movimentacao!$D:$D,Movimentacao!$C:$C,C435,Movimentacao!$A:$A,A435)</f>
        <v>112373</v>
      </c>
      <c r="E435" s="2">
        <v>101.42</v>
      </c>
      <c r="F435" s="2">
        <f t="shared" si="7"/>
        <v>11396869.66</v>
      </c>
    </row>
    <row r="436" spans="1:6" x14ac:dyDescent="0.25">
      <c r="A436" s="4">
        <v>44315</v>
      </c>
      <c r="B436" t="s">
        <v>12</v>
      </c>
      <c r="C436" t="s">
        <v>2674</v>
      </c>
      <c r="D436" s="7">
        <f>SUMIFS($D:$D,$C:$C,C436,$A:$A,_xlfn.MAXIFS($A:$A,$A:$A,"&lt;"&amp;A436))+SUMIFS(Movimentacao!$D:$D,Movimentacao!$C:$C,C436,Movimentacao!$A:$A,A436)</f>
        <v>275</v>
      </c>
      <c r="E436" s="2">
        <v>2.25</v>
      </c>
      <c r="F436" s="2">
        <f t="shared" si="7"/>
        <v>618.75</v>
      </c>
    </row>
    <row r="437" spans="1:6" x14ac:dyDescent="0.25">
      <c r="A437" s="4">
        <v>44315</v>
      </c>
      <c r="B437" t="s">
        <v>12</v>
      </c>
      <c r="C437" t="s">
        <v>2673</v>
      </c>
      <c r="D437" s="7">
        <f>SUMIFS($D:$D,$C:$C,C437,$A:$A,_xlfn.MAXIFS($A:$A,$A:$A,"&lt;"&amp;A437))+SUMIFS(Movimentacao!$D:$D,Movimentacao!$C:$C,C437,Movimentacao!$A:$A,A437)</f>
        <v>229</v>
      </c>
      <c r="E437" s="2">
        <v>101.33</v>
      </c>
      <c r="F437" s="2">
        <f t="shared" si="7"/>
        <v>23204.57</v>
      </c>
    </row>
    <row r="438" spans="1:6" x14ac:dyDescent="0.25">
      <c r="A438" s="4">
        <v>44315</v>
      </c>
      <c r="B438" t="s">
        <v>12</v>
      </c>
      <c r="C438" t="s">
        <v>2672</v>
      </c>
      <c r="D438" s="7">
        <f>SUMIFS($D:$D,$C:$C,C438,$A:$A,_xlfn.MAXIFS($A:$A,$A:$A,"&lt;"&amp;A438))+SUMIFS(Movimentacao!$D:$D,Movimentacao!$C:$C,C438,Movimentacao!$A:$A,A438)</f>
        <v>92709</v>
      </c>
      <c r="E438" s="2">
        <v>94.64</v>
      </c>
      <c r="F438" s="2">
        <f t="shared" si="7"/>
        <v>8773979.7599999998</v>
      </c>
    </row>
    <row r="439" spans="1:6" x14ac:dyDescent="0.25">
      <c r="A439" s="4">
        <v>44315</v>
      </c>
      <c r="B439" t="s">
        <v>12</v>
      </c>
      <c r="C439" t="s">
        <v>2671</v>
      </c>
      <c r="D439" s="7">
        <f>SUMIFS($D:$D,$C:$C,C439,$A:$A,_xlfn.MAXIFS($A:$A,$A:$A,"&lt;"&amp;A439))+SUMIFS(Movimentacao!$D:$D,Movimentacao!$C:$C,C439,Movimentacao!$A:$A,A439)</f>
        <v>18397</v>
      </c>
      <c r="E439" s="2">
        <v>202.26</v>
      </c>
      <c r="F439" s="2">
        <f t="shared" si="7"/>
        <v>3720977.2199999997</v>
      </c>
    </row>
    <row r="440" spans="1:6" x14ac:dyDescent="0.25">
      <c r="A440" s="4">
        <v>44315</v>
      </c>
      <c r="B440" t="s">
        <v>12</v>
      </c>
      <c r="C440" t="s">
        <v>2670</v>
      </c>
      <c r="D440" s="7">
        <f>SUMIFS($D:$D,$C:$C,C440,$A:$A,_xlfn.MAXIFS($A:$A,$A:$A,"&lt;"&amp;A440))+SUMIFS(Movimentacao!$D:$D,Movimentacao!$C:$C,C440,Movimentacao!$A:$A,A440)</f>
        <v>68032</v>
      </c>
      <c r="E440" s="2">
        <v>85.36</v>
      </c>
      <c r="F440" s="2">
        <f t="shared" si="7"/>
        <v>5807211.5199999996</v>
      </c>
    </row>
    <row r="441" spans="1:6" x14ac:dyDescent="0.25">
      <c r="A441" s="4">
        <v>44315</v>
      </c>
      <c r="B441" t="s">
        <v>12</v>
      </c>
      <c r="C441" t="s">
        <v>55</v>
      </c>
      <c r="D441" s="7">
        <f>SUMIFS($D:$D,$C:$C,C441,$A:$A,_xlfn.MAXIFS($A:$A,$A:$A,"&lt;"&amp;A441))+SUMIFS(Movimentacao!$D:$D,Movimentacao!$C:$C,C441,Movimentacao!$A:$A,A441)</f>
        <v>28860</v>
      </c>
      <c r="E441" s="2">
        <v>102.1</v>
      </c>
      <c r="F441" s="2">
        <f t="shared" si="7"/>
        <v>2946606</v>
      </c>
    </row>
    <row r="442" spans="1:6" x14ac:dyDescent="0.25">
      <c r="A442" s="4">
        <v>44315</v>
      </c>
      <c r="B442" t="s">
        <v>12</v>
      </c>
      <c r="C442" t="s">
        <v>54</v>
      </c>
      <c r="D442" s="7">
        <f>SUMIFS($D:$D,$C:$C,C442,$A:$A,_xlfn.MAXIFS($A:$A,$A:$A,"&lt;"&amp;A442))+SUMIFS(Movimentacao!$D:$D,Movimentacao!$C:$C,C442,Movimentacao!$A:$A,A442)</f>
        <v>83614</v>
      </c>
      <c r="E442" s="2">
        <v>54.18</v>
      </c>
      <c r="F442" s="2">
        <f t="shared" si="7"/>
        <v>4530206.5199999996</v>
      </c>
    </row>
    <row r="443" spans="1:6" x14ac:dyDescent="0.25">
      <c r="A443" s="4">
        <v>44315</v>
      </c>
      <c r="B443" t="s">
        <v>12</v>
      </c>
      <c r="C443" t="s">
        <v>56</v>
      </c>
      <c r="D443" s="7">
        <f>SUMIFS($D:$D,$C:$C,C443,$A:$A,_xlfn.MAXIFS($A:$A,$A:$A,"&lt;"&amp;A443))+SUMIFS(Movimentacao!$D:$D,Movimentacao!$C:$C,C443,Movimentacao!$A:$A,A443)</f>
        <v>132025</v>
      </c>
      <c r="E443" s="2">
        <v>115</v>
      </c>
      <c r="F443" s="2">
        <f t="shared" si="7"/>
        <v>15182875</v>
      </c>
    </row>
    <row r="444" spans="1:6" x14ac:dyDescent="0.25">
      <c r="A444" s="4">
        <v>44315</v>
      </c>
      <c r="B444" t="s">
        <v>12</v>
      </c>
      <c r="C444" t="s">
        <v>52</v>
      </c>
      <c r="D444" s="7">
        <f>SUMIFS($D:$D,$C:$C,C444,$A:$A,_xlfn.MAXIFS($A:$A,$A:$A,"&lt;"&amp;A444))+SUMIFS(Movimentacao!$D:$D,Movimentacao!$C:$C,C444,Movimentacao!$A:$A,A444)</f>
        <v>112373</v>
      </c>
      <c r="E444" s="2">
        <v>101.9</v>
      </c>
      <c r="F444" s="2">
        <f t="shared" si="7"/>
        <v>11450808.700000001</v>
      </c>
    </row>
    <row r="445" spans="1:6" x14ac:dyDescent="0.25">
      <c r="A445" s="4">
        <v>44315</v>
      </c>
      <c r="B445" t="s">
        <v>12</v>
      </c>
      <c r="C445" t="s">
        <v>51</v>
      </c>
      <c r="D445" s="7">
        <f>SUMIFS($D:$D,$C:$C,C445,$A:$A,_xlfn.MAXIFS($A:$A,$A:$A,"&lt;"&amp;A445))+SUMIFS(Movimentacao!$D:$D,Movimentacao!$C:$C,C445,Movimentacao!$A:$A,A445)</f>
        <v>33937</v>
      </c>
      <c r="E445" s="2">
        <v>110.51</v>
      </c>
      <c r="F445" s="2">
        <f t="shared" si="7"/>
        <v>3750377.87</v>
      </c>
    </row>
    <row r="446" spans="1:6" x14ac:dyDescent="0.25">
      <c r="A446" s="4">
        <v>44315</v>
      </c>
      <c r="B446" t="s">
        <v>12</v>
      </c>
      <c r="C446" t="s">
        <v>50</v>
      </c>
      <c r="D446" s="7">
        <f>SUMIFS($D:$D,$C:$C,C446,$A:$A,_xlfn.MAXIFS($A:$A,$A:$A,"&lt;"&amp;A446))+SUMIFS(Movimentacao!$D:$D,Movimentacao!$C:$C,C446,Movimentacao!$A:$A,A446)</f>
        <v>104771</v>
      </c>
      <c r="E446" s="2">
        <v>110.77</v>
      </c>
      <c r="F446" s="2">
        <f t="shared" si="7"/>
        <v>11605483.67</v>
      </c>
    </row>
    <row r="447" spans="1:6" x14ac:dyDescent="0.25">
      <c r="A447" s="4">
        <v>44315</v>
      </c>
      <c r="B447" t="s">
        <v>12</v>
      </c>
      <c r="C447" t="s">
        <v>49</v>
      </c>
      <c r="D447" s="7">
        <f>SUMIFS($D:$D,$C:$C,C447,$A:$A,_xlfn.MAXIFS($A:$A,$A:$A,"&lt;"&amp;A447))+SUMIFS(Movimentacao!$D:$D,Movimentacao!$C:$C,C447,Movimentacao!$A:$A,A447)</f>
        <v>15194</v>
      </c>
      <c r="E447" s="2">
        <v>68.099999999999994</v>
      </c>
      <c r="F447" s="2">
        <f t="shared" si="7"/>
        <v>1034711.3999999999</v>
      </c>
    </row>
    <row r="448" spans="1:6" x14ac:dyDescent="0.25">
      <c r="A448" s="4">
        <v>44315</v>
      </c>
      <c r="B448" t="s">
        <v>12</v>
      </c>
      <c r="C448" t="s">
        <v>48</v>
      </c>
      <c r="D448" s="7">
        <f>SUMIFS($D:$D,$C:$C,C448,$A:$A,_xlfn.MAXIFS($A:$A,$A:$A,"&lt;"&amp;A448))+SUMIFS(Movimentacao!$D:$D,Movimentacao!$C:$C,C448,Movimentacao!$A:$A,A448)</f>
        <v>68579</v>
      </c>
      <c r="E448" s="2">
        <v>110.39</v>
      </c>
      <c r="F448" s="2">
        <f t="shared" si="7"/>
        <v>7570435.8099999996</v>
      </c>
    </row>
    <row r="449" spans="1:6" x14ac:dyDescent="0.25">
      <c r="A449" s="4">
        <v>44315</v>
      </c>
      <c r="B449" t="s">
        <v>12</v>
      </c>
      <c r="C449" t="s">
        <v>47</v>
      </c>
      <c r="D449" s="7">
        <f>SUMIFS($D:$D,$C:$C,C449,$A:$A,_xlfn.MAXIFS($A:$A,$A:$A,"&lt;"&amp;A449))+SUMIFS(Movimentacao!$D:$D,Movimentacao!$C:$C,C449,Movimentacao!$A:$A,A449)</f>
        <v>50794</v>
      </c>
      <c r="E449" s="2">
        <v>90.5</v>
      </c>
      <c r="F449" s="2">
        <f t="shared" si="7"/>
        <v>4596857</v>
      </c>
    </row>
    <row r="450" spans="1:6" x14ac:dyDescent="0.25">
      <c r="A450" s="4">
        <v>44315</v>
      </c>
      <c r="B450" t="s">
        <v>12</v>
      </c>
      <c r="C450" t="s">
        <v>53</v>
      </c>
      <c r="D450" s="7">
        <f>SUMIFS($D:$D,$C:$C,C450,$A:$A,_xlfn.MAXIFS($A:$A,$A:$A,"&lt;"&amp;A450))+SUMIFS(Movimentacao!$D:$D,Movimentacao!$C:$C,C450,Movimentacao!$A:$A,A450)</f>
        <v>122719</v>
      </c>
      <c r="E450" s="2">
        <v>96.64</v>
      </c>
      <c r="F450" s="2">
        <f t="shared" si="7"/>
        <v>11859564.16</v>
      </c>
    </row>
    <row r="451" spans="1:6" x14ac:dyDescent="0.25">
      <c r="A451" s="4">
        <v>44316</v>
      </c>
      <c r="B451" t="s">
        <v>12</v>
      </c>
      <c r="C451" t="s">
        <v>56</v>
      </c>
      <c r="D451" s="7">
        <f>SUMIFS($D:$D,$C:$C,C451,$A:$A,_xlfn.MAXIFS($A:$A,$A:$A,"&lt;"&amp;A451))+SUMIFS(Movimentacao!$D:$D,Movimentacao!$C:$C,C451,Movimentacao!$A:$A,A451)</f>
        <v>132025</v>
      </c>
      <c r="E451" s="2">
        <v>116</v>
      </c>
      <c r="F451" s="2">
        <f t="shared" si="7"/>
        <v>15314900</v>
      </c>
    </row>
    <row r="452" spans="1:6" x14ac:dyDescent="0.25">
      <c r="A452" s="4">
        <v>44316</v>
      </c>
      <c r="B452" t="s">
        <v>12</v>
      </c>
      <c r="C452" t="s">
        <v>2674</v>
      </c>
      <c r="D452" s="7">
        <f>SUMIFS($D:$D,$C:$C,C452,$A:$A,_xlfn.MAXIFS($A:$A,$A:$A,"&lt;"&amp;A452))+SUMIFS(Movimentacao!$D:$D,Movimentacao!$C:$C,C452,Movimentacao!$A:$A,A452)</f>
        <v>0</v>
      </c>
      <c r="E452" s="2">
        <v>101.93</v>
      </c>
      <c r="F452" s="2">
        <f t="shared" si="7"/>
        <v>0</v>
      </c>
    </row>
    <row r="453" spans="1:6" x14ac:dyDescent="0.25">
      <c r="A453" s="4">
        <v>44316</v>
      </c>
      <c r="B453" t="s">
        <v>12</v>
      </c>
      <c r="C453" t="s">
        <v>2673</v>
      </c>
      <c r="D453" s="7">
        <f>SUMIFS($D:$D,$C:$C,C453,$A:$A,_xlfn.MAXIFS($A:$A,$A:$A,"&lt;"&amp;A453))+SUMIFS(Movimentacao!$D:$D,Movimentacao!$C:$C,C453,Movimentacao!$A:$A,A453)</f>
        <v>229</v>
      </c>
      <c r="E453" s="2">
        <v>101.93</v>
      </c>
      <c r="F453" s="2">
        <f t="shared" si="7"/>
        <v>23341.97</v>
      </c>
    </row>
    <row r="454" spans="1:6" x14ac:dyDescent="0.25">
      <c r="A454" s="4">
        <v>44316</v>
      </c>
      <c r="B454" t="s">
        <v>12</v>
      </c>
      <c r="C454" t="s">
        <v>2672</v>
      </c>
      <c r="D454" s="7">
        <f>SUMIFS($D:$D,$C:$C,C454,$A:$A,_xlfn.MAXIFS($A:$A,$A:$A,"&lt;"&amp;A454))+SUMIFS(Movimentacao!$D:$D,Movimentacao!$C:$C,C454,Movimentacao!$A:$A,A454)</f>
        <v>97055</v>
      </c>
      <c r="E454" s="2">
        <v>95.2</v>
      </c>
      <c r="F454" s="2">
        <f t="shared" si="7"/>
        <v>9239636</v>
      </c>
    </row>
    <row r="455" spans="1:6" x14ac:dyDescent="0.25">
      <c r="A455" s="4">
        <v>44316</v>
      </c>
      <c r="B455" t="s">
        <v>12</v>
      </c>
      <c r="C455" t="s">
        <v>2671</v>
      </c>
      <c r="D455" s="7">
        <f>SUMIFS($D:$D,$C:$C,C455,$A:$A,_xlfn.MAXIFS($A:$A,$A:$A,"&lt;"&amp;A455))+SUMIFS(Movimentacao!$D:$D,Movimentacao!$C:$C,C455,Movimentacao!$A:$A,A455)</f>
        <v>18705</v>
      </c>
      <c r="E455" s="2">
        <v>203.9</v>
      </c>
      <c r="F455" s="2">
        <f t="shared" si="7"/>
        <v>3813949.5</v>
      </c>
    </row>
    <row r="456" spans="1:6" x14ac:dyDescent="0.25">
      <c r="A456" s="4">
        <v>44316</v>
      </c>
      <c r="B456" t="s">
        <v>12</v>
      </c>
      <c r="C456" t="s">
        <v>2670</v>
      </c>
      <c r="D456" s="7">
        <f>SUMIFS($D:$D,$C:$C,C456,$A:$A,_xlfn.MAXIFS($A:$A,$A:$A,"&lt;"&amp;A456))+SUMIFS(Movimentacao!$D:$D,Movimentacao!$C:$C,C456,Movimentacao!$A:$A,A456)</f>
        <v>68032</v>
      </c>
      <c r="E456" s="2">
        <v>85.46</v>
      </c>
      <c r="F456" s="2">
        <f t="shared" si="7"/>
        <v>5814014.7199999997</v>
      </c>
    </row>
    <row r="457" spans="1:6" x14ac:dyDescent="0.25">
      <c r="A457" s="4">
        <v>44316</v>
      </c>
      <c r="B457" t="s">
        <v>12</v>
      </c>
      <c r="C457" t="s">
        <v>55</v>
      </c>
      <c r="D457" s="7">
        <f>SUMIFS($D:$D,$C:$C,C457,$A:$A,_xlfn.MAXIFS($A:$A,$A:$A,"&lt;"&amp;A457))+SUMIFS(Movimentacao!$D:$D,Movimentacao!$C:$C,C457,Movimentacao!$A:$A,A457)</f>
        <v>28873</v>
      </c>
      <c r="E457" s="2">
        <v>103</v>
      </c>
      <c r="F457" s="2">
        <f t="shared" ref="F457:F520" si="8">D457*E457</f>
        <v>2973919</v>
      </c>
    </row>
    <row r="458" spans="1:6" x14ac:dyDescent="0.25">
      <c r="A458" s="4">
        <v>44316</v>
      </c>
      <c r="B458" t="s">
        <v>12</v>
      </c>
      <c r="C458" t="s">
        <v>2675</v>
      </c>
      <c r="D458" s="7">
        <f>SUMIFS($D:$D,$C:$C,C458,$A:$A,_xlfn.MAXIFS($A:$A,$A:$A,"&lt;"&amp;A458))+SUMIFS(Movimentacao!$D:$D,Movimentacao!$C:$C,C458,Movimentacao!$A:$A,A458)</f>
        <v>275</v>
      </c>
      <c r="E458" s="2">
        <v>101.93</v>
      </c>
      <c r="F458" s="2">
        <f t="shared" si="8"/>
        <v>28030.750000000004</v>
      </c>
    </row>
    <row r="459" spans="1:6" x14ac:dyDescent="0.25">
      <c r="A459" s="4">
        <v>44316</v>
      </c>
      <c r="B459" t="s">
        <v>12</v>
      </c>
      <c r="C459" t="s">
        <v>53</v>
      </c>
      <c r="D459" s="7">
        <f>SUMIFS($D:$D,$C:$C,C459,$A:$A,_xlfn.MAXIFS($A:$A,$A:$A,"&lt;"&amp;A459))+SUMIFS(Movimentacao!$D:$D,Movimentacao!$C:$C,C459,Movimentacao!$A:$A,A459)</f>
        <v>123245</v>
      </c>
      <c r="E459" s="2">
        <v>96.65</v>
      </c>
      <c r="F459" s="2">
        <f t="shared" si="8"/>
        <v>11911629.25</v>
      </c>
    </row>
    <row r="460" spans="1:6" x14ac:dyDescent="0.25">
      <c r="A460" s="4">
        <v>44316</v>
      </c>
      <c r="B460" t="s">
        <v>12</v>
      </c>
      <c r="C460" t="s">
        <v>52</v>
      </c>
      <c r="D460" s="7">
        <f>SUMIFS($D:$D,$C:$C,C460,$A:$A,_xlfn.MAXIFS($A:$A,$A:$A,"&lt;"&amp;A460))+SUMIFS(Movimentacao!$D:$D,Movimentacao!$C:$C,C460,Movimentacao!$A:$A,A460)</f>
        <v>112373</v>
      </c>
      <c r="E460" s="2">
        <v>102</v>
      </c>
      <c r="F460" s="2">
        <f t="shared" si="8"/>
        <v>11462046</v>
      </c>
    </row>
    <row r="461" spans="1:6" x14ac:dyDescent="0.25">
      <c r="A461" s="4">
        <v>44316</v>
      </c>
      <c r="B461" t="s">
        <v>12</v>
      </c>
      <c r="C461" t="s">
        <v>51</v>
      </c>
      <c r="D461" s="7">
        <f>SUMIFS($D:$D,$C:$C,C461,$A:$A,_xlfn.MAXIFS($A:$A,$A:$A,"&lt;"&amp;A461))+SUMIFS(Movimentacao!$D:$D,Movimentacao!$C:$C,C461,Movimentacao!$A:$A,A461)</f>
        <v>33965</v>
      </c>
      <c r="E461" s="2">
        <v>110</v>
      </c>
      <c r="F461" s="2">
        <f t="shared" si="8"/>
        <v>3736150</v>
      </c>
    </row>
    <row r="462" spans="1:6" x14ac:dyDescent="0.25">
      <c r="A462" s="4">
        <v>44316</v>
      </c>
      <c r="B462" t="s">
        <v>12</v>
      </c>
      <c r="C462" t="s">
        <v>50</v>
      </c>
      <c r="D462" s="7">
        <f>SUMIFS($D:$D,$C:$C,C462,$A:$A,_xlfn.MAXIFS($A:$A,$A:$A,"&lt;"&amp;A462))+SUMIFS(Movimentacao!$D:$D,Movimentacao!$C:$C,C462,Movimentacao!$A:$A,A462)</f>
        <v>106983</v>
      </c>
      <c r="E462" s="2">
        <v>111.84</v>
      </c>
      <c r="F462" s="2">
        <f t="shared" si="8"/>
        <v>11964978.720000001</v>
      </c>
    </row>
    <row r="463" spans="1:6" x14ac:dyDescent="0.25">
      <c r="A463" s="4">
        <v>44316</v>
      </c>
      <c r="B463" t="s">
        <v>12</v>
      </c>
      <c r="C463" t="s">
        <v>49</v>
      </c>
      <c r="D463" s="7">
        <f>SUMIFS($D:$D,$C:$C,C463,$A:$A,_xlfn.MAXIFS($A:$A,$A:$A,"&lt;"&amp;A463))+SUMIFS(Movimentacao!$D:$D,Movimentacao!$C:$C,C463,Movimentacao!$A:$A,A463)</f>
        <v>18454</v>
      </c>
      <c r="E463" s="2">
        <v>68.25</v>
      </c>
      <c r="F463" s="2">
        <f t="shared" si="8"/>
        <v>1259485.5</v>
      </c>
    </row>
    <row r="464" spans="1:6" x14ac:dyDescent="0.25">
      <c r="A464" s="4">
        <v>44316</v>
      </c>
      <c r="B464" t="s">
        <v>12</v>
      </c>
      <c r="C464" t="s">
        <v>48</v>
      </c>
      <c r="D464" s="7">
        <f>SUMIFS($D:$D,$C:$C,C464,$A:$A,_xlfn.MAXIFS($A:$A,$A:$A,"&lt;"&amp;A464))+SUMIFS(Movimentacao!$D:$D,Movimentacao!$C:$C,C464,Movimentacao!$A:$A,A464)</f>
        <v>68579</v>
      </c>
      <c r="E464" s="2">
        <v>110.79</v>
      </c>
      <c r="F464" s="2">
        <f t="shared" si="8"/>
        <v>7597867.4100000001</v>
      </c>
    </row>
    <row r="465" spans="1:6" x14ac:dyDescent="0.25">
      <c r="A465" s="4">
        <v>44316</v>
      </c>
      <c r="B465" t="s">
        <v>12</v>
      </c>
      <c r="C465" t="s">
        <v>47</v>
      </c>
      <c r="D465" s="7">
        <f>SUMIFS($D:$D,$C:$C,C465,$A:$A,_xlfn.MAXIFS($A:$A,$A:$A,"&lt;"&amp;A465))+SUMIFS(Movimentacao!$D:$D,Movimentacao!$C:$C,C465,Movimentacao!$A:$A,A465)</f>
        <v>50794</v>
      </c>
      <c r="E465" s="2">
        <v>91</v>
      </c>
      <c r="F465" s="2">
        <f t="shared" si="8"/>
        <v>4622254</v>
      </c>
    </row>
    <row r="466" spans="1:6" x14ac:dyDescent="0.25">
      <c r="A466" s="4">
        <v>44316</v>
      </c>
      <c r="B466" t="s">
        <v>12</v>
      </c>
      <c r="C466" t="s">
        <v>54</v>
      </c>
      <c r="D466" s="7">
        <f>SUMIFS($D:$D,$C:$C,C466,$A:$A,_xlfn.MAXIFS($A:$A,$A:$A,"&lt;"&amp;A466))+SUMIFS(Movimentacao!$D:$D,Movimentacao!$C:$C,C466,Movimentacao!$A:$A,A466)</f>
        <v>83614</v>
      </c>
      <c r="E466" s="2">
        <v>54.3</v>
      </c>
      <c r="F466" s="2">
        <f t="shared" si="8"/>
        <v>4540240.2</v>
      </c>
    </row>
    <row r="467" spans="1:6" x14ac:dyDescent="0.25">
      <c r="A467" s="4">
        <v>44319</v>
      </c>
      <c r="B467" t="s">
        <v>12</v>
      </c>
      <c r="C467" t="s">
        <v>2673</v>
      </c>
      <c r="D467" s="7">
        <f>SUMIFS($D:$D,$C:$C,C467,$A:$A,_xlfn.MAXIFS($A:$A,$A:$A,"&lt;"&amp;A467))+SUMIFS(Movimentacao!$D:$D,Movimentacao!$C:$C,C467,Movimentacao!$A:$A,A467)</f>
        <v>229</v>
      </c>
      <c r="E467" s="2">
        <v>101.8</v>
      </c>
      <c r="F467" s="2">
        <f t="shared" si="8"/>
        <v>23312.2</v>
      </c>
    </row>
    <row r="468" spans="1:6" x14ac:dyDescent="0.25">
      <c r="A468" s="4">
        <v>44319</v>
      </c>
      <c r="B468" t="s">
        <v>12</v>
      </c>
      <c r="C468" t="s">
        <v>2672</v>
      </c>
      <c r="D468" s="7">
        <f>SUMIFS($D:$D,$C:$C,C468,$A:$A,_xlfn.MAXIFS($A:$A,$A:$A,"&lt;"&amp;A468))+SUMIFS(Movimentacao!$D:$D,Movimentacao!$C:$C,C468,Movimentacao!$A:$A,A468)</f>
        <v>100831</v>
      </c>
      <c r="E468" s="2">
        <v>94.36</v>
      </c>
      <c r="F468" s="2">
        <f t="shared" si="8"/>
        <v>9514413.1600000001</v>
      </c>
    </row>
    <row r="469" spans="1:6" x14ac:dyDescent="0.25">
      <c r="A469" s="4">
        <v>44319</v>
      </c>
      <c r="B469" t="s">
        <v>12</v>
      </c>
      <c r="C469" t="s">
        <v>2671</v>
      </c>
      <c r="D469" s="7">
        <f>SUMIFS($D:$D,$C:$C,C469,$A:$A,_xlfn.MAXIFS($A:$A,$A:$A,"&lt;"&amp;A469))+SUMIFS(Movimentacao!$D:$D,Movimentacao!$C:$C,C469,Movimentacao!$A:$A,A469)</f>
        <v>18705</v>
      </c>
      <c r="E469" s="2">
        <v>205.38</v>
      </c>
      <c r="F469" s="2">
        <f t="shared" si="8"/>
        <v>3841632.9</v>
      </c>
    </row>
    <row r="470" spans="1:6" x14ac:dyDescent="0.25">
      <c r="A470" s="4">
        <v>44319</v>
      </c>
      <c r="B470" t="s">
        <v>12</v>
      </c>
      <c r="C470" t="s">
        <v>2670</v>
      </c>
      <c r="D470" s="7">
        <f>SUMIFS($D:$D,$C:$C,C470,$A:$A,_xlfn.MAXIFS($A:$A,$A:$A,"&lt;"&amp;A470))+SUMIFS(Movimentacao!$D:$D,Movimentacao!$C:$C,C470,Movimentacao!$A:$A,A470)</f>
        <v>68032</v>
      </c>
      <c r="E470" s="2">
        <v>84.8</v>
      </c>
      <c r="F470" s="2">
        <f t="shared" si="8"/>
        <v>5769113.5999999996</v>
      </c>
    </row>
    <row r="471" spans="1:6" x14ac:dyDescent="0.25">
      <c r="A471" s="4">
        <v>44319</v>
      </c>
      <c r="B471" t="s">
        <v>12</v>
      </c>
      <c r="C471" t="s">
        <v>56</v>
      </c>
      <c r="D471" s="7">
        <f>SUMIFS($D:$D,$C:$C,C471,$A:$A,_xlfn.MAXIFS($A:$A,$A:$A,"&lt;"&amp;A471))+SUMIFS(Movimentacao!$D:$D,Movimentacao!$C:$C,C471,Movimentacao!$A:$A,A471)</f>
        <v>132025</v>
      </c>
      <c r="E471" s="2">
        <v>114.6</v>
      </c>
      <c r="F471" s="2">
        <f t="shared" si="8"/>
        <v>15130065</v>
      </c>
    </row>
    <row r="472" spans="1:6" x14ac:dyDescent="0.25">
      <c r="A472" s="4">
        <v>44319</v>
      </c>
      <c r="B472" t="s">
        <v>12</v>
      </c>
      <c r="C472" t="s">
        <v>55</v>
      </c>
      <c r="D472" s="7">
        <f>SUMIFS($D:$D,$C:$C,C472,$A:$A,_xlfn.MAXIFS($A:$A,$A:$A,"&lt;"&amp;A472))+SUMIFS(Movimentacao!$D:$D,Movimentacao!$C:$C,C472,Movimentacao!$A:$A,A472)</f>
        <v>28944</v>
      </c>
      <c r="E472" s="2">
        <v>101.52</v>
      </c>
      <c r="F472" s="2">
        <f t="shared" si="8"/>
        <v>2938394.88</v>
      </c>
    </row>
    <row r="473" spans="1:6" x14ac:dyDescent="0.25">
      <c r="A473" s="4">
        <v>44319</v>
      </c>
      <c r="B473" t="s">
        <v>12</v>
      </c>
      <c r="C473" t="s">
        <v>54</v>
      </c>
      <c r="D473" s="7">
        <f>SUMIFS($D:$D,$C:$C,C473,$A:$A,_xlfn.MAXIFS($A:$A,$A:$A,"&lt;"&amp;A473))+SUMIFS(Movimentacao!$D:$D,Movimentacao!$C:$C,C473,Movimentacao!$A:$A,A473)</f>
        <v>83614</v>
      </c>
      <c r="E473" s="2">
        <v>54.5</v>
      </c>
      <c r="F473" s="2">
        <f t="shared" si="8"/>
        <v>4556963</v>
      </c>
    </row>
    <row r="474" spans="1:6" x14ac:dyDescent="0.25">
      <c r="A474" s="4">
        <v>44319</v>
      </c>
      <c r="B474" t="s">
        <v>12</v>
      </c>
      <c r="C474" t="s">
        <v>2675</v>
      </c>
      <c r="D474" s="7">
        <f>SUMIFS($D:$D,$C:$C,C474,$A:$A,_xlfn.MAXIFS($A:$A,$A:$A,"&lt;"&amp;A474))+SUMIFS(Movimentacao!$D:$D,Movimentacao!$C:$C,C474,Movimentacao!$A:$A,A474)</f>
        <v>275</v>
      </c>
      <c r="E474" s="2">
        <v>101.8</v>
      </c>
      <c r="F474" s="2">
        <f t="shared" si="8"/>
        <v>27995</v>
      </c>
    </row>
    <row r="475" spans="1:6" x14ac:dyDescent="0.25">
      <c r="A475" s="4">
        <v>44319</v>
      </c>
      <c r="B475" t="s">
        <v>12</v>
      </c>
      <c r="C475" t="s">
        <v>52</v>
      </c>
      <c r="D475" s="7">
        <f>SUMIFS($D:$D,$C:$C,C475,$A:$A,_xlfn.MAXIFS($A:$A,$A:$A,"&lt;"&amp;A475))+SUMIFS(Movimentacao!$D:$D,Movimentacao!$C:$C,C475,Movimentacao!$A:$A,A475)</f>
        <v>112373</v>
      </c>
      <c r="E475" s="2">
        <v>102.08</v>
      </c>
      <c r="F475" s="2">
        <f t="shared" si="8"/>
        <v>11471035.84</v>
      </c>
    </row>
    <row r="476" spans="1:6" x14ac:dyDescent="0.25">
      <c r="A476" s="4">
        <v>44319</v>
      </c>
      <c r="B476" t="s">
        <v>12</v>
      </c>
      <c r="C476" t="s">
        <v>53</v>
      </c>
      <c r="D476" s="7">
        <f>SUMIFS($D:$D,$C:$C,C476,$A:$A,_xlfn.MAXIFS($A:$A,$A:$A,"&lt;"&amp;A476))+SUMIFS(Movimentacao!$D:$D,Movimentacao!$C:$C,C476,Movimentacao!$A:$A,A476)</f>
        <v>126629</v>
      </c>
      <c r="E476" s="2">
        <v>96.53</v>
      </c>
      <c r="F476" s="2">
        <f t="shared" si="8"/>
        <v>12223497.370000001</v>
      </c>
    </row>
    <row r="477" spans="1:6" x14ac:dyDescent="0.25">
      <c r="A477" s="4">
        <v>44319</v>
      </c>
      <c r="B477" t="s">
        <v>12</v>
      </c>
      <c r="C477" t="s">
        <v>47</v>
      </c>
      <c r="D477" s="7">
        <f>SUMIFS($D:$D,$C:$C,C477,$A:$A,_xlfn.MAXIFS($A:$A,$A:$A,"&lt;"&amp;A477))+SUMIFS(Movimentacao!$D:$D,Movimentacao!$C:$C,C477,Movimentacao!$A:$A,A477)</f>
        <v>50794</v>
      </c>
      <c r="E477" s="2">
        <v>90.84</v>
      </c>
      <c r="F477" s="2">
        <f t="shared" si="8"/>
        <v>4614126.96</v>
      </c>
    </row>
    <row r="478" spans="1:6" x14ac:dyDescent="0.25">
      <c r="A478" s="4">
        <v>44319</v>
      </c>
      <c r="B478" t="s">
        <v>12</v>
      </c>
      <c r="C478" t="s">
        <v>48</v>
      </c>
      <c r="D478" s="7">
        <f>SUMIFS($D:$D,$C:$C,C478,$A:$A,_xlfn.MAXIFS($A:$A,$A:$A,"&lt;"&amp;A478))+SUMIFS(Movimentacao!$D:$D,Movimentacao!$C:$C,C478,Movimentacao!$A:$A,A478)</f>
        <v>68579</v>
      </c>
      <c r="E478" s="2">
        <v>110.43</v>
      </c>
      <c r="F478" s="2">
        <f t="shared" si="8"/>
        <v>7573178.9700000007</v>
      </c>
    </row>
    <row r="479" spans="1:6" x14ac:dyDescent="0.25">
      <c r="A479" s="4">
        <v>44319</v>
      </c>
      <c r="B479" t="s">
        <v>12</v>
      </c>
      <c r="C479" t="s">
        <v>50</v>
      </c>
      <c r="D479" s="7">
        <f>SUMIFS($D:$D,$C:$C,C479,$A:$A,_xlfn.MAXIFS($A:$A,$A:$A,"&lt;"&amp;A479))+SUMIFS(Movimentacao!$D:$D,Movimentacao!$C:$C,C479,Movimentacao!$A:$A,A479)</f>
        <v>114805</v>
      </c>
      <c r="E479" s="2">
        <v>111.41</v>
      </c>
      <c r="F479" s="2">
        <f t="shared" si="8"/>
        <v>12790425.049999999</v>
      </c>
    </row>
    <row r="480" spans="1:6" x14ac:dyDescent="0.25">
      <c r="A480" s="4">
        <v>44319</v>
      </c>
      <c r="B480" t="s">
        <v>12</v>
      </c>
      <c r="C480" t="s">
        <v>49</v>
      </c>
      <c r="D480" s="7">
        <f>SUMIFS($D:$D,$C:$C,C480,$A:$A,_xlfn.MAXIFS($A:$A,$A:$A,"&lt;"&amp;A480))+SUMIFS(Movimentacao!$D:$D,Movimentacao!$C:$C,C480,Movimentacao!$A:$A,A480)</f>
        <v>18785</v>
      </c>
      <c r="E480" s="2">
        <v>68.3</v>
      </c>
      <c r="F480" s="2">
        <f t="shared" si="8"/>
        <v>1283015.5</v>
      </c>
    </row>
    <row r="481" spans="1:6" x14ac:dyDescent="0.25">
      <c r="A481" s="4">
        <v>44319</v>
      </c>
      <c r="B481" t="s">
        <v>12</v>
      </c>
      <c r="C481" t="s">
        <v>51</v>
      </c>
      <c r="D481" s="7">
        <f>SUMIFS($D:$D,$C:$C,C481,$A:$A,_xlfn.MAXIFS($A:$A,$A:$A,"&lt;"&amp;A481))+SUMIFS(Movimentacao!$D:$D,Movimentacao!$C:$C,C481,Movimentacao!$A:$A,A481)</f>
        <v>33976</v>
      </c>
      <c r="E481" s="2">
        <v>110.47</v>
      </c>
      <c r="F481" s="2">
        <f t="shared" si="8"/>
        <v>3753328.7199999997</v>
      </c>
    </row>
    <row r="482" spans="1:6" x14ac:dyDescent="0.25">
      <c r="A482" s="4">
        <v>44320</v>
      </c>
      <c r="B482" t="s">
        <v>12</v>
      </c>
      <c r="C482" t="s">
        <v>56</v>
      </c>
      <c r="D482" s="7">
        <f>SUMIFS($D:$D,$C:$C,C482,$A:$A,_xlfn.MAXIFS($A:$A,$A:$A,"&lt;"&amp;A482))+SUMIFS(Movimentacao!$D:$D,Movimentacao!$C:$C,C482,Movimentacao!$A:$A,A482)</f>
        <v>132025</v>
      </c>
      <c r="E482" s="2">
        <v>114.9</v>
      </c>
      <c r="F482" s="2">
        <f t="shared" si="8"/>
        <v>15169672.5</v>
      </c>
    </row>
    <row r="483" spans="1:6" x14ac:dyDescent="0.25">
      <c r="A483" s="4">
        <v>44320</v>
      </c>
      <c r="B483" t="s">
        <v>12</v>
      </c>
      <c r="C483" t="s">
        <v>2675</v>
      </c>
      <c r="D483" s="7">
        <f>SUMIFS($D:$D,$C:$C,C483,$A:$A,_xlfn.MAXIFS($A:$A,$A:$A,"&lt;"&amp;A483))+SUMIFS(Movimentacao!$D:$D,Movimentacao!$C:$C,C483,Movimentacao!$A:$A,A483)</f>
        <v>275</v>
      </c>
      <c r="E483" s="2">
        <v>102.2</v>
      </c>
      <c r="F483" s="2">
        <f t="shared" si="8"/>
        <v>28105</v>
      </c>
    </row>
    <row r="484" spans="1:6" x14ac:dyDescent="0.25">
      <c r="A484" s="4">
        <v>44320</v>
      </c>
      <c r="B484" t="s">
        <v>12</v>
      </c>
      <c r="C484" t="s">
        <v>2673</v>
      </c>
      <c r="D484" s="7">
        <f>SUMIFS($D:$D,$C:$C,C484,$A:$A,_xlfn.MAXIFS($A:$A,$A:$A,"&lt;"&amp;A484))+SUMIFS(Movimentacao!$D:$D,Movimentacao!$C:$C,C484,Movimentacao!$A:$A,A484)</f>
        <v>229</v>
      </c>
      <c r="E484" s="2">
        <v>102.2</v>
      </c>
      <c r="F484" s="2">
        <f t="shared" si="8"/>
        <v>23403.8</v>
      </c>
    </row>
    <row r="485" spans="1:6" x14ac:dyDescent="0.25">
      <c r="A485" s="4">
        <v>44320</v>
      </c>
      <c r="B485" t="s">
        <v>12</v>
      </c>
      <c r="C485" t="s">
        <v>2672</v>
      </c>
      <c r="D485" s="7">
        <f>SUMIFS($D:$D,$C:$C,C485,$A:$A,_xlfn.MAXIFS($A:$A,$A:$A,"&lt;"&amp;A485))+SUMIFS(Movimentacao!$D:$D,Movimentacao!$C:$C,C485,Movimentacao!$A:$A,A485)</f>
        <v>106041</v>
      </c>
      <c r="E485" s="2">
        <v>93.11</v>
      </c>
      <c r="F485" s="2">
        <f t="shared" si="8"/>
        <v>9873477.5099999998</v>
      </c>
    </row>
    <row r="486" spans="1:6" x14ac:dyDescent="0.25">
      <c r="A486" s="4">
        <v>44320</v>
      </c>
      <c r="B486" t="s">
        <v>12</v>
      </c>
      <c r="C486" t="s">
        <v>2671</v>
      </c>
      <c r="D486" s="7">
        <f>SUMIFS($D:$D,$C:$C,C486,$A:$A,_xlfn.MAXIFS($A:$A,$A:$A,"&lt;"&amp;A486))+SUMIFS(Movimentacao!$D:$D,Movimentacao!$C:$C,C486,Movimentacao!$A:$A,A486)</f>
        <v>21181</v>
      </c>
      <c r="E486" s="2">
        <v>204.98</v>
      </c>
      <c r="F486" s="2">
        <f t="shared" si="8"/>
        <v>4341681.38</v>
      </c>
    </row>
    <row r="487" spans="1:6" x14ac:dyDescent="0.25">
      <c r="A487" s="4">
        <v>44320</v>
      </c>
      <c r="B487" t="s">
        <v>12</v>
      </c>
      <c r="C487" t="s">
        <v>2670</v>
      </c>
      <c r="D487" s="7">
        <f>SUMIFS($D:$D,$C:$C,C487,$A:$A,_xlfn.MAXIFS($A:$A,$A:$A,"&lt;"&amp;A487))+SUMIFS(Movimentacao!$D:$D,Movimentacao!$C:$C,C487,Movimentacao!$A:$A,A487)</f>
        <v>68032</v>
      </c>
      <c r="E487" s="2">
        <v>84.1</v>
      </c>
      <c r="F487" s="2">
        <f t="shared" si="8"/>
        <v>5721491.1999999993</v>
      </c>
    </row>
    <row r="488" spans="1:6" x14ac:dyDescent="0.25">
      <c r="A488" s="4">
        <v>44320</v>
      </c>
      <c r="B488" t="s">
        <v>12</v>
      </c>
      <c r="C488" t="s">
        <v>55</v>
      </c>
      <c r="D488" s="7">
        <f>SUMIFS($D:$D,$C:$C,C488,$A:$A,_xlfn.MAXIFS($A:$A,$A:$A,"&lt;"&amp;A488))+SUMIFS(Movimentacao!$D:$D,Movimentacao!$C:$C,C488,Movimentacao!$A:$A,A488)</f>
        <v>29221</v>
      </c>
      <c r="E488" s="2">
        <v>102</v>
      </c>
      <c r="F488" s="2">
        <f t="shared" si="8"/>
        <v>2980542</v>
      </c>
    </row>
    <row r="489" spans="1:6" x14ac:dyDescent="0.25">
      <c r="A489" s="4">
        <v>44320</v>
      </c>
      <c r="B489" t="s">
        <v>12</v>
      </c>
      <c r="C489" t="s">
        <v>54</v>
      </c>
      <c r="D489" s="7">
        <f>SUMIFS($D:$D,$C:$C,C489,$A:$A,_xlfn.MAXIFS($A:$A,$A:$A,"&lt;"&amp;A489))+SUMIFS(Movimentacao!$D:$D,Movimentacao!$C:$C,C489,Movimentacao!$A:$A,A489)</f>
        <v>83614</v>
      </c>
      <c r="E489" s="2">
        <v>54.04</v>
      </c>
      <c r="F489" s="2">
        <f t="shared" si="8"/>
        <v>4518500.5599999996</v>
      </c>
    </row>
    <row r="490" spans="1:6" x14ac:dyDescent="0.25">
      <c r="A490" s="4">
        <v>44320</v>
      </c>
      <c r="B490" t="s">
        <v>12</v>
      </c>
      <c r="C490" t="s">
        <v>52</v>
      </c>
      <c r="D490" s="7">
        <f>SUMIFS($D:$D,$C:$C,C490,$A:$A,_xlfn.MAXIFS($A:$A,$A:$A,"&lt;"&amp;A490))+SUMIFS(Movimentacao!$D:$D,Movimentacao!$C:$C,C490,Movimentacao!$A:$A,A490)</f>
        <v>112373</v>
      </c>
      <c r="E490" s="2">
        <v>102.2</v>
      </c>
      <c r="F490" s="2">
        <f t="shared" si="8"/>
        <v>11484520.6</v>
      </c>
    </row>
    <row r="491" spans="1:6" x14ac:dyDescent="0.25">
      <c r="A491" s="4">
        <v>44320</v>
      </c>
      <c r="B491" t="s">
        <v>12</v>
      </c>
      <c r="C491" t="s">
        <v>51</v>
      </c>
      <c r="D491" s="7">
        <f>SUMIFS($D:$D,$C:$C,C491,$A:$A,_xlfn.MAXIFS($A:$A,$A:$A,"&lt;"&amp;A491))+SUMIFS(Movimentacao!$D:$D,Movimentacao!$C:$C,C491,Movimentacao!$A:$A,A491)</f>
        <v>34018</v>
      </c>
      <c r="E491" s="2">
        <v>110.78</v>
      </c>
      <c r="F491" s="2">
        <f t="shared" si="8"/>
        <v>3768514.04</v>
      </c>
    </row>
    <row r="492" spans="1:6" x14ac:dyDescent="0.25">
      <c r="A492" s="4">
        <v>44320</v>
      </c>
      <c r="B492" t="s">
        <v>12</v>
      </c>
      <c r="C492" t="s">
        <v>50</v>
      </c>
      <c r="D492" s="7">
        <f>SUMIFS($D:$D,$C:$C,C492,$A:$A,_xlfn.MAXIFS($A:$A,$A:$A,"&lt;"&amp;A492))+SUMIFS(Movimentacao!$D:$D,Movimentacao!$C:$C,C492,Movimentacao!$A:$A,A492)</f>
        <v>120984</v>
      </c>
      <c r="E492" s="2">
        <v>109.8</v>
      </c>
      <c r="F492" s="2">
        <f t="shared" si="8"/>
        <v>13284043.199999999</v>
      </c>
    </row>
    <row r="493" spans="1:6" x14ac:dyDescent="0.25">
      <c r="A493" s="4">
        <v>44320</v>
      </c>
      <c r="B493" t="s">
        <v>12</v>
      </c>
      <c r="C493" t="s">
        <v>49</v>
      </c>
      <c r="D493" s="7">
        <f>SUMIFS($D:$D,$C:$C,C493,$A:$A,_xlfn.MAXIFS($A:$A,$A:$A,"&lt;"&amp;A493))+SUMIFS(Movimentacao!$D:$D,Movimentacao!$C:$C,C493,Movimentacao!$A:$A,A493)</f>
        <v>19046</v>
      </c>
      <c r="E493" s="2">
        <v>68.48</v>
      </c>
      <c r="F493" s="2">
        <f t="shared" si="8"/>
        <v>1304270.08</v>
      </c>
    </row>
    <row r="494" spans="1:6" x14ac:dyDescent="0.25">
      <c r="A494" s="4">
        <v>44320</v>
      </c>
      <c r="B494" t="s">
        <v>12</v>
      </c>
      <c r="C494" t="s">
        <v>48</v>
      </c>
      <c r="D494" s="7">
        <f>SUMIFS($D:$D,$C:$C,C494,$A:$A,_xlfn.MAXIFS($A:$A,$A:$A,"&lt;"&amp;A494))+SUMIFS(Movimentacao!$D:$D,Movimentacao!$C:$C,C494,Movimentacao!$A:$A,A494)</f>
        <v>68579</v>
      </c>
      <c r="E494" s="2">
        <v>110.21</v>
      </c>
      <c r="F494" s="2">
        <f t="shared" si="8"/>
        <v>7558091.5899999999</v>
      </c>
    </row>
    <row r="495" spans="1:6" x14ac:dyDescent="0.25">
      <c r="A495" s="4">
        <v>44320</v>
      </c>
      <c r="B495" t="s">
        <v>12</v>
      </c>
      <c r="C495" t="s">
        <v>47</v>
      </c>
      <c r="D495" s="7">
        <f>SUMIFS($D:$D,$C:$C,C495,$A:$A,_xlfn.MAXIFS($A:$A,$A:$A,"&lt;"&amp;A495))+SUMIFS(Movimentacao!$D:$D,Movimentacao!$C:$C,C495,Movimentacao!$A:$A,A495)</f>
        <v>50794</v>
      </c>
      <c r="E495" s="2">
        <v>89.97</v>
      </c>
      <c r="F495" s="2">
        <f t="shared" si="8"/>
        <v>4569936.18</v>
      </c>
    </row>
    <row r="496" spans="1:6" x14ac:dyDescent="0.25">
      <c r="A496" s="4">
        <v>44320</v>
      </c>
      <c r="B496" t="s">
        <v>12</v>
      </c>
      <c r="C496" t="s">
        <v>53</v>
      </c>
      <c r="D496" s="7">
        <f>SUMIFS($D:$D,$C:$C,C496,$A:$A,_xlfn.MAXIFS($A:$A,$A:$A,"&lt;"&amp;A496))+SUMIFS(Movimentacao!$D:$D,Movimentacao!$C:$C,C496,Movimentacao!$A:$A,A496)</f>
        <v>128730</v>
      </c>
      <c r="E496" s="2">
        <v>96.6</v>
      </c>
      <c r="F496" s="2">
        <f t="shared" si="8"/>
        <v>12435318</v>
      </c>
    </row>
    <row r="497" spans="1:6" x14ac:dyDescent="0.25">
      <c r="A497" s="4">
        <v>44321</v>
      </c>
      <c r="B497" t="s">
        <v>12</v>
      </c>
      <c r="C497" t="s">
        <v>2675</v>
      </c>
      <c r="D497" s="7">
        <f>SUMIFS($D:$D,$C:$C,C497,$A:$A,_xlfn.MAXIFS($A:$A,$A:$A,"&lt;"&amp;A497))+SUMIFS(Movimentacao!$D:$D,Movimentacao!$C:$C,C497,Movimentacao!$A:$A,A497)</f>
        <v>275</v>
      </c>
      <c r="E497" s="2">
        <v>102.14</v>
      </c>
      <c r="F497" s="2">
        <f t="shared" si="8"/>
        <v>28088.5</v>
      </c>
    </row>
    <row r="498" spans="1:6" x14ac:dyDescent="0.25">
      <c r="A498" s="4">
        <v>44321</v>
      </c>
      <c r="B498" t="s">
        <v>12</v>
      </c>
      <c r="C498" t="s">
        <v>2673</v>
      </c>
      <c r="D498" s="7">
        <f>SUMIFS($D:$D,$C:$C,C498,$A:$A,_xlfn.MAXIFS($A:$A,$A:$A,"&lt;"&amp;A498))+SUMIFS(Movimentacao!$D:$D,Movimentacao!$C:$C,C498,Movimentacao!$A:$A,A498)</f>
        <v>229</v>
      </c>
      <c r="E498" s="2">
        <v>102.14</v>
      </c>
      <c r="F498" s="2">
        <f t="shared" si="8"/>
        <v>23390.06</v>
      </c>
    </row>
    <row r="499" spans="1:6" x14ac:dyDescent="0.25">
      <c r="A499" s="4">
        <v>44321</v>
      </c>
      <c r="B499" t="s">
        <v>12</v>
      </c>
      <c r="C499" t="s">
        <v>2672</v>
      </c>
      <c r="D499" s="7">
        <f>SUMIFS($D:$D,$C:$C,C499,$A:$A,_xlfn.MAXIFS($A:$A,$A:$A,"&lt;"&amp;A499))+SUMIFS(Movimentacao!$D:$D,Movimentacao!$C:$C,C499,Movimentacao!$A:$A,A499)</f>
        <v>113894</v>
      </c>
      <c r="E499" s="2">
        <v>91</v>
      </c>
      <c r="F499" s="2">
        <f t="shared" si="8"/>
        <v>10364354</v>
      </c>
    </row>
    <row r="500" spans="1:6" x14ac:dyDescent="0.25">
      <c r="A500" s="4">
        <v>44321</v>
      </c>
      <c r="B500" t="s">
        <v>12</v>
      </c>
      <c r="C500" t="s">
        <v>2671</v>
      </c>
      <c r="D500" s="7">
        <f>SUMIFS($D:$D,$C:$C,C500,$A:$A,_xlfn.MAXIFS($A:$A,$A:$A,"&lt;"&amp;A500))+SUMIFS(Movimentacao!$D:$D,Movimentacao!$C:$C,C500,Movimentacao!$A:$A,A500)</f>
        <v>23670</v>
      </c>
      <c r="E500" s="2">
        <v>204.15</v>
      </c>
      <c r="F500" s="2">
        <f t="shared" si="8"/>
        <v>4832230.5</v>
      </c>
    </row>
    <row r="501" spans="1:6" x14ac:dyDescent="0.25">
      <c r="A501" s="4">
        <v>44321</v>
      </c>
      <c r="B501" t="s">
        <v>12</v>
      </c>
      <c r="C501" t="s">
        <v>2670</v>
      </c>
      <c r="D501" s="7">
        <f>SUMIFS($D:$D,$C:$C,C501,$A:$A,_xlfn.MAXIFS($A:$A,$A:$A,"&lt;"&amp;A501))+SUMIFS(Movimentacao!$D:$D,Movimentacao!$C:$C,C501,Movimentacao!$A:$A,A501)</f>
        <v>68032</v>
      </c>
      <c r="E501" s="2">
        <v>83.7</v>
      </c>
      <c r="F501" s="2">
        <f t="shared" si="8"/>
        <v>5694278.4000000004</v>
      </c>
    </row>
    <row r="502" spans="1:6" x14ac:dyDescent="0.25">
      <c r="A502" s="4">
        <v>44321</v>
      </c>
      <c r="B502" t="s">
        <v>12</v>
      </c>
      <c r="C502" t="s">
        <v>56</v>
      </c>
      <c r="D502" s="7">
        <f>SUMIFS($D:$D,$C:$C,C502,$A:$A,_xlfn.MAXIFS($A:$A,$A:$A,"&lt;"&amp;A502))+SUMIFS(Movimentacao!$D:$D,Movimentacao!$C:$C,C502,Movimentacao!$A:$A,A502)</f>
        <v>132025</v>
      </c>
      <c r="E502" s="2">
        <v>114.9</v>
      </c>
      <c r="F502" s="2">
        <f t="shared" si="8"/>
        <v>15169672.5</v>
      </c>
    </row>
    <row r="503" spans="1:6" x14ac:dyDescent="0.25">
      <c r="A503" s="4">
        <v>44321</v>
      </c>
      <c r="B503" t="s">
        <v>12</v>
      </c>
      <c r="C503" t="s">
        <v>55</v>
      </c>
      <c r="D503" s="7">
        <f>SUMIFS($D:$D,$C:$C,C503,$A:$A,_xlfn.MAXIFS($A:$A,$A:$A,"&lt;"&amp;A503))+SUMIFS(Movimentacao!$D:$D,Movimentacao!$C:$C,C503,Movimentacao!$A:$A,A503)</f>
        <v>29319</v>
      </c>
      <c r="E503" s="2">
        <v>101.53</v>
      </c>
      <c r="F503" s="2">
        <f t="shared" si="8"/>
        <v>2976758.07</v>
      </c>
    </row>
    <row r="504" spans="1:6" x14ac:dyDescent="0.25">
      <c r="A504" s="4">
        <v>44321</v>
      </c>
      <c r="B504" t="s">
        <v>12</v>
      </c>
      <c r="C504" t="s">
        <v>54</v>
      </c>
      <c r="D504" s="7">
        <f>SUMIFS($D:$D,$C:$C,C504,$A:$A,_xlfn.MAXIFS($A:$A,$A:$A,"&lt;"&amp;A504))+SUMIFS(Movimentacao!$D:$D,Movimentacao!$C:$C,C504,Movimentacao!$A:$A,A504)</f>
        <v>83699</v>
      </c>
      <c r="E504" s="2">
        <v>53.52</v>
      </c>
      <c r="F504" s="2">
        <f t="shared" si="8"/>
        <v>4479570.4800000004</v>
      </c>
    </row>
    <row r="505" spans="1:6" x14ac:dyDescent="0.25">
      <c r="A505" s="4">
        <v>44321</v>
      </c>
      <c r="B505" t="s">
        <v>12</v>
      </c>
      <c r="C505" t="s">
        <v>52</v>
      </c>
      <c r="D505" s="7">
        <f>SUMIFS($D:$D,$C:$C,C505,$A:$A,_xlfn.MAXIFS($A:$A,$A:$A,"&lt;"&amp;A505))+SUMIFS(Movimentacao!$D:$D,Movimentacao!$C:$C,C505,Movimentacao!$A:$A,A505)</f>
        <v>112373</v>
      </c>
      <c r="E505" s="2">
        <v>102.03</v>
      </c>
      <c r="F505" s="2">
        <f t="shared" si="8"/>
        <v>11465417.189999999</v>
      </c>
    </row>
    <row r="506" spans="1:6" x14ac:dyDescent="0.25">
      <c r="A506" s="4">
        <v>44321</v>
      </c>
      <c r="B506" t="s">
        <v>12</v>
      </c>
      <c r="C506" t="s">
        <v>51</v>
      </c>
      <c r="D506" s="7">
        <f>SUMIFS($D:$D,$C:$C,C506,$A:$A,_xlfn.MAXIFS($A:$A,$A:$A,"&lt;"&amp;A506))+SUMIFS(Movimentacao!$D:$D,Movimentacao!$C:$C,C506,Movimentacao!$A:$A,A506)</f>
        <v>34024</v>
      </c>
      <c r="E506" s="2">
        <v>110.58</v>
      </c>
      <c r="F506" s="2">
        <f t="shared" si="8"/>
        <v>3762373.92</v>
      </c>
    </row>
    <row r="507" spans="1:6" x14ac:dyDescent="0.25">
      <c r="A507" s="4">
        <v>44321</v>
      </c>
      <c r="B507" t="s">
        <v>12</v>
      </c>
      <c r="C507" t="s">
        <v>50</v>
      </c>
      <c r="D507" s="7">
        <f>SUMIFS($D:$D,$C:$C,C507,$A:$A,_xlfn.MAXIFS($A:$A,$A:$A,"&lt;"&amp;A507))+SUMIFS(Movimentacao!$D:$D,Movimentacao!$C:$C,C507,Movimentacao!$A:$A,A507)</f>
        <v>127611</v>
      </c>
      <c r="E507" s="2">
        <v>110.32</v>
      </c>
      <c r="F507" s="2">
        <f t="shared" si="8"/>
        <v>14078045.52</v>
      </c>
    </row>
    <row r="508" spans="1:6" x14ac:dyDescent="0.25">
      <c r="A508" s="4">
        <v>44321</v>
      </c>
      <c r="B508" t="s">
        <v>12</v>
      </c>
      <c r="C508" t="s">
        <v>49</v>
      </c>
      <c r="D508" s="7">
        <f>SUMIFS($D:$D,$C:$C,C508,$A:$A,_xlfn.MAXIFS($A:$A,$A:$A,"&lt;"&amp;A508))+SUMIFS(Movimentacao!$D:$D,Movimentacao!$C:$C,C508,Movimentacao!$A:$A,A508)</f>
        <v>20551</v>
      </c>
      <c r="E508" s="2">
        <v>68.61</v>
      </c>
      <c r="F508" s="2">
        <f t="shared" si="8"/>
        <v>1410004.11</v>
      </c>
    </row>
    <row r="509" spans="1:6" x14ac:dyDescent="0.25">
      <c r="A509" s="4">
        <v>44321</v>
      </c>
      <c r="B509" t="s">
        <v>12</v>
      </c>
      <c r="C509" t="s">
        <v>48</v>
      </c>
      <c r="D509" s="7">
        <f>SUMIFS($D:$D,$C:$C,C509,$A:$A,_xlfn.MAXIFS($A:$A,$A:$A,"&lt;"&amp;A509))+SUMIFS(Movimentacao!$D:$D,Movimentacao!$C:$C,C509,Movimentacao!$A:$A,A509)</f>
        <v>68579</v>
      </c>
      <c r="E509" s="2">
        <v>110.31</v>
      </c>
      <c r="F509" s="2">
        <f t="shared" si="8"/>
        <v>7564949.4900000002</v>
      </c>
    </row>
    <row r="510" spans="1:6" x14ac:dyDescent="0.25">
      <c r="A510" s="4">
        <v>44321</v>
      </c>
      <c r="B510" t="s">
        <v>12</v>
      </c>
      <c r="C510" t="s">
        <v>47</v>
      </c>
      <c r="D510" s="7">
        <f>SUMIFS($D:$D,$C:$C,C510,$A:$A,_xlfn.MAXIFS($A:$A,$A:$A,"&lt;"&amp;A510))+SUMIFS(Movimentacao!$D:$D,Movimentacao!$C:$C,C510,Movimentacao!$A:$A,A510)</f>
        <v>50794</v>
      </c>
      <c r="E510" s="2">
        <v>88.51</v>
      </c>
      <c r="F510" s="2">
        <f t="shared" si="8"/>
        <v>4495776.9400000004</v>
      </c>
    </row>
    <row r="511" spans="1:6" x14ac:dyDescent="0.25">
      <c r="A511" s="4">
        <v>44321</v>
      </c>
      <c r="B511" t="s">
        <v>12</v>
      </c>
      <c r="C511" t="s">
        <v>53</v>
      </c>
      <c r="D511" s="7">
        <f>SUMIFS($D:$D,$C:$C,C511,$A:$A,_xlfn.MAXIFS($A:$A,$A:$A,"&lt;"&amp;A511))+SUMIFS(Movimentacao!$D:$D,Movimentacao!$C:$C,C511,Movimentacao!$A:$A,A511)</f>
        <v>129570</v>
      </c>
      <c r="E511" s="2">
        <v>96.27</v>
      </c>
      <c r="F511" s="2">
        <f t="shared" si="8"/>
        <v>12473703.9</v>
      </c>
    </row>
    <row r="512" spans="1:6" x14ac:dyDescent="0.25">
      <c r="A512" s="4">
        <v>44322</v>
      </c>
      <c r="B512" t="s">
        <v>12</v>
      </c>
      <c r="C512" t="s">
        <v>2676</v>
      </c>
      <c r="D512" s="7">
        <f>SUMIFS($D:$D,$C:$C,C512,$A:$A,_xlfn.MAXIFS($A:$A,$A:$A,"&lt;"&amp;A512))+SUMIFS(Movimentacao!$D:$D,Movimentacao!$C:$C,C512,Movimentacao!$A:$A,A512)</f>
        <v>38571</v>
      </c>
      <c r="E512" s="2">
        <v>3</v>
      </c>
      <c r="F512" s="2">
        <f t="shared" si="8"/>
        <v>115713</v>
      </c>
    </row>
    <row r="513" spans="1:6" x14ac:dyDescent="0.25">
      <c r="A513" s="4">
        <v>44322</v>
      </c>
      <c r="B513" t="s">
        <v>12</v>
      </c>
      <c r="C513" t="s">
        <v>2675</v>
      </c>
      <c r="D513" s="7">
        <f>SUMIFS($D:$D,$C:$C,C513,$A:$A,_xlfn.MAXIFS($A:$A,$A:$A,"&lt;"&amp;A513))+SUMIFS(Movimentacao!$D:$D,Movimentacao!$C:$C,C513,Movimentacao!$A:$A,A513)</f>
        <v>275</v>
      </c>
      <c r="E513" s="2">
        <v>104.95</v>
      </c>
      <c r="F513" s="2">
        <f t="shared" si="8"/>
        <v>28861.25</v>
      </c>
    </row>
    <row r="514" spans="1:6" x14ac:dyDescent="0.25">
      <c r="A514" s="4">
        <v>44322</v>
      </c>
      <c r="B514" t="s">
        <v>12</v>
      </c>
      <c r="C514" t="s">
        <v>2673</v>
      </c>
      <c r="D514" s="7">
        <f>SUMIFS($D:$D,$C:$C,C514,$A:$A,_xlfn.MAXIFS($A:$A,$A:$A,"&lt;"&amp;A514))+SUMIFS(Movimentacao!$D:$D,Movimentacao!$C:$C,C514,Movimentacao!$A:$A,A514)</f>
        <v>229</v>
      </c>
      <c r="E514" s="2">
        <v>104.95</v>
      </c>
      <c r="F514" s="2">
        <f t="shared" si="8"/>
        <v>24033.55</v>
      </c>
    </row>
    <row r="515" spans="1:6" x14ac:dyDescent="0.25">
      <c r="A515" s="4">
        <v>44322</v>
      </c>
      <c r="B515" t="s">
        <v>12</v>
      </c>
      <c r="C515" t="s">
        <v>2672</v>
      </c>
      <c r="D515" s="7">
        <f>SUMIFS($D:$D,$C:$C,C515,$A:$A,_xlfn.MAXIFS($A:$A,$A:$A,"&lt;"&amp;A515))+SUMIFS(Movimentacao!$D:$D,Movimentacao!$C:$C,C515,Movimentacao!$A:$A,A515)</f>
        <v>121953</v>
      </c>
      <c r="E515" s="2">
        <v>90.8</v>
      </c>
      <c r="F515" s="2">
        <f t="shared" si="8"/>
        <v>11073332.4</v>
      </c>
    </row>
    <row r="516" spans="1:6" x14ac:dyDescent="0.25">
      <c r="A516" s="4">
        <v>44322</v>
      </c>
      <c r="B516" t="s">
        <v>12</v>
      </c>
      <c r="C516" t="s">
        <v>2671</v>
      </c>
      <c r="D516" s="7">
        <f>SUMIFS($D:$D,$C:$C,C516,$A:$A,_xlfn.MAXIFS($A:$A,$A:$A,"&lt;"&amp;A516))+SUMIFS(Movimentacao!$D:$D,Movimentacao!$C:$C,C516,Movimentacao!$A:$A,A516)</f>
        <v>26153</v>
      </c>
      <c r="E516" s="2">
        <v>204.83</v>
      </c>
      <c r="F516" s="2">
        <f t="shared" si="8"/>
        <v>5356918.99</v>
      </c>
    </row>
    <row r="517" spans="1:6" x14ac:dyDescent="0.25">
      <c r="A517" s="4">
        <v>44322</v>
      </c>
      <c r="B517" t="s">
        <v>12</v>
      </c>
      <c r="C517" t="s">
        <v>2670</v>
      </c>
      <c r="D517" s="7">
        <f>SUMIFS($D:$D,$C:$C,C517,$A:$A,_xlfn.MAXIFS($A:$A,$A:$A,"&lt;"&amp;A517))+SUMIFS(Movimentacao!$D:$D,Movimentacao!$C:$C,C517,Movimentacao!$A:$A,A517)</f>
        <v>68032</v>
      </c>
      <c r="E517" s="2">
        <v>84.6</v>
      </c>
      <c r="F517" s="2">
        <f t="shared" si="8"/>
        <v>5755507.1999999993</v>
      </c>
    </row>
    <row r="518" spans="1:6" x14ac:dyDescent="0.25">
      <c r="A518" s="4">
        <v>44322</v>
      </c>
      <c r="B518" t="s">
        <v>12</v>
      </c>
      <c r="C518" t="s">
        <v>56</v>
      </c>
      <c r="D518" s="7">
        <f>SUMIFS($D:$D,$C:$C,C518,$A:$A,_xlfn.MAXIFS($A:$A,$A:$A,"&lt;"&amp;A518))+SUMIFS(Movimentacao!$D:$D,Movimentacao!$C:$C,C518,Movimentacao!$A:$A,A518)</f>
        <v>132025</v>
      </c>
      <c r="E518" s="2">
        <v>114.99</v>
      </c>
      <c r="F518" s="2">
        <f t="shared" si="8"/>
        <v>15181554.75</v>
      </c>
    </row>
    <row r="519" spans="1:6" x14ac:dyDescent="0.25">
      <c r="A519" s="4">
        <v>44322</v>
      </c>
      <c r="B519" t="s">
        <v>12</v>
      </c>
      <c r="C519" t="s">
        <v>55</v>
      </c>
      <c r="D519" s="7">
        <f>SUMIFS($D:$D,$C:$C,C519,$A:$A,_xlfn.MAXIFS($A:$A,$A:$A,"&lt;"&amp;A519))+SUMIFS(Movimentacao!$D:$D,Movimentacao!$C:$C,C519,Movimentacao!$A:$A,A519)</f>
        <v>29620</v>
      </c>
      <c r="E519" s="2">
        <v>100.29</v>
      </c>
      <c r="F519" s="2">
        <f t="shared" si="8"/>
        <v>2970589.8000000003</v>
      </c>
    </row>
    <row r="520" spans="1:6" x14ac:dyDescent="0.25">
      <c r="A520" s="4">
        <v>44322</v>
      </c>
      <c r="B520" t="s">
        <v>12</v>
      </c>
      <c r="C520" t="s">
        <v>53</v>
      </c>
      <c r="D520" s="7">
        <f>SUMIFS($D:$D,$C:$C,C520,$A:$A,_xlfn.MAXIFS($A:$A,$A:$A,"&lt;"&amp;A520))+SUMIFS(Movimentacao!$D:$D,Movimentacao!$C:$C,C520,Movimentacao!$A:$A,A520)</f>
        <v>130849</v>
      </c>
      <c r="E520" s="2">
        <v>96.35</v>
      </c>
      <c r="F520" s="2">
        <f t="shared" si="8"/>
        <v>12607301.149999999</v>
      </c>
    </row>
    <row r="521" spans="1:6" x14ac:dyDescent="0.25">
      <c r="A521" s="4">
        <v>44322</v>
      </c>
      <c r="B521" t="s">
        <v>12</v>
      </c>
      <c r="C521" t="s">
        <v>52</v>
      </c>
      <c r="D521" s="7">
        <f>SUMIFS($D:$D,$C:$C,C521,$A:$A,_xlfn.MAXIFS($A:$A,$A:$A,"&lt;"&amp;A521))+SUMIFS(Movimentacao!$D:$D,Movimentacao!$C:$C,C521,Movimentacao!$A:$A,A521)</f>
        <v>112373</v>
      </c>
      <c r="E521" s="2">
        <v>101.15</v>
      </c>
      <c r="F521" s="2">
        <f t="shared" ref="F521:F584" si="9">D521*E521</f>
        <v>11366528.950000001</v>
      </c>
    </row>
    <row r="522" spans="1:6" x14ac:dyDescent="0.25">
      <c r="A522" s="4">
        <v>44322</v>
      </c>
      <c r="B522" t="s">
        <v>12</v>
      </c>
      <c r="C522" t="s">
        <v>51</v>
      </c>
      <c r="D522" s="7">
        <f>SUMIFS($D:$D,$C:$C,C522,$A:$A,_xlfn.MAXIFS($A:$A,$A:$A,"&lt;"&amp;A522))+SUMIFS(Movimentacao!$D:$D,Movimentacao!$C:$C,C522,Movimentacao!$A:$A,A522)</f>
        <v>34024</v>
      </c>
      <c r="E522" s="2">
        <v>110</v>
      </c>
      <c r="F522" s="2">
        <f t="shared" si="9"/>
        <v>3742640</v>
      </c>
    </row>
    <row r="523" spans="1:6" x14ac:dyDescent="0.25">
      <c r="A523" s="4">
        <v>44322</v>
      </c>
      <c r="B523" t="s">
        <v>12</v>
      </c>
      <c r="C523" t="s">
        <v>50</v>
      </c>
      <c r="D523" s="7">
        <f>SUMIFS($D:$D,$C:$C,C523,$A:$A,_xlfn.MAXIFS($A:$A,$A:$A,"&lt;"&amp;A523))+SUMIFS(Movimentacao!$D:$D,Movimentacao!$C:$C,C523,Movimentacao!$A:$A,A523)</f>
        <v>127611</v>
      </c>
      <c r="E523" s="2">
        <v>111.59</v>
      </c>
      <c r="F523" s="2">
        <f t="shared" si="9"/>
        <v>14240111.49</v>
      </c>
    </row>
    <row r="524" spans="1:6" x14ac:dyDescent="0.25">
      <c r="A524" s="4">
        <v>44322</v>
      </c>
      <c r="B524" t="s">
        <v>12</v>
      </c>
      <c r="C524" t="s">
        <v>49</v>
      </c>
      <c r="D524" s="7">
        <f>SUMIFS($D:$D,$C:$C,C524,$A:$A,_xlfn.MAXIFS($A:$A,$A:$A,"&lt;"&amp;A524))+SUMIFS(Movimentacao!$D:$D,Movimentacao!$C:$C,C524,Movimentacao!$A:$A,A524)</f>
        <v>21296</v>
      </c>
      <c r="E524" s="2">
        <v>68.7</v>
      </c>
      <c r="F524" s="2">
        <f t="shared" si="9"/>
        <v>1463035.2</v>
      </c>
    </row>
    <row r="525" spans="1:6" x14ac:dyDescent="0.25">
      <c r="A525" s="4">
        <v>44322</v>
      </c>
      <c r="B525" t="s">
        <v>12</v>
      </c>
      <c r="C525" t="s">
        <v>48</v>
      </c>
      <c r="D525" s="7">
        <f>SUMIFS($D:$D,$C:$C,C525,$A:$A,_xlfn.MAXIFS($A:$A,$A:$A,"&lt;"&amp;A525))+SUMIFS(Movimentacao!$D:$D,Movimentacao!$C:$C,C525,Movimentacao!$A:$A,A525)</f>
        <v>68579</v>
      </c>
      <c r="E525" s="2">
        <v>110.24</v>
      </c>
      <c r="F525" s="2">
        <f t="shared" si="9"/>
        <v>7560148.96</v>
      </c>
    </row>
    <row r="526" spans="1:6" x14ac:dyDescent="0.25">
      <c r="A526" s="4">
        <v>44322</v>
      </c>
      <c r="B526" t="s">
        <v>12</v>
      </c>
      <c r="C526" t="s">
        <v>47</v>
      </c>
      <c r="D526" s="7">
        <f>SUMIFS($D:$D,$C:$C,C526,$A:$A,_xlfn.MAXIFS($A:$A,$A:$A,"&lt;"&amp;A526))+SUMIFS(Movimentacao!$D:$D,Movimentacao!$C:$C,C526,Movimentacao!$A:$A,A526)</f>
        <v>50794</v>
      </c>
      <c r="E526" s="2">
        <v>88.8</v>
      </c>
      <c r="F526" s="2">
        <f t="shared" si="9"/>
        <v>4510507.2</v>
      </c>
    </row>
    <row r="527" spans="1:6" x14ac:dyDescent="0.25">
      <c r="A527" s="4">
        <v>44322</v>
      </c>
      <c r="B527" t="s">
        <v>12</v>
      </c>
      <c r="C527" t="s">
        <v>54</v>
      </c>
      <c r="D527" s="7">
        <f>SUMIFS($D:$D,$C:$C,C527,$A:$A,_xlfn.MAXIFS($A:$A,$A:$A,"&lt;"&amp;A527))+SUMIFS(Movimentacao!$D:$D,Movimentacao!$C:$C,C527,Movimentacao!$A:$A,A527)</f>
        <v>84286</v>
      </c>
      <c r="E527" s="2">
        <v>53.8</v>
      </c>
      <c r="F527" s="2">
        <f t="shared" si="9"/>
        <v>4534586.8</v>
      </c>
    </row>
    <row r="528" spans="1:6" x14ac:dyDescent="0.25">
      <c r="A528" s="4">
        <v>44323</v>
      </c>
      <c r="B528" t="s">
        <v>12</v>
      </c>
      <c r="C528" t="s">
        <v>56</v>
      </c>
      <c r="D528" s="7">
        <f>SUMIFS($D:$D,$C:$C,C528,$A:$A,_xlfn.MAXIFS($A:$A,$A:$A,"&lt;"&amp;A528))+SUMIFS(Movimentacao!$D:$D,Movimentacao!$C:$C,C528,Movimentacao!$A:$A,A528)</f>
        <v>132025</v>
      </c>
      <c r="E528" s="2">
        <v>115.22</v>
      </c>
      <c r="F528" s="2">
        <f t="shared" si="9"/>
        <v>15211920.5</v>
      </c>
    </row>
    <row r="529" spans="1:6" x14ac:dyDescent="0.25">
      <c r="A529" s="4">
        <v>44323</v>
      </c>
      <c r="B529" t="s">
        <v>12</v>
      </c>
      <c r="C529" t="s">
        <v>2676</v>
      </c>
      <c r="D529" s="7">
        <f>SUMIFS($D:$D,$C:$C,C529,$A:$A,_xlfn.MAXIFS($A:$A,$A:$A,"&lt;"&amp;A529))+SUMIFS(Movimentacao!$D:$D,Movimentacao!$C:$C,C529,Movimentacao!$A:$A,A529)</f>
        <v>38571</v>
      </c>
      <c r="E529" s="2">
        <v>3.01</v>
      </c>
      <c r="F529" s="2">
        <f t="shared" si="9"/>
        <v>116098.70999999999</v>
      </c>
    </row>
    <row r="530" spans="1:6" x14ac:dyDescent="0.25">
      <c r="A530" s="4">
        <v>44323</v>
      </c>
      <c r="B530" t="s">
        <v>12</v>
      </c>
      <c r="C530" t="s">
        <v>2675</v>
      </c>
      <c r="D530" s="7">
        <f>SUMIFS($D:$D,$C:$C,C530,$A:$A,_xlfn.MAXIFS($A:$A,$A:$A,"&lt;"&amp;A530))+SUMIFS(Movimentacao!$D:$D,Movimentacao!$C:$C,C530,Movimentacao!$A:$A,A530)</f>
        <v>275</v>
      </c>
      <c r="E530" s="2">
        <v>104.31</v>
      </c>
      <c r="F530" s="2">
        <f t="shared" si="9"/>
        <v>28685.25</v>
      </c>
    </row>
    <row r="531" spans="1:6" x14ac:dyDescent="0.25">
      <c r="A531" s="4">
        <v>44323</v>
      </c>
      <c r="B531" t="s">
        <v>12</v>
      </c>
      <c r="C531" t="s">
        <v>2673</v>
      </c>
      <c r="D531" s="7">
        <f>SUMIFS($D:$D,$C:$C,C531,$A:$A,_xlfn.MAXIFS($A:$A,$A:$A,"&lt;"&amp;A531))+SUMIFS(Movimentacao!$D:$D,Movimentacao!$C:$C,C531,Movimentacao!$A:$A,A531)</f>
        <v>229</v>
      </c>
      <c r="E531" s="2">
        <v>104.31</v>
      </c>
      <c r="F531" s="2">
        <f t="shared" si="9"/>
        <v>23886.99</v>
      </c>
    </row>
    <row r="532" spans="1:6" x14ac:dyDescent="0.25">
      <c r="A532" s="4">
        <v>44323</v>
      </c>
      <c r="B532" t="s">
        <v>12</v>
      </c>
      <c r="C532" t="s">
        <v>2672</v>
      </c>
      <c r="D532" s="7">
        <f>SUMIFS($D:$D,$C:$C,C532,$A:$A,_xlfn.MAXIFS($A:$A,$A:$A,"&lt;"&amp;A532))+SUMIFS(Movimentacao!$D:$D,Movimentacao!$C:$C,C532,Movimentacao!$A:$A,A532)</f>
        <v>124440</v>
      </c>
      <c r="E532" s="2">
        <v>90.03</v>
      </c>
      <c r="F532" s="2">
        <f t="shared" si="9"/>
        <v>11203333.199999999</v>
      </c>
    </row>
    <row r="533" spans="1:6" x14ac:dyDescent="0.25">
      <c r="A533" s="4">
        <v>44323</v>
      </c>
      <c r="B533" t="s">
        <v>12</v>
      </c>
      <c r="C533" t="s">
        <v>2671</v>
      </c>
      <c r="D533" s="7">
        <f>SUMIFS($D:$D,$C:$C,C533,$A:$A,_xlfn.MAXIFS($A:$A,$A:$A,"&lt;"&amp;A533))+SUMIFS(Movimentacao!$D:$D,Movimentacao!$C:$C,C533,Movimentacao!$A:$A,A533)</f>
        <v>26223</v>
      </c>
      <c r="E533" s="2">
        <v>204.25</v>
      </c>
      <c r="F533" s="2">
        <f t="shared" si="9"/>
        <v>5356047.75</v>
      </c>
    </row>
    <row r="534" spans="1:6" x14ac:dyDescent="0.25">
      <c r="A534" s="4">
        <v>44323</v>
      </c>
      <c r="B534" t="s">
        <v>12</v>
      </c>
      <c r="C534" t="s">
        <v>2670</v>
      </c>
      <c r="D534" s="7">
        <f>SUMIFS($D:$D,$C:$C,C534,$A:$A,_xlfn.MAXIFS($A:$A,$A:$A,"&lt;"&amp;A534))+SUMIFS(Movimentacao!$D:$D,Movimentacao!$C:$C,C534,Movimentacao!$A:$A,A534)</f>
        <v>68557</v>
      </c>
      <c r="E534" s="2">
        <v>84.85</v>
      </c>
      <c r="F534" s="2">
        <f t="shared" si="9"/>
        <v>5817061.4499999993</v>
      </c>
    </row>
    <row r="535" spans="1:6" x14ac:dyDescent="0.25">
      <c r="A535" s="4">
        <v>44323</v>
      </c>
      <c r="B535" t="s">
        <v>12</v>
      </c>
      <c r="C535" t="s">
        <v>55</v>
      </c>
      <c r="D535" s="7">
        <f>SUMIFS($D:$D,$C:$C,C535,$A:$A,_xlfn.MAXIFS($A:$A,$A:$A,"&lt;"&amp;A535))+SUMIFS(Movimentacao!$D:$D,Movimentacao!$C:$C,C535,Movimentacao!$A:$A,A535)</f>
        <v>30053</v>
      </c>
      <c r="E535" s="2">
        <v>100.59</v>
      </c>
      <c r="F535" s="2">
        <f t="shared" si="9"/>
        <v>3023031.27</v>
      </c>
    </row>
    <row r="536" spans="1:6" x14ac:dyDescent="0.25">
      <c r="A536" s="4">
        <v>44323</v>
      </c>
      <c r="B536" t="s">
        <v>12</v>
      </c>
      <c r="C536" t="s">
        <v>47</v>
      </c>
      <c r="D536" s="7">
        <f>SUMIFS($D:$D,$C:$C,C536,$A:$A,_xlfn.MAXIFS($A:$A,$A:$A,"&lt;"&amp;A536))+SUMIFS(Movimentacao!$D:$D,Movimentacao!$C:$C,C536,Movimentacao!$A:$A,A536)</f>
        <v>50922</v>
      </c>
      <c r="E536" s="2">
        <v>88.49</v>
      </c>
      <c r="F536" s="2">
        <f t="shared" si="9"/>
        <v>4506087.7799999993</v>
      </c>
    </row>
    <row r="537" spans="1:6" x14ac:dyDescent="0.25">
      <c r="A537" s="4">
        <v>44323</v>
      </c>
      <c r="B537" t="s">
        <v>12</v>
      </c>
      <c r="C537" t="s">
        <v>53</v>
      </c>
      <c r="D537" s="7">
        <f>SUMIFS($D:$D,$C:$C,C537,$A:$A,_xlfn.MAXIFS($A:$A,$A:$A,"&lt;"&amp;A537))+SUMIFS(Movimentacao!$D:$D,Movimentacao!$C:$C,C537,Movimentacao!$A:$A,A537)</f>
        <v>137478</v>
      </c>
      <c r="E537" s="2">
        <v>96.3</v>
      </c>
      <c r="F537" s="2">
        <f t="shared" si="9"/>
        <v>13239131.4</v>
      </c>
    </row>
    <row r="538" spans="1:6" x14ac:dyDescent="0.25">
      <c r="A538" s="4">
        <v>44323</v>
      </c>
      <c r="B538" t="s">
        <v>12</v>
      </c>
      <c r="C538" t="s">
        <v>52</v>
      </c>
      <c r="D538" s="7">
        <f>SUMIFS($D:$D,$C:$C,C538,$A:$A,_xlfn.MAXIFS($A:$A,$A:$A,"&lt;"&amp;A538))+SUMIFS(Movimentacao!$D:$D,Movimentacao!$C:$C,C538,Movimentacao!$A:$A,A538)</f>
        <v>112373</v>
      </c>
      <c r="E538" s="2">
        <v>101.19</v>
      </c>
      <c r="F538" s="2">
        <f t="shared" si="9"/>
        <v>11371023.869999999</v>
      </c>
    </row>
    <row r="539" spans="1:6" x14ac:dyDescent="0.25">
      <c r="A539" s="4">
        <v>44323</v>
      </c>
      <c r="B539" t="s">
        <v>12</v>
      </c>
      <c r="C539" t="s">
        <v>51</v>
      </c>
      <c r="D539" s="7">
        <f>SUMIFS($D:$D,$C:$C,C539,$A:$A,_xlfn.MAXIFS($A:$A,$A:$A,"&lt;"&amp;A539))+SUMIFS(Movimentacao!$D:$D,Movimentacao!$C:$C,C539,Movimentacao!$A:$A,A539)</f>
        <v>34257</v>
      </c>
      <c r="E539" s="2">
        <v>110</v>
      </c>
      <c r="F539" s="2">
        <f t="shared" si="9"/>
        <v>3768270</v>
      </c>
    </row>
    <row r="540" spans="1:6" x14ac:dyDescent="0.25">
      <c r="A540" s="4">
        <v>44323</v>
      </c>
      <c r="B540" t="s">
        <v>12</v>
      </c>
      <c r="C540" t="s">
        <v>50</v>
      </c>
      <c r="D540" s="7">
        <f>SUMIFS($D:$D,$C:$C,C540,$A:$A,_xlfn.MAXIFS($A:$A,$A:$A,"&lt;"&amp;A540))+SUMIFS(Movimentacao!$D:$D,Movimentacao!$C:$C,C540,Movimentacao!$A:$A,A540)</f>
        <v>133211</v>
      </c>
      <c r="E540" s="2">
        <v>110.71</v>
      </c>
      <c r="F540" s="2">
        <f t="shared" si="9"/>
        <v>14747789.809999999</v>
      </c>
    </row>
    <row r="541" spans="1:6" x14ac:dyDescent="0.25">
      <c r="A541" s="4">
        <v>44323</v>
      </c>
      <c r="B541" t="s">
        <v>12</v>
      </c>
      <c r="C541" t="s">
        <v>49</v>
      </c>
      <c r="D541" s="7">
        <f>SUMIFS($D:$D,$C:$C,C541,$A:$A,_xlfn.MAXIFS($A:$A,$A:$A,"&lt;"&amp;A541))+SUMIFS(Movimentacao!$D:$D,Movimentacao!$C:$C,C541,Movimentacao!$A:$A,A541)</f>
        <v>21668</v>
      </c>
      <c r="E541" s="2">
        <v>68.84</v>
      </c>
      <c r="F541" s="2">
        <f t="shared" si="9"/>
        <v>1491625.12</v>
      </c>
    </row>
    <row r="542" spans="1:6" x14ac:dyDescent="0.25">
      <c r="A542" s="4">
        <v>44323</v>
      </c>
      <c r="B542" t="s">
        <v>12</v>
      </c>
      <c r="C542" t="s">
        <v>48</v>
      </c>
      <c r="D542" s="7">
        <f>SUMIFS($D:$D,$C:$C,C542,$A:$A,_xlfn.MAXIFS($A:$A,$A:$A,"&lt;"&amp;A542))+SUMIFS(Movimentacao!$D:$D,Movimentacao!$C:$C,C542,Movimentacao!$A:$A,A542)</f>
        <v>68579</v>
      </c>
      <c r="E542" s="2">
        <v>110.44</v>
      </c>
      <c r="F542" s="2">
        <f t="shared" si="9"/>
        <v>7573864.7599999998</v>
      </c>
    </row>
    <row r="543" spans="1:6" x14ac:dyDescent="0.25">
      <c r="A543" s="4">
        <v>44323</v>
      </c>
      <c r="B543" t="s">
        <v>12</v>
      </c>
      <c r="C543" t="s">
        <v>54</v>
      </c>
      <c r="D543" s="7">
        <f>SUMIFS($D:$D,$C:$C,C543,$A:$A,_xlfn.MAXIFS($A:$A,$A:$A,"&lt;"&amp;A543))+SUMIFS(Movimentacao!$D:$D,Movimentacao!$C:$C,C543,Movimentacao!$A:$A,A543)</f>
        <v>84286</v>
      </c>
      <c r="E543" s="2">
        <v>54.53</v>
      </c>
      <c r="F543" s="2">
        <f t="shared" si="9"/>
        <v>4596115.58</v>
      </c>
    </row>
    <row r="544" spans="1:6" x14ac:dyDescent="0.25">
      <c r="A544" s="4">
        <v>44326</v>
      </c>
      <c r="B544" t="s">
        <v>12</v>
      </c>
      <c r="C544" t="s">
        <v>2670</v>
      </c>
      <c r="D544" s="7">
        <f>SUMIFS($D:$D,$C:$C,C544,$A:$A,_xlfn.MAXIFS($A:$A,$A:$A,"&lt;"&amp;A544))+SUMIFS(Movimentacao!$D:$D,Movimentacao!$C:$C,C544,Movimentacao!$A:$A,A544)</f>
        <v>71006</v>
      </c>
      <c r="E544" s="2">
        <v>84.79</v>
      </c>
      <c r="F544" s="2">
        <f t="shared" si="9"/>
        <v>6020598.7400000002</v>
      </c>
    </row>
    <row r="545" spans="1:6" x14ac:dyDescent="0.25">
      <c r="A545" s="4">
        <v>44326</v>
      </c>
      <c r="B545" t="s">
        <v>12</v>
      </c>
      <c r="C545" t="s">
        <v>2676</v>
      </c>
      <c r="D545" s="7">
        <f>SUMIFS($D:$D,$C:$C,C545,$A:$A,_xlfn.MAXIFS($A:$A,$A:$A,"&lt;"&amp;A545))+SUMIFS(Movimentacao!$D:$D,Movimentacao!$C:$C,C545,Movimentacao!$A:$A,A545)</f>
        <v>38571</v>
      </c>
      <c r="E545" s="2">
        <v>2.5499999999999998</v>
      </c>
      <c r="F545" s="2">
        <f t="shared" si="9"/>
        <v>98356.049999999988</v>
      </c>
    </row>
    <row r="546" spans="1:6" x14ac:dyDescent="0.25">
      <c r="A546" s="4">
        <v>44326</v>
      </c>
      <c r="B546" t="s">
        <v>12</v>
      </c>
      <c r="C546" t="s">
        <v>2677</v>
      </c>
      <c r="D546" s="7">
        <f>SUMIFS($D:$D,$C:$C,C546,$A:$A,_xlfn.MAXIFS($A:$A,$A:$A,"&lt;"&amp;A546))+SUMIFS(Movimentacao!$D:$D,Movimentacao!$C:$C,C546,Movimentacao!$A:$A,A546)</f>
        <v>122</v>
      </c>
      <c r="E546" s="2">
        <v>105.16</v>
      </c>
      <c r="F546" s="2">
        <f t="shared" si="9"/>
        <v>12829.52</v>
      </c>
    </row>
    <row r="547" spans="1:6" x14ac:dyDescent="0.25">
      <c r="A547" s="4">
        <v>44326</v>
      </c>
      <c r="B547" t="s">
        <v>12</v>
      </c>
      <c r="C547" t="s">
        <v>2675</v>
      </c>
      <c r="D547" s="7">
        <f>SUMIFS($D:$D,$C:$C,C547,$A:$A,_xlfn.MAXIFS($A:$A,$A:$A,"&lt;"&amp;A547))+SUMIFS(Movimentacao!$D:$D,Movimentacao!$C:$C,C547,Movimentacao!$A:$A,A547)</f>
        <v>275</v>
      </c>
      <c r="E547" s="2">
        <v>105.16</v>
      </c>
      <c r="F547" s="2">
        <f t="shared" si="9"/>
        <v>28919</v>
      </c>
    </row>
    <row r="548" spans="1:6" x14ac:dyDescent="0.25">
      <c r="A548" s="4">
        <v>44326</v>
      </c>
      <c r="B548" t="s">
        <v>12</v>
      </c>
      <c r="C548" t="s">
        <v>2673</v>
      </c>
      <c r="D548" s="7">
        <f>SUMIFS($D:$D,$C:$C,C548,$A:$A,_xlfn.MAXIFS($A:$A,$A:$A,"&lt;"&amp;A548))+SUMIFS(Movimentacao!$D:$D,Movimentacao!$C:$C,C548,Movimentacao!$A:$A,A548)</f>
        <v>229</v>
      </c>
      <c r="E548" s="2">
        <v>105.16</v>
      </c>
      <c r="F548" s="2">
        <f t="shared" si="9"/>
        <v>24081.64</v>
      </c>
    </row>
    <row r="549" spans="1:6" x14ac:dyDescent="0.25">
      <c r="A549" s="4">
        <v>44326</v>
      </c>
      <c r="B549" t="s">
        <v>12</v>
      </c>
      <c r="C549" t="s">
        <v>2672</v>
      </c>
      <c r="D549" s="7">
        <f>SUMIFS($D:$D,$C:$C,C549,$A:$A,_xlfn.MAXIFS($A:$A,$A:$A,"&lt;"&amp;A549))+SUMIFS(Movimentacao!$D:$D,Movimentacao!$C:$C,C549,Movimentacao!$A:$A,A549)</f>
        <v>125432</v>
      </c>
      <c r="E549" s="2">
        <v>90</v>
      </c>
      <c r="F549" s="2">
        <f t="shared" si="9"/>
        <v>11288880</v>
      </c>
    </row>
    <row r="550" spans="1:6" x14ac:dyDescent="0.25">
      <c r="A550" s="4">
        <v>44326</v>
      </c>
      <c r="B550" t="s">
        <v>12</v>
      </c>
      <c r="C550" t="s">
        <v>2671</v>
      </c>
      <c r="D550" s="7">
        <f>SUMIFS($D:$D,$C:$C,C550,$A:$A,_xlfn.MAXIFS($A:$A,$A:$A,"&lt;"&amp;A550))+SUMIFS(Movimentacao!$D:$D,Movimentacao!$C:$C,C550,Movimentacao!$A:$A,A550)</f>
        <v>28819</v>
      </c>
      <c r="E550" s="2">
        <v>201.02</v>
      </c>
      <c r="F550" s="2">
        <f t="shared" si="9"/>
        <v>5793195.3799999999</v>
      </c>
    </row>
    <row r="551" spans="1:6" x14ac:dyDescent="0.25">
      <c r="A551" s="4">
        <v>44326</v>
      </c>
      <c r="B551" t="s">
        <v>12</v>
      </c>
      <c r="C551" t="s">
        <v>56</v>
      </c>
      <c r="D551" s="7">
        <f>SUMIFS($D:$D,$C:$C,C551,$A:$A,_xlfn.MAXIFS($A:$A,$A:$A,"&lt;"&amp;A551))+SUMIFS(Movimentacao!$D:$D,Movimentacao!$C:$C,C551,Movimentacao!$A:$A,A551)</f>
        <v>132025</v>
      </c>
      <c r="E551" s="2">
        <v>115</v>
      </c>
      <c r="F551" s="2">
        <f t="shared" si="9"/>
        <v>15182875</v>
      </c>
    </row>
    <row r="552" spans="1:6" x14ac:dyDescent="0.25">
      <c r="A552" s="4">
        <v>44326</v>
      </c>
      <c r="B552" t="s">
        <v>12</v>
      </c>
      <c r="C552" t="s">
        <v>48</v>
      </c>
      <c r="D552" s="7">
        <f>SUMIFS($D:$D,$C:$C,C552,$A:$A,_xlfn.MAXIFS($A:$A,$A:$A,"&lt;"&amp;A552))+SUMIFS(Movimentacao!$D:$D,Movimentacao!$C:$C,C552,Movimentacao!$A:$A,A552)</f>
        <v>68579</v>
      </c>
      <c r="E552" s="2">
        <v>109.5</v>
      </c>
      <c r="F552" s="2">
        <f t="shared" si="9"/>
        <v>7509400.5</v>
      </c>
    </row>
    <row r="553" spans="1:6" x14ac:dyDescent="0.25">
      <c r="A553" s="4">
        <v>44326</v>
      </c>
      <c r="B553" t="s">
        <v>12</v>
      </c>
      <c r="C553" t="s">
        <v>54</v>
      </c>
      <c r="D553" s="7">
        <f>SUMIFS($D:$D,$C:$C,C553,$A:$A,_xlfn.MAXIFS($A:$A,$A:$A,"&lt;"&amp;A553))+SUMIFS(Movimentacao!$D:$D,Movimentacao!$C:$C,C553,Movimentacao!$A:$A,A553)</f>
        <v>84286</v>
      </c>
      <c r="E553" s="2">
        <v>54.57</v>
      </c>
      <c r="F553" s="2">
        <f t="shared" si="9"/>
        <v>4599487.0200000005</v>
      </c>
    </row>
    <row r="554" spans="1:6" x14ac:dyDescent="0.25">
      <c r="A554" s="4">
        <v>44326</v>
      </c>
      <c r="B554" t="s">
        <v>12</v>
      </c>
      <c r="C554" t="s">
        <v>53</v>
      </c>
      <c r="D554" s="7">
        <f>SUMIFS($D:$D,$C:$C,C554,$A:$A,_xlfn.MAXIFS($A:$A,$A:$A,"&lt;"&amp;A554))+SUMIFS(Movimentacao!$D:$D,Movimentacao!$C:$C,C554,Movimentacao!$A:$A,A554)</f>
        <v>137594</v>
      </c>
      <c r="E554" s="2">
        <v>96.3</v>
      </c>
      <c r="F554" s="2">
        <f t="shared" si="9"/>
        <v>13250302.199999999</v>
      </c>
    </row>
    <row r="555" spans="1:6" x14ac:dyDescent="0.25">
      <c r="A555" s="4">
        <v>44326</v>
      </c>
      <c r="B555" t="s">
        <v>12</v>
      </c>
      <c r="C555" t="s">
        <v>52</v>
      </c>
      <c r="D555" s="7">
        <f>SUMIFS($D:$D,$C:$C,C555,$A:$A,_xlfn.MAXIFS($A:$A,$A:$A,"&lt;"&amp;A555))+SUMIFS(Movimentacao!$D:$D,Movimentacao!$C:$C,C555,Movimentacao!$A:$A,A555)</f>
        <v>112373</v>
      </c>
      <c r="E555" s="2">
        <v>100.74</v>
      </c>
      <c r="F555" s="2">
        <f t="shared" si="9"/>
        <v>11320456.02</v>
      </c>
    </row>
    <row r="556" spans="1:6" x14ac:dyDescent="0.25">
      <c r="A556" s="4">
        <v>44326</v>
      </c>
      <c r="B556" t="s">
        <v>12</v>
      </c>
      <c r="C556" t="s">
        <v>51</v>
      </c>
      <c r="D556" s="7">
        <f>SUMIFS($D:$D,$C:$C,C556,$A:$A,_xlfn.MAXIFS($A:$A,$A:$A,"&lt;"&amp;A556))+SUMIFS(Movimentacao!$D:$D,Movimentacao!$C:$C,C556,Movimentacao!$A:$A,A556)</f>
        <v>34257</v>
      </c>
      <c r="E556" s="2">
        <v>110.35</v>
      </c>
      <c r="F556" s="2">
        <f t="shared" si="9"/>
        <v>3780259.9499999997</v>
      </c>
    </row>
    <row r="557" spans="1:6" x14ac:dyDescent="0.25">
      <c r="A557" s="4">
        <v>44326</v>
      </c>
      <c r="B557" t="s">
        <v>12</v>
      </c>
      <c r="C557" t="s">
        <v>50</v>
      </c>
      <c r="D557" s="7">
        <f>SUMIFS($D:$D,$C:$C,C557,$A:$A,_xlfn.MAXIFS($A:$A,$A:$A,"&lt;"&amp;A557))+SUMIFS(Movimentacao!$D:$D,Movimentacao!$C:$C,C557,Movimentacao!$A:$A,A557)</f>
        <v>136064</v>
      </c>
      <c r="E557" s="2">
        <v>108.99</v>
      </c>
      <c r="F557" s="2">
        <f t="shared" si="9"/>
        <v>14829615.359999999</v>
      </c>
    </row>
    <row r="558" spans="1:6" x14ac:dyDescent="0.25">
      <c r="A558" s="4">
        <v>44326</v>
      </c>
      <c r="B558" t="s">
        <v>12</v>
      </c>
      <c r="C558" t="s">
        <v>49</v>
      </c>
      <c r="D558" s="7">
        <f>SUMIFS($D:$D,$C:$C,C558,$A:$A,_xlfn.MAXIFS($A:$A,$A:$A,"&lt;"&amp;A558))+SUMIFS(Movimentacao!$D:$D,Movimentacao!$C:$C,C558,Movimentacao!$A:$A,A558)</f>
        <v>22269</v>
      </c>
      <c r="E558" s="2">
        <v>68.599999999999994</v>
      </c>
      <c r="F558" s="2">
        <f t="shared" si="9"/>
        <v>1527653.4</v>
      </c>
    </row>
    <row r="559" spans="1:6" x14ac:dyDescent="0.25">
      <c r="A559" s="4">
        <v>44326</v>
      </c>
      <c r="B559" t="s">
        <v>12</v>
      </c>
      <c r="C559" t="s">
        <v>47</v>
      </c>
      <c r="D559" s="7">
        <f>SUMIFS($D:$D,$C:$C,C559,$A:$A,_xlfn.MAXIFS($A:$A,$A:$A,"&lt;"&amp;A559))+SUMIFS(Movimentacao!$D:$D,Movimentacao!$C:$C,C559,Movimentacao!$A:$A,A559)</f>
        <v>51058</v>
      </c>
      <c r="E559" s="2">
        <v>86.81</v>
      </c>
      <c r="F559" s="2">
        <f t="shared" si="9"/>
        <v>4432344.9800000004</v>
      </c>
    </row>
    <row r="560" spans="1:6" x14ac:dyDescent="0.25">
      <c r="A560" s="4">
        <v>44326</v>
      </c>
      <c r="B560" t="s">
        <v>12</v>
      </c>
      <c r="C560" t="s">
        <v>55</v>
      </c>
      <c r="D560" s="7">
        <f>SUMIFS($D:$D,$C:$C,C560,$A:$A,_xlfn.MAXIFS($A:$A,$A:$A,"&lt;"&amp;A560))+SUMIFS(Movimentacao!$D:$D,Movimentacao!$C:$C,C560,Movimentacao!$A:$A,A560)</f>
        <v>30053</v>
      </c>
      <c r="E560" s="2">
        <v>98.01</v>
      </c>
      <c r="F560" s="2">
        <f t="shared" si="9"/>
        <v>2945494.5300000003</v>
      </c>
    </row>
    <row r="561" spans="1:6" x14ac:dyDescent="0.25">
      <c r="A561" s="4">
        <v>44327</v>
      </c>
      <c r="B561" t="s">
        <v>12</v>
      </c>
      <c r="C561" t="s">
        <v>2677</v>
      </c>
      <c r="D561" s="7">
        <f>SUMIFS($D:$D,$C:$C,C561,$A:$A,_xlfn.MAXIFS($A:$A,$A:$A,"&lt;"&amp;A561))+SUMIFS(Movimentacao!$D:$D,Movimentacao!$C:$C,C561,Movimentacao!$A:$A,A561)</f>
        <v>122</v>
      </c>
      <c r="E561" s="2">
        <v>105.01</v>
      </c>
      <c r="F561" s="2">
        <f t="shared" si="9"/>
        <v>12811.220000000001</v>
      </c>
    </row>
    <row r="562" spans="1:6" x14ac:dyDescent="0.25">
      <c r="A562" s="4">
        <v>44327</v>
      </c>
      <c r="B562" t="s">
        <v>12</v>
      </c>
      <c r="C562" t="s">
        <v>2676</v>
      </c>
      <c r="D562" s="7">
        <f>SUMIFS($D:$D,$C:$C,C562,$A:$A,_xlfn.MAXIFS($A:$A,$A:$A,"&lt;"&amp;A562))+SUMIFS(Movimentacao!$D:$D,Movimentacao!$C:$C,C562,Movimentacao!$A:$A,A562)</f>
        <v>38571</v>
      </c>
      <c r="E562" s="2">
        <v>2.69</v>
      </c>
      <c r="F562" s="2">
        <f t="shared" si="9"/>
        <v>103755.98999999999</v>
      </c>
    </row>
    <row r="563" spans="1:6" x14ac:dyDescent="0.25">
      <c r="A563" s="4">
        <v>44327</v>
      </c>
      <c r="B563" t="s">
        <v>12</v>
      </c>
      <c r="C563" t="s">
        <v>2675</v>
      </c>
      <c r="D563" s="7">
        <f>SUMIFS($D:$D,$C:$C,C563,$A:$A,_xlfn.MAXIFS($A:$A,$A:$A,"&lt;"&amp;A563))+SUMIFS(Movimentacao!$D:$D,Movimentacao!$C:$C,C563,Movimentacao!$A:$A,A563)</f>
        <v>275</v>
      </c>
      <c r="E563" s="2">
        <v>105.01</v>
      </c>
      <c r="F563" s="2">
        <f t="shared" si="9"/>
        <v>28877.75</v>
      </c>
    </row>
    <row r="564" spans="1:6" x14ac:dyDescent="0.25">
      <c r="A564" s="4">
        <v>44327</v>
      </c>
      <c r="B564" t="s">
        <v>12</v>
      </c>
      <c r="C564" t="s">
        <v>2673</v>
      </c>
      <c r="D564" s="7">
        <f>SUMIFS($D:$D,$C:$C,C564,$A:$A,_xlfn.MAXIFS($A:$A,$A:$A,"&lt;"&amp;A564))+SUMIFS(Movimentacao!$D:$D,Movimentacao!$C:$C,C564,Movimentacao!$A:$A,A564)</f>
        <v>229</v>
      </c>
      <c r="E564" s="2">
        <v>105.01</v>
      </c>
      <c r="F564" s="2">
        <f t="shared" si="9"/>
        <v>24047.29</v>
      </c>
    </row>
    <row r="565" spans="1:6" x14ac:dyDescent="0.25">
      <c r="A565" s="4">
        <v>44327</v>
      </c>
      <c r="B565" t="s">
        <v>12</v>
      </c>
      <c r="C565" t="s">
        <v>2672</v>
      </c>
      <c r="D565" s="7">
        <f>SUMIFS($D:$D,$C:$C,C565,$A:$A,_xlfn.MAXIFS($A:$A,$A:$A,"&lt;"&amp;A565))+SUMIFS(Movimentacao!$D:$D,Movimentacao!$C:$C,C565,Movimentacao!$A:$A,A565)</f>
        <v>125432</v>
      </c>
      <c r="E565" s="2">
        <v>89.5</v>
      </c>
      <c r="F565" s="2">
        <f t="shared" si="9"/>
        <v>11226164</v>
      </c>
    </row>
    <row r="566" spans="1:6" x14ac:dyDescent="0.25">
      <c r="A566" s="4">
        <v>44327</v>
      </c>
      <c r="B566" t="s">
        <v>12</v>
      </c>
      <c r="C566" t="s">
        <v>2671</v>
      </c>
      <c r="D566" s="7">
        <f>SUMIFS($D:$D,$C:$C,C566,$A:$A,_xlfn.MAXIFS($A:$A,$A:$A,"&lt;"&amp;A566))+SUMIFS(Movimentacao!$D:$D,Movimentacao!$C:$C,C566,Movimentacao!$A:$A,A566)</f>
        <v>31546</v>
      </c>
      <c r="E566" s="2">
        <v>199.5</v>
      </c>
      <c r="F566" s="2">
        <f t="shared" si="9"/>
        <v>6293427</v>
      </c>
    </row>
    <row r="567" spans="1:6" x14ac:dyDescent="0.25">
      <c r="A567" s="4">
        <v>44327</v>
      </c>
      <c r="B567" t="s">
        <v>12</v>
      </c>
      <c r="C567" t="s">
        <v>2670</v>
      </c>
      <c r="D567" s="7">
        <f>SUMIFS($D:$D,$C:$C,C567,$A:$A,_xlfn.MAXIFS($A:$A,$A:$A,"&lt;"&amp;A567))+SUMIFS(Movimentacao!$D:$D,Movimentacao!$C:$C,C567,Movimentacao!$A:$A,A567)</f>
        <v>71006</v>
      </c>
      <c r="E567" s="2">
        <v>84.27</v>
      </c>
      <c r="F567" s="2">
        <f t="shared" si="9"/>
        <v>5983675.6200000001</v>
      </c>
    </row>
    <row r="568" spans="1:6" x14ac:dyDescent="0.25">
      <c r="A568" s="4">
        <v>44327</v>
      </c>
      <c r="B568" t="s">
        <v>12</v>
      </c>
      <c r="C568" t="s">
        <v>56</v>
      </c>
      <c r="D568" s="7">
        <f>SUMIFS($D:$D,$C:$C,C568,$A:$A,_xlfn.MAXIFS($A:$A,$A:$A,"&lt;"&amp;A568))+SUMIFS(Movimentacao!$D:$D,Movimentacao!$C:$C,C568,Movimentacao!$A:$A,A568)</f>
        <v>132025</v>
      </c>
      <c r="E568" s="2">
        <v>115.28</v>
      </c>
      <c r="F568" s="2">
        <f t="shared" si="9"/>
        <v>15219842</v>
      </c>
    </row>
    <row r="569" spans="1:6" x14ac:dyDescent="0.25">
      <c r="A569" s="4">
        <v>44327</v>
      </c>
      <c r="B569" t="s">
        <v>12</v>
      </c>
      <c r="C569" t="s">
        <v>55</v>
      </c>
      <c r="D569" s="7">
        <f>SUMIFS($D:$D,$C:$C,C569,$A:$A,_xlfn.MAXIFS($A:$A,$A:$A,"&lt;"&amp;A569))+SUMIFS(Movimentacao!$D:$D,Movimentacao!$C:$C,C569,Movimentacao!$A:$A,A569)</f>
        <v>30592</v>
      </c>
      <c r="E569" s="2">
        <v>99.5</v>
      </c>
      <c r="F569" s="2">
        <f t="shared" si="9"/>
        <v>3043904</v>
      </c>
    </row>
    <row r="570" spans="1:6" x14ac:dyDescent="0.25">
      <c r="A570" s="4">
        <v>44327</v>
      </c>
      <c r="B570" t="s">
        <v>12</v>
      </c>
      <c r="C570" t="s">
        <v>53</v>
      </c>
      <c r="D570" s="7">
        <f>SUMIFS($D:$D,$C:$C,C570,$A:$A,_xlfn.MAXIFS($A:$A,$A:$A,"&lt;"&amp;A570))+SUMIFS(Movimentacao!$D:$D,Movimentacao!$C:$C,C570,Movimentacao!$A:$A,A570)</f>
        <v>137598</v>
      </c>
      <c r="E570" s="2">
        <v>95.89</v>
      </c>
      <c r="F570" s="2">
        <f t="shared" si="9"/>
        <v>13194272.220000001</v>
      </c>
    </row>
    <row r="571" spans="1:6" x14ac:dyDescent="0.25">
      <c r="A571" s="4">
        <v>44327</v>
      </c>
      <c r="B571" t="s">
        <v>12</v>
      </c>
      <c r="C571" t="s">
        <v>52</v>
      </c>
      <c r="D571" s="7">
        <f>SUMIFS($D:$D,$C:$C,C571,$A:$A,_xlfn.MAXIFS($A:$A,$A:$A,"&lt;"&amp;A571))+SUMIFS(Movimentacao!$D:$D,Movimentacao!$C:$C,C571,Movimentacao!$A:$A,A571)</f>
        <v>112373</v>
      </c>
      <c r="E571" s="2">
        <v>100.9</v>
      </c>
      <c r="F571" s="2">
        <f t="shared" si="9"/>
        <v>11338435.700000001</v>
      </c>
    </row>
    <row r="572" spans="1:6" x14ac:dyDescent="0.25">
      <c r="A572" s="4">
        <v>44327</v>
      </c>
      <c r="B572" t="s">
        <v>12</v>
      </c>
      <c r="C572" t="s">
        <v>51</v>
      </c>
      <c r="D572" s="7">
        <f>SUMIFS($D:$D,$C:$C,C572,$A:$A,_xlfn.MAXIFS($A:$A,$A:$A,"&lt;"&amp;A572))+SUMIFS(Movimentacao!$D:$D,Movimentacao!$C:$C,C572,Movimentacao!$A:$A,A572)</f>
        <v>34257</v>
      </c>
      <c r="E572" s="2">
        <v>110.03</v>
      </c>
      <c r="F572" s="2">
        <f t="shared" si="9"/>
        <v>3769297.71</v>
      </c>
    </row>
    <row r="573" spans="1:6" x14ac:dyDescent="0.25">
      <c r="A573" s="4">
        <v>44327</v>
      </c>
      <c r="B573" t="s">
        <v>12</v>
      </c>
      <c r="C573" t="s">
        <v>50</v>
      </c>
      <c r="D573" s="7">
        <f>SUMIFS($D:$D,$C:$C,C573,$A:$A,_xlfn.MAXIFS($A:$A,$A:$A,"&lt;"&amp;A573))+SUMIFS(Movimentacao!$D:$D,Movimentacao!$C:$C,C573,Movimentacao!$A:$A,A573)</f>
        <v>137627</v>
      </c>
      <c r="E573" s="2">
        <v>108.99</v>
      </c>
      <c r="F573" s="2">
        <f t="shared" si="9"/>
        <v>14999966.729999999</v>
      </c>
    </row>
    <row r="574" spans="1:6" x14ac:dyDescent="0.25">
      <c r="A574" s="4">
        <v>44327</v>
      </c>
      <c r="B574" t="s">
        <v>12</v>
      </c>
      <c r="C574" t="s">
        <v>49</v>
      </c>
      <c r="D574" s="7">
        <f>SUMIFS($D:$D,$C:$C,C574,$A:$A,_xlfn.MAXIFS($A:$A,$A:$A,"&lt;"&amp;A574))+SUMIFS(Movimentacao!$D:$D,Movimentacao!$C:$C,C574,Movimentacao!$A:$A,A574)</f>
        <v>22295</v>
      </c>
      <c r="E574" s="2">
        <v>68.87</v>
      </c>
      <c r="F574" s="2">
        <f t="shared" si="9"/>
        <v>1535456.6500000001</v>
      </c>
    </row>
    <row r="575" spans="1:6" x14ac:dyDescent="0.25">
      <c r="A575" s="4">
        <v>44327</v>
      </c>
      <c r="B575" t="s">
        <v>12</v>
      </c>
      <c r="C575" t="s">
        <v>48</v>
      </c>
      <c r="D575" s="7">
        <f>SUMIFS($D:$D,$C:$C,C575,$A:$A,_xlfn.MAXIFS($A:$A,$A:$A,"&lt;"&amp;A575))+SUMIFS(Movimentacao!$D:$D,Movimentacao!$C:$C,C575,Movimentacao!$A:$A,A575)</f>
        <v>68579</v>
      </c>
      <c r="E575" s="2">
        <v>108.7</v>
      </c>
      <c r="F575" s="2">
        <f t="shared" si="9"/>
        <v>7454537.2999999998</v>
      </c>
    </row>
    <row r="576" spans="1:6" x14ac:dyDescent="0.25">
      <c r="A576" s="4">
        <v>44327</v>
      </c>
      <c r="B576" t="s">
        <v>12</v>
      </c>
      <c r="C576" t="s">
        <v>47</v>
      </c>
      <c r="D576" s="7">
        <f>SUMIFS($D:$D,$C:$C,C576,$A:$A,_xlfn.MAXIFS($A:$A,$A:$A,"&lt;"&amp;A576))+SUMIFS(Movimentacao!$D:$D,Movimentacao!$C:$C,C576,Movimentacao!$A:$A,A576)</f>
        <v>51825</v>
      </c>
      <c r="E576" s="2">
        <v>86.6</v>
      </c>
      <c r="F576" s="2">
        <f t="shared" si="9"/>
        <v>4488045</v>
      </c>
    </row>
    <row r="577" spans="1:6" x14ac:dyDescent="0.25">
      <c r="A577" s="4">
        <v>44327</v>
      </c>
      <c r="B577" t="s">
        <v>12</v>
      </c>
      <c r="C577" t="s">
        <v>54</v>
      </c>
      <c r="D577" s="7">
        <f>SUMIFS($D:$D,$C:$C,C577,$A:$A,_xlfn.MAXIFS($A:$A,$A:$A,"&lt;"&amp;A577))+SUMIFS(Movimentacao!$D:$D,Movimentacao!$C:$C,C577,Movimentacao!$A:$A,A577)</f>
        <v>84286</v>
      </c>
      <c r="E577" s="2">
        <v>53.8</v>
      </c>
      <c r="F577" s="2">
        <f t="shared" si="9"/>
        <v>4534586.8</v>
      </c>
    </row>
    <row r="578" spans="1:6" x14ac:dyDescent="0.25">
      <c r="A578" s="4">
        <v>44328</v>
      </c>
      <c r="B578" t="s">
        <v>12</v>
      </c>
      <c r="C578" t="s">
        <v>2677</v>
      </c>
      <c r="D578" s="7">
        <f>SUMIFS($D:$D,$C:$C,C578,$A:$A,_xlfn.MAXIFS($A:$A,$A:$A,"&lt;"&amp;A578))+SUMIFS(Movimentacao!$D:$D,Movimentacao!$C:$C,C578,Movimentacao!$A:$A,A578)</f>
        <v>122</v>
      </c>
      <c r="E578" s="2">
        <v>103.37</v>
      </c>
      <c r="F578" s="2">
        <f t="shared" si="9"/>
        <v>12611.140000000001</v>
      </c>
    </row>
    <row r="579" spans="1:6" x14ac:dyDescent="0.25">
      <c r="A579" s="4">
        <v>44328</v>
      </c>
      <c r="B579" t="s">
        <v>12</v>
      </c>
      <c r="C579" t="s">
        <v>2676</v>
      </c>
      <c r="D579" s="7">
        <f>SUMIFS($D:$D,$C:$C,C579,$A:$A,_xlfn.MAXIFS($A:$A,$A:$A,"&lt;"&amp;A579))+SUMIFS(Movimentacao!$D:$D,Movimentacao!$C:$C,C579,Movimentacao!$A:$A,A579)</f>
        <v>38571</v>
      </c>
      <c r="E579" s="2">
        <v>2.78</v>
      </c>
      <c r="F579" s="2">
        <f t="shared" si="9"/>
        <v>107227.37999999999</v>
      </c>
    </row>
    <row r="580" spans="1:6" x14ac:dyDescent="0.25">
      <c r="A580" s="4">
        <v>44328</v>
      </c>
      <c r="B580" t="s">
        <v>12</v>
      </c>
      <c r="C580" t="s">
        <v>2675</v>
      </c>
      <c r="D580" s="7">
        <f>SUMIFS($D:$D,$C:$C,C580,$A:$A,_xlfn.MAXIFS($A:$A,$A:$A,"&lt;"&amp;A580))+SUMIFS(Movimentacao!$D:$D,Movimentacao!$C:$C,C580,Movimentacao!$A:$A,A580)</f>
        <v>275</v>
      </c>
      <c r="E580" s="2">
        <v>103.37</v>
      </c>
      <c r="F580" s="2">
        <f t="shared" si="9"/>
        <v>28426.75</v>
      </c>
    </row>
    <row r="581" spans="1:6" x14ac:dyDescent="0.25">
      <c r="A581" s="4">
        <v>44328</v>
      </c>
      <c r="B581" t="s">
        <v>12</v>
      </c>
      <c r="C581" t="s">
        <v>2673</v>
      </c>
      <c r="D581" s="7">
        <f>SUMIFS($D:$D,$C:$C,C581,$A:$A,_xlfn.MAXIFS($A:$A,$A:$A,"&lt;"&amp;A581))+SUMIFS(Movimentacao!$D:$D,Movimentacao!$C:$C,C581,Movimentacao!$A:$A,A581)</f>
        <v>229</v>
      </c>
      <c r="E581" s="2">
        <v>103.37</v>
      </c>
      <c r="F581" s="2">
        <f t="shared" si="9"/>
        <v>23671.73</v>
      </c>
    </row>
    <row r="582" spans="1:6" x14ac:dyDescent="0.25">
      <c r="A582" s="4">
        <v>44328</v>
      </c>
      <c r="B582" t="s">
        <v>12</v>
      </c>
      <c r="C582" t="s">
        <v>2672</v>
      </c>
      <c r="D582" s="7">
        <f>SUMIFS($D:$D,$C:$C,C582,$A:$A,_xlfn.MAXIFS($A:$A,$A:$A,"&lt;"&amp;A582))+SUMIFS(Movimentacao!$D:$D,Movimentacao!$C:$C,C582,Movimentacao!$A:$A,A582)</f>
        <v>125516</v>
      </c>
      <c r="E582" s="2">
        <v>89.25</v>
      </c>
      <c r="F582" s="2">
        <f t="shared" si="9"/>
        <v>11202303</v>
      </c>
    </row>
    <row r="583" spans="1:6" x14ac:dyDescent="0.25">
      <c r="A583" s="4">
        <v>44328</v>
      </c>
      <c r="B583" t="s">
        <v>12</v>
      </c>
      <c r="C583" t="s">
        <v>2671</v>
      </c>
      <c r="D583" s="7">
        <f>SUMIFS($D:$D,$C:$C,C583,$A:$A,_xlfn.MAXIFS($A:$A,$A:$A,"&lt;"&amp;A583))+SUMIFS(Movimentacao!$D:$D,Movimentacao!$C:$C,C583,Movimentacao!$A:$A,A583)</f>
        <v>34425</v>
      </c>
      <c r="E583" s="2">
        <v>199.94</v>
      </c>
      <c r="F583" s="2">
        <f t="shared" si="9"/>
        <v>6882934.5</v>
      </c>
    </row>
    <row r="584" spans="1:6" x14ac:dyDescent="0.25">
      <c r="A584" s="4">
        <v>44328</v>
      </c>
      <c r="B584" t="s">
        <v>12</v>
      </c>
      <c r="C584" t="s">
        <v>2670</v>
      </c>
      <c r="D584" s="7">
        <f>SUMIFS($D:$D,$C:$C,C584,$A:$A,_xlfn.MAXIFS($A:$A,$A:$A,"&lt;"&amp;A584))+SUMIFS(Movimentacao!$D:$D,Movimentacao!$C:$C,C584,Movimentacao!$A:$A,A584)</f>
        <v>71098</v>
      </c>
      <c r="E584" s="2">
        <v>83.6</v>
      </c>
      <c r="F584" s="2">
        <f t="shared" si="9"/>
        <v>5943792.7999999998</v>
      </c>
    </row>
    <row r="585" spans="1:6" x14ac:dyDescent="0.25">
      <c r="A585" s="4">
        <v>44328</v>
      </c>
      <c r="B585" t="s">
        <v>12</v>
      </c>
      <c r="C585" t="s">
        <v>55</v>
      </c>
      <c r="D585" s="7">
        <f>SUMIFS($D:$D,$C:$C,C585,$A:$A,_xlfn.MAXIFS($A:$A,$A:$A,"&lt;"&amp;A585))+SUMIFS(Movimentacao!$D:$D,Movimentacao!$C:$C,C585,Movimentacao!$A:$A,A585)</f>
        <v>30592</v>
      </c>
      <c r="E585" s="2">
        <v>97.02</v>
      </c>
      <c r="F585" s="2">
        <f t="shared" ref="F585:F648" si="10">D585*E585</f>
        <v>2968035.84</v>
      </c>
    </row>
    <row r="586" spans="1:6" x14ac:dyDescent="0.25">
      <c r="A586" s="4">
        <v>44328</v>
      </c>
      <c r="B586" t="s">
        <v>12</v>
      </c>
      <c r="C586" t="s">
        <v>56</v>
      </c>
      <c r="D586" s="7">
        <f>SUMIFS($D:$D,$C:$C,C586,$A:$A,_xlfn.MAXIFS($A:$A,$A:$A,"&lt;"&amp;A586))+SUMIFS(Movimentacao!$D:$D,Movimentacao!$C:$C,C586,Movimentacao!$A:$A,A586)</f>
        <v>132025</v>
      </c>
      <c r="E586" s="2">
        <v>115.01</v>
      </c>
      <c r="F586" s="2">
        <f t="shared" si="10"/>
        <v>15184195.25</v>
      </c>
    </row>
    <row r="587" spans="1:6" x14ac:dyDescent="0.25">
      <c r="A587" s="4">
        <v>44328</v>
      </c>
      <c r="B587" t="s">
        <v>12</v>
      </c>
      <c r="C587" t="s">
        <v>53</v>
      </c>
      <c r="D587" s="7">
        <f>SUMIFS($D:$D,$C:$C,C587,$A:$A,_xlfn.MAXIFS($A:$A,$A:$A,"&lt;"&amp;A587))+SUMIFS(Movimentacao!$D:$D,Movimentacao!$C:$C,C587,Movimentacao!$A:$A,A587)</f>
        <v>144272</v>
      </c>
      <c r="E587" s="2">
        <v>95.55</v>
      </c>
      <c r="F587" s="2">
        <f t="shared" si="10"/>
        <v>13785189.6</v>
      </c>
    </row>
    <row r="588" spans="1:6" x14ac:dyDescent="0.25">
      <c r="A588" s="4">
        <v>44328</v>
      </c>
      <c r="B588" t="s">
        <v>12</v>
      </c>
      <c r="C588" t="s">
        <v>52</v>
      </c>
      <c r="D588" s="7">
        <f>SUMIFS($D:$D,$C:$C,C588,$A:$A,_xlfn.MAXIFS($A:$A,$A:$A,"&lt;"&amp;A588))+SUMIFS(Movimentacao!$D:$D,Movimentacao!$C:$C,C588,Movimentacao!$A:$A,A588)</f>
        <v>112373</v>
      </c>
      <c r="E588" s="2">
        <v>101.01</v>
      </c>
      <c r="F588" s="2">
        <f t="shared" si="10"/>
        <v>11350796.73</v>
      </c>
    </row>
    <row r="589" spans="1:6" x14ac:dyDescent="0.25">
      <c r="A589" s="4">
        <v>44328</v>
      </c>
      <c r="B589" t="s">
        <v>12</v>
      </c>
      <c r="C589" t="s">
        <v>51</v>
      </c>
      <c r="D589" s="7">
        <f>SUMIFS($D:$D,$C:$C,C589,$A:$A,_xlfn.MAXIFS($A:$A,$A:$A,"&lt;"&amp;A589))+SUMIFS(Movimentacao!$D:$D,Movimentacao!$C:$C,C589,Movimentacao!$A:$A,A589)</f>
        <v>34257</v>
      </c>
      <c r="E589" s="2">
        <v>111.26</v>
      </c>
      <c r="F589" s="2">
        <f t="shared" si="10"/>
        <v>3811433.8200000003</v>
      </c>
    </row>
    <row r="590" spans="1:6" x14ac:dyDescent="0.25">
      <c r="A590" s="4">
        <v>44328</v>
      </c>
      <c r="B590" t="s">
        <v>12</v>
      </c>
      <c r="C590" t="s">
        <v>50</v>
      </c>
      <c r="D590" s="7">
        <f>SUMIFS($D:$D,$C:$C,C590,$A:$A,_xlfn.MAXIFS($A:$A,$A:$A,"&lt;"&amp;A590))+SUMIFS(Movimentacao!$D:$D,Movimentacao!$C:$C,C590,Movimentacao!$A:$A,A590)</f>
        <v>137627</v>
      </c>
      <c r="E590" s="2">
        <v>107.56</v>
      </c>
      <c r="F590" s="2">
        <f t="shared" si="10"/>
        <v>14803160.120000001</v>
      </c>
    </row>
    <row r="591" spans="1:6" x14ac:dyDescent="0.25">
      <c r="A591" s="4">
        <v>44328</v>
      </c>
      <c r="B591" t="s">
        <v>12</v>
      </c>
      <c r="C591" t="s">
        <v>49</v>
      </c>
      <c r="D591" s="7">
        <f>SUMIFS($D:$D,$C:$C,C591,$A:$A,_xlfn.MAXIFS($A:$A,$A:$A,"&lt;"&amp;A591))+SUMIFS(Movimentacao!$D:$D,Movimentacao!$C:$C,C591,Movimentacao!$A:$A,A591)</f>
        <v>22560</v>
      </c>
      <c r="E591" s="2">
        <v>68.7</v>
      </c>
      <c r="F591" s="2">
        <f t="shared" si="10"/>
        <v>1549872</v>
      </c>
    </row>
    <row r="592" spans="1:6" x14ac:dyDescent="0.25">
      <c r="A592" s="4">
        <v>44328</v>
      </c>
      <c r="B592" t="s">
        <v>12</v>
      </c>
      <c r="C592" t="s">
        <v>48</v>
      </c>
      <c r="D592" s="7">
        <f>SUMIFS($D:$D,$C:$C,C592,$A:$A,_xlfn.MAXIFS($A:$A,$A:$A,"&lt;"&amp;A592))+SUMIFS(Movimentacao!$D:$D,Movimentacao!$C:$C,C592,Movimentacao!$A:$A,A592)</f>
        <v>68677</v>
      </c>
      <c r="E592" s="2">
        <v>109.29</v>
      </c>
      <c r="F592" s="2">
        <f t="shared" si="10"/>
        <v>7505709.3300000001</v>
      </c>
    </row>
    <row r="593" spans="1:6" x14ac:dyDescent="0.25">
      <c r="A593" s="4">
        <v>44328</v>
      </c>
      <c r="B593" t="s">
        <v>12</v>
      </c>
      <c r="C593" t="s">
        <v>47</v>
      </c>
      <c r="D593" s="7">
        <f>SUMIFS($D:$D,$C:$C,C593,$A:$A,_xlfn.MAXIFS($A:$A,$A:$A,"&lt;"&amp;A593))+SUMIFS(Movimentacao!$D:$D,Movimentacao!$C:$C,C593,Movimentacao!$A:$A,A593)</f>
        <v>51825</v>
      </c>
      <c r="E593" s="2">
        <v>86.77</v>
      </c>
      <c r="F593" s="2">
        <f t="shared" si="10"/>
        <v>4496855.25</v>
      </c>
    </row>
    <row r="594" spans="1:6" x14ac:dyDescent="0.25">
      <c r="A594" s="4">
        <v>44328</v>
      </c>
      <c r="B594" t="s">
        <v>12</v>
      </c>
      <c r="C594" t="s">
        <v>54</v>
      </c>
      <c r="D594" s="7">
        <f>SUMIFS($D:$D,$C:$C,C594,$A:$A,_xlfn.MAXIFS($A:$A,$A:$A,"&lt;"&amp;A594))+SUMIFS(Movimentacao!$D:$D,Movimentacao!$C:$C,C594,Movimentacao!$A:$A,A594)</f>
        <v>84286</v>
      </c>
      <c r="E594" s="2">
        <v>53.31</v>
      </c>
      <c r="F594" s="2">
        <f t="shared" si="10"/>
        <v>4493286.66</v>
      </c>
    </row>
    <row r="595" spans="1:6" x14ac:dyDescent="0.25">
      <c r="A595" s="4">
        <v>44329</v>
      </c>
      <c r="B595" t="s">
        <v>12</v>
      </c>
      <c r="C595" t="s">
        <v>2677</v>
      </c>
      <c r="D595" s="7">
        <f>SUMIFS($D:$D,$C:$C,C595,$A:$A,_xlfn.MAXIFS($A:$A,$A:$A,"&lt;"&amp;A595))+SUMIFS(Movimentacao!$D:$D,Movimentacao!$C:$C,C595,Movimentacao!$A:$A,A595)</f>
        <v>122</v>
      </c>
      <c r="E595" s="2">
        <v>104.36</v>
      </c>
      <c r="F595" s="2">
        <f t="shared" si="10"/>
        <v>12731.92</v>
      </c>
    </row>
    <row r="596" spans="1:6" x14ac:dyDescent="0.25">
      <c r="A596" s="4">
        <v>44329</v>
      </c>
      <c r="B596" t="s">
        <v>12</v>
      </c>
      <c r="C596" t="s">
        <v>2676</v>
      </c>
      <c r="D596" s="7">
        <f>SUMIFS($D:$D,$C:$C,C596,$A:$A,_xlfn.MAXIFS($A:$A,$A:$A,"&lt;"&amp;A596))+SUMIFS(Movimentacao!$D:$D,Movimentacao!$C:$C,C596,Movimentacao!$A:$A,A596)</f>
        <v>38571</v>
      </c>
      <c r="E596" s="2">
        <v>1.77</v>
      </c>
      <c r="F596" s="2">
        <f t="shared" si="10"/>
        <v>68270.67</v>
      </c>
    </row>
    <row r="597" spans="1:6" x14ac:dyDescent="0.25">
      <c r="A597" s="4">
        <v>44329</v>
      </c>
      <c r="B597" t="s">
        <v>12</v>
      </c>
      <c r="C597" t="s">
        <v>2675</v>
      </c>
      <c r="D597" s="7">
        <f>SUMIFS($D:$D,$C:$C,C597,$A:$A,_xlfn.MAXIFS($A:$A,$A:$A,"&lt;"&amp;A597))+SUMIFS(Movimentacao!$D:$D,Movimentacao!$C:$C,C597,Movimentacao!$A:$A,A597)</f>
        <v>275</v>
      </c>
      <c r="E597" s="2">
        <v>104.36</v>
      </c>
      <c r="F597" s="2">
        <f t="shared" si="10"/>
        <v>28699</v>
      </c>
    </row>
    <row r="598" spans="1:6" x14ac:dyDescent="0.25">
      <c r="A598" s="4">
        <v>44329</v>
      </c>
      <c r="B598" t="s">
        <v>12</v>
      </c>
      <c r="C598" t="s">
        <v>2673</v>
      </c>
      <c r="D598" s="7">
        <f>SUMIFS($D:$D,$C:$C,C598,$A:$A,_xlfn.MAXIFS($A:$A,$A:$A,"&lt;"&amp;A598))+SUMIFS(Movimentacao!$D:$D,Movimentacao!$C:$C,C598,Movimentacao!$A:$A,A598)</f>
        <v>229</v>
      </c>
      <c r="E598" s="2">
        <v>104.36</v>
      </c>
      <c r="F598" s="2">
        <f t="shared" si="10"/>
        <v>23898.44</v>
      </c>
    </row>
    <row r="599" spans="1:6" x14ac:dyDescent="0.25">
      <c r="A599" s="4">
        <v>44329</v>
      </c>
      <c r="B599" t="s">
        <v>12</v>
      </c>
      <c r="C599" t="s">
        <v>2672</v>
      </c>
      <c r="D599" s="7">
        <f>SUMIFS($D:$D,$C:$C,C599,$A:$A,_xlfn.MAXIFS($A:$A,$A:$A,"&lt;"&amp;A599))+SUMIFS(Movimentacao!$D:$D,Movimentacao!$C:$C,C599,Movimentacao!$A:$A,A599)</f>
        <v>125563</v>
      </c>
      <c r="E599" s="2">
        <v>89.85</v>
      </c>
      <c r="F599" s="2">
        <f t="shared" si="10"/>
        <v>11281835.549999999</v>
      </c>
    </row>
    <row r="600" spans="1:6" x14ac:dyDescent="0.25">
      <c r="A600" s="4">
        <v>44329</v>
      </c>
      <c r="B600" t="s">
        <v>12</v>
      </c>
      <c r="C600" t="s">
        <v>2671</v>
      </c>
      <c r="D600" s="7">
        <f>SUMIFS($D:$D,$C:$C,C600,$A:$A,_xlfn.MAXIFS($A:$A,$A:$A,"&lt;"&amp;A600))+SUMIFS(Movimentacao!$D:$D,Movimentacao!$C:$C,C600,Movimentacao!$A:$A,A600)</f>
        <v>37363</v>
      </c>
      <c r="E600" s="2">
        <v>200</v>
      </c>
      <c r="F600" s="2">
        <f t="shared" si="10"/>
        <v>7472600</v>
      </c>
    </row>
    <row r="601" spans="1:6" x14ac:dyDescent="0.25">
      <c r="A601" s="4">
        <v>44329</v>
      </c>
      <c r="B601" t="s">
        <v>12</v>
      </c>
      <c r="C601" t="s">
        <v>2670</v>
      </c>
      <c r="D601" s="7">
        <f>SUMIFS($D:$D,$C:$C,C601,$A:$A,_xlfn.MAXIFS($A:$A,$A:$A,"&lt;"&amp;A601))+SUMIFS(Movimentacao!$D:$D,Movimentacao!$C:$C,C601,Movimentacao!$A:$A,A601)</f>
        <v>71489</v>
      </c>
      <c r="E601" s="2">
        <v>83.53</v>
      </c>
      <c r="F601" s="2">
        <f t="shared" si="10"/>
        <v>5971476.1699999999</v>
      </c>
    </row>
    <row r="602" spans="1:6" x14ac:dyDescent="0.25">
      <c r="A602" s="4">
        <v>44329</v>
      </c>
      <c r="B602" t="s">
        <v>12</v>
      </c>
      <c r="C602" t="s">
        <v>56</v>
      </c>
      <c r="D602" s="7">
        <f>SUMIFS($D:$D,$C:$C,C602,$A:$A,_xlfn.MAXIFS($A:$A,$A:$A,"&lt;"&amp;A602))+SUMIFS(Movimentacao!$D:$D,Movimentacao!$C:$C,C602,Movimentacao!$A:$A,A602)</f>
        <v>132025</v>
      </c>
      <c r="E602" s="2">
        <v>114.84</v>
      </c>
      <c r="F602" s="2">
        <f t="shared" si="10"/>
        <v>15161751</v>
      </c>
    </row>
    <row r="603" spans="1:6" x14ac:dyDescent="0.25">
      <c r="A603" s="4">
        <v>44329</v>
      </c>
      <c r="B603" t="s">
        <v>12</v>
      </c>
      <c r="C603" t="s">
        <v>55</v>
      </c>
      <c r="D603" s="7">
        <f>SUMIFS($D:$D,$C:$C,C603,$A:$A,_xlfn.MAXIFS($A:$A,$A:$A,"&lt;"&amp;A603))+SUMIFS(Movimentacao!$D:$D,Movimentacao!$C:$C,C603,Movimentacao!$A:$A,A603)</f>
        <v>30794</v>
      </c>
      <c r="E603" s="2">
        <v>98.52</v>
      </c>
      <c r="F603" s="2">
        <f t="shared" si="10"/>
        <v>3033824.88</v>
      </c>
    </row>
    <row r="604" spans="1:6" x14ac:dyDescent="0.25">
      <c r="A604" s="4">
        <v>44329</v>
      </c>
      <c r="B604" t="s">
        <v>12</v>
      </c>
      <c r="C604" t="s">
        <v>54</v>
      </c>
      <c r="D604" s="7">
        <f>SUMIFS($D:$D,$C:$C,C604,$A:$A,_xlfn.MAXIFS($A:$A,$A:$A,"&lt;"&amp;A604))+SUMIFS(Movimentacao!$D:$D,Movimentacao!$C:$C,C604,Movimentacao!$A:$A,A604)</f>
        <v>84286</v>
      </c>
      <c r="E604" s="2">
        <v>52.6</v>
      </c>
      <c r="F604" s="2">
        <f t="shared" si="10"/>
        <v>4433443.6000000006</v>
      </c>
    </row>
    <row r="605" spans="1:6" x14ac:dyDescent="0.25">
      <c r="A605" s="4">
        <v>44329</v>
      </c>
      <c r="B605" t="s">
        <v>12</v>
      </c>
      <c r="C605" t="s">
        <v>53</v>
      </c>
      <c r="D605" s="7">
        <f>SUMIFS($D:$D,$C:$C,C605,$A:$A,_xlfn.MAXIFS($A:$A,$A:$A,"&lt;"&amp;A605))+SUMIFS(Movimentacao!$D:$D,Movimentacao!$C:$C,C605,Movimentacao!$A:$A,A605)</f>
        <v>144272</v>
      </c>
      <c r="E605" s="2">
        <v>95.96</v>
      </c>
      <c r="F605" s="2">
        <f t="shared" si="10"/>
        <v>13844341.119999999</v>
      </c>
    </row>
    <row r="606" spans="1:6" x14ac:dyDescent="0.25">
      <c r="A606" s="4">
        <v>44329</v>
      </c>
      <c r="B606" t="s">
        <v>12</v>
      </c>
      <c r="C606" t="s">
        <v>52</v>
      </c>
      <c r="D606" s="7">
        <f>SUMIFS($D:$D,$C:$C,C606,$A:$A,_xlfn.MAXIFS($A:$A,$A:$A,"&lt;"&amp;A606))+SUMIFS(Movimentacao!$D:$D,Movimentacao!$C:$C,C606,Movimentacao!$A:$A,A606)</f>
        <v>112373</v>
      </c>
      <c r="E606" s="2">
        <v>99.99</v>
      </c>
      <c r="F606" s="2">
        <f t="shared" si="10"/>
        <v>11236176.27</v>
      </c>
    </row>
    <row r="607" spans="1:6" x14ac:dyDescent="0.25">
      <c r="A607" s="4">
        <v>44329</v>
      </c>
      <c r="B607" t="s">
        <v>12</v>
      </c>
      <c r="C607" t="s">
        <v>51</v>
      </c>
      <c r="D607" s="7">
        <f>SUMIFS($D:$D,$C:$C,C607,$A:$A,_xlfn.MAXIFS($A:$A,$A:$A,"&lt;"&amp;A607))+SUMIFS(Movimentacao!$D:$D,Movimentacao!$C:$C,C607,Movimentacao!$A:$A,A607)</f>
        <v>34257</v>
      </c>
      <c r="E607" s="2">
        <v>110.88</v>
      </c>
      <c r="F607" s="2">
        <f t="shared" si="10"/>
        <v>3798416.1599999997</v>
      </c>
    </row>
    <row r="608" spans="1:6" x14ac:dyDescent="0.25">
      <c r="A608" s="4">
        <v>44329</v>
      </c>
      <c r="B608" t="s">
        <v>12</v>
      </c>
      <c r="C608" t="s">
        <v>50</v>
      </c>
      <c r="D608" s="7">
        <f>SUMIFS($D:$D,$C:$C,C608,$A:$A,_xlfn.MAXIFS($A:$A,$A:$A,"&lt;"&amp;A608))+SUMIFS(Movimentacao!$D:$D,Movimentacao!$C:$C,C608,Movimentacao!$A:$A,A608)</f>
        <v>138700</v>
      </c>
      <c r="E608" s="2">
        <v>108</v>
      </c>
      <c r="F608" s="2">
        <f t="shared" si="10"/>
        <v>14979600</v>
      </c>
    </row>
    <row r="609" spans="1:6" x14ac:dyDescent="0.25">
      <c r="A609" s="4">
        <v>44329</v>
      </c>
      <c r="B609" t="s">
        <v>12</v>
      </c>
      <c r="C609" t="s">
        <v>49</v>
      </c>
      <c r="D609" s="7">
        <f>SUMIFS($D:$D,$C:$C,C609,$A:$A,_xlfn.MAXIFS($A:$A,$A:$A,"&lt;"&amp;A609))+SUMIFS(Movimentacao!$D:$D,Movimentacao!$C:$C,C609,Movimentacao!$A:$A,A609)</f>
        <v>22562</v>
      </c>
      <c r="E609" s="2">
        <v>68.849999999999994</v>
      </c>
      <c r="F609" s="2">
        <f t="shared" si="10"/>
        <v>1553393.7</v>
      </c>
    </row>
    <row r="610" spans="1:6" x14ac:dyDescent="0.25">
      <c r="A610" s="4">
        <v>44329</v>
      </c>
      <c r="B610" t="s">
        <v>12</v>
      </c>
      <c r="C610" t="s">
        <v>48</v>
      </c>
      <c r="D610" s="7">
        <f>SUMIFS($D:$D,$C:$C,C610,$A:$A,_xlfn.MAXIFS($A:$A,$A:$A,"&lt;"&amp;A610))+SUMIFS(Movimentacao!$D:$D,Movimentacao!$C:$C,C610,Movimentacao!$A:$A,A610)</f>
        <v>68677</v>
      </c>
      <c r="E610" s="2">
        <v>108.8</v>
      </c>
      <c r="F610" s="2">
        <f t="shared" si="10"/>
        <v>7472057.5999999996</v>
      </c>
    </row>
    <row r="611" spans="1:6" x14ac:dyDescent="0.25">
      <c r="A611" s="4">
        <v>44329</v>
      </c>
      <c r="B611" t="s">
        <v>12</v>
      </c>
      <c r="C611" t="s">
        <v>47</v>
      </c>
      <c r="D611" s="7">
        <f>SUMIFS($D:$D,$C:$C,C611,$A:$A,_xlfn.MAXIFS($A:$A,$A:$A,"&lt;"&amp;A611))+SUMIFS(Movimentacao!$D:$D,Movimentacao!$C:$C,C611,Movimentacao!$A:$A,A611)</f>
        <v>51825</v>
      </c>
      <c r="E611" s="2">
        <v>88.4</v>
      </c>
      <c r="F611" s="2">
        <f t="shared" si="10"/>
        <v>4581330</v>
      </c>
    </row>
    <row r="612" spans="1:6" x14ac:dyDescent="0.25">
      <c r="A612" s="4">
        <v>44330</v>
      </c>
      <c r="B612" t="s">
        <v>12</v>
      </c>
      <c r="C612" t="s">
        <v>2676</v>
      </c>
      <c r="D612" s="7">
        <f>SUMIFS($D:$D,$C:$C,C612,$A:$A,_xlfn.MAXIFS($A:$A,$A:$A,"&lt;"&amp;A612))+SUMIFS(Movimentacao!$D:$D,Movimentacao!$C:$C,C612,Movimentacao!$A:$A,A612)</f>
        <v>38571</v>
      </c>
      <c r="E612" s="2">
        <v>1.71</v>
      </c>
      <c r="F612" s="2">
        <f t="shared" si="10"/>
        <v>65956.41</v>
      </c>
    </row>
    <row r="613" spans="1:6" x14ac:dyDescent="0.25">
      <c r="A613" s="4">
        <v>44330</v>
      </c>
      <c r="B613" t="s">
        <v>12</v>
      </c>
      <c r="C613" t="s">
        <v>2675</v>
      </c>
      <c r="D613" s="7">
        <f>SUMIFS($D:$D,$C:$C,C613,$A:$A,_xlfn.MAXIFS($A:$A,$A:$A,"&lt;"&amp;A613))+SUMIFS(Movimentacao!$D:$D,Movimentacao!$C:$C,C613,Movimentacao!$A:$A,A613)</f>
        <v>275</v>
      </c>
      <c r="E613" s="2">
        <v>103.5</v>
      </c>
      <c r="F613" s="2">
        <f t="shared" si="10"/>
        <v>28462.5</v>
      </c>
    </row>
    <row r="614" spans="1:6" x14ac:dyDescent="0.25">
      <c r="A614" s="4">
        <v>44330</v>
      </c>
      <c r="B614" t="s">
        <v>12</v>
      </c>
      <c r="C614" t="s">
        <v>2673</v>
      </c>
      <c r="D614" s="7">
        <f>SUMIFS($D:$D,$C:$C,C614,$A:$A,_xlfn.MAXIFS($A:$A,$A:$A,"&lt;"&amp;A614))+SUMIFS(Movimentacao!$D:$D,Movimentacao!$C:$C,C614,Movimentacao!$A:$A,A614)</f>
        <v>229</v>
      </c>
      <c r="E614" s="2">
        <v>103.5</v>
      </c>
      <c r="F614" s="2">
        <f t="shared" si="10"/>
        <v>23701.5</v>
      </c>
    </row>
    <row r="615" spans="1:6" x14ac:dyDescent="0.25">
      <c r="A615" s="4">
        <v>44330</v>
      </c>
      <c r="B615" t="s">
        <v>12</v>
      </c>
      <c r="C615" t="s">
        <v>2672</v>
      </c>
      <c r="D615" s="7">
        <f>SUMIFS($D:$D,$C:$C,C615,$A:$A,_xlfn.MAXIFS($A:$A,$A:$A,"&lt;"&amp;A615))+SUMIFS(Movimentacao!$D:$D,Movimentacao!$C:$C,C615,Movimentacao!$A:$A,A615)</f>
        <v>125563</v>
      </c>
      <c r="E615" s="2">
        <v>89.33</v>
      </c>
      <c r="F615" s="2">
        <f t="shared" si="10"/>
        <v>11216542.789999999</v>
      </c>
    </row>
    <row r="616" spans="1:6" x14ac:dyDescent="0.25">
      <c r="A616" s="4">
        <v>44330</v>
      </c>
      <c r="B616" t="s">
        <v>12</v>
      </c>
      <c r="C616" t="s">
        <v>2671</v>
      </c>
      <c r="D616" s="7">
        <f>SUMIFS($D:$D,$C:$C,C616,$A:$A,_xlfn.MAXIFS($A:$A,$A:$A,"&lt;"&amp;A616))+SUMIFS(Movimentacao!$D:$D,Movimentacao!$C:$C,C616,Movimentacao!$A:$A,A616)</f>
        <v>38420</v>
      </c>
      <c r="E616" s="2">
        <v>200.99</v>
      </c>
      <c r="F616" s="2">
        <f t="shared" si="10"/>
        <v>7722035.8000000007</v>
      </c>
    </row>
    <row r="617" spans="1:6" x14ac:dyDescent="0.25">
      <c r="A617" s="4">
        <v>44330</v>
      </c>
      <c r="B617" t="s">
        <v>12</v>
      </c>
      <c r="C617" t="s">
        <v>2670</v>
      </c>
      <c r="D617" s="7">
        <f>SUMIFS($D:$D,$C:$C,C617,$A:$A,_xlfn.MAXIFS($A:$A,$A:$A,"&lt;"&amp;A617))+SUMIFS(Movimentacao!$D:$D,Movimentacao!$C:$C,C617,Movimentacao!$A:$A,A617)</f>
        <v>71633</v>
      </c>
      <c r="E617" s="2">
        <v>83.51</v>
      </c>
      <c r="F617" s="2">
        <f t="shared" si="10"/>
        <v>5982071.8300000001</v>
      </c>
    </row>
    <row r="618" spans="1:6" x14ac:dyDescent="0.25">
      <c r="A618" s="4">
        <v>44330</v>
      </c>
      <c r="B618" t="s">
        <v>12</v>
      </c>
      <c r="C618" t="s">
        <v>56</v>
      </c>
      <c r="D618" s="7">
        <f>SUMIFS($D:$D,$C:$C,C618,$A:$A,_xlfn.MAXIFS($A:$A,$A:$A,"&lt;"&amp;A618))+SUMIFS(Movimentacao!$D:$D,Movimentacao!$C:$C,C618,Movimentacao!$A:$A,A618)</f>
        <v>132025</v>
      </c>
      <c r="E618" s="2">
        <v>115</v>
      </c>
      <c r="F618" s="2">
        <f t="shared" si="10"/>
        <v>15182875</v>
      </c>
    </row>
    <row r="619" spans="1:6" x14ac:dyDescent="0.25">
      <c r="A619" s="4">
        <v>44330</v>
      </c>
      <c r="B619" t="s">
        <v>12</v>
      </c>
      <c r="C619" t="s">
        <v>55</v>
      </c>
      <c r="D619" s="7">
        <f>SUMIFS($D:$D,$C:$C,C619,$A:$A,_xlfn.MAXIFS($A:$A,$A:$A,"&lt;"&amp;A619))+SUMIFS(Movimentacao!$D:$D,Movimentacao!$C:$C,C619,Movimentacao!$A:$A,A619)</f>
        <v>30794</v>
      </c>
      <c r="E619" s="2">
        <v>99</v>
      </c>
      <c r="F619" s="2">
        <f t="shared" si="10"/>
        <v>3048606</v>
      </c>
    </row>
    <row r="620" spans="1:6" x14ac:dyDescent="0.25">
      <c r="A620" s="4">
        <v>44330</v>
      </c>
      <c r="B620" t="s">
        <v>12</v>
      </c>
      <c r="C620" t="s">
        <v>2677</v>
      </c>
      <c r="D620" s="7">
        <f>SUMIFS($D:$D,$C:$C,C620,$A:$A,_xlfn.MAXIFS($A:$A,$A:$A,"&lt;"&amp;A620))+SUMIFS(Movimentacao!$D:$D,Movimentacao!$C:$C,C620,Movimentacao!$A:$A,A620)</f>
        <v>122</v>
      </c>
      <c r="E620" s="2">
        <v>103.5</v>
      </c>
      <c r="F620" s="2">
        <f t="shared" si="10"/>
        <v>12627</v>
      </c>
    </row>
    <row r="621" spans="1:6" x14ac:dyDescent="0.25">
      <c r="A621" s="4">
        <v>44330</v>
      </c>
      <c r="B621" t="s">
        <v>12</v>
      </c>
      <c r="C621" t="s">
        <v>53</v>
      </c>
      <c r="D621" s="7">
        <f>SUMIFS($D:$D,$C:$C,C621,$A:$A,_xlfn.MAXIFS($A:$A,$A:$A,"&lt;"&amp;A621))+SUMIFS(Movimentacao!$D:$D,Movimentacao!$C:$C,C621,Movimentacao!$A:$A,A621)</f>
        <v>145455</v>
      </c>
      <c r="E621" s="2">
        <v>95.49</v>
      </c>
      <c r="F621" s="2">
        <f t="shared" si="10"/>
        <v>13889497.949999999</v>
      </c>
    </row>
    <row r="622" spans="1:6" x14ac:dyDescent="0.25">
      <c r="A622" s="4">
        <v>44330</v>
      </c>
      <c r="B622" t="s">
        <v>12</v>
      </c>
      <c r="C622" t="s">
        <v>52</v>
      </c>
      <c r="D622" s="7">
        <f>SUMIFS($D:$D,$C:$C,C622,$A:$A,_xlfn.MAXIFS($A:$A,$A:$A,"&lt;"&amp;A622))+SUMIFS(Movimentacao!$D:$D,Movimentacao!$C:$C,C622,Movimentacao!$A:$A,A622)</f>
        <v>112373</v>
      </c>
      <c r="E622" s="2">
        <v>99.95</v>
      </c>
      <c r="F622" s="2">
        <f t="shared" si="10"/>
        <v>11231681.35</v>
      </c>
    </row>
    <row r="623" spans="1:6" x14ac:dyDescent="0.25">
      <c r="A623" s="4">
        <v>44330</v>
      </c>
      <c r="B623" t="s">
        <v>12</v>
      </c>
      <c r="C623" t="s">
        <v>51</v>
      </c>
      <c r="D623" s="7">
        <f>SUMIFS($D:$D,$C:$C,C623,$A:$A,_xlfn.MAXIFS($A:$A,$A:$A,"&lt;"&amp;A623))+SUMIFS(Movimentacao!$D:$D,Movimentacao!$C:$C,C623,Movimentacao!$A:$A,A623)</f>
        <v>34257</v>
      </c>
      <c r="E623" s="2">
        <v>110.99</v>
      </c>
      <c r="F623" s="2">
        <f t="shared" si="10"/>
        <v>3802184.4299999997</v>
      </c>
    </row>
    <row r="624" spans="1:6" x14ac:dyDescent="0.25">
      <c r="A624" s="4">
        <v>44330</v>
      </c>
      <c r="B624" t="s">
        <v>12</v>
      </c>
      <c r="C624" t="s">
        <v>50</v>
      </c>
      <c r="D624" s="7">
        <f>SUMIFS($D:$D,$C:$C,C624,$A:$A,_xlfn.MAXIFS($A:$A,$A:$A,"&lt;"&amp;A624))+SUMIFS(Movimentacao!$D:$D,Movimentacao!$C:$C,C624,Movimentacao!$A:$A,A624)</f>
        <v>138700</v>
      </c>
      <c r="E624" s="2">
        <v>109.04</v>
      </c>
      <c r="F624" s="2">
        <f t="shared" si="10"/>
        <v>15123848</v>
      </c>
    </row>
    <row r="625" spans="1:6" x14ac:dyDescent="0.25">
      <c r="A625" s="4">
        <v>44330</v>
      </c>
      <c r="B625" t="s">
        <v>12</v>
      </c>
      <c r="C625" t="s">
        <v>49</v>
      </c>
      <c r="D625" s="7">
        <f>SUMIFS($D:$D,$C:$C,C625,$A:$A,_xlfn.MAXIFS($A:$A,$A:$A,"&lt;"&amp;A625))+SUMIFS(Movimentacao!$D:$D,Movimentacao!$C:$C,C625,Movimentacao!$A:$A,A625)</f>
        <v>22775</v>
      </c>
      <c r="E625" s="2">
        <v>68.010000000000005</v>
      </c>
      <c r="F625" s="2">
        <f t="shared" si="10"/>
        <v>1548927.7500000002</v>
      </c>
    </row>
    <row r="626" spans="1:6" x14ac:dyDescent="0.25">
      <c r="A626" s="4">
        <v>44330</v>
      </c>
      <c r="B626" t="s">
        <v>12</v>
      </c>
      <c r="C626" t="s">
        <v>48</v>
      </c>
      <c r="D626" s="7">
        <f>SUMIFS($D:$D,$C:$C,C626,$A:$A,_xlfn.MAXIFS($A:$A,$A:$A,"&lt;"&amp;A626))+SUMIFS(Movimentacao!$D:$D,Movimentacao!$C:$C,C626,Movimentacao!$A:$A,A626)</f>
        <v>68745</v>
      </c>
      <c r="E626" s="2">
        <v>108.91</v>
      </c>
      <c r="F626" s="2">
        <f t="shared" si="10"/>
        <v>7487017.9500000002</v>
      </c>
    </row>
    <row r="627" spans="1:6" x14ac:dyDescent="0.25">
      <c r="A627" s="4">
        <v>44330</v>
      </c>
      <c r="B627" t="s">
        <v>12</v>
      </c>
      <c r="C627" t="s">
        <v>47</v>
      </c>
      <c r="D627" s="7">
        <f>SUMIFS($D:$D,$C:$C,C627,$A:$A,_xlfn.MAXIFS($A:$A,$A:$A,"&lt;"&amp;A627))+SUMIFS(Movimentacao!$D:$D,Movimentacao!$C:$C,C627,Movimentacao!$A:$A,A627)</f>
        <v>51825</v>
      </c>
      <c r="E627" s="2">
        <v>87.5</v>
      </c>
      <c r="F627" s="2">
        <f t="shared" si="10"/>
        <v>4534687.5</v>
      </c>
    </row>
    <row r="628" spans="1:6" x14ac:dyDescent="0.25">
      <c r="A628" s="4">
        <v>44330</v>
      </c>
      <c r="B628" t="s">
        <v>12</v>
      </c>
      <c r="C628" t="s">
        <v>54</v>
      </c>
      <c r="D628" s="7">
        <f>SUMIFS($D:$D,$C:$C,C628,$A:$A,_xlfn.MAXIFS($A:$A,$A:$A,"&lt;"&amp;A628))+SUMIFS(Movimentacao!$D:$D,Movimentacao!$C:$C,C628,Movimentacao!$A:$A,A628)</f>
        <v>85291</v>
      </c>
      <c r="E628" s="2">
        <v>52.54</v>
      </c>
      <c r="F628" s="2">
        <f t="shared" si="10"/>
        <v>4481189.1399999997</v>
      </c>
    </row>
    <row r="629" spans="1:6" x14ac:dyDescent="0.25">
      <c r="A629" s="4">
        <v>44333</v>
      </c>
      <c r="B629" t="s">
        <v>12</v>
      </c>
      <c r="C629" t="s">
        <v>2676</v>
      </c>
      <c r="D629" s="7">
        <f>SUMIFS($D:$D,$C:$C,C629,$A:$A,_xlfn.MAXIFS($A:$A,$A:$A,"&lt;"&amp;A629))+SUMIFS(Movimentacao!$D:$D,Movimentacao!$C:$C,C629,Movimentacao!$A:$A,A629)</f>
        <v>38571</v>
      </c>
      <c r="E629" s="2">
        <v>1.64</v>
      </c>
      <c r="F629" s="2">
        <f t="shared" si="10"/>
        <v>63256.439999999995</v>
      </c>
    </row>
    <row r="630" spans="1:6" x14ac:dyDescent="0.25">
      <c r="A630" s="4">
        <v>44333</v>
      </c>
      <c r="B630" t="s">
        <v>12</v>
      </c>
      <c r="C630" t="s">
        <v>2675</v>
      </c>
      <c r="D630" s="7">
        <f>SUMIFS($D:$D,$C:$C,C630,$A:$A,_xlfn.MAXIFS($A:$A,$A:$A,"&lt;"&amp;A630))+SUMIFS(Movimentacao!$D:$D,Movimentacao!$C:$C,C630,Movimentacao!$A:$A,A630)</f>
        <v>275</v>
      </c>
      <c r="E630" s="2">
        <v>103.98</v>
      </c>
      <c r="F630" s="2">
        <f t="shared" si="10"/>
        <v>28594.5</v>
      </c>
    </row>
    <row r="631" spans="1:6" x14ac:dyDescent="0.25">
      <c r="A631" s="4">
        <v>44333</v>
      </c>
      <c r="B631" t="s">
        <v>12</v>
      </c>
      <c r="C631" t="s">
        <v>2673</v>
      </c>
      <c r="D631" s="7">
        <f>SUMIFS($D:$D,$C:$C,C631,$A:$A,_xlfn.MAXIFS($A:$A,$A:$A,"&lt;"&amp;A631))+SUMIFS(Movimentacao!$D:$D,Movimentacao!$C:$C,C631,Movimentacao!$A:$A,A631)</f>
        <v>229</v>
      </c>
      <c r="E631" s="2">
        <v>103.98</v>
      </c>
      <c r="F631" s="2">
        <f t="shared" si="10"/>
        <v>23811.420000000002</v>
      </c>
    </row>
    <row r="632" spans="1:6" x14ac:dyDescent="0.25">
      <c r="A632" s="4">
        <v>44333</v>
      </c>
      <c r="B632" t="s">
        <v>12</v>
      </c>
      <c r="C632" t="s">
        <v>2672</v>
      </c>
      <c r="D632" s="7">
        <f>SUMIFS($D:$D,$C:$C,C632,$A:$A,_xlfn.MAXIFS($A:$A,$A:$A,"&lt;"&amp;A632))+SUMIFS(Movimentacao!$D:$D,Movimentacao!$C:$C,C632,Movimentacao!$A:$A,A632)</f>
        <v>125600</v>
      </c>
      <c r="E632" s="2">
        <v>88.84</v>
      </c>
      <c r="F632" s="2">
        <f t="shared" si="10"/>
        <v>11158304</v>
      </c>
    </row>
    <row r="633" spans="1:6" x14ac:dyDescent="0.25">
      <c r="A633" s="4">
        <v>44333</v>
      </c>
      <c r="B633" t="s">
        <v>12</v>
      </c>
      <c r="C633" t="s">
        <v>2671</v>
      </c>
      <c r="D633" s="7">
        <f>SUMIFS($D:$D,$C:$C,C633,$A:$A,_xlfn.MAXIFS($A:$A,$A:$A,"&lt;"&amp;A633))+SUMIFS(Movimentacao!$D:$D,Movimentacao!$C:$C,C633,Movimentacao!$A:$A,A633)</f>
        <v>41403</v>
      </c>
      <c r="E633" s="2">
        <v>203.28</v>
      </c>
      <c r="F633" s="2">
        <f t="shared" si="10"/>
        <v>8416401.8399999999</v>
      </c>
    </row>
    <row r="634" spans="1:6" x14ac:dyDescent="0.25">
      <c r="A634" s="4">
        <v>44333</v>
      </c>
      <c r="B634" t="s">
        <v>12</v>
      </c>
      <c r="C634" t="s">
        <v>2670</v>
      </c>
      <c r="D634" s="7">
        <f>SUMIFS($D:$D,$C:$C,C634,$A:$A,_xlfn.MAXIFS($A:$A,$A:$A,"&lt;"&amp;A634))+SUMIFS(Movimentacao!$D:$D,Movimentacao!$C:$C,C634,Movimentacao!$A:$A,A634)</f>
        <v>71656</v>
      </c>
      <c r="E634" s="2">
        <v>82.57</v>
      </c>
      <c r="F634" s="2">
        <f t="shared" si="10"/>
        <v>5916635.9199999999</v>
      </c>
    </row>
    <row r="635" spans="1:6" x14ac:dyDescent="0.25">
      <c r="A635" s="4">
        <v>44333</v>
      </c>
      <c r="B635" t="s">
        <v>12</v>
      </c>
      <c r="C635" t="s">
        <v>56</v>
      </c>
      <c r="D635" s="7">
        <f>SUMIFS($D:$D,$C:$C,C635,$A:$A,_xlfn.MAXIFS($A:$A,$A:$A,"&lt;"&amp;A635))+SUMIFS(Movimentacao!$D:$D,Movimentacao!$C:$C,C635,Movimentacao!$A:$A,A635)</f>
        <v>132025</v>
      </c>
      <c r="E635" s="2">
        <v>115</v>
      </c>
      <c r="F635" s="2">
        <f t="shared" si="10"/>
        <v>15182875</v>
      </c>
    </row>
    <row r="636" spans="1:6" x14ac:dyDescent="0.25">
      <c r="A636" s="4">
        <v>44333</v>
      </c>
      <c r="B636" t="s">
        <v>12</v>
      </c>
      <c r="C636" t="s">
        <v>55</v>
      </c>
      <c r="D636" s="7">
        <f>SUMIFS($D:$D,$C:$C,C636,$A:$A,_xlfn.MAXIFS($A:$A,$A:$A,"&lt;"&amp;A636))+SUMIFS(Movimentacao!$D:$D,Movimentacao!$C:$C,C636,Movimentacao!$A:$A,A636)</f>
        <v>30794</v>
      </c>
      <c r="E636" s="2">
        <v>97.16</v>
      </c>
      <c r="F636" s="2">
        <f t="shared" si="10"/>
        <v>2991945.04</v>
      </c>
    </row>
    <row r="637" spans="1:6" x14ac:dyDescent="0.25">
      <c r="A637" s="4">
        <v>44333</v>
      </c>
      <c r="B637" t="s">
        <v>12</v>
      </c>
      <c r="C637" t="s">
        <v>2677</v>
      </c>
      <c r="D637" s="7">
        <f>SUMIFS($D:$D,$C:$C,C637,$A:$A,_xlfn.MAXIFS($A:$A,$A:$A,"&lt;"&amp;A637))+SUMIFS(Movimentacao!$D:$D,Movimentacao!$C:$C,C637,Movimentacao!$A:$A,A637)</f>
        <v>122</v>
      </c>
      <c r="E637" s="2">
        <v>103.98</v>
      </c>
      <c r="F637" s="2">
        <f t="shared" si="10"/>
        <v>12685.560000000001</v>
      </c>
    </row>
    <row r="638" spans="1:6" x14ac:dyDescent="0.25">
      <c r="A638" s="4">
        <v>44333</v>
      </c>
      <c r="B638" t="s">
        <v>12</v>
      </c>
      <c r="C638" t="s">
        <v>53</v>
      </c>
      <c r="D638" s="7">
        <f>SUMIFS($D:$D,$C:$C,C638,$A:$A,_xlfn.MAXIFS($A:$A,$A:$A,"&lt;"&amp;A638))+SUMIFS(Movimentacao!$D:$D,Movimentacao!$C:$C,C638,Movimentacao!$A:$A,A638)</f>
        <v>151895</v>
      </c>
      <c r="E638" s="2">
        <v>95.35</v>
      </c>
      <c r="F638" s="2">
        <f t="shared" si="10"/>
        <v>14483188.25</v>
      </c>
    </row>
    <row r="639" spans="1:6" x14ac:dyDescent="0.25">
      <c r="A639" s="4">
        <v>44333</v>
      </c>
      <c r="B639" t="s">
        <v>12</v>
      </c>
      <c r="C639" t="s">
        <v>52</v>
      </c>
      <c r="D639" s="7">
        <f>SUMIFS($D:$D,$C:$C,C639,$A:$A,_xlfn.MAXIFS($A:$A,$A:$A,"&lt;"&amp;A639))+SUMIFS(Movimentacao!$D:$D,Movimentacao!$C:$C,C639,Movimentacao!$A:$A,A639)</f>
        <v>112373</v>
      </c>
      <c r="E639" s="2">
        <v>99.9</v>
      </c>
      <c r="F639" s="2">
        <f t="shared" si="10"/>
        <v>11226062.700000001</v>
      </c>
    </row>
    <row r="640" spans="1:6" x14ac:dyDescent="0.25">
      <c r="A640" s="4">
        <v>44333</v>
      </c>
      <c r="B640" t="s">
        <v>12</v>
      </c>
      <c r="C640" t="s">
        <v>51</v>
      </c>
      <c r="D640" s="7">
        <f>SUMIFS($D:$D,$C:$C,C640,$A:$A,_xlfn.MAXIFS($A:$A,$A:$A,"&lt;"&amp;A640))+SUMIFS(Movimentacao!$D:$D,Movimentacao!$C:$C,C640,Movimentacao!$A:$A,A640)</f>
        <v>34257</v>
      </c>
      <c r="E640" s="2">
        <v>110.78</v>
      </c>
      <c r="F640" s="2">
        <f t="shared" si="10"/>
        <v>3794990.46</v>
      </c>
    </row>
    <row r="641" spans="1:6" x14ac:dyDescent="0.25">
      <c r="A641" s="4">
        <v>44333</v>
      </c>
      <c r="B641" t="s">
        <v>12</v>
      </c>
      <c r="C641" t="s">
        <v>50</v>
      </c>
      <c r="D641" s="7">
        <f>SUMIFS($D:$D,$C:$C,C641,$A:$A,_xlfn.MAXIFS($A:$A,$A:$A,"&lt;"&amp;A641))+SUMIFS(Movimentacao!$D:$D,Movimentacao!$C:$C,C641,Movimentacao!$A:$A,A641)</f>
        <v>138700</v>
      </c>
      <c r="E641" s="2">
        <v>107.3</v>
      </c>
      <c r="F641" s="2">
        <f t="shared" si="10"/>
        <v>14882510</v>
      </c>
    </row>
    <row r="642" spans="1:6" x14ac:dyDescent="0.25">
      <c r="A642" s="4">
        <v>44333</v>
      </c>
      <c r="B642" t="s">
        <v>12</v>
      </c>
      <c r="C642" t="s">
        <v>49</v>
      </c>
      <c r="D642" s="7">
        <f>SUMIFS($D:$D,$C:$C,C642,$A:$A,_xlfn.MAXIFS($A:$A,$A:$A,"&lt;"&amp;A642))+SUMIFS(Movimentacao!$D:$D,Movimentacao!$C:$C,C642,Movimentacao!$A:$A,A642)</f>
        <v>24716</v>
      </c>
      <c r="E642" s="2">
        <v>68.59</v>
      </c>
      <c r="F642" s="2">
        <f t="shared" si="10"/>
        <v>1695270.4400000002</v>
      </c>
    </row>
    <row r="643" spans="1:6" x14ac:dyDescent="0.25">
      <c r="A643" s="4">
        <v>44333</v>
      </c>
      <c r="B643" t="s">
        <v>12</v>
      </c>
      <c r="C643" t="s">
        <v>48</v>
      </c>
      <c r="D643" s="7">
        <f>SUMIFS($D:$D,$C:$C,C643,$A:$A,_xlfn.MAXIFS($A:$A,$A:$A,"&lt;"&amp;A643))+SUMIFS(Movimentacao!$D:$D,Movimentacao!$C:$C,C643,Movimentacao!$A:$A,A643)</f>
        <v>68745</v>
      </c>
      <c r="E643" s="2">
        <v>108.36</v>
      </c>
      <c r="F643" s="2">
        <f t="shared" si="10"/>
        <v>7449208.2000000002</v>
      </c>
    </row>
    <row r="644" spans="1:6" x14ac:dyDescent="0.25">
      <c r="A644" s="4">
        <v>44333</v>
      </c>
      <c r="B644" t="s">
        <v>12</v>
      </c>
      <c r="C644" t="s">
        <v>47</v>
      </c>
      <c r="D644" s="7">
        <f>SUMIFS($D:$D,$C:$C,C644,$A:$A,_xlfn.MAXIFS($A:$A,$A:$A,"&lt;"&amp;A644))+SUMIFS(Movimentacao!$D:$D,Movimentacao!$C:$C,C644,Movimentacao!$A:$A,A644)</f>
        <v>51825</v>
      </c>
      <c r="E644" s="2">
        <v>88.85</v>
      </c>
      <c r="F644" s="2">
        <f t="shared" si="10"/>
        <v>4604651.25</v>
      </c>
    </row>
    <row r="645" spans="1:6" x14ac:dyDescent="0.25">
      <c r="A645" s="4">
        <v>44333</v>
      </c>
      <c r="B645" t="s">
        <v>12</v>
      </c>
      <c r="C645" t="s">
        <v>54</v>
      </c>
      <c r="D645" s="7">
        <f>SUMIFS($D:$D,$C:$C,C645,$A:$A,_xlfn.MAXIFS($A:$A,$A:$A,"&lt;"&amp;A645))+SUMIFS(Movimentacao!$D:$D,Movimentacao!$C:$C,C645,Movimentacao!$A:$A,A645)</f>
        <v>85417</v>
      </c>
      <c r="E645" s="2">
        <v>52.6</v>
      </c>
      <c r="F645" s="2">
        <f t="shared" si="10"/>
        <v>4492934.2</v>
      </c>
    </row>
    <row r="646" spans="1:6" x14ac:dyDescent="0.25">
      <c r="A646" s="4">
        <v>44334</v>
      </c>
      <c r="B646" t="s">
        <v>12</v>
      </c>
      <c r="C646" t="s">
        <v>2677</v>
      </c>
      <c r="D646" s="7">
        <f>SUMIFS($D:$D,$C:$C,C646,$A:$A,_xlfn.MAXIFS($A:$A,$A:$A,"&lt;"&amp;A646))+SUMIFS(Movimentacao!$D:$D,Movimentacao!$C:$C,C646,Movimentacao!$A:$A,A646)</f>
        <v>122</v>
      </c>
      <c r="E646" s="2">
        <v>103.45</v>
      </c>
      <c r="F646" s="2">
        <f t="shared" si="10"/>
        <v>12620.9</v>
      </c>
    </row>
    <row r="647" spans="1:6" x14ac:dyDescent="0.25">
      <c r="A647" s="4">
        <v>44334</v>
      </c>
      <c r="B647" t="s">
        <v>12</v>
      </c>
      <c r="C647" t="s">
        <v>2676</v>
      </c>
      <c r="D647" s="7">
        <f>SUMIFS($D:$D,$C:$C,C647,$A:$A,_xlfn.MAXIFS($A:$A,$A:$A,"&lt;"&amp;A647))+SUMIFS(Movimentacao!$D:$D,Movimentacao!$C:$C,C647,Movimentacao!$A:$A,A647)</f>
        <v>38571</v>
      </c>
      <c r="E647" s="2">
        <v>1.51</v>
      </c>
      <c r="F647" s="2">
        <f t="shared" si="10"/>
        <v>58242.21</v>
      </c>
    </row>
    <row r="648" spans="1:6" x14ac:dyDescent="0.25">
      <c r="A648" s="4">
        <v>44334</v>
      </c>
      <c r="B648" t="s">
        <v>12</v>
      </c>
      <c r="C648" t="s">
        <v>2675</v>
      </c>
      <c r="D648" s="7">
        <f>SUMIFS($D:$D,$C:$C,C648,$A:$A,_xlfn.MAXIFS($A:$A,$A:$A,"&lt;"&amp;A648))+SUMIFS(Movimentacao!$D:$D,Movimentacao!$C:$C,C648,Movimentacao!$A:$A,A648)</f>
        <v>275</v>
      </c>
      <c r="E648" s="2">
        <v>103.45</v>
      </c>
      <c r="F648" s="2">
        <f t="shared" si="10"/>
        <v>28448.75</v>
      </c>
    </row>
    <row r="649" spans="1:6" x14ac:dyDescent="0.25">
      <c r="A649" s="4">
        <v>44334</v>
      </c>
      <c r="B649" t="s">
        <v>12</v>
      </c>
      <c r="C649" t="s">
        <v>2673</v>
      </c>
      <c r="D649" s="7">
        <f>SUMIFS($D:$D,$C:$C,C649,$A:$A,_xlfn.MAXIFS($A:$A,$A:$A,"&lt;"&amp;A649))+SUMIFS(Movimentacao!$D:$D,Movimentacao!$C:$C,C649,Movimentacao!$A:$A,A649)</f>
        <v>229</v>
      </c>
      <c r="E649" s="2">
        <v>103.45</v>
      </c>
      <c r="F649" s="2">
        <f t="shared" ref="F649:F712" si="11">D649*E649</f>
        <v>23690.05</v>
      </c>
    </row>
    <row r="650" spans="1:6" x14ac:dyDescent="0.25">
      <c r="A650" s="4">
        <v>44334</v>
      </c>
      <c r="B650" t="s">
        <v>12</v>
      </c>
      <c r="C650" t="s">
        <v>2672</v>
      </c>
      <c r="D650" s="7">
        <f>SUMIFS($D:$D,$C:$C,C650,$A:$A,_xlfn.MAXIFS($A:$A,$A:$A,"&lt;"&amp;A650))+SUMIFS(Movimentacao!$D:$D,Movimentacao!$C:$C,C650,Movimentacao!$A:$A,A650)</f>
        <v>125878</v>
      </c>
      <c r="E650" s="2">
        <v>89.7</v>
      </c>
      <c r="F650" s="2">
        <f t="shared" si="11"/>
        <v>11291256.6</v>
      </c>
    </row>
    <row r="651" spans="1:6" x14ac:dyDescent="0.25">
      <c r="A651" s="4">
        <v>44334</v>
      </c>
      <c r="B651" t="s">
        <v>12</v>
      </c>
      <c r="C651" t="s">
        <v>2671</v>
      </c>
      <c r="D651" s="7">
        <f>SUMIFS($D:$D,$C:$C,C651,$A:$A,_xlfn.MAXIFS($A:$A,$A:$A,"&lt;"&amp;A651))+SUMIFS(Movimentacao!$D:$D,Movimentacao!$C:$C,C651,Movimentacao!$A:$A,A651)</f>
        <v>44432</v>
      </c>
      <c r="E651" s="2">
        <v>201.37</v>
      </c>
      <c r="F651" s="2">
        <f t="shared" si="11"/>
        <v>8947271.8399999999</v>
      </c>
    </row>
    <row r="652" spans="1:6" x14ac:dyDescent="0.25">
      <c r="A652" s="4">
        <v>44334</v>
      </c>
      <c r="B652" t="s">
        <v>12</v>
      </c>
      <c r="C652" t="s">
        <v>2670</v>
      </c>
      <c r="D652" s="7">
        <f>SUMIFS($D:$D,$C:$C,C652,$A:$A,_xlfn.MAXIFS($A:$A,$A:$A,"&lt;"&amp;A652))+SUMIFS(Movimentacao!$D:$D,Movimentacao!$C:$C,C652,Movimentacao!$A:$A,A652)</f>
        <v>72226</v>
      </c>
      <c r="E652" s="2">
        <v>82.83</v>
      </c>
      <c r="F652" s="2">
        <f t="shared" si="11"/>
        <v>5982479.5800000001</v>
      </c>
    </row>
    <row r="653" spans="1:6" x14ac:dyDescent="0.25">
      <c r="A653" s="4">
        <v>44334</v>
      </c>
      <c r="B653" t="s">
        <v>12</v>
      </c>
      <c r="C653" t="s">
        <v>56</v>
      </c>
      <c r="D653" s="7">
        <f>SUMIFS($D:$D,$C:$C,C653,$A:$A,_xlfn.MAXIFS($A:$A,$A:$A,"&lt;"&amp;A653))+SUMIFS(Movimentacao!$D:$D,Movimentacao!$C:$C,C653,Movimentacao!$A:$A,A653)</f>
        <v>132025</v>
      </c>
      <c r="E653" s="2">
        <v>114.5</v>
      </c>
      <c r="F653" s="2">
        <f t="shared" si="11"/>
        <v>15116862.5</v>
      </c>
    </row>
    <row r="654" spans="1:6" x14ac:dyDescent="0.25">
      <c r="A654" s="4">
        <v>44334</v>
      </c>
      <c r="B654" t="s">
        <v>12</v>
      </c>
      <c r="C654" t="s">
        <v>55</v>
      </c>
      <c r="D654" s="7">
        <f>SUMIFS($D:$D,$C:$C,C654,$A:$A,_xlfn.MAXIFS($A:$A,$A:$A,"&lt;"&amp;A654))+SUMIFS(Movimentacao!$D:$D,Movimentacao!$C:$C,C654,Movimentacao!$A:$A,A654)</f>
        <v>30794</v>
      </c>
      <c r="E654" s="2">
        <v>97.25</v>
      </c>
      <c r="F654" s="2">
        <f t="shared" si="11"/>
        <v>2994716.5</v>
      </c>
    </row>
    <row r="655" spans="1:6" x14ac:dyDescent="0.25">
      <c r="A655" s="4">
        <v>44334</v>
      </c>
      <c r="B655" t="s">
        <v>12</v>
      </c>
      <c r="C655" t="s">
        <v>53</v>
      </c>
      <c r="D655" s="7">
        <f>SUMIFS($D:$D,$C:$C,C655,$A:$A,_xlfn.MAXIFS($A:$A,$A:$A,"&lt;"&amp;A655))+SUMIFS(Movimentacao!$D:$D,Movimentacao!$C:$C,C655,Movimentacao!$A:$A,A655)</f>
        <v>156348</v>
      </c>
      <c r="E655" s="2">
        <v>94.9</v>
      </c>
      <c r="F655" s="2">
        <f t="shared" si="11"/>
        <v>14837425.200000001</v>
      </c>
    </row>
    <row r="656" spans="1:6" x14ac:dyDescent="0.25">
      <c r="A656" s="4">
        <v>44334</v>
      </c>
      <c r="B656" t="s">
        <v>12</v>
      </c>
      <c r="C656" t="s">
        <v>52</v>
      </c>
      <c r="D656" s="7">
        <f>SUMIFS($D:$D,$C:$C,C656,$A:$A,_xlfn.MAXIFS($A:$A,$A:$A,"&lt;"&amp;A656))+SUMIFS(Movimentacao!$D:$D,Movimentacao!$C:$C,C656,Movimentacao!$A:$A,A656)</f>
        <v>112373</v>
      </c>
      <c r="E656" s="2">
        <v>99.79</v>
      </c>
      <c r="F656" s="2">
        <f t="shared" si="11"/>
        <v>11213701.67</v>
      </c>
    </row>
    <row r="657" spans="1:6" x14ac:dyDescent="0.25">
      <c r="A657" s="4">
        <v>44334</v>
      </c>
      <c r="B657" t="s">
        <v>12</v>
      </c>
      <c r="C657" t="s">
        <v>51</v>
      </c>
      <c r="D657" s="7">
        <f>SUMIFS($D:$D,$C:$C,C657,$A:$A,_xlfn.MAXIFS($A:$A,$A:$A,"&lt;"&amp;A657))+SUMIFS(Movimentacao!$D:$D,Movimentacao!$C:$C,C657,Movimentacao!$A:$A,A657)</f>
        <v>34257</v>
      </c>
      <c r="E657" s="2">
        <v>110</v>
      </c>
      <c r="F657" s="2">
        <f t="shared" si="11"/>
        <v>3768270</v>
      </c>
    </row>
    <row r="658" spans="1:6" x14ac:dyDescent="0.25">
      <c r="A658" s="4">
        <v>44334</v>
      </c>
      <c r="B658" t="s">
        <v>12</v>
      </c>
      <c r="C658" t="s">
        <v>50</v>
      </c>
      <c r="D658" s="7">
        <f>SUMIFS($D:$D,$C:$C,C658,$A:$A,_xlfn.MAXIFS($A:$A,$A:$A,"&lt;"&amp;A658))+SUMIFS(Movimentacao!$D:$D,Movimentacao!$C:$C,C658,Movimentacao!$A:$A,A658)</f>
        <v>138700</v>
      </c>
      <c r="E658" s="2">
        <v>109</v>
      </c>
      <c r="F658" s="2">
        <f t="shared" si="11"/>
        <v>15118300</v>
      </c>
    </row>
    <row r="659" spans="1:6" x14ac:dyDescent="0.25">
      <c r="A659" s="4">
        <v>44334</v>
      </c>
      <c r="B659" t="s">
        <v>12</v>
      </c>
      <c r="C659" t="s">
        <v>49</v>
      </c>
      <c r="D659" s="7">
        <f>SUMIFS($D:$D,$C:$C,C659,$A:$A,_xlfn.MAXIFS($A:$A,$A:$A,"&lt;"&amp;A659))+SUMIFS(Movimentacao!$D:$D,Movimentacao!$C:$C,C659,Movimentacao!$A:$A,A659)</f>
        <v>26721</v>
      </c>
      <c r="E659" s="2">
        <v>68.58</v>
      </c>
      <c r="F659" s="2">
        <f t="shared" si="11"/>
        <v>1832526.18</v>
      </c>
    </row>
    <row r="660" spans="1:6" x14ac:dyDescent="0.25">
      <c r="A660" s="4">
        <v>44334</v>
      </c>
      <c r="B660" t="s">
        <v>12</v>
      </c>
      <c r="C660" t="s">
        <v>48</v>
      </c>
      <c r="D660" s="7">
        <f>SUMIFS($D:$D,$C:$C,C660,$A:$A,_xlfn.MAXIFS($A:$A,$A:$A,"&lt;"&amp;A660))+SUMIFS(Movimentacao!$D:$D,Movimentacao!$C:$C,C660,Movimentacao!$A:$A,A660)</f>
        <v>68806</v>
      </c>
      <c r="E660" s="2">
        <v>108.44</v>
      </c>
      <c r="F660" s="2">
        <f t="shared" si="11"/>
        <v>7461322.6399999997</v>
      </c>
    </row>
    <row r="661" spans="1:6" x14ac:dyDescent="0.25">
      <c r="A661" s="4">
        <v>44334</v>
      </c>
      <c r="B661" t="s">
        <v>12</v>
      </c>
      <c r="C661" t="s">
        <v>47</v>
      </c>
      <c r="D661" s="7">
        <f>SUMIFS($D:$D,$C:$C,C661,$A:$A,_xlfn.MAXIFS($A:$A,$A:$A,"&lt;"&amp;A661))+SUMIFS(Movimentacao!$D:$D,Movimentacao!$C:$C,C661,Movimentacao!$A:$A,A661)</f>
        <v>51825</v>
      </c>
      <c r="E661" s="2">
        <v>88.66</v>
      </c>
      <c r="F661" s="2">
        <f t="shared" si="11"/>
        <v>4594804.5</v>
      </c>
    </row>
    <row r="662" spans="1:6" x14ac:dyDescent="0.25">
      <c r="A662" s="4">
        <v>44334</v>
      </c>
      <c r="B662" t="s">
        <v>12</v>
      </c>
      <c r="C662" t="s">
        <v>54</v>
      </c>
      <c r="D662" s="7">
        <f>SUMIFS($D:$D,$C:$C,C662,$A:$A,_xlfn.MAXIFS($A:$A,$A:$A,"&lt;"&amp;A662))+SUMIFS(Movimentacao!$D:$D,Movimentacao!$C:$C,C662,Movimentacao!$A:$A,A662)</f>
        <v>85417</v>
      </c>
      <c r="E662" s="2">
        <v>52.55</v>
      </c>
      <c r="F662" s="2">
        <f t="shared" si="11"/>
        <v>4488663.3499999996</v>
      </c>
    </row>
    <row r="663" spans="1:6" x14ac:dyDescent="0.25">
      <c r="A663" s="4">
        <v>44335</v>
      </c>
      <c r="B663" t="s">
        <v>12</v>
      </c>
      <c r="C663" t="s">
        <v>56</v>
      </c>
      <c r="D663" s="7">
        <f>SUMIFS($D:$D,$C:$C,C663,$A:$A,_xlfn.MAXIFS($A:$A,$A:$A,"&lt;"&amp;A663))+SUMIFS(Movimentacao!$D:$D,Movimentacao!$C:$C,C663,Movimentacao!$A:$A,A663)</f>
        <v>132025</v>
      </c>
      <c r="E663" s="2">
        <v>114</v>
      </c>
      <c r="F663" s="2">
        <f t="shared" si="11"/>
        <v>15050850</v>
      </c>
    </row>
    <row r="664" spans="1:6" x14ac:dyDescent="0.25">
      <c r="A664" s="4">
        <v>44335</v>
      </c>
      <c r="B664" t="s">
        <v>12</v>
      </c>
      <c r="C664" t="s">
        <v>2677</v>
      </c>
      <c r="D664" s="7">
        <f>SUMIFS($D:$D,$C:$C,C664,$A:$A,_xlfn.MAXIFS($A:$A,$A:$A,"&lt;"&amp;A664))+SUMIFS(Movimentacao!$D:$D,Movimentacao!$C:$C,C664,Movimentacao!$A:$A,A664)</f>
        <v>122</v>
      </c>
      <c r="E664" s="2">
        <v>103.1</v>
      </c>
      <c r="F664" s="2">
        <f t="shared" si="11"/>
        <v>12578.199999999999</v>
      </c>
    </row>
    <row r="665" spans="1:6" x14ac:dyDescent="0.25">
      <c r="A665" s="4">
        <v>44335</v>
      </c>
      <c r="B665" t="s">
        <v>12</v>
      </c>
      <c r="C665" t="s">
        <v>2676</v>
      </c>
      <c r="D665" s="7">
        <f>SUMIFS($D:$D,$C:$C,C665,$A:$A,_xlfn.MAXIFS($A:$A,$A:$A,"&lt;"&amp;A665))+SUMIFS(Movimentacao!$D:$D,Movimentacao!$C:$C,C665,Movimentacao!$A:$A,A665)</f>
        <v>38571</v>
      </c>
      <c r="E665" s="2">
        <v>1.46</v>
      </c>
      <c r="F665" s="2">
        <f t="shared" si="11"/>
        <v>56313.659999999996</v>
      </c>
    </row>
    <row r="666" spans="1:6" x14ac:dyDescent="0.25">
      <c r="A666" s="4">
        <v>44335</v>
      </c>
      <c r="B666" t="s">
        <v>12</v>
      </c>
      <c r="C666" t="s">
        <v>2675</v>
      </c>
      <c r="D666" s="7">
        <f>SUMIFS($D:$D,$C:$C,C666,$A:$A,_xlfn.MAXIFS($A:$A,$A:$A,"&lt;"&amp;A666))+SUMIFS(Movimentacao!$D:$D,Movimentacao!$C:$C,C666,Movimentacao!$A:$A,A666)</f>
        <v>275</v>
      </c>
      <c r="E666" s="2">
        <v>103.1</v>
      </c>
      <c r="F666" s="2">
        <f t="shared" si="11"/>
        <v>28352.5</v>
      </c>
    </row>
    <row r="667" spans="1:6" x14ac:dyDescent="0.25">
      <c r="A667" s="4">
        <v>44335</v>
      </c>
      <c r="B667" t="s">
        <v>12</v>
      </c>
      <c r="C667" t="s">
        <v>2673</v>
      </c>
      <c r="D667" s="7">
        <f>SUMIFS($D:$D,$C:$C,C667,$A:$A,_xlfn.MAXIFS($A:$A,$A:$A,"&lt;"&amp;A667))+SUMIFS(Movimentacao!$D:$D,Movimentacao!$C:$C,C667,Movimentacao!$A:$A,A667)</f>
        <v>229</v>
      </c>
      <c r="E667" s="2">
        <v>103.1</v>
      </c>
      <c r="F667" s="2">
        <f t="shared" si="11"/>
        <v>23609.899999999998</v>
      </c>
    </row>
    <row r="668" spans="1:6" x14ac:dyDescent="0.25">
      <c r="A668" s="4">
        <v>44335</v>
      </c>
      <c r="B668" t="s">
        <v>12</v>
      </c>
      <c r="C668" t="s">
        <v>2672</v>
      </c>
      <c r="D668" s="7">
        <f>SUMIFS($D:$D,$C:$C,C668,$A:$A,_xlfn.MAXIFS($A:$A,$A:$A,"&lt;"&amp;A668))+SUMIFS(Movimentacao!$D:$D,Movimentacao!$C:$C,C668,Movimentacao!$A:$A,A668)</f>
        <v>125878</v>
      </c>
      <c r="E668" s="2">
        <v>89.03</v>
      </c>
      <c r="F668" s="2">
        <f t="shared" si="11"/>
        <v>11206918.34</v>
      </c>
    </row>
    <row r="669" spans="1:6" x14ac:dyDescent="0.25">
      <c r="A669" s="4">
        <v>44335</v>
      </c>
      <c r="B669" t="s">
        <v>12</v>
      </c>
      <c r="C669" t="s">
        <v>2671</v>
      </c>
      <c r="D669" s="7">
        <f>SUMIFS($D:$D,$C:$C,C669,$A:$A,_xlfn.MAXIFS($A:$A,$A:$A,"&lt;"&amp;A669))+SUMIFS(Movimentacao!$D:$D,Movimentacao!$C:$C,C669,Movimentacao!$A:$A,A669)</f>
        <v>47254</v>
      </c>
      <c r="E669" s="2">
        <v>200.78</v>
      </c>
      <c r="F669" s="2">
        <f t="shared" si="11"/>
        <v>9487658.1199999992</v>
      </c>
    </row>
    <row r="670" spans="1:6" x14ac:dyDescent="0.25">
      <c r="A670" s="4">
        <v>44335</v>
      </c>
      <c r="B670" t="s">
        <v>12</v>
      </c>
      <c r="C670" t="s">
        <v>55</v>
      </c>
      <c r="D670" s="7">
        <f>SUMIFS($D:$D,$C:$C,C670,$A:$A,_xlfn.MAXIFS($A:$A,$A:$A,"&lt;"&amp;A670))+SUMIFS(Movimentacao!$D:$D,Movimentacao!$C:$C,C670,Movimentacao!$A:$A,A670)</f>
        <v>30794</v>
      </c>
      <c r="E670" s="2">
        <v>97.25</v>
      </c>
      <c r="F670" s="2">
        <f t="shared" si="11"/>
        <v>2994716.5</v>
      </c>
    </row>
    <row r="671" spans="1:6" x14ac:dyDescent="0.25">
      <c r="A671" s="4">
        <v>44335</v>
      </c>
      <c r="B671" t="s">
        <v>12</v>
      </c>
      <c r="C671" t="s">
        <v>2670</v>
      </c>
      <c r="D671" s="7">
        <f>SUMIFS($D:$D,$C:$C,C671,$A:$A,_xlfn.MAXIFS($A:$A,$A:$A,"&lt;"&amp;A671))+SUMIFS(Movimentacao!$D:$D,Movimentacao!$C:$C,C671,Movimentacao!$A:$A,A671)</f>
        <v>72289</v>
      </c>
      <c r="E671" s="2">
        <v>83</v>
      </c>
      <c r="F671" s="2">
        <f t="shared" si="11"/>
        <v>5999987</v>
      </c>
    </row>
    <row r="672" spans="1:6" x14ac:dyDescent="0.25">
      <c r="A672" s="4">
        <v>44335</v>
      </c>
      <c r="B672" t="s">
        <v>12</v>
      </c>
      <c r="C672" t="s">
        <v>53</v>
      </c>
      <c r="D672" s="7">
        <f>SUMIFS($D:$D,$C:$C,C672,$A:$A,_xlfn.MAXIFS($A:$A,$A:$A,"&lt;"&amp;A672))+SUMIFS(Movimentacao!$D:$D,Movimentacao!$C:$C,C672,Movimentacao!$A:$A,A672)</f>
        <v>157722</v>
      </c>
      <c r="E672" s="2">
        <v>94.93</v>
      </c>
      <c r="F672" s="2">
        <f t="shared" si="11"/>
        <v>14972549.460000001</v>
      </c>
    </row>
    <row r="673" spans="1:6" x14ac:dyDescent="0.25">
      <c r="A673" s="4">
        <v>44335</v>
      </c>
      <c r="B673" t="s">
        <v>12</v>
      </c>
      <c r="C673" t="s">
        <v>54</v>
      </c>
      <c r="D673" s="7">
        <f>SUMIFS($D:$D,$C:$C,C673,$A:$A,_xlfn.MAXIFS($A:$A,$A:$A,"&lt;"&amp;A673))+SUMIFS(Movimentacao!$D:$D,Movimentacao!$C:$C,C673,Movimentacao!$A:$A,A673)</f>
        <v>85458</v>
      </c>
      <c r="E673" s="2">
        <v>52.52</v>
      </c>
      <c r="F673" s="2">
        <f t="shared" si="11"/>
        <v>4488254.16</v>
      </c>
    </row>
    <row r="674" spans="1:6" x14ac:dyDescent="0.25">
      <c r="A674" s="4">
        <v>44335</v>
      </c>
      <c r="B674" t="s">
        <v>12</v>
      </c>
      <c r="C674" t="s">
        <v>52</v>
      </c>
      <c r="D674" s="7">
        <f>SUMIFS($D:$D,$C:$C,C674,$A:$A,_xlfn.MAXIFS($A:$A,$A:$A,"&lt;"&amp;A674))+SUMIFS(Movimentacao!$D:$D,Movimentacao!$C:$C,C674,Movimentacao!$A:$A,A674)</f>
        <v>112373</v>
      </c>
      <c r="E674" s="2">
        <v>99.75</v>
      </c>
      <c r="F674" s="2">
        <f t="shared" si="11"/>
        <v>11209206.75</v>
      </c>
    </row>
    <row r="675" spans="1:6" x14ac:dyDescent="0.25">
      <c r="A675" s="4">
        <v>44335</v>
      </c>
      <c r="B675" t="s">
        <v>12</v>
      </c>
      <c r="C675" t="s">
        <v>51</v>
      </c>
      <c r="D675" s="7">
        <f>SUMIFS($D:$D,$C:$C,C675,$A:$A,_xlfn.MAXIFS($A:$A,$A:$A,"&lt;"&amp;A675))+SUMIFS(Movimentacao!$D:$D,Movimentacao!$C:$C,C675,Movimentacao!$A:$A,A675)</f>
        <v>34257</v>
      </c>
      <c r="E675" s="2">
        <v>110</v>
      </c>
      <c r="F675" s="2">
        <f t="shared" si="11"/>
        <v>3768270</v>
      </c>
    </row>
    <row r="676" spans="1:6" x14ac:dyDescent="0.25">
      <c r="A676" s="4">
        <v>44335</v>
      </c>
      <c r="B676" t="s">
        <v>12</v>
      </c>
      <c r="C676" t="s">
        <v>50</v>
      </c>
      <c r="D676" s="7">
        <f>SUMIFS($D:$D,$C:$C,C676,$A:$A,_xlfn.MAXIFS($A:$A,$A:$A,"&lt;"&amp;A676))+SUMIFS(Movimentacao!$D:$D,Movimentacao!$C:$C,C676,Movimentacao!$A:$A,A676)</f>
        <v>138700</v>
      </c>
      <c r="E676" s="2">
        <v>107.55</v>
      </c>
      <c r="F676" s="2">
        <f t="shared" si="11"/>
        <v>14917185</v>
      </c>
    </row>
    <row r="677" spans="1:6" x14ac:dyDescent="0.25">
      <c r="A677" s="4">
        <v>44335</v>
      </c>
      <c r="B677" t="s">
        <v>12</v>
      </c>
      <c r="C677" t="s">
        <v>49</v>
      </c>
      <c r="D677" s="7">
        <f>SUMIFS($D:$D,$C:$C,C677,$A:$A,_xlfn.MAXIFS($A:$A,$A:$A,"&lt;"&amp;A677))+SUMIFS(Movimentacao!$D:$D,Movimentacao!$C:$C,C677,Movimentacao!$A:$A,A677)</f>
        <v>27306</v>
      </c>
      <c r="E677" s="2">
        <v>68.599999999999994</v>
      </c>
      <c r="F677" s="2">
        <f t="shared" si="11"/>
        <v>1873191.5999999999</v>
      </c>
    </row>
    <row r="678" spans="1:6" x14ac:dyDescent="0.25">
      <c r="A678" s="4">
        <v>44335</v>
      </c>
      <c r="B678" t="s">
        <v>12</v>
      </c>
      <c r="C678" t="s">
        <v>48</v>
      </c>
      <c r="D678" s="7">
        <f>SUMIFS($D:$D,$C:$C,C678,$A:$A,_xlfn.MAXIFS($A:$A,$A:$A,"&lt;"&amp;A678))+SUMIFS(Movimentacao!$D:$D,Movimentacao!$C:$C,C678,Movimentacao!$A:$A,A678)</f>
        <v>69020</v>
      </c>
      <c r="E678" s="2">
        <v>108.5</v>
      </c>
      <c r="F678" s="2">
        <f t="shared" si="11"/>
        <v>7488670</v>
      </c>
    </row>
    <row r="679" spans="1:6" x14ac:dyDescent="0.25">
      <c r="A679" s="4">
        <v>44335</v>
      </c>
      <c r="B679" t="s">
        <v>12</v>
      </c>
      <c r="C679" t="s">
        <v>47</v>
      </c>
      <c r="D679" s="7">
        <f>SUMIFS($D:$D,$C:$C,C679,$A:$A,_xlfn.MAXIFS($A:$A,$A:$A,"&lt;"&amp;A679))+SUMIFS(Movimentacao!$D:$D,Movimentacao!$C:$C,C679,Movimentacao!$A:$A,A679)</f>
        <v>51825</v>
      </c>
      <c r="E679" s="2">
        <v>88.13</v>
      </c>
      <c r="F679" s="2">
        <f t="shared" si="11"/>
        <v>4567337.25</v>
      </c>
    </row>
    <row r="680" spans="1:6" x14ac:dyDescent="0.25">
      <c r="A680" s="4">
        <v>44336</v>
      </c>
      <c r="B680" t="s">
        <v>12</v>
      </c>
      <c r="C680" t="s">
        <v>2677</v>
      </c>
      <c r="D680" s="7">
        <f>SUMIFS($D:$D,$C:$C,C680,$A:$A,_xlfn.MAXIFS($A:$A,$A:$A,"&lt;"&amp;A680))+SUMIFS(Movimentacao!$D:$D,Movimentacao!$C:$C,C680,Movimentacao!$A:$A,A680)</f>
        <v>122</v>
      </c>
      <c r="E680" s="2">
        <v>103.4</v>
      </c>
      <c r="F680" s="2">
        <f t="shared" si="11"/>
        <v>12614.800000000001</v>
      </c>
    </row>
    <row r="681" spans="1:6" x14ac:dyDescent="0.25">
      <c r="A681" s="4">
        <v>44336</v>
      </c>
      <c r="B681" t="s">
        <v>12</v>
      </c>
      <c r="C681" t="s">
        <v>2676</v>
      </c>
      <c r="D681" s="7">
        <f>SUMIFS($D:$D,$C:$C,C681,$A:$A,_xlfn.MAXIFS($A:$A,$A:$A,"&lt;"&amp;A681))+SUMIFS(Movimentacao!$D:$D,Movimentacao!$C:$C,C681,Movimentacao!$A:$A,A681)</f>
        <v>38571</v>
      </c>
      <c r="E681" s="2">
        <v>1.39</v>
      </c>
      <c r="F681" s="2">
        <f t="shared" si="11"/>
        <v>53613.689999999995</v>
      </c>
    </row>
    <row r="682" spans="1:6" x14ac:dyDescent="0.25">
      <c r="A682" s="4">
        <v>44336</v>
      </c>
      <c r="B682" t="s">
        <v>12</v>
      </c>
      <c r="C682" t="s">
        <v>2675</v>
      </c>
      <c r="D682" s="7">
        <f>SUMIFS($D:$D,$C:$C,C682,$A:$A,_xlfn.MAXIFS($A:$A,$A:$A,"&lt;"&amp;A682))+SUMIFS(Movimentacao!$D:$D,Movimentacao!$C:$C,C682,Movimentacao!$A:$A,A682)</f>
        <v>275</v>
      </c>
      <c r="E682" s="2">
        <v>103.4</v>
      </c>
      <c r="F682" s="2">
        <f t="shared" si="11"/>
        <v>28435</v>
      </c>
    </row>
    <row r="683" spans="1:6" x14ac:dyDescent="0.25">
      <c r="A683" s="4">
        <v>44336</v>
      </c>
      <c r="B683" t="s">
        <v>12</v>
      </c>
      <c r="C683" t="s">
        <v>2673</v>
      </c>
      <c r="D683" s="7">
        <f>SUMIFS($D:$D,$C:$C,C683,$A:$A,_xlfn.MAXIFS($A:$A,$A:$A,"&lt;"&amp;A683))+SUMIFS(Movimentacao!$D:$D,Movimentacao!$C:$C,C683,Movimentacao!$A:$A,A683)</f>
        <v>229</v>
      </c>
      <c r="E683" s="2">
        <v>103.4</v>
      </c>
      <c r="F683" s="2">
        <f t="shared" si="11"/>
        <v>23678.600000000002</v>
      </c>
    </row>
    <row r="684" spans="1:6" x14ac:dyDescent="0.25">
      <c r="A684" s="4">
        <v>44336</v>
      </c>
      <c r="B684" t="s">
        <v>12</v>
      </c>
      <c r="C684" t="s">
        <v>2672</v>
      </c>
      <c r="D684" s="7">
        <f>SUMIFS($D:$D,$C:$C,C684,$A:$A,_xlfn.MAXIFS($A:$A,$A:$A,"&lt;"&amp;A684))+SUMIFS(Movimentacao!$D:$D,Movimentacao!$C:$C,C684,Movimentacao!$A:$A,A684)</f>
        <v>125878</v>
      </c>
      <c r="E684" s="2">
        <v>89.34</v>
      </c>
      <c r="F684" s="2">
        <f t="shared" si="11"/>
        <v>11245940.52</v>
      </c>
    </row>
    <row r="685" spans="1:6" x14ac:dyDescent="0.25">
      <c r="A685" s="4">
        <v>44336</v>
      </c>
      <c r="B685" t="s">
        <v>12</v>
      </c>
      <c r="C685" t="s">
        <v>2671</v>
      </c>
      <c r="D685" s="7">
        <f>SUMIFS($D:$D,$C:$C,C685,$A:$A,_xlfn.MAXIFS($A:$A,$A:$A,"&lt;"&amp;A685))+SUMIFS(Movimentacao!$D:$D,Movimentacao!$C:$C,C685,Movimentacao!$A:$A,A685)</f>
        <v>48675</v>
      </c>
      <c r="E685" s="2">
        <v>199.54</v>
      </c>
      <c r="F685" s="2">
        <f t="shared" si="11"/>
        <v>9712609.5</v>
      </c>
    </row>
    <row r="686" spans="1:6" x14ac:dyDescent="0.25">
      <c r="A686" s="4">
        <v>44336</v>
      </c>
      <c r="B686" t="s">
        <v>12</v>
      </c>
      <c r="C686" t="s">
        <v>2670</v>
      </c>
      <c r="D686" s="7">
        <f>SUMIFS($D:$D,$C:$C,C686,$A:$A,_xlfn.MAXIFS($A:$A,$A:$A,"&lt;"&amp;A686))+SUMIFS(Movimentacao!$D:$D,Movimentacao!$C:$C,C686,Movimentacao!$A:$A,A686)</f>
        <v>72289</v>
      </c>
      <c r="E686" s="2">
        <v>82.95</v>
      </c>
      <c r="F686" s="2">
        <f t="shared" si="11"/>
        <v>5996372.5499999998</v>
      </c>
    </row>
    <row r="687" spans="1:6" x14ac:dyDescent="0.25">
      <c r="A687" s="4">
        <v>44336</v>
      </c>
      <c r="B687" t="s">
        <v>12</v>
      </c>
      <c r="C687" t="s">
        <v>56</v>
      </c>
      <c r="D687" s="7">
        <f>SUMIFS($D:$D,$C:$C,C687,$A:$A,_xlfn.MAXIFS($A:$A,$A:$A,"&lt;"&amp;A687))+SUMIFS(Movimentacao!$D:$D,Movimentacao!$C:$C,C687,Movimentacao!$A:$A,A687)</f>
        <v>132025</v>
      </c>
      <c r="E687" s="2">
        <v>113.6</v>
      </c>
      <c r="F687" s="2">
        <f t="shared" si="11"/>
        <v>14998040</v>
      </c>
    </row>
    <row r="688" spans="1:6" x14ac:dyDescent="0.25">
      <c r="A688" s="4">
        <v>44336</v>
      </c>
      <c r="B688" t="s">
        <v>12</v>
      </c>
      <c r="C688" t="s">
        <v>55</v>
      </c>
      <c r="D688" s="7">
        <f>SUMIFS($D:$D,$C:$C,C688,$A:$A,_xlfn.MAXIFS($A:$A,$A:$A,"&lt;"&amp;A688))+SUMIFS(Movimentacao!$D:$D,Movimentacao!$C:$C,C688,Movimentacao!$A:$A,A688)</f>
        <v>30794</v>
      </c>
      <c r="E688" s="2">
        <v>98.9</v>
      </c>
      <c r="F688" s="2">
        <f t="shared" si="11"/>
        <v>3045526.6</v>
      </c>
    </row>
    <row r="689" spans="1:6" x14ac:dyDescent="0.25">
      <c r="A689" s="4">
        <v>44336</v>
      </c>
      <c r="B689" t="s">
        <v>12</v>
      </c>
      <c r="C689" t="s">
        <v>54</v>
      </c>
      <c r="D689" s="7">
        <f>SUMIFS($D:$D,$C:$C,C689,$A:$A,_xlfn.MAXIFS($A:$A,$A:$A,"&lt;"&amp;A689))+SUMIFS(Movimentacao!$D:$D,Movimentacao!$C:$C,C689,Movimentacao!$A:$A,A689)</f>
        <v>85458</v>
      </c>
      <c r="E689" s="2">
        <v>52.31</v>
      </c>
      <c r="F689" s="2">
        <f t="shared" si="11"/>
        <v>4470307.9800000004</v>
      </c>
    </row>
    <row r="690" spans="1:6" x14ac:dyDescent="0.25">
      <c r="A690" s="4">
        <v>44336</v>
      </c>
      <c r="B690" t="s">
        <v>12</v>
      </c>
      <c r="C690" t="s">
        <v>53</v>
      </c>
      <c r="D690" s="7">
        <f>SUMIFS($D:$D,$C:$C,C690,$A:$A,_xlfn.MAXIFS($A:$A,$A:$A,"&lt;"&amp;A690))+SUMIFS(Movimentacao!$D:$D,Movimentacao!$C:$C,C690,Movimentacao!$A:$A,A690)</f>
        <v>157722</v>
      </c>
      <c r="E690" s="2">
        <v>94.27</v>
      </c>
      <c r="F690" s="2">
        <f t="shared" si="11"/>
        <v>14868452.939999999</v>
      </c>
    </row>
    <row r="691" spans="1:6" x14ac:dyDescent="0.25">
      <c r="A691" s="4">
        <v>44336</v>
      </c>
      <c r="B691" t="s">
        <v>12</v>
      </c>
      <c r="C691" t="s">
        <v>52</v>
      </c>
      <c r="D691" s="7">
        <f>SUMIFS($D:$D,$C:$C,C691,$A:$A,_xlfn.MAXIFS($A:$A,$A:$A,"&lt;"&amp;A691))+SUMIFS(Movimentacao!$D:$D,Movimentacao!$C:$C,C691,Movimentacao!$A:$A,A691)</f>
        <v>112373</v>
      </c>
      <c r="E691" s="2">
        <v>99.7</v>
      </c>
      <c r="F691" s="2">
        <f t="shared" si="11"/>
        <v>11203588.1</v>
      </c>
    </row>
    <row r="692" spans="1:6" x14ac:dyDescent="0.25">
      <c r="A692" s="4">
        <v>44336</v>
      </c>
      <c r="B692" t="s">
        <v>12</v>
      </c>
      <c r="C692" t="s">
        <v>51</v>
      </c>
      <c r="D692" s="7">
        <f>SUMIFS($D:$D,$C:$C,C692,$A:$A,_xlfn.MAXIFS($A:$A,$A:$A,"&lt;"&amp;A692))+SUMIFS(Movimentacao!$D:$D,Movimentacao!$C:$C,C692,Movimentacao!$A:$A,A692)</f>
        <v>34257</v>
      </c>
      <c r="E692" s="2">
        <v>111.02</v>
      </c>
      <c r="F692" s="2">
        <f t="shared" si="11"/>
        <v>3803212.1399999997</v>
      </c>
    </row>
    <row r="693" spans="1:6" x14ac:dyDescent="0.25">
      <c r="A693" s="4">
        <v>44336</v>
      </c>
      <c r="B693" t="s">
        <v>12</v>
      </c>
      <c r="C693" t="s">
        <v>50</v>
      </c>
      <c r="D693" s="7">
        <f>SUMIFS($D:$D,$C:$C,C693,$A:$A,_xlfn.MAXIFS($A:$A,$A:$A,"&lt;"&amp;A693))+SUMIFS(Movimentacao!$D:$D,Movimentacao!$C:$C,C693,Movimentacao!$A:$A,A693)</f>
        <v>138700</v>
      </c>
      <c r="E693" s="2">
        <v>107.94</v>
      </c>
      <c r="F693" s="2">
        <f t="shared" si="11"/>
        <v>14971278</v>
      </c>
    </row>
    <row r="694" spans="1:6" x14ac:dyDescent="0.25">
      <c r="A694" s="4">
        <v>44336</v>
      </c>
      <c r="B694" t="s">
        <v>12</v>
      </c>
      <c r="C694" t="s">
        <v>49</v>
      </c>
      <c r="D694" s="7">
        <f>SUMIFS($D:$D,$C:$C,C694,$A:$A,_xlfn.MAXIFS($A:$A,$A:$A,"&lt;"&amp;A694))+SUMIFS(Movimentacao!$D:$D,Movimentacao!$C:$C,C694,Movimentacao!$A:$A,A694)</f>
        <v>27388</v>
      </c>
      <c r="E694" s="2">
        <v>68.849999999999994</v>
      </c>
      <c r="F694" s="2">
        <f t="shared" si="11"/>
        <v>1885663.7999999998</v>
      </c>
    </row>
    <row r="695" spans="1:6" x14ac:dyDescent="0.25">
      <c r="A695" s="4">
        <v>44336</v>
      </c>
      <c r="B695" t="s">
        <v>12</v>
      </c>
      <c r="C695" t="s">
        <v>48</v>
      </c>
      <c r="D695" s="7">
        <f>SUMIFS($D:$D,$C:$C,C695,$A:$A,_xlfn.MAXIFS($A:$A,$A:$A,"&lt;"&amp;A695))+SUMIFS(Movimentacao!$D:$D,Movimentacao!$C:$C,C695,Movimentacao!$A:$A,A695)</f>
        <v>69020</v>
      </c>
      <c r="E695" s="2">
        <v>108.72</v>
      </c>
      <c r="F695" s="2">
        <f t="shared" si="11"/>
        <v>7503854.4000000004</v>
      </c>
    </row>
    <row r="696" spans="1:6" x14ac:dyDescent="0.25">
      <c r="A696" s="4">
        <v>44336</v>
      </c>
      <c r="B696" t="s">
        <v>12</v>
      </c>
      <c r="C696" t="s">
        <v>47</v>
      </c>
      <c r="D696" s="7">
        <f>SUMIFS($D:$D,$C:$C,C696,$A:$A,_xlfn.MAXIFS($A:$A,$A:$A,"&lt;"&amp;A696))+SUMIFS(Movimentacao!$D:$D,Movimentacao!$C:$C,C696,Movimentacao!$A:$A,A696)</f>
        <v>51825</v>
      </c>
      <c r="E696" s="2">
        <v>88</v>
      </c>
      <c r="F696" s="2">
        <f t="shared" si="11"/>
        <v>4560600</v>
      </c>
    </row>
    <row r="697" spans="1:6" x14ac:dyDescent="0.25">
      <c r="A697" s="4">
        <v>44337</v>
      </c>
      <c r="B697" t="s">
        <v>12</v>
      </c>
      <c r="C697" t="s">
        <v>2671</v>
      </c>
      <c r="D697" s="7">
        <f>SUMIFS($D:$D,$C:$C,C697,$A:$A,_xlfn.MAXIFS($A:$A,$A:$A,"&lt;"&amp;A697))+SUMIFS(Movimentacao!$D:$D,Movimentacao!$C:$C,C697,Movimentacao!$A:$A,A697)</f>
        <v>49245</v>
      </c>
      <c r="E697" s="2">
        <v>200.76</v>
      </c>
      <c r="F697" s="2">
        <f t="shared" si="11"/>
        <v>9886426.1999999993</v>
      </c>
    </row>
    <row r="698" spans="1:6" x14ac:dyDescent="0.25">
      <c r="A698" s="4">
        <v>44337</v>
      </c>
      <c r="B698" t="s">
        <v>12</v>
      </c>
      <c r="C698" t="s">
        <v>2672</v>
      </c>
      <c r="D698" s="7">
        <f>SUMIFS($D:$D,$C:$C,C698,$A:$A,_xlfn.MAXIFS($A:$A,$A:$A,"&lt;"&amp;A698))+SUMIFS(Movimentacao!$D:$D,Movimentacao!$C:$C,C698,Movimentacao!$A:$A,A698)</f>
        <v>125878</v>
      </c>
      <c r="E698" s="2">
        <v>89.87</v>
      </c>
      <c r="F698" s="2">
        <f t="shared" si="11"/>
        <v>11312655.860000001</v>
      </c>
    </row>
    <row r="699" spans="1:6" x14ac:dyDescent="0.25">
      <c r="A699" s="4">
        <v>44337</v>
      </c>
      <c r="B699" t="s">
        <v>12</v>
      </c>
      <c r="C699" t="s">
        <v>2673</v>
      </c>
      <c r="D699" s="7">
        <f>SUMIFS($D:$D,$C:$C,C699,$A:$A,_xlfn.MAXIFS($A:$A,$A:$A,"&lt;"&amp;A699))+SUMIFS(Movimentacao!$D:$D,Movimentacao!$C:$C,C699,Movimentacao!$A:$A,A699)</f>
        <v>229</v>
      </c>
      <c r="E699" s="2">
        <v>103.9</v>
      </c>
      <c r="F699" s="2">
        <f t="shared" si="11"/>
        <v>23793.100000000002</v>
      </c>
    </row>
    <row r="700" spans="1:6" x14ac:dyDescent="0.25">
      <c r="A700" s="4">
        <v>44337</v>
      </c>
      <c r="B700" t="s">
        <v>12</v>
      </c>
      <c r="C700" t="s">
        <v>2678</v>
      </c>
      <c r="D700" s="7">
        <f>SUMIFS($D:$D,$C:$C,C700,$A:$A,_xlfn.MAXIFS($A:$A,$A:$A,"&lt;"&amp;A700))+SUMIFS(Movimentacao!$D:$D,Movimentacao!$C:$C,C700,Movimentacao!$A:$A,A700)</f>
        <v>50607</v>
      </c>
      <c r="E700" s="2">
        <v>95.34</v>
      </c>
      <c r="F700" s="2">
        <f t="shared" si="11"/>
        <v>4824871.38</v>
      </c>
    </row>
    <row r="701" spans="1:6" x14ac:dyDescent="0.25">
      <c r="A701" s="4">
        <v>44337</v>
      </c>
      <c r="B701" t="s">
        <v>12</v>
      </c>
      <c r="C701" t="s">
        <v>2676</v>
      </c>
      <c r="D701" s="7">
        <f>SUMIFS($D:$D,$C:$C,C701,$A:$A,_xlfn.MAXIFS($A:$A,$A:$A,"&lt;"&amp;A701))+SUMIFS(Movimentacao!$D:$D,Movimentacao!$C:$C,C701,Movimentacao!$A:$A,A701)</f>
        <v>38571</v>
      </c>
      <c r="E701" s="2">
        <v>1.37</v>
      </c>
      <c r="F701" s="2">
        <f t="shared" si="11"/>
        <v>52842.270000000004</v>
      </c>
    </row>
    <row r="702" spans="1:6" x14ac:dyDescent="0.25">
      <c r="A702" s="4">
        <v>44337</v>
      </c>
      <c r="B702" t="s">
        <v>12</v>
      </c>
      <c r="C702" t="s">
        <v>2677</v>
      </c>
      <c r="D702" s="7">
        <f>SUMIFS($D:$D,$C:$C,C702,$A:$A,_xlfn.MAXIFS($A:$A,$A:$A,"&lt;"&amp;A702))+SUMIFS(Movimentacao!$D:$D,Movimentacao!$C:$C,C702,Movimentacao!$A:$A,A702)</f>
        <v>122</v>
      </c>
      <c r="E702" s="2">
        <v>103.9</v>
      </c>
      <c r="F702" s="2">
        <f t="shared" si="11"/>
        <v>12675.800000000001</v>
      </c>
    </row>
    <row r="703" spans="1:6" x14ac:dyDescent="0.25">
      <c r="A703" s="4">
        <v>44337</v>
      </c>
      <c r="B703" t="s">
        <v>12</v>
      </c>
      <c r="C703" t="s">
        <v>2670</v>
      </c>
      <c r="D703" s="7">
        <f>SUMIFS($D:$D,$C:$C,C703,$A:$A,_xlfn.MAXIFS($A:$A,$A:$A,"&lt;"&amp;A703))+SUMIFS(Movimentacao!$D:$D,Movimentacao!$C:$C,C703,Movimentacao!$A:$A,A703)</f>
        <v>72289</v>
      </c>
      <c r="E703" s="2">
        <v>83.03</v>
      </c>
      <c r="F703" s="2">
        <f t="shared" si="11"/>
        <v>6002155.6699999999</v>
      </c>
    </row>
    <row r="704" spans="1:6" x14ac:dyDescent="0.25">
      <c r="A704" s="4">
        <v>44337</v>
      </c>
      <c r="B704" t="s">
        <v>12</v>
      </c>
      <c r="C704" t="s">
        <v>2675</v>
      </c>
      <c r="D704" s="7">
        <f>SUMIFS($D:$D,$C:$C,C704,$A:$A,_xlfn.MAXIFS($A:$A,$A:$A,"&lt;"&amp;A704))+SUMIFS(Movimentacao!$D:$D,Movimentacao!$C:$C,C704,Movimentacao!$A:$A,A704)</f>
        <v>275</v>
      </c>
      <c r="E704" s="2">
        <v>103.9</v>
      </c>
      <c r="F704" s="2">
        <f t="shared" si="11"/>
        <v>28572.5</v>
      </c>
    </row>
    <row r="705" spans="1:6" x14ac:dyDescent="0.25">
      <c r="A705" s="4">
        <v>44337</v>
      </c>
      <c r="B705" t="s">
        <v>12</v>
      </c>
      <c r="C705" t="s">
        <v>56</v>
      </c>
      <c r="D705" s="7">
        <f>SUMIFS($D:$D,$C:$C,C705,$A:$A,_xlfn.MAXIFS($A:$A,$A:$A,"&lt;"&amp;A705))+SUMIFS(Movimentacao!$D:$D,Movimentacao!$C:$C,C705,Movimentacao!$A:$A,A705)</f>
        <v>132025</v>
      </c>
      <c r="E705" s="2">
        <v>112.45</v>
      </c>
      <c r="F705" s="2">
        <f t="shared" si="11"/>
        <v>14846211.25</v>
      </c>
    </row>
    <row r="706" spans="1:6" x14ac:dyDescent="0.25">
      <c r="A706" s="4">
        <v>44337</v>
      </c>
      <c r="B706" t="s">
        <v>12</v>
      </c>
      <c r="C706" t="s">
        <v>47</v>
      </c>
      <c r="D706" s="7">
        <f>SUMIFS($D:$D,$C:$C,C706,$A:$A,_xlfn.MAXIFS($A:$A,$A:$A,"&lt;"&amp;A706))+SUMIFS(Movimentacao!$D:$D,Movimentacao!$C:$C,C706,Movimentacao!$A:$A,A706)</f>
        <v>51825</v>
      </c>
      <c r="E706" s="2">
        <v>87.99</v>
      </c>
      <c r="F706" s="2">
        <f t="shared" si="11"/>
        <v>4560081.75</v>
      </c>
    </row>
    <row r="707" spans="1:6" x14ac:dyDescent="0.25">
      <c r="A707" s="4">
        <v>44337</v>
      </c>
      <c r="B707" t="s">
        <v>12</v>
      </c>
      <c r="C707" t="s">
        <v>54</v>
      </c>
      <c r="D707" s="7">
        <f>SUMIFS($D:$D,$C:$C,C707,$A:$A,_xlfn.MAXIFS($A:$A,$A:$A,"&lt;"&amp;A707))+SUMIFS(Movimentacao!$D:$D,Movimentacao!$C:$C,C707,Movimentacao!$A:$A,A707)</f>
        <v>85458</v>
      </c>
      <c r="E707" s="2">
        <v>52.2</v>
      </c>
      <c r="F707" s="2">
        <f t="shared" si="11"/>
        <v>4460907.6000000006</v>
      </c>
    </row>
    <row r="708" spans="1:6" x14ac:dyDescent="0.25">
      <c r="A708" s="4">
        <v>44337</v>
      </c>
      <c r="B708" t="s">
        <v>12</v>
      </c>
      <c r="C708" t="s">
        <v>53</v>
      </c>
      <c r="D708" s="7">
        <f>SUMIFS($D:$D,$C:$C,C708,$A:$A,_xlfn.MAXIFS($A:$A,$A:$A,"&lt;"&amp;A708))+SUMIFS(Movimentacao!$D:$D,Movimentacao!$C:$C,C708,Movimentacao!$A:$A,A708)</f>
        <v>158004</v>
      </c>
      <c r="E708" s="2">
        <v>93.4</v>
      </c>
      <c r="F708" s="2">
        <f t="shared" si="11"/>
        <v>14757573.600000001</v>
      </c>
    </row>
    <row r="709" spans="1:6" x14ac:dyDescent="0.25">
      <c r="A709" s="4">
        <v>44337</v>
      </c>
      <c r="B709" t="s">
        <v>12</v>
      </c>
      <c r="C709" t="s">
        <v>52</v>
      </c>
      <c r="D709" s="7">
        <f>SUMIFS($D:$D,$C:$C,C709,$A:$A,_xlfn.MAXIFS($A:$A,$A:$A,"&lt;"&amp;A709))+SUMIFS(Movimentacao!$D:$D,Movimentacao!$C:$C,C709,Movimentacao!$A:$A,A709)</f>
        <v>112373</v>
      </c>
      <c r="E709" s="2">
        <v>99.69</v>
      </c>
      <c r="F709" s="2">
        <f t="shared" si="11"/>
        <v>11202464.369999999</v>
      </c>
    </row>
    <row r="710" spans="1:6" x14ac:dyDescent="0.25">
      <c r="A710" s="4">
        <v>44337</v>
      </c>
      <c r="B710" t="s">
        <v>12</v>
      </c>
      <c r="C710" t="s">
        <v>51</v>
      </c>
      <c r="D710" s="7">
        <f>SUMIFS($D:$D,$C:$C,C710,$A:$A,_xlfn.MAXIFS($A:$A,$A:$A,"&lt;"&amp;A710))+SUMIFS(Movimentacao!$D:$D,Movimentacao!$C:$C,C710,Movimentacao!$A:$A,A710)</f>
        <v>34257</v>
      </c>
      <c r="E710" s="2">
        <v>111.02</v>
      </c>
      <c r="F710" s="2">
        <f t="shared" si="11"/>
        <v>3803212.1399999997</v>
      </c>
    </row>
    <row r="711" spans="1:6" x14ac:dyDescent="0.25">
      <c r="A711" s="4">
        <v>44337</v>
      </c>
      <c r="B711" t="s">
        <v>12</v>
      </c>
      <c r="C711" t="s">
        <v>50</v>
      </c>
      <c r="D711" s="7">
        <f>SUMIFS($D:$D,$C:$C,C711,$A:$A,_xlfn.MAXIFS($A:$A,$A:$A,"&lt;"&amp;A711))+SUMIFS(Movimentacao!$D:$D,Movimentacao!$C:$C,C711,Movimentacao!$A:$A,A711)</f>
        <v>138700</v>
      </c>
      <c r="E711" s="2">
        <v>107.48</v>
      </c>
      <c r="F711" s="2">
        <f t="shared" si="11"/>
        <v>14907476</v>
      </c>
    </row>
    <row r="712" spans="1:6" x14ac:dyDescent="0.25">
      <c r="A712" s="4">
        <v>44337</v>
      </c>
      <c r="B712" t="s">
        <v>12</v>
      </c>
      <c r="C712" t="s">
        <v>49</v>
      </c>
      <c r="D712" s="7">
        <f>SUMIFS($D:$D,$C:$C,C712,$A:$A,_xlfn.MAXIFS($A:$A,$A:$A,"&lt;"&amp;A712))+SUMIFS(Movimentacao!$D:$D,Movimentacao!$C:$C,C712,Movimentacao!$A:$A,A712)</f>
        <v>27414</v>
      </c>
      <c r="E712" s="2">
        <v>69</v>
      </c>
      <c r="F712" s="2">
        <f t="shared" si="11"/>
        <v>1891566</v>
      </c>
    </row>
    <row r="713" spans="1:6" x14ac:dyDescent="0.25">
      <c r="A713" s="4">
        <v>44337</v>
      </c>
      <c r="B713" t="s">
        <v>12</v>
      </c>
      <c r="C713" t="s">
        <v>48</v>
      </c>
      <c r="D713" s="7">
        <f>SUMIFS($D:$D,$C:$C,C713,$A:$A,_xlfn.MAXIFS($A:$A,$A:$A,"&lt;"&amp;A713))+SUMIFS(Movimentacao!$D:$D,Movimentacao!$C:$C,C713,Movimentacao!$A:$A,A713)</f>
        <v>69020</v>
      </c>
      <c r="E713" s="2">
        <v>108</v>
      </c>
      <c r="F713" s="2">
        <f t="shared" ref="F713:F776" si="12">D713*E713</f>
        <v>7454160</v>
      </c>
    </row>
    <row r="714" spans="1:6" x14ac:dyDescent="0.25">
      <c r="A714" s="4">
        <v>44337</v>
      </c>
      <c r="B714" t="s">
        <v>12</v>
      </c>
      <c r="C714" t="s">
        <v>55</v>
      </c>
      <c r="D714" s="7">
        <f>SUMIFS($D:$D,$C:$C,C714,$A:$A,_xlfn.MAXIFS($A:$A,$A:$A,"&lt;"&amp;A714))+SUMIFS(Movimentacao!$D:$D,Movimentacao!$C:$C,C714,Movimentacao!$A:$A,A714)</f>
        <v>30794</v>
      </c>
      <c r="E714" s="2">
        <v>98</v>
      </c>
      <c r="F714" s="2">
        <f t="shared" si="12"/>
        <v>3017812</v>
      </c>
    </row>
    <row r="715" spans="1:6" x14ac:dyDescent="0.25">
      <c r="A715" s="4">
        <v>44340</v>
      </c>
      <c r="B715" t="s">
        <v>12</v>
      </c>
      <c r="C715" t="s">
        <v>2672</v>
      </c>
      <c r="D715" s="7">
        <f>SUMIFS($D:$D,$C:$C,C715,$A:$A,_xlfn.MAXIFS($A:$A,$A:$A,"&lt;"&amp;A715))+SUMIFS(Movimentacao!$D:$D,Movimentacao!$C:$C,C715,Movimentacao!$A:$A,A715)</f>
        <v>125878</v>
      </c>
      <c r="E715" s="2">
        <v>89.95</v>
      </c>
      <c r="F715" s="2">
        <f t="shared" si="12"/>
        <v>11322726.1</v>
      </c>
    </row>
    <row r="716" spans="1:6" x14ac:dyDescent="0.25">
      <c r="A716" s="4">
        <v>44340</v>
      </c>
      <c r="B716" t="s">
        <v>12</v>
      </c>
      <c r="C716" t="s">
        <v>2673</v>
      </c>
      <c r="D716" s="7">
        <f>SUMIFS($D:$D,$C:$C,C716,$A:$A,_xlfn.MAXIFS($A:$A,$A:$A,"&lt;"&amp;A716))+SUMIFS(Movimentacao!$D:$D,Movimentacao!$C:$C,C716,Movimentacao!$A:$A,A716)</f>
        <v>229</v>
      </c>
      <c r="E716" s="2">
        <v>103.8</v>
      </c>
      <c r="F716" s="2">
        <f t="shared" si="12"/>
        <v>23770.2</v>
      </c>
    </row>
    <row r="717" spans="1:6" x14ac:dyDescent="0.25">
      <c r="A717" s="4">
        <v>44340</v>
      </c>
      <c r="B717" t="s">
        <v>12</v>
      </c>
      <c r="C717" t="s">
        <v>2675</v>
      </c>
      <c r="D717" s="7">
        <f>SUMIFS($D:$D,$C:$C,C717,$A:$A,_xlfn.MAXIFS($A:$A,$A:$A,"&lt;"&amp;A717))+SUMIFS(Movimentacao!$D:$D,Movimentacao!$C:$C,C717,Movimentacao!$A:$A,A717)</f>
        <v>275</v>
      </c>
      <c r="E717" s="2">
        <v>103.8</v>
      </c>
      <c r="F717" s="2">
        <f t="shared" si="12"/>
        <v>28545</v>
      </c>
    </row>
    <row r="718" spans="1:6" x14ac:dyDescent="0.25">
      <c r="A718" s="4">
        <v>44340</v>
      </c>
      <c r="B718" t="s">
        <v>12</v>
      </c>
      <c r="C718" t="s">
        <v>2679</v>
      </c>
      <c r="D718" s="7">
        <f>SUMIFS($D:$D,$C:$C,C718,$A:$A,_xlfn.MAXIFS($A:$A,$A:$A,"&lt;"&amp;A718))+SUMIFS(Movimentacao!$D:$D,Movimentacao!$C:$C,C718,Movimentacao!$A:$A,A718)</f>
        <v>38571</v>
      </c>
      <c r="E718" s="2">
        <v>99.56</v>
      </c>
      <c r="F718" s="2">
        <f t="shared" si="12"/>
        <v>3840128.7600000002</v>
      </c>
    </row>
    <row r="719" spans="1:6" x14ac:dyDescent="0.25">
      <c r="A719" s="4">
        <v>44340</v>
      </c>
      <c r="B719" t="s">
        <v>12</v>
      </c>
      <c r="C719" t="s">
        <v>2677</v>
      </c>
      <c r="D719" s="7">
        <f>SUMIFS($D:$D,$C:$C,C719,$A:$A,_xlfn.MAXIFS($A:$A,$A:$A,"&lt;"&amp;A719))+SUMIFS(Movimentacao!$D:$D,Movimentacao!$C:$C,C719,Movimentacao!$A:$A,A719)</f>
        <v>122</v>
      </c>
      <c r="E719" s="2">
        <v>103.8</v>
      </c>
      <c r="F719" s="2">
        <f t="shared" si="12"/>
        <v>12663.6</v>
      </c>
    </row>
    <row r="720" spans="1:6" x14ac:dyDescent="0.25">
      <c r="A720" s="4">
        <v>44340</v>
      </c>
      <c r="B720" t="s">
        <v>12</v>
      </c>
      <c r="C720" t="s">
        <v>2678</v>
      </c>
      <c r="D720" s="7">
        <f>SUMIFS($D:$D,$C:$C,C720,$A:$A,_xlfn.MAXIFS($A:$A,$A:$A,"&lt;"&amp;A720))+SUMIFS(Movimentacao!$D:$D,Movimentacao!$C:$C,C720,Movimentacao!$A:$A,A720)</f>
        <v>50607</v>
      </c>
      <c r="E720" s="2">
        <v>95.6</v>
      </c>
      <c r="F720" s="2">
        <f t="shared" si="12"/>
        <v>4838029.1999999993</v>
      </c>
    </row>
    <row r="721" spans="1:6" x14ac:dyDescent="0.25">
      <c r="A721" s="4">
        <v>44340</v>
      </c>
      <c r="B721" t="s">
        <v>12</v>
      </c>
      <c r="C721" t="s">
        <v>2671</v>
      </c>
      <c r="D721" s="7">
        <f>SUMIFS($D:$D,$C:$C,C721,$A:$A,_xlfn.MAXIFS($A:$A,$A:$A,"&lt;"&amp;A721))+SUMIFS(Movimentacao!$D:$D,Movimentacao!$C:$C,C721,Movimentacao!$A:$A,A721)</f>
        <v>52238</v>
      </c>
      <c r="E721" s="2">
        <v>198.35</v>
      </c>
      <c r="F721" s="2">
        <f t="shared" si="12"/>
        <v>10361407.299999999</v>
      </c>
    </row>
    <row r="722" spans="1:6" x14ac:dyDescent="0.25">
      <c r="A722" s="4">
        <v>44340</v>
      </c>
      <c r="B722" t="s">
        <v>12</v>
      </c>
      <c r="C722" t="s">
        <v>2676</v>
      </c>
      <c r="D722" s="7">
        <f>SUMIFS($D:$D,$C:$C,C722,$A:$A,_xlfn.MAXIFS($A:$A,$A:$A,"&lt;"&amp;A722))+SUMIFS(Movimentacao!$D:$D,Movimentacao!$C:$C,C722,Movimentacao!$A:$A,A722)</f>
        <v>0</v>
      </c>
      <c r="E722" s="2">
        <v>99.56</v>
      </c>
      <c r="F722" s="2">
        <f t="shared" si="12"/>
        <v>0</v>
      </c>
    </row>
    <row r="723" spans="1:6" x14ac:dyDescent="0.25">
      <c r="A723" s="4">
        <v>44340</v>
      </c>
      <c r="B723" t="s">
        <v>12</v>
      </c>
      <c r="C723" t="s">
        <v>2670</v>
      </c>
      <c r="D723" s="7">
        <f>SUMIFS($D:$D,$C:$C,C723,$A:$A,_xlfn.MAXIFS($A:$A,$A:$A,"&lt;"&amp;A723))+SUMIFS(Movimentacao!$D:$D,Movimentacao!$C:$C,C723,Movimentacao!$A:$A,A723)</f>
        <v>72289</v>
      </c>
      <c r="E723" s="2">
        <v>82.96</v>
      </c>
      <c r="F723" s="2">
        <f t="shared" si="12"/>
        <v>5997095.4399999995</v>
      </c>
    </row>
    <row r="724" spans="1:6" x14ac:dyDescent="0.25">
      <c r="A724" s="4">
        <v>44340</v>
      </c>
      <c r="B724" t="s">
        <v>12</v>
      </c>
      <c r="C724" t="s">
        <v>48</v>
      </c>
      <c r="D724" s="7">
        <f>SUMIFS($D:$D,$C:$C,C724,$A:$A,_xlfn.MAXIFS($A:$A,$A:$A,"&lt;"&amp;A724))+SUMIFS(Movimentacao!$D:$D,Movimentacao!$C:$C,C724,Movimentacao!$A:$A,A724)</f>
        <v>69020</v>
      </c>
      <c r="E724" s="2">
        <v>107.9</v>
      </c>
      <c r="F724" s="2">
        <f t="shared" si="12"/>
        <v>7447258</v>
      </c>
    </row>
    <row r="725" spans="1:6" x14ac:dyDescent="0.25">
      <c r="A725" s="4">
        <v>44340</v>
      </c>
      <c r="B725" t="s">
        <v>12</v>
      </c>
      <c r="C725" t="s">
        <v>55</v>
      </c>
      <c r="D725" s="7">
        <f>SUMIFS($D:$D,$C:$C,C725,$A:$A,_xlfn.MAXIFS($A:$A,$A:$A,"&lt;"&amp;A725))+SUMIFS(Movimentacao!$D:$D,Movimentacao!$C:$C,C725,Movimentacao!$A:$A,A725)</f>
        <v>30794</v>
      </c>
      <c r="E725" s="2">
        <v>97.2</v>
      </c>
      <c r="F725" s="2">
        <f t="shared" si="12"/>
        <v>2993176.8000000003</v>
      </c>
    </row>
    <row r="726" spans="1:6" x14ac:dyDescent="0.25">
      <c r="A726" s="4">
        <v>44340</v>
      </c>
      <c r="B726" t="s">
        <v>12</v>
      </c>
      <c r="C726" t="s">
        <v>49</v>
      </c>
      <c r="D726" s="7">
        <f>SUMIFS($D:$D,$C:$C,C726,$A:$A,_xlfn.MAXIFS($A:$A,$A:$A,"&lt;"&amp;A726))+SUMIFS(Movimentacao!$D:$D,Movimentacao!$C:$C,C726,Movimentacao!$A:$A,A726)</f>
        <v>27419</v>
      </c>
      <c r="E726" s="2">
        <v>68.81</v>
      </c>
      <c r="F726" s="2">
        <f t="shared" si="12"/>
        <v>1886701.3900000001</v>
      </c>
    </row>
    <row r="727" spans="1:6" x14ac:dyDescent="0.25">
      <c r="A727" s="4">
        <v>44340</v>
      </c>
      <c r="B727" t="s">
        <v>12</v>
      </c>
      <c r="C727" t="s">
        <v>50</v>
      </c>
      <c r="D727" s="7">
        <f>SUMIFS($D:$D,$C:$C,C727,$A:$A,_xlfn.MAXIFS($A:$A,$A:$A,"&lt;"&amp;A727))+SUMIFS(Movimentacao!$D:$D,Movimentacao!$C:$C,C727,Movimentacao!$A:$A,A727)</f>
        <v>138700</v>
      </c>
      <c r="E727" s="2">
        <v>107.45</v>
      </c>
      <c r="F727" s="2">
        <f t="shared" si="12"/>
        <v>14903315</v>
      </c>
    </row>
    <row r="728" spans="1:6" x14ac:dyDescent="0.25">
      <c r="A728" s="4">
        <v>44340</v>
      </c>
      <c r="B728" t="s">
        <v>12</v>
      </c>
      <c r="C728" t="s">
        <v>51</v>
      </c>
      <c r="D728" s="7">
        <f>SUMIFS($D:$D,$C:$C,C728,$A:$A,_xlfn.MAXIFS($A:$A,$A:$A,"&lt;"&amp;A728))+SUMIFS(Movimentacao!$D:$D,Movimentacao!$C:$C,C728,Movimentacao!$A:$A,A728)</f>
        <v>34257</v>
      </c>
      <c r="E728" s="2">
        <v>110.5</v>
      </c>
      <c r="F728" s="2">
        <f t="shared" si="12"/>
        <v>3785398.5</v>
      </c>
    </row>
    <row r="729" spans="1:6" x14ac:dyDescent="0.25">
      <c r="A729" s="4">
        <v>44340</v>
      </c>
      <c r="B729" t="s">
        <v>12</v>
      </c>
      <c r="C729" t="s">
        <v>47</v>
      </c>
      <c r="D729" s="7">
        <f>SUMIFS($D:$D,$C:$C,C729,$A:$A,_xlfn.MAXIFS($A:$A,$A:$A,"&lt;"&amp;A729))+SUMIFS(Movimentacao!$D:$D,Movimentacao!$C:$C,C729,Movimentacao!$A:$A,A729)</f>
        <v>51825</v>
      </c>
      <c r="E729" s="2">
        <v>87.6</v>
      </c>
      <c r="F729" s="2">
        <f t="shared" si="12"/>
        <v>4539870</v>
      </c>
    </row>
    <row r="730" spans="1:6" x14ac:dyDescent="0.25">
      <c r="A730" s="4">
        <v>44340</v>
      </c>
      <c r="B730" t="s">
        <v>12</v>
      </c>
      <c r="C730" t="s">
        <v>53</v>
      </c>
      <c r="D730" s="7">
        <f>SUMIFS($D:$D,$C:$C,C730,$A:$A,_xlfn.MAXIFS($A:$A,$A:$A,"&lt;"&amp;A730))+SUMIFS(Movimentacao!$D:$D,Movimentacao!$C:$C,C730,Movimentacao!$A:$A,A730)</f>
        <v>159286</v>
      </c>
      <c r="E730" s="2">
        <v>92.58</v>
      </c>
      <c r="F730" s="2">
        <f t="shared" si="12"/>
        <v>14746697.879999999</v>
      </c>
    </row>
    <row r="731" spans="1:6" x14ac:dyDescent="0.25">
      <c r="A731" s="4">
        <v>44340</v>
      </c>
      <c r="B731" t="s">
        <v>12</v>
      </c>
      <c r="C731" t="s">
        <v>54</v>
      </c>
      <c r="D731" s="7">
        <f>SUMIFS($D:$D,$C:$C,C731,$A:$A,_xlfn.MAXIFS($A:$A,$A:$A,"&lt;"&amp;A731))+SUMIFS(Movimentacao!$D:$D,Movimentacao!$C:$C,C731,Movimentacao!$A:$A,A731)</f>
        <v>85518</v>
      </c>
      <c r="E731" s="2">
        <v>52.05</v>
      </c>
      <c r="F731" s="2">
        <f t="shared" si="12"/>
        <v>4451211.8999999994</v>
      </c>
    </row>
    <row r="732" spans="1:6" x14ac:dyDescent="0.25">
      <c r="A732" s="4">
        <v>44340</v>
      </c>
      <c r="B732" t="s">
        <v>12</v>
      </c>
      <c r="C732" t="s">
        <v>52</v>
      </c>
      <c r="D732" s="7">
        <f>SUMIFS($D:$D,$C:$C,C732,$A:$A,_xlfn.MAXIFS($A:$A,$A:$A,"&lt;"&amp;A732))+SUMIFS(Movimentacao!$D:$D,Movimentacao!$C:$C,C732,Movimentacao!$A:$A,A732)</f>
        <v>112373</v>
      </c>
      <c r="E732" s="2">
        <v>99.56</v>
      </c>
      <c r="F732" s="2">
        <f t="shared" si="12"/>
        <v>11187855.880000001</v>
      </c>
    </row>
    <row r="733" spans="1:6" x14ac:dyDescent="0.25">
      <c r="A733" s="4">
        <v>44340</v>
      </c>
      <c r="B733" t="s">
        <v>12</v>
      </c>
      <c r="C733" t="s">
        <v>56</v>
      </c>
      <c r="D733" s="7">
        <f>SUMIFS($D:$D,$C:$C,C733,$A:$A,_xlfn.MAXIFS($A:$A,$A:$A,"&lt;"&amp;A733))+SUMIFS(Movimentacao!$D:$D,Movimentacao!$C:$C,C733,Movimentacao!$A:$A,A733)</f>
        <v>132323</v>
      </c>
      <c r="E733" s="2">
        <v>112.2</v>
      </c>
      <c r="F733" s="2">
        <f t="shared" si="12"/>
        <v>14846640.6</v>
      </c>
    </row>
    <row r="734" spans="1:6" x14ac:dyDescent="0.25">
      <c r="A734" s="4">
        <v>44341</v>
      </c>
      <c r="B734" t="s">
        <v>12</v>
      </c>
      <c r="C734" t="s">
        <v>2679</v>
      </c>
      <c r="D734" s="7">
        <f>SUMIFS($D:$D,$C:$C,C734,$A:$A,_xlfn.MAXIFS($A:$A,$A:$A,"&lt;"&amp;A734))+SUMIFS(Movimentacao!$D:$D,Movimentacao!$C:$C,C734,Movimentacao!$A:$A,A734)</f>
        <v>38571</v>
      </c>
      <c r="E734" s="2">
        <v>99.6</v>
      </c>
      <c r="F734" s="2">
        <f t="shared" si="12"/>
        <v>3841671.5999999996</v>
      </c>
    </row>
    <row r="735" spans="1:6" x14ac:dyDescent="0.25">
      <c r="A735" s="4">
        <v>44341</v>
      </c>
      <c r="B735" t="s">
        <v>12</v>
      </c>
      <c r="C735" t="s">
        <v>56</v>
      </c>
      <c r="D735" s="7">
        <f>SUMIFS($D:$D,$C:$C,C735,$A:$A,_xlfn.MAXIFS($A:$A,$A:$A,"&lt;"&amp;A735))+SUMIFS(Movimentacao!$D:$D,Movimentacao!$C:$C,C735,Movimentacao!$A:$A,A735)</f>
        <v>132323</v>
      </c>
      <c r="E735" s="2">
        <v>112.48</v>
      </c>
      <c r="F735" s="2">
        <f t="shared" si="12"/>
        <v>14883691.040000001</v>
      </c>
    </row>
    <row r="736" spans="1:6" x14ac:dyDescent="0.25">
      <c r="A736" s="4">
        <v>44341</v>
      </c>
      <c r="B736" t="s">
        <v>12</v>
      </c>
      <c r="C736" t="s">
        <v>2678</v>
      </c>
      <c r="D736" s="7">
        <f>SUMIFS($D:$D,$C:$C,C736,$A:$A,_xlfn.MAXIFS($A:$A,$A:$A,"&lt;"&amp;A736))+SUMIFS(Movimentacao!$D:$D,Movimentacao!$C:$C,C736,Movimentacao!$A:$A,A736)</f>
        <v>50607</v>
      </c>
      <c r="E736" s="2">
        <v>96.83</v>
      </c>
      <c r="F736" s="2">
        <f t="shared" si="12"/>
        <v>4900275.8099999996</v>
      </c>
    </row>
    <row r="737" spans="1:6" x14ac:dyDescent="0.25">
      <c r="A737" s="4">
        <v>44341</v>
      </c>
      <c r="B737" t="s">
        <v>12</v>
      </c>
      <c r="C737" t="s">
        <v>2677</v>
      </c>
      <c r="D737" s="7">
        <f>SUMIFS($D:$D,$C:$C,C737,$A:$A,_xlfn.MAXIFS($A:$A,$A:$A,"&lt;"&amp;A737))+SUMIFS(Movimentacao!$D:$D,Movimentacao!$C:$C,C737,Movimentacao!$A:$A,A737)</f>
        <v>122</v>
      </c>
      <c r="E737" s="2">
        <v>103.98</v>
      </c>
      <c r="F737" s="2">
        <f t="shared" si="12"/>
        <v>12685.560000000001</v>
      </c>
    </row>
    <row r="738" spans="1:6" x14ac:dyDescent="0.25">
      <c r="A738" s="4">
        <v>44341</v>
      </c>
      <c r="B738" t="s">
        <v>12</v>
      </c>
      <c r="C738" t="s">
        <v>2675</v>
      </c>
      <c r="D738" s="7">
        <f>SUMIFS($D:$D,$C:$C,C738,$A:$A,_xlfn.MAXIFS($A:$A,$A:$A,"&lt;"&amp;A738))+SUMIFS(Movimentacao!$D:$D,Movimentacao!$C:$C,C738,Movimentacao!$A:$A,A738)</f>
        <v>275</v>
      </c>
      <c r="E738" s="2">
        <v>103.98</v>
      </c>
      <c r="F738" s="2">
        <f t="shared" si="12"/>
        <v>28594.5</v>
      </c>
    </row>
    <row r="739" spans="1:6" x14ac:dyDescent="0.25">
      <c r="A739" s="4">
        <v>44341</v>
      </c>
      <c r="B739" t="s">
        <v>12</v>
      </c>
      <c r="C739" t="s">
        <v>2673</v>
      </c>
      <c r="D739" s="7">
        <f>SUMIFS($D:$D,$C:$C,C739,$A:$A,_xlfn.MAXIFS($A:$A,$A:$A,"&lt;"&amp;A739))+SUMIFS(Movimentacao!$D:$D,Movimentacao!$C:$C,C739,Movimentacao!$A:$A,A739)</f>
        <v>229</v>
      </c>
      <c r="E739" s="2">
        <v>103.98</v>
      </c>
      <c r="F739" s="2">
        <f t="shared" si="12"/>
        <v>23811.420000000002</v>
      </c>
    </row>
    <row r="740" spans="1:6" x14ac:dyDescent="0.25">
      <c r="A740" s="4">
        <v>44341</v>
      </c>
      <c r="B740" t="s">
        <v>12</v>
      </c>
      <c r="C740" t="s">
        <v>2672</v>
      </c>
      <c r="D740" s="7">
        <f>SUMIFS($D:$D,$C:$C,C740,$A:$A,_xlfn.MAXIFS($A:$A,$A:$A,"&lt;"&amp;A740))+SUMIFS(Movimentacao!$D:$D,Movimentacao!$C:$C,C740,Movimentacao!$A:$A,A740)</f>
        <v>125878</v>
      </c>
      <c r="E740" s="2">
        <v>90.7</v>
      </c>
      <c r="F740" s="2">
        <f t="shared" si="12"/>
        <v>11417134.6</v>
      </c>
    </row>
    <row r="741" spans="1:6" x14ac:dyDescent="0.25">
      <c r="A741" s="4">
        <v>44341</v>
      </c>
      <c r="B741" t="s">
        <v>12</v>
      </c>
      <c r="C741" t="s">
        <v>2671</v>
      </c>
      <c r="D741" s="7">
        <f>SUMIFS($D:$D,$C:$C,C741,$A:$A,_xlfn.MAXIFS($A:$A,$A:$A,"&lt;"&amp;A741))+SUMIFS(Movimentacao!$D:$D,Movimentacao!$C:$C,C741,Movimentacao!$A:$A,A741)</f>
        <v>54709</v>
      </c>
      <c r="E741" s="2">
        <v>198.75</v>
      </c>
      <c r="F741" s="2">
        <f t="shared" si="12"/>
        <v>10873413.75</v>
      </c>
    </row>
    <row r="742" spans="1:6" x14ac:dyDescent="0.25">
      <c r="A742" s="4">
        <v>44341</v>
      </c>
      <c r="B742" t="s">
        <v>12</v>
      </c>
      <c r="C742" t="s">
        <v>2670</v>
      </c>
      <c r="D742" s="7">
        <f>SUMIFS($D:$D,$C:$C,C742,$A:$A,_xlfn.MAXIFS($A:$A,$A:$A,"&lt;"&amp;A742))+SUMIFS(Movimentacao!$D:$D,Movimentacao!$C:$C,C742,Movimentacao!$A:$A,A742)</f>
        <v>72289</v>
      </c>
      <c r="E742" s="2">
        <v>82.91</v>
      </c>
      <c r="F742" s="2">
        <f t="shared" si="12"/>
        <v>5993480.9899999993</v>
      </c>
    </row>
    <row r="743" spans="1:6" x14ac:dyDescent="0.25">
      <c r="A743" s="4">
        <v>44341</v>
      </c>
      <c r="B743" t="s">
        <v>12</v>
      </c>
      <c r="C743" t="s">
        <v>55</v>
      </c>
      <c r="D743" s="7">
        <f>SUMIFS($D:$D,$C:$C,C743,$A:$A,_xlfn.MAXIFS($A:$A,$A:$A,"&lt;"&amp;A743))+SUMIFS(Movimentacao!$D:$D,Movimentacao!$C:$C,C743,Movimentacao!$A:$A,A743)</f>
        <v>30794</v>
      </c>
      <c r="E743" s="2">
        <v>97.29</v>
      </c>
      <c r="F743" s="2">
        <f t="shared" si="12"/>
        <v>2995948.2600000002</v>
      </c>
    </row>
    <row r="744" spans="1:6" x14ac:dyDescent="0.25">
      <c r="A744" s="4">
        <v>44341</v>
      </c>
      <c r="B744" t="s">
        <v>12</v>
      </c>
      <c r="C744" t="s">
        <v>53</v>
      </c>
      <c r="D744" s="7">
        <f>SUMIFS($D:$D,$C:$C,C744,$A:$A,_xlfn.MAXIFS($A:$A,$A:$A,"&lt;"&amp;A744))+SUMIFS(Movimentacao!$D:$D,Movimentacao!$C:$C,C744,Movimentacao!$A:$A,A744)</f>
        <v>159847</v>
      </c>
      <c r="E744" s="2">
        <v>92.61</v>
      </c>
      <c r="F744" s="2">
        <f t="shared" si="12"/>
        <v>14803430.67</v>
      </c>
    </row>
    <row r="745" spans="1:6" x14ac:dyDescent="0.25">
      <c r="A745" s="4">
        <v>44341</v>
      </c>
      <c r="B745" t="s">
        <v>12</v>
      </c>
      <c r="C745" t="s">
        <v>52</v>
      </c>
      <c r="D745" s="7">
        <f>SUMIFS($D:$D,$C:$C,C745,$A:$A,_xlfn.MAXIFS($A:$A,$A:$A,"&lt;"&amp;A745))+SUMIFS(Movimentacao!$D:$D,Movimentacao!$C:$C,C745,Movimentacao!$A:$A,A745)</f>
        <v>112373</v>
      </c>
      <c r="E745" s="2">
        <v>99.6</v>
      </c>
      <c r="F745" s="2">
        <f t="shared" si="12"/>
        <v>11192350.799999999</v>
      </c>
    </row>
    <row r="746" spans="1:6" x14ac:dyDescent="0.25">
      <c r="A746" s="4">
        <v>44341</v>
      </c>
      <c r="B746" t="s">
        <v>12</v>
      </c>
      <c r="C746" t="s">
        <v>51</v>
      </c>
      <c r="D746" s="7">
        <f>SUMIFS($D:$D,$C:$C,C746,$A:$A,_xlfn.MAXIFS($A:$A,$A:$A,"&lt;"&amp;A746))+SUMIFS(Movimentacao!$D:$D,Movimentacao!$C:$C,C746,Movimentacao!$A:$A,A746)</f>
        <v>34257</v>
      </c>
      <c r="E746" s="2">
        <v>111.5</v>
      </c>
      <c r="F746" s="2">
        <f t="shared" si="12"/>
        <v>3819655.5</v>
      </c>
    </row>
    <row r="747" spans="1:6" x14ac:dyDescent="0.25">
      <c r="A747" s="4">
        <v>44341</v>
      </c>
      <c r="B747" t="s">
        <v>12</v>
      </c>
      <c r="C747" t="s">
        <v>50</v>
      </c>
      <c r="D747" s="7">
        <f>SUMIFS($D:$D,$C:$C,C747,$A:$A,_xlfn.MAXIFS($A:$A,$A:$A,"&lt;"&amp;A747))+SUMIFS(Movimentacao!$D:$D,Movimentacao!$C:$C,C747,Movimentacao!$A:$A,A747)</f>
        <v>138700</v>
      </c>
      <c r="E747" s="2">
        <v>107</v>
      </c>
      <c r="F747" s="2">
        <f t="shared" si="12"/>
        <v>14840900</v>
      </c>
    </row>
    <row r="748" spans="1:6" x14ac:dyDescent="0.25">
      <c r="A748" s="4">
        <v>44341</v>
      </c>
      <c r="B748" t="s">
        <v>12</v>
      </c>
      <c r="C748" t="s">
        <v>49</v>
      </c>
      <c r="D748" s="7">
        <f>SUMIFS($D:$D,$C:$C,C748,$A:$A,_xlfn.MAXIFS($A:$A,$A:$A,"&lt;"&amp;A748))+SUMIFS(Movimentacao!$D:$D,Movimentacao!$C:$C,C748,Movimentacao!$A:$A,A748)</f>
        <v>27475</v>
      </c>
      <c r="E748" s="2">
        <v>68.709999999999994</v>
      </c>
      <c r="F748" s="2">
        <f t="shared" si="12"/>
        <v>1887807.2499999998</v>
      </c>
    </row>
    <row r="749" spans="1:6" x14ac:dyDescent="0.25">
      <c r="A749" s="4">
        <v>44341</v>
      </c>
      <c r="B749" t="s">
        <v>12</v>
      </c>
      <c r="C749" t="s">
        <v>48</v>
      </c>
      <c r="D749" s="7">
        <f>SUMIFS($D:$D,$C:$C,C749,$A:$A,_xlfn.MAXIFS($A:$A,$A:$A,"&lt;"&amp;A749))+SUMIFS(Movimentacao!$D:$D,Movimentacao!$C:$C,C749,Movimentacao!$A:$A,A749)</f>
        <v>69020</v>
      </c>
      <c r="E749" s="2">
        <v>107.61</v>
      </c>
      <c r="F749" s="2">
        <f t="shared" si="12"/>
        <v>7427242.2000000002</v>
      </c>
    </row>
    <row r="750" spans="1:6" x14ac:dyDescent="0.25">
      <c r="A750" s="4">
        <v>44341</v>
      </c>
      <c r="B750" t="s">
        <v>12</v>
      </c>
      <c r="C750" t="s">
        <v>47</v>
      </c>
      <c r="D750" s="7">
        <f>SUMIFS($D:$D,$C:$C,C750,$A:$A,_xlfn.MAXIFS($A:$A,$A:$A,"&lt;"&amp;A750))+SUMIFS(Movimentacao!$D:$D,Movimentacao!$C:$C,C750,Movimentacao!$A:$A,A750)</f>
        <v>51825</v>
      </c>
      <c r="E750" s="2">
        <v>87.42</v>
      </c>
      <c r="F750" s="2">
        <f t="shared" si="12"/>
        <v>4530541.5</v>
      </c>
    </row>
    <row r="751" spans="1:6" x14ac:dyDescent="0.25">
      <c r="A751" s="4">
        <v>44341</v>
      </c>
      <c r="B751" t="s">
        <v>12</v>
      </c>
      <c r="C751" t="s">
        <v>54</v>
      </c>
      <c r="D751" s="7">
        <f>SUMIFS($D:$D,$C:$C,C751,$A:$A,_xlfn.MAXIFS($A:$A,$A:$A,"&lt;"&amp;A751))+SUMIFS(Movimentacao!$D:$D,Movimentacao!$C:$C,C751,Movimentacao!$A:$A,A751)</f>
        <v>85534</v>
      </c>
      <c r="E751" s="2">
        <v>52.33</v>
      </c>
      <c r="F751" s="2">
        <f t="shared" si="12"/>
        <v>4475994.22</v>
      </c>
    </row>
    <row r="752" spans="1:6" x14ac:dyDescent="0.25">
      <c r="A752" s="4">
        <v>44342</v>
      </c>
      <c r="B752" t="s">
        <v>12</v>
      </c>
      <c r="C752" t="s">
        <v>2671</v>
      </c>
      <c r="D752" s="7">
        <f>SUMIFS($D:$D,$C:$C,C752,$A:$A,_xlfn.MAXIFS($A:$A,$A:$A,"&lt;"&amp;A752))+SUMIFS(Movimentacao!$D:$D,Movimentacao!$C:$C,C752,Movimentacao!$A:$A,A752)</f>
        <v>55971</v>
      </c>
      <c r="E752" s="2">
        <v>198.11</v>
      </c>
      <c r="F752" s="2">
        <f t="shared" si="12"/>
        <v>11088414.810000001</v>
      </c>
    </row>
    <row r="753" spans="1:6" x14ac:dyDescent="0.25">
      <c r="A753" s="4">
        <v>44342</v>
      </c>
      <c r="B753" t="s">
        <v>12</v>
      </c>
      <c r="C753" t="s">
        <v>2672</v>
      </c>
      <c r="D753" s="7">
        <f>SUMIFS($D:$D,$C:$C,C753,$A:$A,_xlfn.MAXIFS($A:$A,$A:$A,"&lt;"&amp;A753))+SUMIFS(Movimentacao!$D:$D,Movimentacao!$C:$C,C753,Movimentacao!$A:$A,A753)</f>
        <v>125878</v>
      </c>
      <c r="E753" s="2">
        <v>90.05</v>
      </c>
      <c r="F753" s="2">
        <f t="shared" si="12"/>
        <v>11335313.9</v>
      </c>
    </row>
    <row r="754" spans="1:6" x14ac:dyDescent="0.25">
      <c r="A754" s="4">
        <v>44342</v>
      </c>
      <c r="B754" t="s">
        <v>12</v>
      </c>
      <c r="C754" t="s">
        <v>2673</v>
      </c>
      <c r="D754" s="7">
        <f>SUMIFS($D:$D,$C:$C,C754,$A:$A,_xlfn.MAXIFS($A:$A,$A:$A,"&lt;"&amp;A754))+SUMIFS(Movimentacao!$D:$D,Movimentacao!$C:$C,C754,Movimentacao!$A:$A,A754)</f>
        <v>229</v>
      </c>
      <c r="E754" s="2">
        <v>103.95</v>
      </c>
      <c r="F754" s="2">
        <f t="shared" si="12"/>
        <v>23804.55</v>
      </c>
    </row>
    <row r="755" spans="1:6" x14ac:dyDescent="0.25">
      <c r="A755" s="4">
        <v>44342</v>
      </c>
      <c r="B755" t="s">
        <v>12</v>
      </c>
      <c r="C755" t="s">
        <v>2679</v>
      </c>
      <c r="D755" s="7">
        <f>SUMIFS($D:$D,$C:$C,C755,$A:$A,_xlfn.MAXIFS($A:$A,$A:$A,"&lt;"&amp;A755))+SUMIFS(Movimentacao!$D:$D,Movimentacao!$C:$C,C755,Movimentacao!$A:$A,A755)</f>
        <v>38571</v>
      </c>
      <c r="E755" s="2">
        <v>99.8</v>
      </c>
      <c r="F755" s="2">
        <f t="shared" si="12"/>
        <v>3849385.8</v>
      </c>
    </row>
    <row r="756" spans="1:6" x14ac:dyDescent="0.25">
      <c r="A756" s="4">
        <v>44342</v>
      </c>
      <c r="B756" t="s">
        <v>12</v>
      </c>
      <c r="C756" t="s">
        <v>2677</v>
      </c>
      <c r="D756" s="7">
        <f>SUMIFS($D:$D,$C:$C,C756,$A:$A,_xlfn.MAXIFS($A:$A,$A:$A,"&lt;"&amp;A756))+SUMIFS(Movimentacao!$D:$D,Movimentacao!$C:$C,C756,Movimentacao!$A:$A,A756)</f>
        <v>122</v>
      </c>
      <c r="E756" s="2">
        <v>103.95</v>
      </c>
      <c r="F756" s="2">
        <f t="shared" si="12"/>
        <v>12681.9</v>
      </c>
    </row>
    <row r="757" spans="1:6" x14ac:dyDescent="0.25">
      <c r="A757" s="4">
        <v>44342</v>
      </c>
      <c r="B757" t="s">
        <v>12</v>
      </c>
      <c r="C757" t="s">
        <v>2678</v>
      </c>
      <c r="D757" s="7">
        <f>SUMIFS($D:$D,$C:$C,C757,$A:$A,_xlfn.MAXIFS($A:$A,$A:$A,"&lt;"&amp;A757))+SUMIFS(Movimentacao!$D:$D,Movimentacao!$C:$C,C757,Movimentacao!$A:$A,A757)</f>
        <v>50607</v>
      </c>
      <c r="E757" s="2">
        <v>96.9</v>
      </c>
      <c r="F757" s="2">
        <f t="shared" si="12"/>
        <v>4903818.3000000007</v>
      </c>
    </row>
    <row r="758" spans="1:6" x14ac:dyDescent="0.25">
      <c r="A758" s="4">
        <v>44342</v>
      </c>
      <c r="B758" t="s">
        <v>12</v>
      </c>
      <c r="C758" t="s">
        <v>2670</v>
      </c>
      <c r="D758" s="7">
        <f>SUMIFS($D:$D,$C:$C,C758,$A:$A,_xlfn.MAXIFS($A:$A,$A:$A,"&lt;"&amp;A758))+SUMIFS(Movimentacao!$D:$D,Movimentacao!$C:$C,C758,Movimentacao!$A:$A,A758)</f>
        <v>72289</v>
      </c>
      <c r="E758" s="2">
        <v>82.72</v>
      </c>
      <c r="F758" s="2">
        <f t="shared" si="12"/>
        <v>5979746.0800000001</v>
      </c>
    </row>
    <row r="759" spans="1:6" x14ac:dyDescent="0.25">
      <c r="A759" s="4">
        <v>44342</v>
      </c>
      <c r="B759" t="s">
        <v>12</v>
      </c>
      <c r="C759" t="s">
        <v>2675</v>
      </c>
      <c r="D759" s="7">
        <f>SUMIFS($D:$D,$C:$C,C759,$A:$A,_xlfn.MAXIFS($A:$A,$A:$A,"&lt;"&amp;A759))+SUMIFS(Movimentacao!$D:$D,Movimentacao!$C:$C,C759,Movimentacao!$A:$A,A759)</f>
        <v>275</v>
      </c>
      <c r="E759" s="2">
        <v>103.95</v>
      </c>
      <c r="F759" s="2">
        <f t="shared" si="12"/>
        <v>28586.25</v>
      </c>
    </row>
    <row r="760" spans="1:6" x14ac:dyDescent="0.25">
      <c r="A760" s="4">
        <v>44342</v>
      </c>
      <c r="B760" t="s">
        <v>12</v>
      </c>
      <c r="C760" t="s">
        <v>56</v>
      </c>
      <c r="D760" s="7">
        <f>SUMIFS($D:$D,$C:$C,C760,$A:$A,_xlfn.MAXIFS($A:$A,$A:$A,"&lt;"&amp;A760))+SUMIFS(Movimentacao!$D:$D,Movimentacao!$C:$C,C760,Movimentacao!$A:$A,A760)</f>
        <v>132323</v>
      </c>
      <c r="E760" s="2">
        <v>112.04</v>
      </c>
      <c r="F760" s="2">
        <f t="shared" si="12"/>
        <v>14825468.92</v>
      </c>
    </row>
    <row r="761" spans="1:6" x14ac:dyDescent="0.25">
      <c r="A761" s="4">
        <v>44342</v>
      </c>
      <c r="B761" t="s">
        <v>12</v>
      </c>
      <c r="C761" t="s">
        <v>48</v>
      </c>
      <c r="D761" s="7">
        <f>SUMIFS($D:$D,$C:$C,C761,$A:$A,_xlfn.MAXIFS($A:$A,$A:$A,"&lt;"&amp;A761))+SUMIFS(Movimentacao!$D:$D,Movimentacao!$C:$C,C761,Movimentacao!$A:$A,A761)</f>
        <v>69020</v>
      </c>
      <c r="E761" s="2">
        <v>105.4</v>
      </c>
      <c r="F761" s="2">
        <f t="shared" si="12"/>
        <v>7274708</v>
      </c>
    </row>
    <row r="762" spans="1:6" x14ac:dyDescent="0.25">
      <c r="A762" s="4">
        <v>44342</v>
      </c>
      <c r="B762" t="s">
        <v>12</v>
      </c>
      <c r="C762" t="s">
        <v>54</v>
      </c>
      <c r="D762" s="7">
        <f>SUMIFS($D:$D,$C:$C,C762,$A:$A,_xlfn.MAXIFS($A:$A,$A:$A,"&lt;"&amp;A762))+SUMIFS(Movimentacao!$D:$D,Movimentacao!$C:$C,C762,Movimentacao!$A:$A,A762)</f>
        <v>85534</v>
      </c>
      <c r="E762" s="2">
        <v>52.57</v>
      </c>
      <c r="F762" s="2">
        <f t="shared" si="12"/>
        <v>4496522.38</v>
      </c>
    </row>
    <row r="763" spans="1:6" x14ac:dyDescent="0.25">
      <c r="A763" s="4">
        <v>44342</v>
      </c>
      <c r="B763" t="s">
        <v>12</v>
      </c>
      <c r="C763" t="s">
        <v>47</v>
      </c>
      <c r="D763" s="7">
        <f>SUMIFS($D:$D,$C:$C,C763,$A:$A,_xlfn.MAXIFS($A:$A,$A:$A,"&lt;"&amp;A763))+SUMIFS(Movimentacao!$D:$D,Movimentacao!$C:$C,C763,Movimentacao!$A:$A,A763)</f>
        <v>51825</v>
      </c>
      <c r="E763" s="2">
        <v>87.35</v>
      </c>
      <c r="F763" s="2">
        <f t="shared" si="12"/>
        <v>4526913.75</v>
      </c>
    </row>
    <row r="764" spans="1:6" x14ac:dyDescent="0.25">
      <c r="A764" s="4">
        <v>44342</v>
      </c>
      <c r="B764" t="s">
        <v>12</v>
      </c>
      <c r="C764" t="s">
        <v>49</v>
      </c>
      <c r="D764" s="7">
        <f>SUMIFS($D:$D,$C:$C,C764,$A:$A,_xlfn.MAXIFS($A:$A,$A:$A,"&lt;"&amp;A764))+SUMIFS(Movimentacao!$D:$D,Movimentacao!$C:$C,C764,Movimentacao!$A:$A,A764)</f>
        <v>27549</v>
      </c>
      <c r="E764" s="2">
        <v>68.7</v>
      </c>
      <c r="F764" s="2">
        <f t="shared" si="12"/>
        <v>1892616.3</v>
      </c>
    </row>
    <row r="765" spans="1:6" x14ac:dyDescent="0.25">
      <c r="A765" s="4">
        <v>44342</v>
      </c>
      <c r="B765" t="s">
        <v>12</v>
      </c>
      <c r="C765" t="s">
        <v>50</v>
      </c>
      <c r="D765" s="7">
        <f>SUMIFS($D:$D,$C:$C,C765,$A:$A,_xlfn.MAXIFS($A:$A,$A:$A,"&lt;"&amp;A765))+SUMIFS(Movimentacao!$D:$D,Movimentacao!$C:$C,C765,Movimentacao!$A:$A,A765)</f>
        <v>138700</v>
      </c>
      <c r="E765" s="2">
        <v>104.41</v>
      </c>
      <c r="F765" s="2">
        <f t="shared" si="12"/>
        <v>14481667</v>
      </c>
    </row>
    <row r="766" spans="1:6" x14ac:dyDescent="0.25">
      <c r="A766" s="4">
        <v>44342</v>
      </c>
      <c r="B766" t="s">
        <v>12</v>
      </c>
      <c r="C766" t="s">
        <v>55</v>
      </c>
      <c r="D766" s="7">
        <f>SUMIFS($D:$D,$C:$C,C766,$A:$A,_xlfn.MAXIFS($A:$A,$A:$A,"&lt;"&amp;A766))+SUMIFS(Movimentacao!$D:$D,Movimentacao!$C:$C,C766,Movimentacao!$A:$A,A766)</f>
        <v>30794</v>
      </c>
      <c r="E766" s="2">
        <v>97.23</v>
      </c>
      <c r="F766" s="2">
        <f t="shared" si="12"/>
        <v>2994100.62</v>
      </c>
    </row>
    <row r="767" spans="1:6" x14ac:dyDescent="0.25">
      <c r="A767" s="4">
        <v>44342</v>
      </c>
      <c r="B767" t="s">
        <v>12</v>
      </c>
      <c r="C767" t="s">
        <v>52</v>
      </c>
      <c r="D767" s="7">
        <f>SUMIFS($D:$D,$C:$C,C767,$A:$A,_xlfn.MAXIFS($A:$A,$A:$A,"&lt;"&amp;A767))+SUMIFS(Movimentacao!$D:$D,Movimentacao!$C:$C,C767,Movimentacao!$A:$A,A767)</f>
        <v>112373</v>
      </c>
      <c r="E767" s="2">
        <v>99.8</v>
      </c>
      <c r="F767" s="2">
        <f t="shared" si="12"/>
        <v>11214825.4</v>
      </c>
    </row>
    <row r="768" spans="1:6" x14ac:dyDescent="0.25">
      <c r="A768" s="4">
        <v>44342</v>
      </c>
      <c r="B768" t="s">
        <v>12</v>
      </c>
      <c r="C768" t="s">
        <v>53</v>
      </c>
      <c r="D768" s="7">
        <f>SUMIFS($D:$D,$C:$C,C768,$A:$A,_xlfn.MAXIFS($A:$A,$A:$A,"&lt;"&amp;A768))+SUMIFS(Movimentacao!$D:$D,Movimentacao!$C:$C,C768,Movimentacao!$A:$A,A768)</f>
        <v>159847</v>
      </c>
      <c r="E768" s="2">
        <v>92.01</v>
      </c>
      <c r="F768" s="2">
        <f t="shared" si="12"/>
        <v>14707522.470000001</v>
      </c>
    </row>
    <row r="769" spans="1:6" x14ac:dyDescent="0.25">
      <c r="A769" s="4">
        <v>44342</v>
      </c>
      <c r="B769" t="s">
        <v>12</v>
      </c>
      <c r="C769" t="s">
        <v>51</v>
      </c>
      <c r="D769" s="7">
        <f>SUMIFS($D:$D,$C:$C,C769,$A:$A,_xlfn.MAXIFS($A:$A,$A:$A,"&lt;"&amp;A769))+SUMIFS(Movimentacao!$D:$D,Movimentacao!$C:$C,C769,Movimentacao!$A:$A,A769)</f>
        <v>34257</v>
      </c>
      <c r="E769" s="2">
        <v>111.26</v>
      </c>
      <c r="F769" s="2">
        <f t="shared" si="12"/>
        <v>3811433.8200000003</v>
      </c>
    </row>
    <row r="770" spans="1:6" x14ac:dyDescent="0.25">
      <c r="A770" s="4">
        <v>44343</v>
      </c>
      <c r="B770" t="s">
        <v>12</v>
      </c>
      <c r="C770" t="s">
        <v>2680</v>
      </c>
      <c r="D770" s="7">
        <f>SUMIFS($D:$D,$C:$C,C770,$A:$A,_xlfn.MAXIFS($A:$A,$A:$A,"&lt;"&amp;A770))+SUMIFS(Movimentacao!$D:$D,Movimentacao!$C:$C,C770,Movimentacao!$A:$A,A770)</f>
        <v>1806</v>
      </c>
      <c r="E770" s="2">
        <v>104.7</v>
      </c>
      <c r="F770" s="2">
        <f t="shared" si="12"/>
        <v>189088.2</v>
      </c>
    </row>
    <row r="771" spans="1:6" x14ac:dyDescent="0.25">
      <c r="A771" s="4">
        <v>44343</v>
      </c>
      <c r="B771" t="s">
        <v>12</v>
      </c>
      <c r="C771" t="s">
        <v>2679</v>
      </c>
      <c r="D771" s="7">
        <f>SUMIFS($D:$D,$C:$C,C771,$A:$A,_xlfn.MAXIFS($A:$A,$A:$A,"&lt;"&amp;A771))+SUMIFS(Movimentacao!$D:$D,Movimentacao!$C:$C,C771,Movimentacao!$A:$A,A771)</f>
        <v>38571</v>
      </c>
      <c r="E771" s="2">
        <v>99.82</v>
      </c>
      <c r="F771" s="2">
        <f t="shared" si="12"/>
        <v>3850157.2199999997</v>
      </c>
    </row>
    <row r="772" spans="1:6" x14ac:dyDescent="0.25">
      <c r="A772" s="4">
        <v>44343</v>
      </c>
      <c r="B772" t="s">
        <v>12</v>
      </c>
      <c r="C772" t="s">
        <v>2678</v>
      </c>
      <c r="D772" s="7">
        <f>SUMIFS($D:$D,$C:$C,C772,$A:$A,_xlfn.MAXIFS($A:$A,$A:$A,"&lt;"&amp;A772))+SUMIFS(Movimentacao!$D:$D,Movimentacao!$C:$C,C772,Movimentacao!$A:$A,A772)</f>
        <v>50607</v>
      </c>
      <c r="E772" s="2">
        <v>98</v>
      </c>
      <c r="F772" s="2">
        <f t="shared" si="12"/>
        <v>4959486</v>
      </c>
    </row>
    <row r="773" spans="1:6" x14ac:dyDescent="0.25">
      <c r="A773" s="4">
        <v>44343</v>
      </c>
      <c r="B773" t="s">
        <v>12</v>
      </c>
      <c r="C773" t="s">
        <v>2677</v>
      </c>
      <c r="D773" s="7">
        <f>SUMIFS($D:$D,$C:$C,C773,$A:$A,_xlfn.MAXIFS($A:$A,$A:$A,"&lt;"&amp;A773))+SUMIFS(Movimentacao!$D:$D,Movimentacao!$C:$C,C773,Movimentacao!$A:$A,A773)</f>
        <v>122</v>
      </c>
      <c r="E773" s="2">
        <v>103.87</v>
      </c>
      <c r="F773" s="2">
        <f t="shared" si="12"/>
        <v>12672.140000000001</v>
      </c>
    </row>
    <row r="774" spans="1:6" x14ac:dyDescent="0.25">
      <c r="A774" s="4">
        <v>44343</v>
      </c>
      <c r="B774" t="s">
        <v>12</v>
      </c>
      <c r="C774" t="s">
        <v>2675</v>
      </c>
      <c r="D774" s="7">
        <f>SUMIFS($D:$D,$C:$C,C774,$A:$A,_xlfn.MAXIFS($A:$A,$A:$A,"&lt;"&amp;A774))+SUMIFS(Movimentacao!$D:$D,Movimentacao!$C:$C,C774,Movimentacao!$A:$A,A774)</f>
        <v>275</v>
      </c>
      <c r="E774" s="2">
        <v>103.87</v>
      </c>
      <c r="F774" s="2">
        <f t="shared" si="12"/>
        <v>28564.25</v>
      </c>
    </row>
    <row r="775" spans="1:6" x14ac:dyDescent="0.25">
      <c r="A775" s="4">
        <v>44343</v>
      </c>
      <c r="B775" t="s">
        <v>12</v>
      </c>
      <c r="C775" t="s">
        <v>2673</v>
      </c>
      <c r="D775" s="7">
        <f>SUMIFS($D:$D,$C:$C,C775,$A:$A,_xlfn.MAXIFS($A:$A,$A:$A,"&lt;"&amp;A775))+SUMIFS(Movimentacao!$D:$D,Movimentacao!$C:$C,C775,Movimentacao!$A:$A,A775)</f>
        <v>229</v>
      </c>
      <c r="E775" s="2">
        <v>103.87</v>
      </c>
      <c r="F775" s="2">
        <f t="shared" si="12"/>
        <v>23786.23</v>
      </c>
    </row>
    <row r="776" spans="1:6" x14ac:dyDescent="0.25">
      <c r="A776" s="4">
        <v>44343</v>
      </c>
      <c r="B776" t="s">
        <v>12</v>
      </c>
      <c r="C776" t="s">
        <v>2671</v>
      </c>
      <c r="D776" s="7">
        <f>SUMIFS($D:$D,$C:$C,C776,$A:$A,_xlfn.MAXIFS($A:$A,$A:$A,"&lt;"&amp;A776))+SUMIFS(Movimentacao!$D:$D,Movimentacao!$C:$C,C776,Movimentacao!$A:$A,A776)</f>
        <v>55971</v>
      </c>
      <c r="E776" s="2">
        <v>198.8</v>
      </c>
      <c r="F776" s="2">
        <f t="shared" si="12"/>
        <v>11127034.800000001</v>
      </c>
    </row>
    <row r="777" spans="1:6" x14ac:dyDescent="0.25">
      <c r="A777" s="4">
        <v>44343</v>
      </c>
      <c r="B777" t="s">
        <v>12</v>
      </c>
      <c r="C777" t="s">
        <v>2670</v>
      </c>
      <c r="D777" s="7">
        <f>SUMIFS($D:$D,$C:$C,C777,$A:$A,_xlfn.MAXIFS($A:$A,$A:$A,"&lt;"&amp;A777))+SUMIFS(Movimentacao!$D:$D,Movimentacao!$C:$C,C777,Movimentacao!$A:$A,A777)</f>
        <v>72289</v>
      </c>
      <c r="E777" s="2">
        <v>82.77</v>
      </c>
      <c r="F777" s="2">
        <f t="shared" ref="F777:F840" si="13">D777*E777</f>
        <v>5983360.5299999993</v>
      </c>
    </row>
    <row r="778" spans="1:6" x14ac:dyDescent="0.25">
      <c r="A778" s="4">
        <v>44343</v>
      </c>
      <c r="B778" t="s">
        <v>12</v>
      </c>
      <c r="C778" t="s">
        <v>2672</v>
      </c>
      <c r="D778" s="7">
        <f>SUMIFS($D:$D,$C:$C,C778,$A:$A,_xlfn.MAXIFS($A:$A,$A:$A,"&lt;"&amp;A778))+SUMIFS(Movimentacao!$D:$D,Movimentacao!$C:$C,C778,Movimentacao!$A:$A,A778)</f>
        <v>125878</v>
      </c>
      <c r="E778" s="2">
        <v>90.2</v>
      </c>
      <c r="F778" s="2">
        <f t="shared" si="13"/>
        <v>11354195.6</v>
      </c>
    </row>
    <row r="779" spans="1:6" x14ac:dyDescent="0.25">
      <c r="A779" s="4">
        <v>44343</v>
      </c>
      <c r="B779" t="s">
        <v>12</v>
      </c>
      <c r="C779" t="s">
        <v>56</v>
      </c>
      <c r="D779" s="7">
        <f>SUMIFS($D:$D,$C:$C,C779,$A:$A,_xlfn.MAXIFS($A:$A,$A:$A,"&lt;"&amp;A779))+SUMIFS(Movimentacao!$D:$D,Movimentacao!$C:$C,C779,Movimentacao!$A:$A,A779)</f>
        <v>132323</v>
      </c>
      <c r="E779" s="2">
        <v>112.95</v>
      </c>
      <c r="F779" s="2">
        <f t="shared" si="13"/>
        <v>14945882.85</v>
      </c>
    </row>
    <row r="780" spans="1:6" x14ac:dyDescent="0.25">
      <c r="A780" s="4">
        <v>44343</v>
      </c>
      <c r="B780" t="s">
        <v>12</v>
      </c>
      <c r="C780" t="s">
        <v>54</v>
      </c>
      <c r="D780" s="7">
        <f>SUMIFS($D:$D,$C:$C,C780,$A:$A,_xlfn.MAXIFS($A:$A,$A:$A,"&lt;"&amp;A780))+SUMIFS(Movimentacao!$D:$D,Movimentacao!$C:$C,C780,Movimentacao!$A:$A,A780)</f>
        <v>85534</v>
      </c>
      <c r="E780" s="2">
        <v>52.99</v>
      </c>
      <c r="F780" s="2">
        <f t="shared" si="13"/>
        <v>4532446.66</v>
      </c>
    </row>
    <row r="781" spans="1:6" x14ac:dyDescent="0.25">
      <c r="A781" s="4">
        <v>44343</v>
      </c>
      <c r="B781" t="s">
        <v>12</v>
      </c>
      <c r="C781" t="s">
        <v>53</v>
      </c>
      <c r="D781" s="7">
        <f>SUMIFS($D:$D,$C:$C,C781,$A:$A,_xlfn.MAXIFS($A:$A,$A:$A,"&lt;"&amp;A781))+SUMIFS(Movimentacao!$D:$D,Movimentacao!$C:$C,C781,Movimentacao!$A:$A,A781)</f>
        <v>159847</v>
      </c>
      <c r="E781" s="2">
        <v>94.76</v>
      </c>
      <c r="F781" s="2">
        <f t="shared" si="13"/>
        <v>15147101.720000001</v>
      </c>
    </row>
    <row r="782" spans="1:6" x14ac:dyDescent="0.25">
      <c r="A782" s="4">
        <v>44343</v>
      </c>
      <c r="B782" t="s">
        <v>12</v>
      </c>
      <c r="C782" t="s">
        <v>52</v>
      </c>
      <c r="D782" s="7">
        <f>SUMIFS($D:$D,$C:$C,C782,$A:$A,_xlfn.MAXIFS($A:$A,$A:$A,"&lt;"&amp;A782))+SUMIFS(Movimentacao!$D:$D,Movimentacao!$C:$C,C782,Movimentacao!$A:$A,A782)</f>
        <v>112373</v>
      </c>
      <c r="E782" s="2">
        <v>99.82</v>
      </c>
      <c r="F782" s="2">
        <f t="shared" si="13"/>
        <v>11217072.859999999</v>
      </c>
    </row>
    <row r="783" spans="1:6" x14ac:dyDescent="0.25">
      <c r="A783" s="4">
        <v>44343</v>
      </c>
      <c r="B783" t="s">
        <v>12</v>
      </c>
      <c r="C783" t="s">
        <v>51</v>
      </c>
      <c r="D783" s="7">
        <f>SUMIFS($D:$D,$C:$C,C783,$A:$A,_xlfn.MAXIFS($A:$A,$A:$A,"&lt;"&amp;A783))+SUMIFS(Movimentacao!$D:$D,Movimentacao!$C:$C,C783,Movimentacao!$A:$A,A783)</f>
        <v>34257</v>
      </c>
      <c r="E783" s="2">
        <v>111.5</v>
      </c>
      <c r="F783" s="2">
        <f t="shared" si="13"/>
        <v>3819655.5</v>
      </c>
    </row>
    <row r="784" spans="1:6" x14ac:dyDescent="0.25">
      <c r="A784" s="4">
        <v>44343</v>
      </c>
      <c r="B784" t="s">
        <v>12</v>
      </c>
      <c r="C784" t="s">
        <v>50</v>
      </c>
      <c r="D784" s="7">
        <f>SUMIFS($D:$D,$C:$C,C784,$A:$A,_xlfn.MAXIFS($A:$A,$A:$A,"&lt;"&amp;A784))+SUMIFS(Movimentacao!$D:$D,Movimentacao!$C:$C,C784,Movimentacao!$A:$A,A784)</f>
        <v>138700</v>
      </c>
      <c r="E784" s="2">
        <v>104.3</v>
      </c>
      <c r="F784" s="2">
        <f t="shared" si="13"/>
        <v>14466410</v>
      </c>
    </row>
    <row r="785" spans="1:6" x14ac:dyDescent="0.25">
      <c r="A785" s="4">
        <v>44343</v>
      </c>
      <c r="B785" t="s">
        <v>12</v>
      </c>
      <c r="C785" t="s">
        <v>49</v>
      </c>
      <c r="D785" s="7">
        <f>SUMIFS($D:$D,$C:$C,C785,$A:$A,_xlfn.MAXIFS($A:$A,$A:$A,"&lt;"&amp;A785))+SUMIFS(Movimentacao!$D:$D,Movimentacao!$C:$C,C785,Movimentacao!$A:$A,A785)</f>
        <v>27549</v>
      </c>
      <c r="E785" s="2">
        <v>68.86</v>
      </c>
      <c r="F785" s="2">
        <f t="shared" si="13"/>
        <v>1897024.14</v>
      </c>
    </row>
    <row r="786" spans="1:6" x14ac:dyDescent="0.25">
      <c r="A786" s="4">
        <v>44343</v>
      </c>
      <c r="B786" t="s">
        <v>12</v>
      </c>
      <c r="C786" t="s">
        <v>48</v>
      </c>
      <c r="D786" s="7">
        <f>SUMIFS($D:$D,$C:$C,C786,$A:$A,_xlfn.MAXIFS($A:$A,$A:$A,"&lt;"&amp;A786))+SUMIFS(Movimentacao!$D:$D,Movimentacao!$C:$C,C786,Movimentacao!$A:$A,A786)</f>
        <v>69020</v>
      </c>
      <c r="E786" s="2">
        <v>106</v>
      </c>
      <c r="F786" s="2">
        <f t="shared" si="13"/>
        <v>7316120</v>
      </c>
    </row>
    <row r="787" spans="1:6" x14ac:dyDescent="0.25">
      <c r="A787" s="4">
        <v>44343</v>
      </c>
      <c r="B787" t="s">
        <v>12</v>
      </c>
      <c r="C787" t="s">
        <v>47</v>
      </c>
      <c r="D787" s="7">
        <f>SUMIFS($D:$D,$C:$C,C787,$A:$A,_xlfn.MAXIFS($A:$A,$A:$A,"&lt;"&amp;A787))+SUMIFS(Movimentacao!$D:$D,Movimentacao!$C:$C,C787,Movimentacao!$A:$A,A787)</f>
        <v>51825</v>
      </c>
      <c r="E787" s="2">
        <v>87.35</v>
      </c>
      <c r="F787" s="2">
        <f t="shared" si="13"/>
        <v>4526913.75</v>
      </c>
    </row>
    <row r="788" spans="1:6" x14ac:dyDescent="0.25">
      <c r="A788" s="4">
        <v>44343</v>
      </c>
      <c r="B788" t="s">
        <v>12</v>
      </c>
      <c r="C788" t="s">
        <v>55</v>
      </c>
      <c r="D788" s="7">
        <f>SUMIFS($D:$D,$C:$C,C788,$A:$A,_xlfn.MAXIFS($A:$A,$A:$A,"&lt;"&amp;A788))+SUMIFS(Movimentacao!$D:$D,Movimentacao!$C:$C,C788,Movimentacao!$A:$A,A788)</f>
        <v>30794</v>
      </c>
      <c r="E788" s="2">
        <v>98.44</v>
      </c>
      <c r="F788" s="2">
        <f t="shared" si="13"/>
        <v>3031361.36</v>
      </c>
    </row>
    <row r="789" spans="1:6" x14ac:dyDescent="0.25">
      <c r="A789" s="4">
        <v>44344</v>
      </c>
      <c r="B789" t="s">
        <v>12</v>
      </c>
      <c r="C789" t="s">
        <v>2671</v>
      </c>
      <c r="D789" s="7">
        <f>SUMIFS($D:$D,$C:$C,C789,$A:$A,_xlfn.MAXIFS($A:$A,$A:$A,"&lt;"&amp;A789))+SUMIFS(Movimentacao!$D:$D,Movimentacao!$C:$C,C789,Movimentacao!$A:$A,A789)</f>
        <v>55971</v>
      </c>
      <c r="E789" s="2">
        <v>198.92</v>
      </c>
      <c r="F789" s="2">
        <f t="shared" si="13"/>
        <v>11133751.319999998</v>
      </c>
    </row>
    <row r="790" spans="1:6" x14ac:dyDescent="0.25">
      <c r="A790" s="4">
        <v>44344</v>
      </c>
      <c r="B790" t="s">
        <v>12</v>
      </c>
      <c r="C790" t="s">
        <v>2672</v>
      </c>
      <c r="D790" s="7">
        <f>SUMIFS($D:$D,$C:$C,C790,$A:$A,_xlfn.MAXIFS($A:$A,$A:$A,"&lt;"&amp;A790))+SUMIFS(Movimentacao!$D:$D,Movimentacao!$C:$C,C790,Movimentacao!$A:$A,A790)</f>
        <v>125878</v>
      </c>
      <c r="E790" s="2">
        <v>91.25</v>
      </c>
      <c r="F790" s="2">
        <f t="shared" si="13"/>
        <v>11486367.5</v>
      </c>
    </row>
    <row r="791" spans="1:6" x14ac:dyDescent="0.25">
      <c r="A791" s="4">
        <v>44344</v>
      </c>
      <c r="B791" t="s">
        <v>12</v>
      </c>
      <c r="C791" t="s">
        <v>2673</v>
      </c>
      <c r="D791" s="7">
        <f>SUMIFS($D:$D,$C:$C,C791,$A:$A,_xlfn.MAXIFS($A:$A,$A:$A,"&lt;"&amp;A791))+SUMIFS(Movimentacao!$D:$D,Movimentacao!$C:$C,C791,Movimentacao!$A:$A,A791)</f>
        <v>229</v>
      </c>
      <c r="E791" s="2">
        <v>103.89</v>
      </c>
      <c r="F791" s="2">
        <f t="shared" si="13"/>
        <v>23790.81</v>
      </c>
    </row>
    <row r="792" spans="1:6" x14ac:dyDescent="0.25">
      <c r="A792" s="4">
        <v>44344</v>
      </c>
      <c r="B792" t="s">
        <v>12</v>
      </c>
      <c r="C792" t="s">
        <v>2670</v>
      </c>
      <c r="D792" s="7">
        <f>SUMIFS($D:$D,$C:$C,C792,$A:$A,_xlfn.MAXIFS($A:$A,$A:$A,"&lt;"&amp;A792))+SUMIFS(Movimentacao!$D:$D,Movimentacao!$C:$C,C792,Movimentacao!$A:$A,A792)</f>
        <v>72289</v>
      </c>
      <c r="E792" s="2">
        <v>83.1</v>
      </c>
      <c r="F792" s="2">
        <f t="shared" si="13"/>
        <v>6007215.8999999994</v>
      </c>
    </row>
    <row r="793" spans="1:6" x14ac:dyDescent="0.25">
      <c r="A793" s="4">
        <v>44344</v>
      </c>
      <c r="B793" t="s">
        <v>12</v>
      </c>
      <c r="C793" t="s">
        <v>2677</v>
      </c>
      <c r="D793" s="7">
        <f>SUMIFS($D:$D,$C:$C,C793,$A:$A,_xlfn.MAXIFS($A:$A,$A:$A,"&lt;"&amp;A793))+SUMIFS(Movimentacao!$D:$D,Movimentacao!$C:$C,C793,Movimentacao!$A:$A,A793)</f>
        <v>122</v>
      </c>
      <c r="E793" s="2">
        <v>103.89</v>
      </c>
      <c r="F793" s="2">
        <f t="shared" si="13"/>
        <v>12674.58</v>
      </c>
    </row>
    <row r="794" spans="1:6" x14ac:dyDescent="0.25">
      <c r="A794" s="4">
        <v>44344</v>
      </c>
      <c r="B794" t="s">
        <v>12</v>
      </c>
      <c r="C794" t="s">
        <v>2678</v>
      </c>
      <c r="D794" s="7">
        <f>SUMIFS($D:$D,$C:$C,C794,$A:$A,_xlfn.MAXIFS($A:$A,$A:$A,"&lt;"&amp;A794))+SUMIFS(Movimentacao!$D:$D,Movimentacao!$C:$C,C794,Movimentacao!$A:$A,A794)</f>
        <v>50607</v>
      </c>
      <c r="E794" s="2">
        <v>99</v>
      </c>
      <c r="F794" s="2">
        <f t="shared" si="13"/>
        <v>5010093</v>
      </c>
    </row>
    <row r="795" spans="1:6" x14ac:dyDescent="0.25">
      <c r="A795" s="4">
        <v>44344</v>
      </c>
      <c r="B795" t="s">
        <v>12</v>
      </c>
      <c r="C795" t="s">
        <v>2679</v>
      </c>
      <c r="D795" s="7">
        <f>SUMIFS($D:$D,$C:$C,C795,$A:$A,_xlfn.MAXIFS($A:$A,$A:$A,"&lt;"&amp;A795))+SUMIFS(Movimentacao!$D:$D,Movimentacao!$C:$C,C795,Movimentacao!$A:$A,A795)</f>
        <v>38571</v>
      </c>
      <c r="E795" s="2">
        <v>99.8</v>
      </c>
      <c r="F795" s="2">
        <f t="shared" si="13"/>
        <v>3849385.8</v>
      </c>
    </row>
    <row r="796" spans="1:6" x14ac:dyDescent="0.25">
      <c r="A796" s="4">
        <v>44344</v>
      </c>
      <c r="B796" t="s">
        <v>12</v>
      </c>
      <c r="C796" t="s">
        <v>2675</v>
      </c>
      <c r="D796" s="7">
        <f>SUMIFS($D:$D,$C:$C,C796,$A:$A,_xlfn.MAXIFS($A:$A,$A:$A,"&lt;"&amp;A796))+SUMIFS(Movimentacao!$D:$D,Movimentacao!$C:$C,C796,Movimentacao!$A:$A,A796)</f>
        <v>275</v>
      </c>
      <c r="E796" s="2">
        <v>103.89</v>
      </c>
      <c r="F796" s="2">
        <f t="shared" si="13"/>
        <v>28569.75</v>
      </c>
    </row>
    <row r="797" spans="1:6" x14ac:dyDescent="0.25">
      <c r="A797" s="4">
        <v>44344</v>
      </c>
      <c r="B797" t="s">
        <v>12</v>
      </c>
      <c r="C797" t="s">
        <v>2680</v>
      </c>
      <c r="D797" s="7">
        <f>SUMIFS($D:$D,$C:$C,C797,$A:$A,_xlfn.MAXIFS($A:$A,$A:$A,"&lt;"&amp;A797))+SUMIFS(Movimentacao!$D:$D,Movimentacao!$C:$C,C797,Movimentacao!$A:$A,A797)</f>
        <v>8575</v>
      </c>
      <c r="E797" s="2">
        <v>104.6</v>
      </c>
      <c r="F797" s="2">
        <f t="shared" si="13"/>
        <v>896945</v>
      </c>
    </row>
    <row r="798" spans="1:6" x14ac:dyDescent="0.25">
      <c r="A798" s="4">
        <v>44344</v>
      </c>
      <c r="B798" t="s">
        <v>12</v>
      </c>
      <c r="C798" t="s">
        <v>56</v>
      </c>
      <c r="D798" s="7">
        <f>SUMIFS($D:$D,$C:$C,C798,$A:$A,_xlfn.MAXIFS($A:$A,$A:$A,"&lt;"&amp;A798))+SUMIFS(Movimentacao!$D:$D,Movimentacao!$C:$C,C798,Movimentacao!$A:$A,A798)</f>
        <v>132323</v>
      </c>
      <c r="E798" s="2">
        <v>113.01</v>
      </c>
      <c r="F798" s="2">
        <f t="shared" si="13"/>
        <v>14953822.23</v>
      </c>
    </row>
    <row r="799" spans="1:6" x14ac:dyDescent="0.25">
      <c r="A799" s="4">
        <v>44344</v>
      </c>
      <c r="B799" t="s">
        <v>12</v>
      </c>
      <c r="C799" t="s">
        <v>54</v>
      </c>
      <c r="D799" s="7">
        <f>SUMIFS($D:$D,$C:$C,C799,$A:$A,_xlfn.MAXIFS($A:$A,$A:$A,"&lt;"&amp;A799))+SUMIFS(Movimentacao!$D:$D,Movimentacao!$C:$C,C799,Movimentacao!$A:$A,A799)</f>
        <v>85534</v>
      </c>
      <c r="E799" s="2">
        <v>53.74</v>
      </c>
      <c r="F799" s="2">
        <f t="shared" si="13"/>
        <v>4596597.16</v>
      </c>
    </row>
    <row r="800" spans="1:6" x14ac:dyDescent="0.25">
      <c r="A800" s="4">
        <v>44344</v>
      </c>
      <c r="B800" t="s">
        <v>12</v>
      </c>
      <c r="C800" t="s">
        <v>47</v>
      </c>
      <c r="D800" s="7">
        <f>SUMIFS($D:$D,$C:$C,C800,$A:$A,_xlfn.MAXIFS($A:$A,$A:$A,"&lt;"&amp;A800))+SUMIFS(Movimentacao!$D:$D,Movimentacao!$C:$C,C800,Movimentacao!$A:$A,A800)</f>
        <v>51825</v>
      </c>
      <c r="E800" s="2">
        <v>87.6</v>
      </c>
      <c r="F800" s="2">
        <f t="shared" si="13"/>
        <v>4539870</v>
      </c>
    </row>
    <row r="801" spans="1:6" x14ac:dyDescent="0.25">
      <c r="A801" s="4">
        <v>44344</v>
      </c>
      <c r="B801" t="s">
        <v>12</v>
      </c>
      <c r="C801" t="s">
        <v>48</v>
      </c>
      <c r="D801" s="7">
        <f>SUMIFS($D:$D,$C:$C,C801,$A:$A,_xlfn.MAXIFS($A:$A,$A:$A,"&lt;"&amp;A801))+SUMIFS(Movimentacao!$D:$D,Movimentacao!$C:$C,C801,Movimentacao!$A:$A,A801)</f>
        <v>82749</v>
      </c>
      <c r="E801" s="2">
        <v>106.99</v>
      </c>
      <c r="F801" s="2">
        <f t="shared" si="13"/>
        <v>8853315.5099999998</v>
      </c>
    </row>
    <row r="802" spans="1:6" x14ac:dyDescent="0.25">
      <c r="A802" s="4">
        <v>44344</v>
      </c>
      <c r="B802" t="s">
        <v>12</v>
      </c>
      <c r="C802" t="s">
        <v>49</v>
      </c>
      <c r="D802" s="7">
        <f>SUMIFS($D:$D,$C:$C,C802,$A:$A,_xlfn.MAXIFS($A:$A,$A:$A,"&lt;"&amp;A802))+SUMIFS(Movimentacao!$D:$D,Movimentacao!$C:$C,C802,Movimentacao!$A:$A,A802)</f>
        <v>27549</v>
      </c>
      <c r="E802" s="2">
        <v>69</v>
      </c>
      <c r="F802" s="2">
        <f t="shared" si="13"/>
        <v>1900881</v>
      </c>
    </row>
    <row r="803" spans="1:6" x14ac:dyDescent="0.25">
      <c r="A803" s="4">
        <v>44344</v>
      </c>
      <c r="B803" t="s">
        <v>12</v>
      </c>
      <c r="C803" t="s">
        <v>55</v>
      </c>
      <c r="D803" s="7">
        <f>SUMIFS($D:$D,$C:$C,C803,$A:$A,_xlfn.MAXIFS($A:$A,$A:$A,"&lt;"&amp;A803))+SUMIFS(Movimentacao!$D:$D,Movimentacao!$C:$C,C803,Movimentacao!$A:$A,A803)</f>
        <v>30794</v>
      </c>
      <c r="E803" s="2">
        <v>98.41</v>
      </c>
      <c r="F803" s="2">
        <f t="shared" si="13"/>
        <v>3030437.54</v>
      </c>
    </row>
    <row r="804" spans="1:6" x14ac:dyDescent="0.25">
      <c r="A804" s="4">
        <v>44344</v>
      </c>
      <c r="B804" t="s">
        <v>12</v>
      </c>
      <c r="C804" t="s">
        <v>51</v>
      </c>
      <c r="D804" s="7">
        <f>SUMIFS($D:$D,$C:$C,C804,$A:$A,_xlfn.MAXIFS($A:$A,$A:$A,"&lt;"&amp;A804))+SUMIFS(Movimentacao!$D:$D,Movimentacao!$C:$C,C804,Movimentacao!$A:$A,A804)</f>
        <v>34257</v>
      </c>
      <c r="E804" s="2">
        <v>111.65</v>
      </c>
      <c r="F804" s="2">
        <f t="shared" si="13"/>
        <v>3824794.0500000003</v>
      </c>
    </row>
    <row r="805" spans="1:6" x14ac:dyDescent="0.25">
      <c r="A805" s="4">
        <v>44344</v>
      </c>
      <c r="B805" t="s">
        <v>12</v>
      </c>
      <c r="C805" t="s">
        <v>52</v>
      </c>
      <c r="D805" s="7">
        <f>SUMIFS($D:$D,$C:$C,C805,$A:$A,_xlfn.MAXIFS($A:$A,$A:$A,"&lt;"&amp;A805))+SUMIFS(Movimentacao!$D:$D,Movimentacao!$C:$C,C805,Movimentacao!$A:$A,A805)</f>
        <v>112373</v>
      </c>
      <c r="E805" s="2">
        <v>99.8</v>
      </c>
      <c r="F805" s="2">
        <f t="shared" si="13"/>
        <v>11214825.4</v>
      </c>
    </row>
    <row r="806" spans="1:6" x14ac:dyDescent="0.25">
      <c r="A806" s="4">
        <v>44344</v>
      </c>
      <c r="B806" t="s">
        <v>12</v>
      </c>
      <c r="C806" t="s">
        <v>53</v>
      </c>
      <c r="D806" s="7">
        <f>SUMIFS($D:$D,$C:$C,C806,$A:$A,_xlfn.MAXIFS($A:$A,$A:$A,"&lt;"&amp;A806))+SUMIFS(Movimentacao!$D:$D,Movimentacao!$C:$C,C806,Movimentacao!$A:$A,A806)</f>
        <v>159847</v>
      </c>
      <c r="E806" s="2">
        <v>95</v>
      </c>
      <c r="F806" s="2">
        <f t="shared" si="13"/>
        <v>15185465</v>
      </c>
    </row>
    <row r="807" spans="1:6" x14ac:dyDescent="0.25">
      <c r="A807" s="4">
        <v>44344</v>
      </c>
      <c r="B807" t="s">
        <v>12</v>
      </c>
      <c r="C807" t="s">
        <v>50</v>
      </c>
      <c r="D807" s="7">
        <f>SUMIFS($D:$D,$C:$C,C807,$A:$A,_xlfn.MAXIFS($A:$A,$A:$A,"&lt;"&amp;A807))+SUMIFS(Movimentacao!$D:$D,Movimentacao!$C:$C,C807,Movimentacao!$A:$A,A807)</f>
        <v>138700</v>
      </c>
      <c r="E807" s="2">
        <v>104.89</v>
      </c>
      <c r="F807" s="2">
        <f t="shared" si="13"/>
        <v>14548243</v>
      </c>
    </row>
    <row r="808" spans="1:6" x14ac:dyDescent="0.25">
      <c r="A808" s="4">
        <v>44347</v>
      </c>
      <c r="B808" t="s">
        <v>12</v>
      </c>
      <c r="C808" t="s">
        <v>2670</v>
      </c>
      <c r="D808" s="7">
        <f>SUMIFS($D:$D,$C:$C,C808,$A:$A,_xlfn.MAXIFS($A:$A,$A:$A,"&lt;"&amp;A808))+SUMIFS(Movimentacao!$D:$D,Movimentacao!$C:$C,C808,Movimentacao!$A:$A,A808)</f>
        <v>72289</v>
      </c>
      <c r="E808" s="2">
        <v>82.9</v>
      </c>
      <c r="F808" s="2">
        <f t="shared" si="13"/>
        <v>5992758.1000000006</v>
      </c>
    </row>
    <row r="809" spans="1:6" x14ac:dyDescent="0.25">
      <c r="A809" s="4">
        <v>44347</v>
      </c>
      <c r="B809" t="s">
        <v>12</v>
      </c>
      <c r="C809" t="s">
        <v>2679</v>
      </c>
      <c r="D809" s="7">
        <f>SUMIFS($D:$D,$C:$C,C809,$A:$A,_xlfn.MAXIFS($A:$A,$A:$A,"&lt;"&amp;A809))+SUMIFS(Movimentacao!$D:$D,Movimentacao!$C:$C,C809,Movimentacao!$A:$A,A809)</f>
        <v>38571</v>
      </c>
      <c r="E809" s="2">
        <v>99.8</v>
      </c>
      <c r="F809" s="2">
        <f t="shared" si="13"/>
        <v>3849385.8</v>
      </c>
    </row>
    <row r="810" spans="1:6" x14ac:dyDescent="0.25">
      <c r="A810" s="4">
        <v>44347</v>
      </c>
      <c r="B810" t="s">
        <v>12</v>
      </c>
      <c r="C810" t="s">
        <v>2678</v>
      </c>
      <c r="D810" s="7">
        <f>SUMIFS($D:$D,$C:$C,C810,$A:$A,_xlfn.MAXIFS($A:$A,$A:$A,"&lt;"&amp;A810))+SUMIFS(Movimentacao!$D:$D,Movimentacao!$C:$C,C810,Movimentacao!$A:$A,A810)</f>
        <v>50607</v>
      </c>
      <c r="E810" s="2">
        <v>98.32</v>
      </c>
      <c r="F810" s="2">
        <f t="shared" si="13"/>
        <v>4975680.2399999993</v>
      </c>
    </row>
    <row r="811" spans="1:6" x14ac:dyDescent="0.25">
      <c r="A811" s="4">
        <v>44347</v>
      </c>
      <c r="B811" t="s">
        <v>12</v>
      </c>
      <c r="C811" t="s">
        <v>2677</v>
      </c>
      <c r="D811" s="7">
        <f>SUMIFS($D:$D,$C:$C,C811,$A:$A,_xlfn.MAXIFS($A:$A,$A:$A,"&lt;"&amp;A811))+SUMIFS(Movimentacao!$D:$D,Movimentacao!$C:$C,C811,Movimentacao!$A:$A,A811)</f>
        <v>122</v>
      </c>
      <c r="E811" s="2">
        <v>103.98</v>
      </c>
      <c r="F811" s="2">
        <f t="shared" si="13"/>
        <v>12685.560000000001</v>
      </c>
    </row>
    <row r="812" spans="1:6" x14ac:dyDescent="0.25">
      <c r="A812" s="4">
        <v>44347</v>
      </c>
      <c r="B812" t="s">
        <v>12</v>
      </c>
      <c r="C812" t="s">
        <v>2675</v>
      </c>
      <c r="D812" s="7">
        <f>SUMIFS($D:$D,$C:$C,C812,$A:$A,_xlfn.MAXIFS($A:$A,$A:$A,"&lt;"&amp;A812))+SUMIFS(Movimentacao!$D:$D,Movimentacao!$C:$C,C812,Movimentacao!$A:$A,A812)</f>
        <v>275</v>
      </c>
      <c r="E812" s="2">
        <v>103.98</v>
      </c>
      <c r="F812" s="2">
        <f t="shared" si="13"/>
        <v>28594.5</v>
      </c>
    </row>
    <row r="813" spans="1:6" x14ac:dyDescent="0.25">
      <c r="A813" s="4">
        <v>44347</v>
      </c>
      <c r="B813" t="s">
        <v>12</v>
      </c>
      <c r="C813" t="s">
        <v>2673</v>
      </c>
      <c r="D813" s="7">
        <f>SUMIFS($D:$D,$C:$C,C813,$A:$A,_xlfn.MAXIFS($A:$A,$A:$A,"&lt;"&amp;A813))+SUMIFS(Movimentacao!$D:$D,Movimentacao!$C:$C,C813,Movimentacao!$A:$A,A813)</f>
        <v>229</v>
      </c>
      <c r="E813" s="2">
        <v>103.98</v>
      </c>
      <c r="F813" s="2">
        <f t="shared" si="13"/>
        <v>23811.420000000002</v>
      </c>
    </row>
    <row r="814" spans="1:6" x14ac:dyDescent="0.25">
      <c r="A814" s="4">
        <v>44347</v>
      </c>
      <c r="B814" t="s">
        <v>12</v>
      </c>
      <c r="C814" t="s">
        <v>2672</v>
      </c>
      <c r="D814" s="7">
        <f>SUMIFS($D:$D,$C:$C,C814,$A:$A,_xlfn.MAXIFS($A:$A,$A:$A,"&lt;"&amp;A814))+SUMIFS(Movimentacao!$D:$D,Movimentacao!$C:$C,C814,Movimentacao!$A:$A,A814)</f>
        <v>125878</v>
      </c>
      <c r="E814" s="2">
        <v>91.47</v>
      </c>
      <c r="F814" s="2">
        <f t="shared" si="13"/>
        <v>11514060.66</v>
      </c>
    </row>
    <row r="815" spans="1:6" x14ac:dyDescent="0.25">
      <c r="A815" s="4">
        <v>44347</v>
      </c>
      <c r="B815" t="s">
        <v>12</v>
      </c>
      <c r="C815" t="s">
        <v>2671</v>
      </c>
      <c r="D815" s="7">
        <f>SUMIFS($D:$D,$C:$C,C815,$A:$A,_xlfn.MAXIFS($A:$A,$A:$A,"&lt;"&amp;A815))+SUMIFS(Movimentacao!$D:$D,Movimentacao!$C:$C,C815,Movimentacao!$A:$A,A815)</f>
        <v>55971</v>
      </c>
      <c r="E815" s="2">
        <v>200.45</v>
      </c>
      <c r="F815" s="2">
        <f t="shared" si="13"/>
        <v>11219386.949999999</v>
      </c>
    </row>
    <row r="816" spans="1:6" x14ac:dyDescent="0.25">
      <c r="A816" s="4">
        <v>44347</v>
      </c>
      <c r="B816" t="s">
        <v>12</v>
      </c>
      <c r="C816" t="s">
        <v>2680</v>
      </c>
      <c r="D816" s="7">
        <f>SUMIFS($D:$D,$C:$C,C816,$A:$A,_xlfn.MAXIFS($A:$A,$A:$A,"&lt;"&amp;A816))+SUMIFS(Movimentacao!$D:$D,Movimentacao!$C:$C,C816,Movimentacao!$A:$A,A816)</f>
        <v>17997</v>
      </c>
      <c r="E816" s="2">
        <v>105</v>
      </c>
      <c r="F816" s="2">
        <f t="shared" si="13"/>
        <v>1889685</v>
      </c>
    </row>
    <row r="817" spans="1:6" x14ac:dyDescent="0.25">
      <c r="A817" s="4">
        <v>44347</v>
      </c>
      <c r="B817" t="s">
        <v>12</v>
      </c>
      <c r="C817" t="s">
        <v>56</v>
      </c>
      <c r="D817" s="7">
        <f>SUMIFS($D:$D,$C:$C,C817,$A:$A,_xlfn.MAXIFS($A:$A,$A:$A,"&lt;"&amp;A817))+SUMIFS(Movimentacao!$D:$D,Movimentacao!$C:$C,C817,Movimentacao!$A:$A,A817)</f>
        <v>132323</v>
      </c>
      <c r="E817" s="2">
        <v>113.64</v>
      </c>
      <c r="F817" s="2">
        <f t="shared" si="13"/>
        <v>15037185.720000001</v>
      </c>
    </row>
    <row r="818" spans="1:6" x14ac:dyDescent="0.25">
      <c r="A818" s="4">
        <v>44347</v>
      </c>
      <c r="B818" t="s">
        <v>12</v>
      </c>
      <c r="C818" t="s">
        <v>54</v>
      </c>
      <c r="D818" s="7">
        <f>SUMIFS($D:$D,$C:$C,C818,$A:$A,_xlfn.MAXIFS($A:$A,$A:$A,"&lt;"&amp;A818))+SUMIFS(Movimentacao!$D:$D,Movimentacao!$C:$C,C818,Movimentacao!$A:$A,A818)</f>
        <v>85534</v>
      </c>
      <c r="E818" s="2">
        <v>52.8</v>
      </c>
      <c r="F818" s="2">
        <f t="shared" si="13"/>
        <v>4516195.2</v>
      </c>
    </row>
    <row r="819" spans="1:6" x14ac:dyDescent="0.25">
      <c r="A819" s="4">
        <v>44347</v>
      </c>
      <c r="B819" t="s">
        <v>12</v>
      </c>
      <c r="C819" t="s">
        <v>53</v>
      </c>
      <c r="D819" s="7">
        <f>SUMIFS($D:$D,$C:$C,C819,$A:$A,_xlfn.MAXIFS($A:$A,$A:$A,"&lt;"&amp;A819))+SUMIFS(Movimentacao!$D:$D,Movimentacao!$C:$C,C819,Movimentacao!$A:$A,A819)</f>
        <v>159847</v>
      </c>
      <c r="E819" s="2">
        <v>95</v>
      </c>
      <c r="F819" s="2">
        <f t="shared" si="13"/>
        <v>15185465</v>
      </c>
    </row>
    <row r="820" spans="1:6" x14ac:dyDescent="0.25">
      <c r="A820" s="4">
        <v>44347</v>
      </c>
      <c r="B820" t="s">
        <v>12</v>
      </c>
      <c r="C820" t="s">
        <v>52</v>
      </c>
      <c r="D820" s="7">
        <f>SUMIFS($D:$D,$C:$C,C820,$A:$A,_xlfn.MAXIFS($A:$A,$A:$A,"&lt;"&amp;A820))+SUMIFS(Movimentacao!$D:$D,Movimentacao!$C:$C,C820,Movimentacao!$A:$A,A820)</f>
        <v>112373</v>
      </c>
      <c r="E820" s="2">
        <v>99.8</v>
      </c>
      <c r="F820" s="2">
        <f t="shared" si="13"/>
        <v>11214825.4</v>
      </c>
    </row>
    <row r="821" spans="1:6" x14ac:dyDescent="0.25">
      <c r="A821" s="4">
        <v>44347</v>
      </c>
      <c r="B821" t="s">
        <v>12</v>
      </c>
      <c r="C821" t="s">
        <v>51</v>
      </c>
      <c r="D821" s="7">
        <f>SUMIFS($D:$D,$C:$C,C821,$A:$A,_xlfn.MAXIFS($A:$A,$A:$A,"&lt;"&amp;A821))+SUMIFS(Movimentacao!$D:$D,Movimentacao!$C:$C,C821,Movimentacao!$A:$A,A821)</f>
        <v>34257</v>
      </c>
      <c r="E821" s="2">
        <v>114</v>
      </c>
      <c r="F821" s="2">
        <f t="shared" si="13"/>
        <v>3905298</v>
      </c>
    </row>
    <row r="822" spans="1:6" x14ac:dyDescent="0.25">
      <c r="A822" s="4">
        <v>44347</v>
      </c>
      <c r="B822" t="s">
        <v>12</v>
      </c>
      <c r="C822" t="s">
        <v>50</v>
      </c>
      <c r="D822" s="7">
        <f>SUMIFS($D:$D,$C:$C,C822,$A:$A,_xlfn.MAXIFS($A:$A,$A:$A,"&lt;"&amp;A822))+SUMIFS(Movimentacao!$D:$D,Movimentacao!$C:$C,C822,Movimentacao!$A:$A,A822)</f>
        <v>138700</v>
      </c>
      <c r="E822" s="2">
        <v>105.45</v>
      </c>
      <c r="F822" s="2">
        <f t="shared" si="13"/>
        <v>14625915</v>
      </c>
    </row>
    <row r="823" spans="1:6" x14ac:dyDescent="0.25">
      <c r="A823" s="4">
        <v>44347</v>
      </c>
      <c r="B823" t="s">
        <v>12</v>
      </c>
      <c r="C823" t="s">
        <v>49</v>
      </c>
      <c r="D823" s="7">
        <f>SUMIFS($D:$D,$C:$C,C823,$A:$A,_xlfn.MAXIFS($A:$A,$A:$A,"&lt;"&amp;A823))+SUMIFS(Movimentacao!$D:$D,Movimentacao!$C:$C,C823,Movimentacao!$A:$A,A823)</f>
        <v>27549</v>
      </c>
      <c r="E823" s="2">
        <v>69</v>
      </c>
      <c r="F823" s="2">
        <f t="shared" si="13"/>
        <v>1900881</v>
      </c>
    </row>
    <row r="824" spans="1:6" x14ac:dyDescent="0.25">
      <c r="A824" s="4">
        <v>44347</v>
      </c>
      <c r="B824" t="s">
        <v>12</v>
      </c>
      <c r="C824" t="s">
        <v>48</v>
      </c>
      <c r="D824" s="7">
        <f>SUMIFS($D:$D,$C:$C,C824,$A:$A,_xlfn.MAXIFS($A:$A,$A:$A,"&lt;"&amp;A824))+SUMIFS(Movimentacao!$D:$D,Movimentacao!$C:$C,C824,Movimentacao!$A:$A,A824)</f>
        <v>83098</v>
      </c>
      <c r="E824" s="2">
        <v>109.3</v>
      </c>
      <c r="F824" s="2">
        <f t="shared" si="13"/>
        <v>9082611.4000000004</v>
      </c>
    </row>
    <row r="825" spans="1:6" x14ac:dyDescent="0.25">
      <c r="A825" s="4">
        <v>44347</v>
      </c>
      <c r="B825" t="s">
        <v>12</v>
      </c>
      <c r="C825" t="s">
        <v>47</v>
      </c>
      <c r="D825" s="7">
        <f>SUMIFS($D:$D,$C:$C,C825,$A:$A,_xlfn.MAXIFS($A:$A,$A:$A,"&lt;"&amp;A825))+SUMIFS(Movimentacao!$D:$D,Movimentacao!$C:$C,C825,Movimentacao!$A:$A,A825)</f>
        <v>51825</v>
      </c>
      <c r="E825" s="2">
        <v>88</v>
      </c>
      <c r="F825" s="2">
        <f t="shared" si="13"/>
        <v>4560600</v>
      </c>
    </row>
    <row r="826" spans="1:6" x14ac:dyDescent="0.25">
      <c r="A826" s="4">
        <v>44347</v>
      </c>
      <c r="B826" t="s">
        <v>12</v>
      </c>
      <c r="C826" t="s">
        <v>55</v>
      </c>
      <c r="D826" s="7">
        <f>SUMIFS($D:$D,$C:$C,C826,$A:$A,_xlfn.MAXIFS($A:$A,$A:$A,"&lt;"&amp;A826))+SUMIFS(Movimentacao!$D:$D,Movimentacao!$C:$C,C826,Movimentacao!$A:$A,A826)</f>
        <v>30794</v>
      </c>
      <c r="E826" s="2">
        <v>99.01</v>
      </c>
      <c r="F826" s="2">
        <f t="shared" si="13"/>
        <v>3048913.94</v>
      </c>
    </row>
    <row r="827" spans="1:6" x14ac:dyDescent="0.25">
      <c r="A827" s="4">
        <v>44348</v>
      </c>
      <c r="B827" t="s">
        <v>12</v>
      </c>
      <c r="C827" t="s">
        <v>2673</v>
      </c>
      <c r="D827" s="7">
        <f>SUMIFS($D:$D,$C:$C,C827,$A:$A,_xlfn.MAXIFS($A:$A,$A:$A,"&lt;"&amp;A827))+SUMIFS(Movimentacao!$D:$D,Movimentacao!$C:$C,C827,Movimentacao!$A:$A,A827)</f>
        <v>626</v>
      </c>
      <c r="E827" s="2">
        <v>101.75</v>
      </c>
      <c r="F827" s="2">
        <f t="shared" si="13"/>
        <v>63695.5</v>
      </c>
    </row>
    <row r="828" spans="1:6" x14ac:dyDescent="0.25">
      <c r="A828" s="4">
        <v>44348</v>
      </c>
      <c r="B828" t="s">
        <v>12</v>
      </c>
      <c r="C828" t="s">
        <v>2675</v>
      </c>
      <c r="D828" s="7">
        <f>SUMIFS($D:$D,$C:$C,C828,$A:$A,_xlfn.MAXIFS($A:$A,$A:$A,"&lt;"&amp;A828))+SUMIFS(Movimentacao!$D:$D,Movimentacao!$C:$C,C828,Movimentacao!$A:$A,A828)</f>
        <v>0</v>
      </c>
      <c r="E828" s="2">
        <v>101.75</v>
      </c>
      <c r="F828" s="2">
        <f t="shared" si="13"/>
        <v>0</v>
      </c>
    </row>
    <row r="829" spans="1:6" x14ac:dyDescent="0.25">
      <c r="A829" s="4">
        <v>44348</v>
      </c>
      <c r="B829" t="s">
        <v>12</v>
      </c>
      <c r="C829" t="s">
        <v>2677</v>
      </c>
      <c r="D829" s="7">
        <f>SUMIFS($D:$D,$C:$C,C829,$A:$A,_xlfn.MAXIFS($A:$A,$A:$A,"&lt;"&amp;A829))+SUMIFS(Movimentacao!$D:$D,Movimentacao!$C:$C,C829,Movimentacao!$A:$A,A829)</f>
        <v>0</v>
      </c>
      <c r="E829" s="2">
        <v>101.75</v>
      </c>
      <c r="F829" s="2">
        <f t="shared" si="13"/>
        <v>0</v>
      </c>
    </row>
    <row r="830" spans="1:6" x14ac:dyDescent="0.25">
      <c r="A830" s="4">
        <v>44348</v>
      </c>
      <c r="B830" t="s">
        <v>12</v>
      </c>
      <c r="C830" t="s">
        <v>2672</v>
      </c>
      <c r="D830" s="7">
        <f>SUMIFS($D:$D,$C:$C,C830,$A:$A,_xlfn.MAXIFS($A:$A,$A:$A,"&lt;"&amp;A830))+SUMIFS(Movimentacao!$D:$D,Movimentacao!$C:$C,C830,Movimentacao!$A:$A,A830)</f>
        <v>125878</v>
      </c>
      <c r="E830" s="2">
        <v>89.32</v>
      </c>
      <c r="F830" s="2">
        <f t="shared" si="13"/>
        <v>11243422.959999999</v>
      </c>
    </row>
    <row r="831" spans="1:6" x14ac:dyDescent="0.25">
      <c r="A831" s="4">
        <v>44348</v>
      </c>
      <c r="B831" t="s">
        <v>12</v>
      </c>
      <c r="C831" t="s">
        <v>2679</v>
      </c>
      <c r="D831" s="7">
        <f>SUMIFS($D:$D,$C:$C,C831,$A:$A,_xlfn.MAXIFS($A:$A,$A:$A,"&lt;"&amp;A831))+SUMIFS(Movimentacao!$D:$D,Movimentacao!$C:$C,C831,Movimentacao!$A:$A,A831)</f>
        <v>38571</v>
      </c>
      <c r="E831" s="2">
        <v>99.42</v>
      </c>
      <c r="F831" s="2">
        <f t="shared" si="13"/>
        <v>3834728.8200000003</v>
      </c>
    </row>
    <row r="832" spans="1:6" x14ac:dyDescent="0.25">
      <c r="A832" s="4">
        <v>44348</v>
      </c>
      <c r="B832" t="s">
        <v>12</v>
      </c>
      <c r="C832" t="s">
        <v>2680</v>
      </c>
      <c r="D832" s="7">
        <f>SUMIFS($D:$D,$C:$C,C832,$A:$A,_xlfn.MAXIFS($A:$A,$A:$A,"&lt;"&amp;A832))+SUMIFS(Movimentacao!$D:$D,Movimentacao!$C:$C,C832,Movimentacao!$A:$A,A832)</f>
        <v>17997</v>
      </c>
      <c r="E832" s="2">
        <v>104.42</v>
      </c>
      <c r="F832" s="2">
        <f t="shared" si="13"/>
        <v>1879246.74</v>
      </c>
    </row>
    <row r="833" spans="1:6" x14ac:dyDescent="0.25">
      <c r="A833" s="4">
        <v>44348</v>
      </c>
      <c r="B833" t="s">
        <v>12</v>
      </c>
      <c r="C833" t="s">
        <v>2681</v>
      </c>
      <c r="D833" s="7">
        <f>SUMIFS($D:$D,$C:$C,C833,$A:$A,_xlfn.MAXIFS($A:$A,$A:$A,"&lt;"&amp;A833))+SUMIFS(Movimentacao!$D:$D,Movimentacao!$C:$C,C833,Movimentacao!$A:$A,A833)</f>
        <v>36095</v>
      </c>
      <c r="E833" s="2">
        <v>99.42</v>
      </c>
      <c r="F833" s="2">
        <f t="shared" si="13"/>
        <v>3588564.9</v>
      </c>
    </row>
    <row r="834" spans="1:6" x14ac:dyDescent="0.25">
      <c r="A834" s="4">
        <v>44348</v>
      </c>
      <c r="B834" t="s">
        <v>12</v>
      </c>
      <c r="C834" t="s">
        <v>2678</v>
      </c>
      <c r="D834" s="7">
        <f>SUMIFS($D:$D,$C:$C,C834,$A:$A,_xlfn.MAXIFS($A:$A,$A:$A,"&lt;"&amp;A834))+SUMIFS(Movimentacao!$D:$D,Movimentacao!$C:$C,C834,Movimentacao!$A:$A,A834)</f>
        <v>50607</v>
      </c>
      <c r="E834" s="2">
        <v>97.46</v>
      </c>
      <c r="F834" s="2">
        <f t="shared" si="13"/>
        <v>4932158.22</v>
      </c>
    </row>
    <row r="835" spans="1:6" x14ac:dyDescent="0.25">
      <c r="A835" s="4">
        <v>44348</v>
      </c>
      <c r="B835" t="s">
        <v>12</v>
      </c>
      <c r="C835" t="s">
        <v>2671</v>
      </c>
      <c r="D835" s="7">
        <f>SUMIFS($D:$D,$C:$C,C835,$A:$A,_xlfn.MAXIFS($A:$A,$A:$A,"&lt;"&amp;A835))+SUMIFS(Movimentacao!$D:$D,Movimentacao!$C:$C,C835,Movimentacao!$A:$A,A835)</f>
        <v>55971</v>
      </c>
      <c r="E835" s="2">
        <v>200</v>
      </c>
      <c r="F835" s="2">
        <f t="shared" si="13"/>
        <v>11194200</v>
      </c>
    </row>
    <row r="836" spans="1:6" x14ac:dyDescent="0.25">
      <c r="A836" s="4">
        <v>44348</v>
      </c>
      <c r="B836" t="s">
        <v>12</v>
      </c>
      <c r="C836" t="s">
        <v>2670</v>
      </c>
      <c r="D836" s="7">
        <f>SUMIFS($D:$D,$C:$C,C836,$A:$A,_xlfn.MAXIFS($A:$A,$A:$A,"&lt;"&amp;A836))+SUMIFS(Movimentacao!$D:$D,Movimentacao!$C:$C,C836,Movimentacao!$A:$A,A836)</f>
        <v>72289</v>
      </c>
      <c r="E836" s="2">
        <v>83.46</v>
      </c>
      <c r="F836" s="2">
        <f t="shared" si="13"/>
        <v>6033239.9399999995</v>
      </c>
    </row>
    <row r="837" spans="1:6" x14ac:dyDescent="0.25">
      <c r="A837" s="4">
        <v>44348</v>
      </c>
      <c r="B837" t="s">
        <v>12</v>
      </c>
      <c r="C837" t="s">
        <v>47</v>
      </c>
      <c r="D837" s="7">
        <f>SUMIFS($D:$D,$C:$C,C837,$A:$A,_xlfn.MAXIFS($A:$A,$A:$A,"&lt;"&amp;A837))+SUMIFS(Movimentacao!$D:$D,Movimentacao!$C:$C,C837,Movimentacao!$A:$A,A837)</f>
        <v>51825</v>
      </c>
      <c r="E837" s="2">
        <v>86.02</v>
      </c>
      <c r="F837" s="2">
        <f t="shared" si="13"/>
        <v>4457986.5</v>
      </c>
    </row>
    <row r="838" spans="1:6" x14ac:dyDescent="0.25">
      <c r="A838" s="4">
        <v>44348</v>
      </c>
      <c r="B838" t="s">
        <v>12</v>
      </c>
      <c r="C838" t="s">
        <v>55</v>
      </c>
      <c r="D838" s="7">
        <f>SUMIFS($D:$D,$C:$C,C838,$A:$A,_xlfn.MAXIFS($A:$A,$A:$A,"&lt;"&amp;A838))+SUMIFS(Movimentacao!$D:$D,Movimentacao!$C:$C,C838,Movimentacao!$A:$A,A838)</f>
        <v>30794</v>
      </c>
      <c r="E838" s="2">
        <v>98.6</v>
      </c>
      <c r="F838" s="2">
        <f t="shared" si="13"/>
        <v>3036288.4</v>
      </c>
    </row>
    <row r="839" spans="1:6" x14ac:dyDescent="0.25">
      <c r="A839" s="4">
        <v>44348</v>
      </c>
      <c r="B839" t="s">
        <v>12</v>
      </c>
      <c r="C839" t="s">
        <v>54</v>
      </c>
      <c r="D839" s="7">
        <f>SUMIFS($D:$D,$C:$C,C839,$A:$A,_xlfn.MAXIFS($A:$A,$A:$A,"&lt;"&amp;A839))+SUMIFS(Movimentacao!$D:$D,Movimentacao!$C:$C,C839,Movimentacao!$A:$A,A839)</f>
        <v>85534</v>
      </c>
      <c r="E839" s="2">
        <v>53.4</v>
      </c>
      <c r="F839" s="2">
        <f t="shared" si="13"/>
        <v>4567515.5999999996</v>
      </c>
    </row>
    <row r="840" spans="1:6" x14ac:dyDescent="0.25">
      <c r="A840" s="4">
        <v>44348</v>
      </c>
      <c r="B840" t="s">
        <v>12</v>
      </c>
      <c r="C840" t="s">
        <v>53</v>
      </c>
      <c r="D840" s="7">
        <f>SUMIFS($D:$D,$C:$C,C840,$A:$A,_xlfn.MAXIFS($A:$A,$A:$A,"&lt;"&amp;A840))+SUMIFS(Movimentacao!$D:$D,Movimentacao!$C:$C,C840,Movimentacao!$A:$A,A840)</f>
        <v>159847</v>
      </c>
      <c r="E840" s="2">
        <v>93.05</v>
      </c>
      <c r="F840" s="2">
        <f t="shared" si="13"/>
        <v>14873763.35</v>
      </c>
    </row>
    <row r="841" spans="1:6" x14ac:dyDescent="0.25">
      <c r="A841" s="4">
        <v>44348</v>
      </c>
      <c r="B841" t="s">
        <v>12</v>
      </c>
      <c r="C841" t="s">
        <v>52</v>
      </c>
      <c r="D841" s="7">
        <f>SUMIFS($D:$D,$C:$C,C841,$A:$A,_xlfn.MAXIFS($A:$A,$A:$A,"&lt;"&amp;A841))+SUMIFS(Movimentacao!$D:$D,Movimentacao!$C:$C,C841,Movimentacao!$A:$A,A841)</f>
        <v>112373</v>
      </c>
      <c r="E841" s="2">
        <v>99.42</v>
      </c>
      <c r="F841" s="2">
        <f t="shared" ref="F841:F904" si="14">D841*E841</f>
        <v>11172123.66</v>
      </c>
    </row>
    <row r="842" spans="1:6" x14ac:dyDescent="0.25">
      <c r="A842" s="4">
        <v>44348</v>
      </c>
      <c r="B842" t="s">
        <v>12</v>
      </c>
      <c r="C842" t="s">
        <v>51</v>
      </c>
      <c r="D842" s="7">
        <f>SUMIFS($D:$D,$C:$C,C842,$A:$A,_xlfn.MAXIFS($A:$A,$A:$A,"&lt;"&amp;A842))+SUMIFS(Movimentacao!$D:$D,Movimentacao!$C:$C,C842,Movimentacao!$A:$A,A842)</f>
        <v>34257</v>
      </c>
      <c r="E842" s="2">
        <v>112.86</v>
      </c>
      <c r="F842" s="2">
        <f t="shared" si="14"/>
        <v>3866245.02</v>
      </c>
    </row>
    <row r="843" spans="1:6" x14ac:dyDescent="0.25">
      <c r="A843" s="4">
        <v>44348</v>
      </c>
      <c r="B843" t="s">
        <v>12</v>
      </c>
      <c r="C843" t="s">
        <v>50</v>
      </c>
      <c r="D843" s="7">
        <f>SUMIFS($D:$D,$C:$C,C843,$A:$A,_xlfn.MAXIFS($A:$A,$A:$A,"&lt;"&amp;A843))+SUMIFS(Movimentacao!$D:$D,Movimentacao!$C:$C,C843,Movimentacao!$A:$A,A843)</f>
        <v>138700</v>
      </c>
      <c r="E843" s="2">
        <v>104.22</v>
      </c>
      <c r="F843" s="2">
        <f t="shared" si="14"/>
        <v>14455314</v>
      </c>
    </row>
    <row r="844" spans="1:6" x14ac:dyDescent="0.25">
      <c r="A844" s="4">
        <v>44348</v>
      </c>
      <c r="B844" t="s">
        <v>12</v>
      </c>
      <c r="C844" t="s">
        <v>49</v>
      </c>
      <c r="D844" s="7">
        <f>SUMIFS($D:$D,$C:$C,C844,$A:$A,_xlfn.MAXIFS($A:$A,$A:$A,"&lt;"&amp;A844))+SUMIFS(Movimentacao!$D:$D,Movimentacao!$C:$C,C844,Movimentacao!$A:$A,A844)</f>
        <v>27549</v>
      </c>
      <c r="E844" s="2">
        <v>68.459999999999994</v>
      </c>
      <c r="F844" s="2">
        <f t="shared" si="14"/>
        <v>1886004.5399999998</v>
      </c>
    </row>
    <row r="845" spans="1:6" x14ac:dyDescent="0.25">
      <c r="A845" s="4">
        <v>44348</v>
      </c>
      <c r="B845" t="s">
        <v>12</v>
      </c>
      <c r="C845" t="s">
        <v>48</v>
      </c>
      <c r="D845" s="7">
        <f>SUMIFS($D:$D,$C:$C,C845,$A:$A,_xlfn.MAXIFS($A:$A,$A:$A,"&lt;"&amp;A845))+SUMIFS(Movimentacao!$D:$D,Movimentacao!$C:$C,C845,Movimentacao!$A:$A,A845)</f>
        <v>84611</v>
      </c>
      <c r="E845" s="2">
        <v>110.04</v>
      </c>
      <c r="F845" s="2">
        <f t="shared" si="14"/>
        <v>9310594.4400000013</v>
      </c>
    </row>
    <row r="846" spans="1:6" x14ac:dyDescent="0.25">
      <c r="A846" s="4">
        <v>44348</v>
      </c>
      <c r="B846" t="s">
        <v>12</v>
      </c>
      <c r="C846" t="s">
        <v>56</v>
      </c>
      <c r="D846" s="7">
        <f>SUMIFS($D:$D,$C:$C,C846,$A:$A,_xlfn.MAXIFS($A:$A,$A:$A,"&lt;"&amp;A846))+SUMIFS(Movimentacao!$D:$D,Movimentacao!$C:$C,C846,Movimentacao!$A:$A,A846)</f>
        <v>132323</v>
      </c>
      <c r="E846" s="2">
        <v>113</v>
      </c>
      <c r="F846" s="2">
        <f t="shared" si="14"/>
        <v>14952499</v>
      </c>
    </row>
    <row r="847" spans="1:6" x14ac:dyDescent="0.25">
      <c r="A847" s="4">
        <v>44349</v>
      </c>
      <c r="B847" t="s">
        <v>12</v>
      </c>
      <c r="C847" t="s">
        <v>2672</v>
      </c>
      <c r="D847" s="7">
        <f>SUMIFS($D:$D,$C:$C,C847,$A:$A,_xlfn.MAXIFS($A:$A,$A:$A,"&lt;"&amp;A847))+SUMIFS(Movimentacao!$D:$D,Movimentacao!$C:$C,C847,Movimentacao!$A:$A,A847)</f>
        <v>125878</v>
      </c>
      <c r="E847" s="2">
        <v>90.05</v>
      </c>
      <c r="F847" s="2">
        <f t="shared" si="14"/>
        <v>11335313.9</v>
      </c>
    </row>
    <row r="848" spans="1:6" x14ac:dyDescent="0.25">
      <c r="A848" s="4">
        <v>44349</v>
      </c>
      <c r="B848" t="s">
        <v>12</v>
      </c>
      <c r="C848" t="s">
        <v>2673</v>
      </c>
      <c r="D848" s="7">
        <f>SUMIFS($D:$D,$C:$C,C848,$A:$A,_xlfn.MAXIFS($A:$A,$A:$A,"&lt;"&amp;A848))+SUMIFS(Movimentacao!$D:$D,Movimentacao!$C:$C,C848,Movimentacao!$A:$A,A848)</f>
        <v>626</v>
      </c>
      <c r="E848" s="2">
        <v>101.57</v>
      </c>
      <c r="F848" s="2">
        <f t="shared" si="14"/>
        <v>63582.819999999992</v>
      </c>
    </row>
    <row r="849" spans="1:6" x14ac:dyDescent="0.25">
      <c r="A849" s="4">
        <v>44349</v>
      </c>
      <c r="B849" t="s">
        <v>12</v>
      </c>
      <c r="C849" t="s">
        <v>2678</v>
      </c>
      <c r="D849" s="7">
        <f>SUMIFS($D:$D,$C:$C,C849,$A:$A,_xlfn.MAXIFS($A:$A,$A:$A,"&lt;"&amp;A849))+SUMIFS(Movimentacao!$D:$D,Movimentacao!$C:$C,C849,Movimentacao!$A:$A,A849)</f>
        <v>50607</v>
      </c>
      <c r="E849" s="2">
        <v>97.85</v>
      </c>
      <c r="F849" s="2">
        <f t="shared" si="14"/>
        <v>4951894.9499999993</v>
      </c>
    </row>
    <row r="850" spans="1:6" x14ac:dyDescent="0.25">
      <c r="A850" s="4">
        <v>44349</v>
      </c>
      <c r="B850" t="s">
        <v>12</v>
      </c>
      <c r="C850" t="s">
        <v>55</v>
      </c>
      <c r="D850" s="7">
        <f>SUMIFS($D:$D,$C:$C,C850,$A:$A,_xlfn.MAXIFS($A:$A,$A:$A,"&lt;"&amp;A850))+SUMIFS(Movimentacao!$D:$D,Movimentacao!$C:$C,C850,Movimentacao!$A:$A,A850)</f>
        <v>30794</v>
      </c>
      <c r="E850" s="2">
        <v>98.99</v>
      </c>
      <c r="F850" s="2">
        <f t="shared" si="14"/>
        <v>3048298.06</v>
      </c>
    </row>
    <row r="851" spans="1:6" x14ac:dyDescent="0.25">
      <c r="A851" s="4">
        <v>44349</v>
      </c>
      <c r="B851" t="s">
        <v>12</v>
      </c>
      <c r="C851" t="s">
        <v>2680</v>
      </c>
      <c r="D851" s="7">
        <f>SUMIFS($D:$D,$C:$C,C851,$A:$A,_xlfn.MAXIFS($A:$A,$A:$A,"&lt;"&amp;A851))+SUMIFS(Movimentacao!$D:$D,Movimentacao!$C:$C,C851,Movimentacao!$A:$A,A851)</f>
        <v>17997</v>
      </c>
      <c r="E851" s="2">
        <v>104.81</v>
      </c>
      <c r="F851" s="2">
        <f t="shared" si="14"/>
        <v>1886265.57</v>
      </c>
    </row>
    <row r="852" spans="1:6" x14ac:dyDescent="0.25">
      <c r="A852" s="4">
        <v>44349</v>
      </c>
      <c r="B852" t="s">
        <v>12</v>
      </c>
      <c r="C852" t="s">
        <v>2681</v>
      </c>
      <c r="D852" s="7">
        <f>SUMIFS($D:$D,$C:$C,C852,$A:$A,_xlfn.MAXIFS($A:$A,$A:$A,"&lt;"&amp;A852))+SUMIFS(Movimentacao!$D:$D,Movimentacao!$C:$C,C852,Movimentacao!$A:$A,A852)</f>
        <v>36095</v>
      </c>
      <c r="E852" s="2">
        <v>99.6</v>
      </c>
      <c r="F852" s="2">
        <f t="shared" si="14"/>
        <v>3595062</v>
      </c>
    </row>
    <row r="853" spans="1:6" x14ac:dyDescent="0.25">
      <c r="A853" s="4">
        <v>44349</v>
      </c>
      <c r="B853" t="s">
        <v>12</v>
      </c>
      <c r="C853" t="s">
        <v>2671</v>
      </c>
      <c r="D853" s="7">
        <f>SUMIFS($D:$D,$C:$C,C853,$A:$A,_xlfn.MAXIFS($A:$A,$A:$A,"&lt;"&amp;A853))+SUMIFS(Movimentacao!$D:$D,Movimentacao!$C:$C,C853,Movimentacao!$A:$A,A853)</f>
        <v>55971</v>
      </c>
      <c r="E853" s="2">
        <v>199.78</v>
      </c>
      <c r="F853" s="2">
        <f t="shared" si="14"/>
        <v>11181886.380000001</v>
      </c>
    </row>
    <row r="854" spans="1:6" x14ac:dyDescent="0.25">
      <c r="A854" s="4">
        <v>44349</v>
      </c>
      <c r="B854" t="s">
        <v>12</v>
      </c>
      <c r="C854" t="s">
        <v>2679</v>
      </c>
      <c r="D854" s="7">
        <f>SUMIFS($D:$D,$C:$C,C854,$A:$A,_xlfn.MAXIFS($A:$A,$A:$A,"&lt;"&amp;A854))+SUMIFS(Movimentacao!$D:$D,Movimentacao!$C:$C,C854,Movimentacao!$A:$A,A854)</f>
        <v>38571</v>
      </c>
      <c r="E854" s="2">
        <v>99.6</v>
      </c>
      <c r="F854" s="2">
        <f t="shared" si="14"/>
        <v>3841671.5999999996</v>
      </c>
    </row>
    <row r="855" spans="1:6" x14ac:dyDescent="0.25">
      <c r="A855" s="4">
        <v>44349</v>
      </c>
      <c r="B855" t="s">
        <v>12</v>
      </c>
      <c r="C855" t="s">
        <v>2670</v>
      </c>
      <c r="D855" s="7">
        <f>SUMIFS($D:$D,$C:$C,C855,$A:$A,_xlfn.MAXIFS($A:$A,$A:$A,"&lt;"&amp;A855))+SUMIFS(Movimentacao!$D:$D,Movimentacao!$C:$C,C855,Movimentacao!$A:$A,A855)</f>
        <v>72289</v>
      </c>
      <c r="E855" s="2">
        <v>83.37</v>
      </c>
      <c r="F855" s="2">
        <f t="shared" si="14"/>
        <v>6026733.9300000006</v>
      </c>
    </row>
    <row r="856" spans="1:6" x14ac:dyDescent="0.25">
      <c r="A856" s="4">
        <v>44349</v>
      </c>
      <c r="B856" t="s">
        <v>12</v>
      </c>
      <c r="C856" t="s">
        <v>52</v>
      </c>
      <c r="D856" s="7">
        <f>SUMIFS($D:$D,$C:$C,C856,$A:$A,_xlfn.MAXIFS($A:$A,$A:$A,"&lt;"&amp;A856))+SUMIFS(Movimentacao!$D:$D,Movimentacao!$C:$C,C856,Movimentacao!$A:$A,A856)</f>
        <v>112373</v>
      </c>
      <c r="E856" s="2">
        <v>99.6</v>
      </c>
      <c r="F856" s="2">
        <f t="shared" si="14"/>
        <v>11192350.799999999</v>
      </c>
    </row>
    <row r="857" spans="1:6" x14ac:dyDescent="0.25">
      <c r="A857" s="4">
        <v>44349</v>
      </c>
      <c r="B857" t="s">
        <v>12</v>
      </c>
      <c r="C857" t="s">
        <v>54</v>
      </c>
      <c r="D857" s="7">
        <f>SUMIFS($D:$D,$C:$C,C857,$A:$A,_xlfn.MAXIFS($A:$A,$A:$A,"&lt;"&amp;A857))+SUMIFS(Movimentacao!$D:$D,Movimentacao!$C:$C,C857,Movimentacao!$A:$A,A857)</f>
        <v>85534</v>
      </c>
      <c r="E857" s="2">
        <v>53.74</v>
      </c>
      <c r="F857" s="2">
        <f t="shared" si="14"/>
        <v>4596597.16</v>
      </c>
    </row>
    <row r="858" spans="1:6" x14ac:dyDescent="0.25">
      <c r="A858" s="4">
        <v>44349</v>
      </c>
      <c r="B858" t="s">
        <v>12</v>
      </c>
      <c r="C858" t="s">
        <v>53</v>
      </c>
      <c r="D858" s="7">
        <f>SUMIFS($D:$D,$C:$C,C858,$A:$A,_xlfn.MAXIFS($A:$A,$A:$A,"&lt;"&amp;A858))+SUMIFS(Movimentacao!$D:$D,Movimentacao!$C:$C,C858,Movimentacao!$A:$A,A858)</f>
        <v>159847</v>
      </c>
      <c r="E858" s="2">
        <v>95.3</v>
      </c>
      <c r="F858" s="2">
        <f t="shared" si="14"/>
        <v>15233419.1</v>
      </c>
    </row>
    <row r="859" spans="1:6" x14ac:dyDescent="0.25">
      <c r="A859" s="4">
        <v>44349</v>
      </c>
      <c r="B859" t="s">
        <v>12</v>
      </c>
      <c r="C859" t="s">
        <v>51</v>
      </c>
      <c r="D859" s="7">
        <f>SUMIFS($D:$D,$C:$C,C859,$A:$A,_xlfn.MAXIFS($A:$A,$A:$A,"&lt;"&amp;A859))+SUMIFS(Movimentacao!$D:$D,Movimentacao!$C:$C,C859,Movimentacao!$A:$A,A859)</f>
        <v>34257</v>
      </c>
      <c r="E859" s="2">
        <v>112.35</v>
      </c>
      <c r="F859" s="2">
        <f t="shared" si="14"/>
        <v>3848773.9499999997</v>
      </c>
    </row>
    <row r="860" spans="1:6" x14ac:dyDescent="0.25">
      <c r="A860" s="4">
        <v>44349</v>
      </c>
      <c r="B860" t="s">
        <v>12</v>
      </c>
      <c r="C860" t="s">
        <v>50</v>
      </c>
      <c r="D860" s="7">
        <f>SUMIFS($D:$D,$C:$C,C860,$A:$A,_xlfn.MAXIFS($A:$A,$A:$A,"&lt;"&amp;A860))+SUMIFS(Movimentacao!$D:$D,Movimentacao!$C:$C,C860,Movimentacao!$A:$A,A860)</f>
        <v>138700</v>
      </c>
      <c r="E860" s="2">
        <v>105.29</v>
      </c>
      <c r="F860" s="2">
        <f t="shared" si="14"/>
        <v>14603723</v>
      </c>
    </row>
    <row r="861" spans="1:6" x14ac:dyDescent="0.25">
      <c r="A861" s="4">
        <v>44349</v>
      </c>
      <c r="B861" t="s">
        <v>12</v>
      </c>
      <c r="C861" t="s">
        <v>49</v>
      </c>
      <c r="D861" s="7">
        <f>SUMIFS($D:$D,$C:$C,C861,$A:$A,_xlfn.MAXIFS($A:$A,$A:$A,"&lt;"&amp;A861))+SUMIFS(Movimentacao!$D:$D,Movimentacao!$C:$C,C861,Movimentacao!$A:$A,A861)</f>
        <v>27549</v>
      </c>
      <c r="E861" s="2">
        <v>68.489999999999995</v>
      </c>
      <c r="F861" s="2">
        <f t="shared" si="14"/>
        <v>1886831.0099999998</v>
      </c>
    </row>
    <row r="862" spans="1:6" x14ac:dyDescent="0.25">
      <c r="A862" s="4">
        <v>44349</v>
      </c>
      <c r="B862" t="s">
        <v>12</v>
      </c>
      <c r="C862" t="s">
        <v>48</v>
      </c>
      <c r="D862" s="7">
        <f>SUMIFS($D:$D,$C:$C,C862,$A:$A,_xlfn.MAXIFS($A:$A,$A:$A,"&lt;"&amp;A862))+SUMIFS(Movimentacao!$D:$D,Movimentacao!$C:$C,C862,Movimentacao!$A:$A,A862)</f>
        <v>100178</v>
      </c>
      <c r="E862" s="2">
        <v>110</v>
      </c>
      <c r="F862" s="2">
        <f t="shared" si="14"/>
        <v>11019580</v>
      </c>
    </row>
    <row r="863" spans="1:6" x14ac:dyDescent="0.25">
      <c r="A863" s="4">
        <v>44349</v>
      </c>
      <c r="B863" t="s">
        <v>12</v>
      </c>
      <c r="C863" t="s">
        <v>47</v>
      </c>
      <c r="D863" s="7">
        <f>SUMIFS($D:$D,$C:$C,C863,$A:$A,_xlfn.MAXIFS($A:$A,$A:$A,"&lt;"&amp;A863))+SUMIFS(Movimentacao!$D:$D,Movimentacao!$C:$C,C863,Movimentacao!$A:$A,A863)</f>
        <v>51825</v>
      </c>
      <c r="E863" s="2">
        <v>86.27</v>
      </c>
      <c r="F863" s="2">
        <f t="shared" si="14"/>
        <v>4470942.75</v>
      </c>
    </row>
    <row r="864" spans="1:6" x14ac:dyDescent="0.25">
      <c r="A864" s="4">
        <v>44349</v>
      </c>
      <c r="B864" t="s">
        <v>12</v>
      </c>
      <c r="C864" t="s">
        <v>56</v>
      </c>
      <c r="D864" s="7">
        <f>SUMIFS($D:$D,$C:$C,C864,$A:$A,_xlfn.MAXIFS($A:$A,$A:$A,"&lt;"&amp;A864))+SUMIFS(Movimentacao!$D:$D,Movimentacao!$C:$C,C864,Movimentacao!$A:$A,A864)</f>
        <v>132323</v>
      </c>
      <c r="E864" s="2">
        <v>114.1</v>
      </c>
      <c r="F864" s="2">
        <f t="shared" si="14"/>
        <v>15098054.299999999</v>
      </c>
    </row>
    <row r="865" spans="1:6" x14ac:dyDescent="0.25">
      <c r="A865" s="4">
        <v>44351</v>
      </c>
      <c r="B865" t="s">
        <v>12</v>
      </c>
      <c r="C865" t="s">
        <v>2671</v>
      </c>
      <c r="D865" s="7">
        <f>SUMIFS($D:$D,$C:$C,C865,$A:$A,_xlfn.MAXIFS($A:$A,$A:$A,"&lt;"&amp;A865))+SUMIFS(Movimentacao!$D:$D,Movimentacao!$C:$C,C865,Movimentacao!$A:$A,A865)</f>
        <v>55971</v>
      </c>
      <c r="E865" s="2">
        <v>201.78</v>
      </c>
      <c r="F865" s="2">
        <f t="shared" si="14"/>
        <v>11293828.380000001</v>
      </c>
    </row>
    <row r="866" spans="1:6" x14ac:dyDescent="0.25">
      <c r="A866" s="4">
        <v>44351</v>
      </c>
      <c r="B866" t="s">
        <v>12</v>
      </c>
      <c r="C866" t="s">
        <v>2672</v>
      </c>
      <c r="D866" s="7">
        <f>SUMIFS($D:$D,$C:$C,C866,$A:$A,_xlfn.MAXIFS($A:$A,$A:$A,"&lt;"&amp;A866))+SUMIFS(Movimentacao!$D:$D,Movimentacao!$C:$C,C866,Movimentacao!$A:$A,A866)</f>
        <v>125878</v>
      </c>
      <c r="E866" s="2">
        <v>90.86</v>
      </c>
      <c r="F866" s="2">
        <f t="shared" si="14"/>
        <v>11437275.08</v>
      </c>
    </row>
    <row r="867" spans="1:6" x14ac:dyDescent="0.25">
      <c r="A867" s="4">
        <v>44351</v>
      </c>
      <c r="B867" t="s">
        <v>12</v>
      </c>
      <c r="C867" t="s">
        <v>2673</v>
      </c>
      <c r="D867" s="7">
        <f>SUMIFS($D:$D,$C:$C,C867,$A:$A,_xlfn.MAXIFS($A:$A,$A:$A,"&lt;"&amp;A867))+SUMIFS(Movimentacao!$D:$D,Movimentacao!$C:$C,C867,Movimentacao!$A:$A,A867)</f>
        <v>626</v>
      </c>
      <c r="E867" s="2">
        <v>101.89</v>
      </c>
      <c r="F867" s="2">
        <f t="shared" si="14"/>
        <v>63783.14</v>
      </c>
    </row>
    <row r="868" spans="1:6" x14ac:dyDescent="0.25">
      <c r="A868" s="4">
        <v>44351</v>
      </c>
      <c r="B868" t="s">
        <v>12</v>
      </c>
      <c r="C868" t="s">
        <v>2681</v>
      </c>
      <c r="D868" s="7">
        <f>SUMIFS($D:$D,$C:$C,C868,$A:$A,_xlfn.MAXIFS($A:$A,$A:$A,"&lt;"&amp;A868))+SUMIFS(Movimentacao!$D:$D,Movimentacao!$C:$C,C868,Movimentacao!$A:$A,A868)</f>
        <v>36095</v>
      </c>
      <c r="E868" s="2">
        <v>99.85</v>
      </c>
      <c r="F868" s="2">
        <f t="shared" si="14"/>
        <v>3604085.75</v>
      </c>
    </row>
    <row r="869" spans="1:6" x14ac:dyDescent="0.25">
      <c r="A869" s="4">
        <v>44351</v>
      </c>
      <c r="B869" t="s">
        <v>12</v>
      </c>
      <c r="C869" t="s">
        <v>2679</v>
      </c>
      <c r="D869" s="7">
        <f>SUMIFS($D:$D,$C:$C,C869,$A:$A,_xlfn.MAXIFS($A:$A,$A:$A,"&lt;"&amp;A869))+SUMIFS(Movimentacao!$D:$D,Movimentacao!$C:$C,C869,Movimentacao!$A:$A,A869)</f>
        <v>38571</v>
      </c>
      <c r="E869" s="2">
        <v>99.85</v>
      </c>
      <c r="F869" s="2">
        <f t="shared" si="14"/>
        <v>3851314.3499999996</v>
      </c>
    </row>
    <row r="870" spans="1:6" x14ac:dyDescent="0.25">
      <c r="A870" s="4">
        <v>44351</v>
      </c>
      <c r="B870" t="s">
        <v>12</v>
      </c>
      <c r="C870" t="s">
        <v>2680</v>
      </c>
      <c r="D870" s="7">
        <f>SUMIFS($D:$D,$C:$C,C870,$A:$A,_xlfn.MAXIFS($A:$A,$A:$A,"&lt;"&amp;A870))+SUMIFS(Movimentacao!$D:$D,Movimentacao!$C:$C,C870,Movimentacao!$A:$A,A870)</f>
        <v>17997</v>
      </c>
      <c r="E870" s="2">
        <v>104.9</v>
      </c>
      <c r="F870" s="2">
        <f t="shared" si="14"/>
        <v>1887885.3</v>
      </c>
    </row>
    <row r="871" spans="1:6" x14ac:dyDescent="0.25">
      <c r="A871" s="4">
        <v>44351</v>
      </c>
      <c r="B871" t="s">
        <v>12</v>
      </c>
      <c r="C871" t="s">
        <v>2670</v>
      </c>
      <c r="D871" s="7">
        <f>SUMIFS($D:$D,$C:$C,C871,$A:$A,_xlfn.MAXIFS($A:$A,$A:$A,"&lt;"&amp;A871))+SUMIFS(Movimentacao!$D:$D,Movimentacao!$C:$C,C871,Movimentacao!$A:$A,A871)</f>
        <v>72289</v>
      </c>
      <c r="E871" s="2">
        <v>83.44</v>
      </c>
      <c r="F871" s="2">
        <f t="shared" si="14"/>
        <v>6031794.1600000001</v>
      </c>
    </row>
    <row r="872" spans="1:6" x14ac:dyDescent="0.25">
      <c r="A872" s="4">
        <v>44351</v>
      </c>
      <c r="B872" t="s">
        <v>12</v>
      </c>
      <c r="C872" t="s">
        <v>2678</v>
      </c>
      <c r="D872" s="7">
        <f>SUMIFS($D:$D,$C:$C,C872,$A:$A,_xlfn.MAXIFS($A:$A,$A:$A,"&lt;"&amp;A872))+SUMIFS(Movimentacao!$D:$D,Movimentacao!$C:$C,C872,Movimentacao!$A:$A,A872)</f>
        <v>50607</v>
      </c>
      <c r="E872" s="2">
        <v>97.82</v>
      </c>
      <c r="F872" s="2">
        <f t="shared" si="14"/>
        <v>4950376.7399999993</v>
      </c>
    </row>
    <row r="873" spans="1:6" x14ac:dyDescent="0.25">
      <c r="A873" s="4">
        <v>44351</v>
      </c>
      <c r="B873" t="s">
        <v>12</v>
      </c>
      <c r="C873" t="s">
        <v>56</v>
      </c>
      <c r="D873" s="7">
        <f>SUMIFS($D:$D,$C:$C,C873,$A:$A,_xlfn.MAXIFS($A:$A,$A:$A,"&lt;"&amp;A873))+SUMIFS(Movimentacao!$D:$D,Movimentacao!$C:$C,C873,Movimentacao!$A:$A,A873)</f>
        <v>132323</v>
      </c>
      <c r="E873" s="2">
        <v>114.39</v>
      </c>
      <c r="F873" s="2">
        <f t="shared" si="14"/>
        <v>15136427.970000001</v>
      </c>
    </row>
    <row r="874" spans="1:6" x14ac:dyDescent="0.25">
      <c r="A874" s="4">
        <v>44351</v>
      </c>
      <c r="B874" t="s">
        <v>12</v>
      </c>
      <c r="C874" t="s">
        <v>54</v>
      </c>
      <c r="D874" s="7">
        <f>SUMIFS($D:$D,$C:$C,C874,$A:$A,_xlfn.MAXIFS($A:$A,$A:$A,"&lt;"&amp;A874))+SUMIFS(Movimentacao!$D:$D,Movimentacao!$C:$C,C874,Movimentacao!$A:$A,A874)</f>
        <v>85534</v>
      </c>
      <c r="E874" s="2">
        <v>53.41</v>
      </c>
      <c r="F874" s="2">
        <f t="shared" si="14"/>
        <v>4568370.9399999995</v>
      </c>
    </row>
    <row r="875" spans="1:6" x14ac:dyDescent="0.25">
      <c r="A875" s="4">
        <v>44351</v>
      </c>
      <c r="B875" t="s">
        <v>12</v>
      </c>
      <c r="C875" t="s">
        <v>55</v>
      </c>
      <c r="D875" s="7">
        <f>SUMIFS($D:$D,$C:$C,C875,$A:$A,_xlfn.MAXIFS($A:$A,$A:$A,"&lt;"&amp;A875))+SUMIFS(Movimentacao!$D:$D,Movimentacao!$C:$C,C875,Movimentacao!$A:$A,A875)</f>
        <v>30794</v>
      </c>
      <c r="E875" s="2">
        <v>97.32</v>
      </c>
      <c r="F875" s="2">
        <f t="shared" si="14"/>
        <v>2996872.0799999996</v>
      </c>
    </row>
    <row r="876" spans="1:6" x14ac:dyDescent="0.25">
      <c r="A876" s="4">
        <v>44351</v>
      </c>
      <c r="B876" t="s">
        <v>12</v>
      </c>
      <c r="C876" t="s">
        <v>53</v>
      </c>
      <c r="D876" s="7">
        <f>SUMIFS($D:$D,$C:$C,C876,$A:$A,_xlfn.MAXIFS($A:$A,$A:$A,"&lt;"&amp;A876))+SUMIFS(Movimentacao!$D:$D,Movimentacao!$C:$C,C876,Movimentacao!$A:$A,A876)</f>
        <v>159847</v>
      </c>
      <c r="E876" s="2">
        <v>95.99</v>
      </c>
      <c r="F876" s="2">
        <f t="shared" si="14"/>
        <v>15343713.529999999</v>
      </c>
    </row>
    <row r="877" spans="1:6" x14ac:dyDescent="0.25">
      <c r="A877" s="4">
        <v>44351</v>
      </c>
      <c r="B877" t="s">
        <v>12</v>
      </c>
      <c r="C877" t="s">
        <v>52</v>
      </c>
      <c r="D877" s="7">
        <f>SUMIFS($D:$D,$C:$C,C877,$A:$A,_xlfn.MAXIFS($A:$A,$A:$A,"&lt;"&amp;A877))+SUMIFS(Movimentacao!$D:$D,Movimentacao!$C:$C,C877,Movimentacao!$A:$A,A877)</f>
        <v>112373</v>
      </c>
      <c r="E877" s="2">
        <v>99.85</v>
      </c>
      <c r="F877" s="2">
        <f t="shared" si="14"/>
        <v>11220444.049999999</v>
      </c>
    </row>
    <row r="878" spans="1:6" x14ac:dyDescent="0.25">
      <c r="A878" s="4">
        <v>44351</v>
      </c>
      <c r="B878" t="s">
        <v>12</v>
      </c>
      <c r="C878" t="s">
        <v>51</v>
      </c>
      <c r="D878" s="7">
        <f>SUMIFS($D:$D,$C:$C,C878,$A:$A,_xlfn.MAXIFS($A:$A,$A:$A,"&lt;"&amp;A878))+SUMIFS(Movimentacao!$D:$D,Movimentacao!$C:$C,C878,Movimentacao!$A:$A,A878)</f>
        <v>34257</v>
      </c>
      <c r="E878" s="2">
        <v>113.49</v>
      </c>
      <c r="F878" s="2">
        <f t="shared" si="14"/>
        <v>3887826.9299999997</v>
      </c>
    </row>
    <row r="879" spans="1:6" x14ac:dyDescent="0.25">
      <c r="A879" s="4">
        <v>44351</v>
      </c>
      <c r="B879" t="s">
        <v>12</v>
      </c>
      <c r="C879" t="s">
        <v>50</v>
      </c>
      <c r="D879" s="7">
        <f>SUMIFS($D:$D,$C:$C,C879,$A:$A,_xlfn.MAXIFS($A:$A,$A:$A,"&lt;"&amp;A879))+SUMIFS(Movimentacao!$D:$D,Movimentacao!$C:$C,C879,Movimentacao!$A:$A,A879)</f>
        <v>138700</v>
      </c>
      <c r="E879" s="2">
        <v>105.9</v>
      </c>
      <c r="F879" s="2">
        <f t="shared" si="14"/>
        <v>14688330</v>
      </c>
    </row>
    <row r="880" spans="1:6" x14ac:dyDescent="0.25">
      <c r="A880" s="4">
        <v>44351</v>
      </c>
      <c r="B880" t="s">
        <v>12</v>
      </c>
      <c r="C880" t="s">
        <v>49</v>
      </c>
      <c r="D880" s="7">
        <f>SUMIFS($D:$D,$C:$C,C880,$A:$A,_xlfn.MAXIFS($A:$A,$A:$A,"&lt;"&amp;A880))+SUMIFS(Movimentacao!$D:$D,Movimentacao!$C:$C,C880,Movimentacao!$A:$A,A880)</f>
        <v>27549</v>
      </c>
      <c r="E880" s="2">
        <v>68.540000000000006</v>
      </c>
      <c r="F880" s="2">
        <f t="shared" si="14"/>
        <v>1888208.4600000002</v>
      </c>
    </row>
    <row r="881" spans="1:6" x14ac:dyDescent="0.25">
      <c r="A881" s="4">
        <v>44351</v>
      </c>
      <c r="B881" t="s">
        <v>12</v>
      </c>
      <c r="C881" t="s">
        <v>48</v>
      </c>
      <c r="D881" s="7">
        <f>SUMIFS($D:$D,$C:$C,C881,$A:$A,_xlfn.MAXIFS($A:$A,$A:$A,"&lt;"&amp;A881))+SUMIFS(Movimentacao!$D:$D,Movimentacao!$C:$C,C881,Movimentacao!$A:$A,A881)</f>
        <v>117105</v>
      </c>
      <c r="E881" s="2">
        <v>110.17</v>
      </c>
      <c r="F881" s="2">
        <f t="shared" si="14"/>
        <v>12901457.85</v>
      </c>
    </row>
    <row r="882" spans="1:6" x14ac:dyDescent="0.25">
      <c r="A882" s="4">
        <v>44351</v>
      </c>
      <c r="B882" t="s">
        <v>12</v>
      </c>
      <c r="C882" t="s">
        <v>47</v>
      </c>
      <c r="D882" s="7">
        <f>SUMIFS($D:$D,$C:$C,C882,$A:$A,_xlfn.MAXIFS($A:$A,$A:$A,"&lt;"&amp;A882))+SUMIFS(Movimentacao!$D:$D,Movimentacao!$C:$C,C882,Movimentacao!$A:$A,A882)</f>
        <v>51825</v>
      </c>
      <c r="E882" s="2">
        <v>86.5</v>
      </c>
      <c r="F882" s="2">
        <f t="shared" si="14"/>
        <v>4482862.5</v>
      </c>
    </row>
    <row r="883" spans="1:6" x14ac:dyDescent="0.25">
      <c r="A883" s="4">
        <v>44354</v>
      </c>
      <c r="B883" t="s">
        <v>12</v>
      </c>
      <c r="C883" t="s">
        <v>2671</v>
      </c>
      <c r="D883" s="7">
        <f>SUMIFS($D:$D,$C:$C,C883,$A:$A,_xlfn.MAXIFS($A:$A,$A:$A,"&lt;"&amp;A883))+SUMIFS(Movimentacao!$D:$D,Movimentacao!$C:$C,C883,Movimentacao!$A:$A,A883)</f>
        <v>55971</v>
      </c>
      <c r="E883" s="2">
        <v>203</v>
      </c>
      <c r="F883" s="2">
        <f t="shared" si="14"/>
        <v>11362113</v>
      </c>
    </row>
    <row r="884" spans="1:6" x14ac:dyDescent="0.25">
      <c r="A884" s="4">
        <v>44354</v>
      </c>
      <c r="B884" t="s">
        <v>12</v>
      </c>
      <c r="C884" t="s">
        <v>2672</v>
      </c>
      <c r="D884" s="7">
        <f>SUMIFS($D:$D,$C:$C,C884,$A:$A,_xlfn.MAXIFS($A:$A,$A:$A,"&lt;"&amp;A884))+SUMIFS(Movimentacao!$D:$D,Movimentacao!$C:$C,C884,Movimentacao!$A:$A,A884)</f>
        <v>125878</v>
      </c>
      <c r="E884" s="2">
        <v>90.62</v>
      </c>
      <c r="F884" s="2">
        <f t="shared" si="14"/>
        <v>11407064.360000001</v>
      </c>
    </row>
    <row r="885" spans="1:6" x14ac:dyDescent="0.25">
      <c r="A885" s="4">
        <v>44354</v>
      </c>
      <c r="B885" t="s">
        <v>12</v>
      </c>
      <c r="C885" t="s">
        <v>2673</v>
      </c>
      <c r="D885" s="7">
        <f>SUMIFS($D:$D,$C:$C,C885,$A:$A,_xlfn.MAXIFS($A:$A,$A:$A,"&lt;"&amp;A885))+SUMIFS(Movimentacao!$D:$D,Movimentacao!$C:$C,C885,Movimentacao!$A:$A,A885)</f>
        <v>626</v>
      </c>
      <c r="E885" s="2">
        <v>101.94</v>
      </c>
      <c r="F885" s="2">
        <f t="shared" si="14"/>
        <v>63814.439999999995</v>
      </c>
    </row>
    <row r="886" spans="1:6" x14ac:dyDescent="0.25">
      <c r="A886" s="4">
        <v>44354</v>
      </c>
      <c r="B886" t="s">
        <v>12</v>
      </c>
      <c r="C886" t="s">
        <v>55</v>
      </c>
      <c r="D886" s="7">
        <f>SUMIFS($D:$D,$C:$C,C886,$A:$A,_xlfn.MAXIFS($A:$A,$A:$A,"&lt;"&amp;A886))+SUMIFS(Movimentacao!$D:$D,Movimentacao!$C:$C,C886,Movimentacao!$A:$A,A886)</f>
        <v>30794</v>
      </c>
      <c r="E886" s="2">
        <v>96.98</v>
      </c>
      <c r="F886" s="2">
        <f t="shared" si="14"/>
        <v>2986402.12</v>
      </c>
    </row>
    <row r="887" spans="1:6" x14ac:dyDescent="0.25">
      <c r="A887" s="4">
        <v>44354</v>
      </c>
      <c r="B887" t="s">
        <v>12</v>
      </c>
      <c r="C887" t="s">
        <v>2679</v>
      </c>
      <c r="D887" s="7">
        <f>SUMIFS($D:$D,$C:$C,C887,$A:$A,_xlfn.MAXIFS($A:$A,$A:$A,"&lt;"&amp;A887))+SUMIFS(Movimentacao!$D:$D,Movimentacao!$C:$C,C887,Movimentacao!$A:$A,A887)</f>
        <v>38571</v>
      </c>
      <c r="E887" s="2">
        <v>100</v>
      </c>
      <c r="F887" s="2">
        <f t="shared" si="14"/>
        <v>3857100</v>
      </c>
    </row>
    <row r="888" spans="1:6" x14ac:dyDescent="0.25">
      <c r="A888" s="4">
        <v>44354</v>
      </c>
      <c r="B888" t="s">
        <v>12</v>
      </c>
      <c r="C888" t="s">
        <v>2680</v>
      </c>
      <c r="D888" s="7">
        <f>SUMIFS($D:$D,$C:$C,C888,$A:$A,_xlfn.MAXIFS($A:$A,$A:$A,"&lt;"&amp;A888))+SUMIFS(Movimentacao!$D:$D,Movimentacao!$C:$C,C888,Movimentacao!$A:$A,A888)</f>
        <v>17997</v>
      </c>
      <c r="E888" s="2">
        <v>104.86</v>
      </c>
      <c r="F888" s="2">
        <f t="shared" si="14"/>
        <v>1887165.42</v>
      </c>
    </row>
    <row r="889" spans="1:6" x14ac:dyDescent="0.25">
      <c r="A889" s="4">
        <v>44354</v>
      </c>
      <c r="B889" t="s">
        <v>12</v>
      </c>
      <c r="C889" t="s">
        <v>2670</v>
      </c>
      <c r="D889" s="7">
        <f>SUMIFS($D:$D,$C:$C,C889,$A:$A,_xlfn.MAXIFS($A:$A,$A:$A,"&lt;"&amp;A889))+SUMIFS(Movimentacao!$D:$D,Movimentacao!$C:$C,C889,Movimentacao!$A:$A,A889)</f>
        <v>72289</v>
      </c>
      <c r="E889" s="2">
        <v>83.66</v>
      </c>
      <c r="F889" s="2">
        <f t="shared" si="14"/>
        <v>6047697.7399999993</v>
      </c>
    </row>
    <row r="890" spans="1:6" x14ac:dyDescent="0.25">
      <c r="A890" s="4">
        <v>44354</v>
      </c>
      <c r="B890" t="s">
        <v>12</v>
      </c>
      <c r="C890" t="s">
        <v>2678</v>
      </c>
      <c r="D890" s="7">
        <f>SUMIFS($D:$D,$C:$C,C890,$A:$A,_xlfn.MAXIFS($A:$A,$A:$A,"&lt;"&amp;A890))+SUMIFS(Movimentacao!$D:$D,Movimentacao!$C:$C,C890,Movimentacao!$A:$A,A890)</f>
        <v>50607</v>
      </c>
      <c r="E890" s="2">
        <v>97.61</v>
      </c>
      <c r="F890" s="2">
        <f t="shared" si="14"/>
        <v>4939749.2699999996</v>
      </c>
    </row>
    <row r="891" spans="1:6" x14ac:dyDescent="0.25">
      <c r="A891" s="4">
        <v>44354</v>
      </c>
      <c r="B891" t="s">
        <v>12</v>
      </c>
      <c r="C891" t="s">
        <v>2681</v>
      </c>
      <c r="D891" s="7">
        <f>SUMIFS($D:$D,$C:$C,C891,$A:$A,_xlfn.MAXIFS($A:$A,$A:$A,"&lt;"&amp;A891))+SUMIFS(Movimentacao!$D:$D,Movimentacao!$C:$C,C891,Movimentacao!$A:$A,A891)</f>
        <v>36095</v>
      </c>
      <c r="E891" s="2">
        <v>100</v>
      </c>
      <c r="F891" s="2">
        <f t="shared" si="14"/>
        <v>3609500</v>
      </c>
    </row>
    <row r="892" spans="1:6" x14ac:dyDescent="0.25">
      <c r="A892" s="4">
        <v>44354</v>
      </c>
      <c r="B892" t="s">
        <v>12</v>
      </c>
      <c r="C892" t="s">
        <v>53</v>
      </c>
      <c r="D892" s="7">
        <f>SUMIFS($D:$D,$C:$C,C892,$A:$A,_xlfn.MAXIFS($A:$A,$A:$A,"&lt;"&amp;A892))+SUMIFS(Movimentacao!$D:$D,Movimentacao!$C:$C,C892,Movimentacao!$A:$A,A892)</f>
        <v>159847</v>
      </c>
      <c r="E892" s="2">
        <v>95.2</v>
      </c>
      <c r="F892" s="2">
        <f t="shared" si="14"/>
        <v>15217434.4</v>
      </c>
    </row>
    <row r="893" spans="1:6" x14ac:dyDescent="0.25">
      <c r="A893" s="4">
        <v>44354</v>
      </c>
      <c r="B893" t="s">
        <v>12</v>
      </c>
      <c r="C893" t="s">
        <v>54</v>
      </c>
      <c r="D893" s="7">
        <f>SUMIFS($D:$D,$C:$C,C893,$A:$A,_xlfn.MAXIFS($A:$A,$A:$A,"&lt;"&amp;A893))+SUMIFS(Movimentacao!$D:$D,Movimentacao!$C:$C,C893,Movimentacao!$A:$A,A893)</f>
        <v>85534</v>
      </c>
      <c r="E893" s="2">
        <v>52.89</v>
      </c>
      <c r="F893" s="2">
        <f t="shared" si="14"/>
        <v>4523893.26</v>
      </c>
    </row>
    <row r="894" spans="1:6" x14ac:dyDescent="0.25">
      <c r="A894" s="4">
        <v>44354</v>
      </c>
      <c r="B894" t="s">
        <v>12</v>
      </c>
      <c r="C894" t="s">
        <v>52</v>
      </c>
      <c r="D894" s="7">
        <f>SUMIFS($D:$D,$C:$C,C894,$A:$A,_xlfn.MAXIFS($A:$A,$A:$A,"&lt;"&amp;A894))+SUMIFS(Movimentacao!$D:$D,Movimentacao!$C:$C,C894,Movimentacao!$A:$A,A894)</f>
        <v>112373</v>
      </c>
      <c r="E894" s="2">
        <v>100</v>
      </c>
      <c r="F894" s="2">
        <f t="shared" si="14"/>
        <v>11237300</v>
      </c>
    </row>
    <row r="895" spans="1:6" x14ac:dyDescent="0.25">
      <c r="A895" s="4">
        <v>44354</v>
      </c>
      <c r="B895" t="s">
        <v>12</v>
      </c>
      <c r="C895" t="s">
        <v>51</v>
      </c>
      <c r="D895" s="7">
        <f>SUMIFS($D:$D,$C:$C,C895,$A:$A,_xlfn.MAXIFS($A:$A,$A:$A,"&lt;"&amp;A895))+SUMIFS(Movimentacao!$D:$D,Movimentacao!$C:$C,C895,Movimentacao!$A:$A,A895)</f>
        <v>34257</v>
      </c>
      <c r="E895" s="2">
        <v>112.82</v>
      </c>
      <c r="F895" s="2">
        <f t="shared" si="14"/>
        <v>3864874.7399999998</v>
      </c>
    </row>
    <row r="896" spans="1:6" x14ac:dyDescent="0.25">
      <c r="A896" s="4">
        <v>44354</v>
      </c>
      <c r="B896" t="s">
        <v>12</v>
      </c>
      <c r="C896" t="s">
        <v>50</v>
      </c>
      <c r="D896" s="7">
        <f>SUMIFS($D:$D,$C:$C,C896,$A:$A,_xlfn.MAXIFS($A:$A,$A:$A,"&lt;"&amp;A896))+SUMIFS(Movimentacao!$D:$D,Movimentacao!$C:$C,C896,Movimentacao!$A:$A,A896)</f>
        <v>138700</v>
      </c>
      <c r="E896" s="2">
        <v>105.96</v>
      </c>
      <c r="F896" s="2">
        <f t="shared" si="14"/>
        <v>14696652</v>
      </c>
    </row>
    <row r="897" spans="1:6" x14ac:dyDescent="0.25">
      <c r="A897" s="4">
        <v>44354</v>
      </c>
      <c r="B897" t="s">
        <v>12</v>
      </c>
      <c r="C897" t="s">
        <v>49</v>
      </c>
      <c r="D897" s="7">
        <f>SUMIFS($D:$D,$C:$C,C897,$A:$A,_xlfn.MAXIFS($A:$A,$A:$A,"&lt;"&amp;A897))+SUMIFS(Movimentacao!$D:$D,Movimentacao!$C:$C,C897,Movimentacao!$A:$A,A897)</f>
        <v>27738</v>
      </c>
      <c r="E897" s="2">
        <v>68.75</v>
      </c>
      <c r="F897" s="2">
        <f t="shared" si="14"/>
        <v>1906987.5</v>
      </c>
    </row>
    <row r="898" spans="1:6" x14ac:dyDescent="0.25">
      <c r="A898" s="4">
        <v>44354</v>
      </c>
      <c r="B898" t="s">
        <v>12</v>
      </c>
      <c r="C898" t="s">
        <v>48</v>
      </c>
      <c r="D898" s="7">
        <f>SUMIFS($D:$D,$C:$C,C898,$A:$A,_xlfn.MAXIFS($A:$A,$A:$A,"&lt;"&amp;A898))+SUMIFS(Movimentacao!$D:$D,Movimentacao!$C:$C,C898,Movimentacao!$A:$A,A898)</f>
        <v>117105</v>
      </c>
      <c r="E898" s="2">
        <v>112.9</v>
      </c>
      <c r="F898" s="2">
        <f t="shared" si="14"/>
        <v>13221154.5</v>
      </c>
    </row>
    <row r="899" spans="1:6" x14ac:dyDescent="0.25">
      <c r="A899" s="4">
        <v>44354</v>
      </c>
      <c r="B899" t="s">
        <v>12</v>
      </c>
      <c r="C899" t="s">
        <v>47</v>
      </c>
      <c r="D899" s="7">
        <f>SUMIFS($D:$D,$C:$C,C899,$A:$A,_xlfn.MAXIFS($A:$A,$A:$A,"&lt;"&amp;A899))+SUMIFS(Movimentacao!$D:$D,Movimentacao!$C:$C,C899,Movimentacao!$A:$A,A899)</f>
        <v>51825</v>
      </c>
      <c r="E899" s="2">
        <v>86.2</v>
      </c>
      <c r="F899" s="2">
        <f t="shared" si="14"/>
        <v>4467315</v>
      </c>
    </row>
    <row r="900" spans="1:6" x14ac:dyDescent="0.25">
      <c r="A900" s="4">
        <v>44354</v>
      </c>
      <c r="B900" t="s">
        <v>12</v>
      </c>
      <c r="C900" t="s">
        <v>56</v>
      </c>
      <c r="D900" s="7">
        <f>SUMIFS($D:$D,$C:$C,C900,$A:$A,_xlfn.MAXIFS($A:$A,$A:$A,"&lt;"&amp;A900))+SUMIFS(Movimentacao!$D:$D,Movimentacao!$C:$C,C900,Movimentacao!$A:$A,A900)</f>
        <v>132323</v>
      </c>
      <c r="E900" s="2">
        <v>113.98</v>
      </c>
      <c r="F900" s="2">
        <f t="shared" si="14"/>
        <v>15082175.540000001</v>
      </c>
    </row>
    <row r="901" spans="1:6" x14ac:dyDescent="0.25">
      <c r="A901" s="4">
        <v>44355</v>
      </c>
      <c r="B901" t="s">
        <v>12</v>
      </c>
      <c r="C901" t="s">
        <v>2672</v>
      </c>
      <c r="D901" s="7">
        <f>SUMIFS($D:$D,$C:$C,C901,$A:$A,_xlfn.MAXIFS($A:$A,$A:$A,"&lt;"&amp;A901))+SUMIFS(Movimentacao!$D:$D,Movimentacao!$C:$C,C901,Movimentacao!$A:$A,A901)</f>
        <v>125878</v>
      </c>
      <c r="E901" s="2">
        <v>90.75</v>
      </c>
      <c r="F901" s="2">
        <f t="shared" si="14"/>
        <v>11423428.5</v>
      </c>
    </row>
    <row r="902" spans="1:6" x14ac:dyDescent="0.25">
      <c r="A902" s="4">
        <v>44355</v>
      </c>
      <c r="B902" t="s">
        <v>12</v>
      </c>
      <c r="C902" t="s">
        <v>2671</v>
      </c>
      <c r="D902" s="7">
        <f>SUMIFS($D:$D,$C:$C,C902,$A:$A,_xlfn.MAXIFS($A:$A,$A:$A,"&lt;"&amp;A902))+SUMIFS(Movimentacao!$D:$D,Movimentacao!$C:$C,C902,Movimentacao!$A:$A,A902)</f>
        <v>55971</v>
      </c>
      <c r="E902" s="2">
        <v>202.1</v>
      </c>
      <c r="F902" s="2">
        <f t="shared" si="14"/>
        <v>11311739.1</v>
      </c>
    </row>
    <row r="903" spans="1:6" x14ac:dyDescent="0.25">
      <c r="A903" s="4">
        <v>44355</v>
      </c>
      <c r="B903" t="s">
        <v>12</v>
      </c>
      <c r="C903" t="s">
        <v>2673</v>
      </c>
      <c r="D903" s="7">
        <f>SUMIFS($D:$D,$C:$C,C903,$A:$A,_xlfn.MAXIFS($A:$A,$A:$A,"&lt;"&amp;A903))+SUMIFS(Movimentacao!$D:$D,Movimentacao!$C:$C,C903,Movimentacao!$A:$A,A903)</f>
        <v>626</v>
      </c>
      <c r="E903" s="2">
        <v>101.8</v>
      </c>
      <c r="F903" s="2">
        <f t="shared" si="14"/>
        <v>63726.799999999996</v>
      </c>
    </row>
    <row r="904" spans="1:6" x14ac:dyDescent="0.25">
      <c r="A904" s="4">
        <v>44355</v>
      </c>
      <c r="B904" t="s">
        <v>12</v>
      </c>
      <c r="C904" t="s">
        <v>2670</v>
      </c>
      <c r="D904" s="7">
        <f>SUMIFS($D:$D,$C:$C,C904,$A:$A,_xlfn.MAXIFS($A:$A,$A:$A,"&lt;"&amp;A904))+SUMIFS(Movimentacao!$D:$D,Movimentacao!$C:$C,C904,Movimentacao!$A:$A,A904)</f>
        <v>72289</v>
      </c>
      <c r="E904" s="2">
        <v>83.5</v>
      </c>
      <c r="F904" s="2">
        <f t="shared" si="14"/>
        <v>6036131.5</v>
      </c>
    </row>
    <row r="905" spans="1:6" x14ac:dyDescent="0.25">
      <c r="A905" s="4">
        <v>44355</v>
      </c>
      <c r="B905" t="s">
        <v>12</v>
      </c>
      <c r="C905" t="s">
        <v>2680</v>
      </c>
      <c r="D905" s="7">
        <f>SUMIFS($D:$D,$C:$C,C905,$A:$A,_xlfn.MAXIFS($A:$A,$A:$A,"&lt;"&amp;A905))+SUMIFS(Movimentacao!$D:$D,Movimentacao!$C:$C,C905,Movimentacao!$A:$A,A905)</f>
        <v>17997</v>
      </c>
      <c r="E905" s="2">
        <v>104.81</v>
      </c>
      <c r="F905" s="2">
        <f t="shared" ref="F905:F968" si="15">D905*E905</f>
        <v>1886265.57</v>
      </c>
    </row>
    <row r="906" spans="1:6" x14ac:dyDescent="0.25">
      <c r="A906" s="4">
        <v>44355</v>
      </c>
      <c r="B906" t="s">
        <v>12</v>
      </c>
      <c r="C906" t="s">
        <v>2681</v>
      </c>
      <c r="D906" s="7">
        <f>SUMIFS($D:$D,$C:$C,C906,$A:$A,_xlfn.MAXIFS($A:$A,$A:$A,"&lt;"&amp;A906))+SUMIFS(Movimentacao!$D:$D,Movimentacao!$C:$C,C906,Movimentacao!$A:$A,A906)</f>
        <v>36095</v>
      </c>
      <c r="E906" s="2">
        <v>100.79</v>
      </c>
      <c r="F906" s="2">
        <f t="shared" si="15"/>
        <v>3638015.0500000003</v>
      </c>
    </row>
    <row r="907" spans="1:6" x14ac:dyDescent="0.25">
      <c r="A907" s="4">
        <v>44355</v>
      </c>
      <c r="B907" t="s">
        <v>12</v>
      </c>
      <c r="C907" t="s">
        <v>2678</v>
      </c>
      <c r="D907" s="7">
        <f>SUMIFS($D:$D,$C:$C,C907,$A:$A,_xlfn.MAXIFS($A:$A,$A:$A,"&lt;"&amp;A907))+SUMIFS(Movimentacao!$D:$D,Movimentacao!$C:$C,C907,Movimentacao!$A:$A,A907)</f>
        <v>50607</v>
      </c>
      <c r="E907" s="2">
        <v>97.58</v>
      </c>
      <c r="F907" s="2">
        <f t="shared" si="15"/>
        <v>4938231.0599999996</v>
      </c>
    </row>
    <row r="908" spans="1:6" x14ac:dyDescent="0.25">
      <c r="A908" s="4">
        <v>44355</v>
      </c>
      <c r="B908" t="s">
        <v>12</v>
      </c>
      <c r="C908" t="s">
        <v>56</v>
      </c>
      <c r="D908" s="7">
        <f>SUMIFS($D:$D,$C:$C,C908,$A:$A,_xlfn.MAXIFS($A:$A,$A:$A,"&lt;"&amp;A908))+SUMIFS(Movimentacao!$D:$D,Movimentacao!$C:$C,C908,Movimentacao!$A:$A,A908)</f>
        <v>132323</v>
      </c>
      <c r="E908" s="2">
        <v>113.8</v>
      </c>
      <c r="F908" s="2">
        <f t="shared" si="15"/>
        <v>15058357.4</v>
      </c>
    </row>
    <row r="909" spans="1:6" x14ac:dyDescent="0.25">
      <c r="A909" s="4">
        <v>44355</v>
      </c>
      <c r="B909" t="s">
        <v>12</v>
      </c>
      <c r="C909" t="s">
        <v>2679</v>
      </c>
      <c r="D909" s="7">
        <f>SUMIFS($D:$D,$C:$C,C909,$A:$A,_xlfn.MAXIFS($A:$A,$A:$A,"&lt;"&amp;A909))+SUMIFS(Movimentacao!$D:$D,Movimentacao!$C:$C,C909,Movimentacao!$A:$A,A909)</f>
        <v>38571</v>
      </c>
      <c r="E909" s="2">
        <v>100.79</v>
      </c>
      <c r="F909" s="2">
        <f t="shared" si="15"/>
        <v>3887571.0900000003</v>
      </c>
    </row>
    <row r="910" spans="1:6" x14ac:dyDescent="0.25">
      <c r="A910" s="4">
        <v>44355</v>
      </c>
      <c r="B910" t="s">
        <v>12</v>
      </c>
      <c r="C910" t="s">
        <v>54</v>
      </c>
      <c r="D910" s="7">
        <f>SUMIFS($D:$D,$C:$C,C910,$A:$A,_xlfn.MAXIFS($A:$A,$A:$A,"&lt;"&amp;A910))+SUMIFS(Movimentacao!$D:$D,Movimentacao!$C:$C,C910,Movimentacao!$A:$A,A910)</f>
        <v>85534</v>
      </c>
      <c r="E910" s="2">
        <v>52.6</v>
      </c>
      <c r="F910" s="2">
        <f t="shared" si="15"/>
        <v>4499088.4000000004</v>
      </c>
    </row>
    <row r="911" spans="1:6" x14ac:dyDescent="0.25">
      <c r="A911" s="4">
        <v>44355</v>
      </c>
      <c r="B911" t="s">
        <v>12</v>
      </c>
      <c r="C911" t="s">
        <v>55</v>
      </c>
      <c r="D911" s="7">
        <f>SUMIFS($D:$D,$C:$C,C911,$A:$A,_xlfn.MAXIFS($A:$A,$A:$A,"&lt;"&amp;A911))+SUMIFS(Movimentacao!$D:$D,Movimentacao!$C:$C,C911,Movimentacao!$A:$A,A911)</f>
        <v>30794</v>
      </c>
      <c r="E911" s="2">
        <v>96.5</v>
      </c>
      <c r="F911" s="2">
        <f t="shared" si="15"/>
        <v>2971621</v>
      </c>
    </row>
    <row r="912" spans="1:6" x14ac:dyDescent="0.25">
      <c r="A912" s="4">
        <v>44355</v>
      </c>
      <c r="B912" t="s">
        <v>12</v>
      </c>
      <c r="C912" t="s">
        <v>48</v>
      </c>
      <c r="D912" s="7">
        <f>SUMIFS($D:$D,$C:$C,C912,$A:$A,_xlfn.MAXIFS($A:$A,$A:$A,"&lt;"&amp;A912))+SUMIFS(Movimentacao!$D:$D,Movimentacao!$C:$C,C912,Movimentacao!$A:$A,A912)</f>
        <v>117105</v>
      </c>
      <c r="E912" s="2">
        <v>113.2</v>
      </c>
      <c r="F912" s="2">
        <f t="shared" si="15"/>
        <v>13256286</v>
      </c>
    </row>
    <row r="913" spans="1:6" x14ac:dyDescent="0.25">
      <c r="A913" s="4">
        <v>44355</v>
      </c>
      <c r="B913" t="s">
        <v>12</v>
      </c>
      <c r="C913" t="s">
        <v>49</v>
      </c>
      <c r="D913" s="7">
        <f>SUMIFS($D:$D,$C:$C,C913,$A:$A,_xlfn.MAXIFS($A:$A,$A:$A,"&lt;"&amp;A913))+SUMIFS(Movimentacao!$D:$D,Movimentacao!$C:$C,C913,Movimentacao!$A:$A,A913)</f>
        <v>30410</v>
      </c>
      <c r="E913" s="2">
        <v>68.27</v>
      </c>
      <c r="F913" s="2">
        <f t="shared" si="15"/>
        <v>2076090.7</v>
      </c>
    </row>
    <row r="914" spans="1:6" x14ac:dyDescent="0.25">
      <c r="A914" s="4">
        <v>44355</v>
      </c>
      <c r="B914" t="s">
        <v>12</v>
      </c>
      <c r="C914" t="s">
        <v>47</v>
      </c>
      <c r="D914" s="7">
        <f>SUMIFS($D:$D,$C:$C,C914,$A:$A,_xlfn.MAXIFS($A:$A,$A:$A,"&lt;"&amp;A914))+SUMIFS(Movimentacao!$D:$D,Movimentacao!$C:$C,C914,Movimentacao!$A:$A,A914)</f>
        <v>51825</v>
      </c>
      <c r="E914" s="2">
        <v>86.5</v>
      </c>
      <c r="F914" s="2">
        <f t="shared" si="15"/>
        <v>4482862.5</v>
      </c>
    </row>
    <row r="915" spans="1:6" x14ac:dyDescent="0.25">
      <c r="A915" s="4">
        <v>44355</v>
      </c>
      <c r="B915" t="s">
        <v>12</v>
      </c>
      <c r="C915" t="s">
        <v>51</v>
      </c>
      <c r="D915" s="7">
        <f>SUMIFS($D:$D,$C:$C,C915,$A:$A,_xlfn.MAXIFS($A:$A,$A:$A,"&lt;"&amp;A915))+SUMIFS(Movimentacao!$D:$D,Movimentacao!$C:$C,C915,Movimentacao!$A:$A,A915)</f>
        <v>34257</v>
      </c>
      <c r="E915" s="2">
        <v>112.35</v>
      </c>
      <c r="F915" s="2">
        <f t="shared" si="15"/>
        <v>3848773.9499999997</v>
      </c>
    </row>
    <row r="916" spans="1:6" x14ac:dyDescent="0.25">
      <c r="A916" s="4">
        <v>44355</v>
      </c>
      <c r="B916" t="s">
        <v>12</v>
      </c>
      <c r="C916" t="s">
        <v>52</v>
      </c>
      <c r="D916" s="7">
        <f>SUMIFS($D:$D,$C:$C,C916,$A:$A,_xlfn.MAXIFS($A:$A,$A:$A,"&lt;"&amp;A916))+SUMIFS(Movimentacao!$D:$D,Movimentacao!$C:$C,C916,Movimentacao!$A:$A,A916)</f>
        <v>112373</v>
      </c>
      <c r="E916" s="2">
        <v>100.79</v>
      </c>
      <c r="F916" s="2">
        <f t="shared" si="15"/>
        <v>11326074.67</v>
      </c>
    </row>
    <row r="917" spans="1:6" x14ac:dyDescent="0.25">
      <c r="A917" s="4">
        <v>44355</v>
      </c>
      <c r="B917" t="s">
        <v>12</v>
      </c>
      <c r="C917" t="s">
        <v>53</v>
      </c>
      <c r="D917" s="7">
        <f>SUMIFS($D:$D,$C:$C,C917,$A:$A,_xlfn.MAXIFS($A:$A,$A:$A,"&lt;"&amp;A917))+SUMIFS(Movimentacao!$D:$D,Movimentacao!$C:$C,C917,Movimentacao!$A:$A,A917)</f>
        <v>159847</v>
      </c>
      <c r="E917" s="2">
        <v>95.2</v>
      </c>
      <c r="F917" s="2">
        <f t="shared" si="15"/>
        <v>15217434.4</v>
      </c>
    </row>
    <row r="918" spans="1:6" x14ac:dyDescent="0.25">
      <c r="A918" s="4">
        <v>44355</v>
      </c>
      <c r="B918" t="s">
        <v>12</v>
      </c>
      <c r="C918" t="s">
        <v>50</v>
      </c>
      <c r="D918" s="7">
        <f>SUMIFS($D:$D,$C:$C,C918,$A:$A,_xlfn.MAXIFS($A:$A,$A:$A,"&lt;"&amp;A918))+SUMIFS(Movimentacao!$D:$D,Movimentacao!$C:$C,C918,Movimentacao!$A:$A,A918)</f>
        <v>138700</v>
      </c>
      <c r="E918" s="2">
        <v>110.3</v>
      </c>
      <c r="F918" s="2">
        <f t="shared" si="15"/>
        <v>15298610</v>
      </c>
    </row>
    <row r="919" spans="1:6" x14ac:dyDescent="0.25">
      <c r="A919" s="4">
        <v>44356</v>
      </c>
      <c r="B919" t="s">
        <v>12</v>
      </c>
      <c r="C919" t="s">
        <v>2681</v>
      </c>
      <c r="D919" s="7">
        <f>SUMIFS($D:$D,$C:$C,C919,$A:$A,_xlfn.MAXIFS($A:$A,$A:$A,"&lt;"&amp;A919))+SUMIFS(Movimentacao!$D:$D,Movimentacao!$C:$C,C919,Movimentacao!$A:$A,A919)</f>
        <v>36095</v>
      </c>
      <c r="E919" s="2">
        <v>101.1</v>
      </c>
      <c r="F919" s="2">
        <f t="shared" si="15"/>
        <v>3649204.5</v>
      </c>
    </row>
    <row r="920" spans="1:6" x14ac:dyDescent="0.25">
      <c r="A920" s="4">
        <v>44356</v>
      </c>
      <c r="B920" t="s">
        <v>12</v>
      </c>
      <c r="C920" t="s">
        <v>2670</v>
      </c>
      <c r="D920" s="7">
        <f>SUMIFS($D:$D,$C:$C,C920,$A:$A,_xlfn.MAXIFS($A:$A,$A:$A,"&lt;"&amp;A920))+SUMIFS(Movimentacao!$D:$D,Movimentacao!$C:$C,C920,Movimentacao!$A:$A,A920)</f>
        <v>72289</v>
      </c>
      <c r="E920" s="2">
        <v>83.54</v>
      </c>
      <c r="F920" s="2">
        <f t="shared" si="15"/>
        <v>6039023.0600000005</v>
      </c>
    </row>
    <row r="921" spans="1:6" x14ac:dyDescent="0.25">
      <c r="A921" s="4">
        <v>44356</v>
      </c>
      <c r="B921" t="s">
        <v>12</v>
      </c>
      <c r="C921" t="s">
        <v>2680</v>
      </c>
      <c r="D921" s="7">
        <f>SUMIFS($D:$D,$C:$C,C921,$A:$A,_xlfn.MAXIFS($A:$A,$A:$A,"&lt;"&amp;A921))+SUMIFS(Movimentacao!$D:$D,Movimentacao!$C:$C,C921,Movimentacao!$A:$A,A921)</f>
        <v>17997</v>
      </c>
      <c r="E921" s="2">
        <v>104.62</v>
      </c>
      <c r="F921" s="2">
        <f t="shared" si="15"/>
        <v>1882846.1400000001</v>
      </c>
    </row>
    <row r="922" spans="1:6" x14ac:dyDescent="0.25">
      <c r="A922" s="4">
        <v>44356</v>
      </c>
      <c r="B922" t="s">
        <v>12</v>
      </c>
      <c r="C922" t="s">
        <v>2679</v>
      </c>
      <c r="D922" s="7">
        <f>SUMIFS($D:$D,$C:$C,C922,$A:$A,_xlfn.MAXIFS($A:$A,$A:$A,"&lt;"&amp;A922))+SUMIFS(Movimentacao!$D:$D,Movimentacao!$C:$C,C922,Movimentacao!$A:$A,A922)</f>
        <v>38571</v>
      </c>
      <c r="E922" s="2">
        <v>101.1</v>
      </c>
      <c r="F922" s="2">
        <f t="shared" si="15"/>
        <v>3899528.0999999996</v>
      </c>
    </row>
    <row r="923" spans="1:6" x14ac:dyDescent="0.25">
      <c r="A923" s="4">
        <v>44356</v>
      </c>
      <c r="B923" t="s">
        <v>12</v>
      </c>
      <c r="C923" t="s">
        <v>2678</v>
      </c>
      <c r="D923" s="7">
        <f>SUMIFS($D:$D,$C:$C,C923,$A:$A,_xlfn.MAXIFS($A:$A,$A:$A,"&lt;"&amp;A923))+SUMIFS(Movimentacao!$D:$D,Movimentacao!$C:$C,C923,Movimentacao!$A:$A,A923)</f>
        <v>50607</v>
      </c>
      <c r="E923" s="2">
        <v>95</v>
      </c>
      <c r="F923" s="2">
        <f t="shared" si="15"/>
        <v>4807665</v>
      </c>
    </row>
    <row r="924" spans="1:6" x14ac:dyDescent="0.25">
      <c r="A924" s="4">
        <v>44356</v>
      </c>
      <c r="B924" t="s">
        <v>12</v>
      </c>
      <c r="C924" t="s">
        <v>2673</v>
      </c>
      <c r="D924" s="7">
        <f>SUMIFS($D:$D,$C:$C,C924,$A:$A,_xlfn.MAXIFS($A:$A,$A:$A,"&lt;"&amp;A924))+SUMIFS(Movimentacao!$D:$D,Movimentacao!$C:$C,C924,Movimentacao!$A:$A,A924)</f>
        <v>626</v>
      </c>
      <c r="E924" s="2">
        <v>101.9</v>
      </c>
      <c r="F924" s="2">
        <f t="shared" si="15"/>
        <v>63789.4</v>
      </c>
    </row>
    <row r="925" spans="1:6" x14ac:dyDescent="0.25">
      <c r="A925" s="4">
        <v>44356</v>
      </c>
      <c r="B925" t="s">
        <v>12</v>
      </c>
      <c r="C925" t="s">
        <v>2672</v>
      </c>
      <c r="D925" s="7">
        <f>SUMIFS($D:$D,$C:$C,C925,$A:$A,_xlfn.MAXIFS($A:$A,$A:$A,"&lt;"&amp;A925))+SUMIFS(Movimentacao!$D:$D,Movimentacao!$C:$C,C925,Movimentacao!$A:$A,A925)</f>
        <v>125878</v>
      </c>
      <c r="E925" s="2">
        <v>90</v>
      </c>
      <c r="F925" s="2">
        <f t="shared" si="15"/>
        <v>11329020</v>
      </c>
    </row>
    <row r="926" spans="1:6" x14ac:dyDescent="0.25">
      <c r="A926" s="4">
        <v>44356</v>
      </c>
      <c r="B926" t="s">
        <v>12</v>
      </c>
      <c r="C926" t="s">
        <v>2671</v>
      </c>
      <c r="D926" s="7">
        <f>SUMIFS($D:$D,$C:$C,C926,$A:$A,_xlfn.MAXIFS($A:$A,$A:$A,"&lt;"&amp;A926))+SUMIFS(Movimentacao!$D:$D,Movimentacao!$C:$C,C926,Movimentacao!$A:$A,A926)</f>
        <v>55971</v>
      </c>
      <c r="E926" s="2">
        <v>200.72</v>
      </c>
      <c r="F926" s="2">
        <f t="shared" si="15"/>
        <v>11234499.119999999</v>
      </c>
    </row>
    <row r="927" spans="1:6" x14ac:dyDescent="0.25">
      <c r="A927" s="4">
        <v>44356</v>
      </c>
      <c r="B927" t="s">
        <v>12</v>
      </c>
      <c r="C927" t="s">
        <v>56</v>
      </c>
      <c r="D927" s="7">
        <f>SUMIFS($D:$D,$C:$C,C927,$A:$A,_xlfn.MAXIFS($A:$A,$A:$A,"&lt;"&amp;A927))+SUMIFS(Movimentacao!$D:$D,Movimentacao!$C:$C,C927,Movimentacao!$A:$A,A927)</f>
        <v>132323</v>
      </c>
      <c r="E927" s="2">
        <v>113.86</v>
      </c>
      <c r="F927" s="2">
        <f t="shared" si="15"/>
        <v>15066296.779999999</v>
      </c>
    </row>
    <row r="928" spans="1:6" x14ac:dyDescent="0.25">
      <c r="A928" s="4">
        <v>44356</v>
      </c>
      <c r="B928" t="s">
        <v>12</v>
      </c>
      <c r="C928" t="s">
        <v>47</v>
      </c>
      <c r="D928" s="7">
        <f>SUMIFS($D:$D,$C:$C,C928,$A:$A,_xlfn.MAXIFS($A:$A,$A:$A,"&lt;"&amp;A928))+SUMIFS(Movimentacao!$D:$D,Movimentacao!$C:$C,C928,Movimentacao!$A:$A,A928)</f>
        <v>51825</v>
      </c>
      <c r="E928" s="2">
        <v>85.5</v>
      </c>
      <c r="F928" s="2">
        <f t="shared" si="15"/>
        <v>4431037.5</v>
      </c>
    </row>
    <row r="929" spans="1:6" x14ac:dyDescent="0.25">
      <c r="A929" s="4">
        <v>44356</v>
      </c>
      <c r="B929" t="s">
        <v>12</v>
      </c>
      <c r="C929" t="s">
        <v>54</v>
      </c>
      <c r="D929" s="7">
        <f>SUMIFS($D:$D,$C:$C,C929,$A:$A,_xlfn.MAXIFS($A:$A,$A:$A,"&lt;"&amp;A929))+SUMIFS(Movimentacao!$D:$D,Movimentacao!$C:$C,C929,Movimentacao!$A:$A,A929)</f>
        <v>85534</v>
      </c>
      <c r="E929" s="2">
        <v>52.79</v>
      </c>
      <c r="F929" s="2">
        <f t="shared" si="15"/>
        <v>4515339.8600000003</v>
      </c>
    </row>
    <row r="930" spans="1:6" x14ac:dyDescent="0.25">
      <c r="A930" s="4">
        <v>44356</v>
      </c>
      <c r="B930" t="s">
        <v>12</v>
      </c>
      <c r="C930" t="s">
        <v>53</v>
      </c>
      <c r="D930" s="7">
        <f>SUMIFS($D:$D,$C:$C,C930,$A:$A,_xlfn.MAXIFS($A:$A,$A:$A,"&lt;"&amp;A930))+SUMIFS(Movimentacao!$D:$D,Movimentacao!$C:$C,C930,Movimentacao!$A:$A,A930)</f>
        <v>159847</v>
      </c>
      <c r="E930" s="2">
        <v>95.49</v>
      </c>
      <c r="F930" s="2">
        <f t="shared" si="15"/>
        <v>15263790.029999999</v>
      </c>
    </row>
    <row r="931" spans="1:6" x14ac:dyDescent="0.25">
      <c r="A931" s="4">
        <v>44356</v>
      </c>
      <c r="B931" t="s">
        <v>12</v>
      </c>
      <c r="C931" t="s">
        <v>52</v>
      </c>
      <c r="D931" s="7">
        <f>SUMIFS($D:$D,$C:$C,C931,$A:$A,_xlfn.MAXIFS($A:$A,$A:$A,"&lt;"&amp;A931))+SUMIFS(Movimentacao!$D:$D,Movimentacao!$C:$C,C931,Movimentacao!$A:$A,A931)</f>
        <v>112373</v>
      </c>
      <c r="E931" s="2">
        <v>101.1</v>
      </c>
      <c r="F931" s="2">
        <f t="shared" si="15"/>
        <v>11360910.299999999</v>
      </c>
    </row>
    <row r="932" spans="1:6" x14ac:dyDescent="0.25">
      <c r="A932" s="4">
        <v>44356</v>
      </c>
      <c r="B932" t="s">
        <v>12</v>
      </c>
      <c r="C932" t="s">
        <v>51</v>
      </c>
      <c r="D932" s="7">
        <f>SUMIFS($D:$D,$C:$C,C932,$A:$A,_xlfn.MAXIFS($A:$A,$A:$A,"&lt;"&amp;A932))+SUMIFS(Movimentacao!$D:$D,Movimentacao!$C:$C,C932,Movimentacao!$A:$A,A932)</f>
        <v>34257</v>
      </c>
      <c r="E932" s="2">
        <v>111.95</v>
      </c>
      <c r="F932" s="2">
        <f t="shared" si="15"/>
        <v>3835071.15</v>
      </c>
    </row>
    <row r="933" spans="1:6" x14ac:dyDescent="0.25">
      <c r="A933" s="4">
        <v>44356</v>
      </c>
      <c r="B933" t="s">
        <v>12</v>
      </c>
      <c r="C933" t="s">
        <v>50</v>
      </c>
      <c r="D933" s="7">
        <f>SUMIFS($D:$D,$C:$C,C933,$A:$A,_xlfn.MAXIFS($A:$A,$A:$A,"&lt;"&amp;A933))+SUMIFS(Movimentacao!$D:$D,Movimentacao!$C:$C,C933,Movimentacao!$A:$A,A933)</f>
        <v>138700</v>
      </c>
      <c r="E933" s="2">
        <v>111.99</v>
      </c>
      <c r="F933" s="2">
        <f t="shared" si="15"/>
        <v>15533013</v>
      </c>
    </row>
    <row r="934" spans="1:6" x14ac:dyDescent="0.25">
      <c r="A934" s="4">
        <v>44356</v>
      </c>
      <c r="B934" t="s">
        <v>12</v>
      </c>
      <c r="C934" t="s">
        <v>49</v>
      </c>
      <c r="D934" s="7">
        <f>SUMIFS($D:$D,$C:$C,C934,$A:$A,_xlfn.MAXIFS($A:$A,$A:$A,"&lt;"&amp;A934))+SUMIFS(Movimentacao!$D:$D,Movimentacao!$C:$C,C934,Movimentacao!$A:$A,A934)</f>
        <v>31270</v>
      </c>
      <c r="E934" s="2">
        <v>68.16</v>
      </c>
      <c r="F934" s="2">
        <f t="shared" si="15"/>
        <v>2131363.1999999997</v>
      </c>
    </row>
    <row r="935" spans="1:6" x14ac:dyDescent="0.25">
      <c r="A935" s="4">
        <v>44356</v>
      </c>
      <c r="B935" t="s">
        <v>12</v>
      </c>
      <c r="C935" t="s">
        <v>48</v>
      </c>
      <c r="D935" s="7">
        <f>SUMIFS($D:$D,$C:$C,C935,$A:$A,_xlfn.MAXIFS($A:$A,$A:$A,"&lt;"&amp;A935))+SUMIFS(Movimentacao!$D:$D,Movimentacao!$C:$C,C935,Movimentacao!$A:$A,A935)</f>
        <v>117105</v>
      </c>
      <c r="E935" s="2">
        <v>112.99</v>
      </c>
      <c r="F935" s="2">
        <f t="shared" si="15"/>
        <v>13231693.949999999</v>
      </c>
    </row>
    <row r="936" spans="1:6" x14ac:dyDescent="0.25">
      <c r="A936" s="4">
        <v>44356</v>
      </c>
      <c r="B936" t="s">
        <v>12</v>
      </c>
      <c r="C936" t="s">
        <v>55</v>
      </c>
      <c r="D936" s="7">
        <f>SUMIFS($D:$D,$C:$C,C936,$A:$A,_xlfn.MAXIFS($A:$A,$A:$A,"&lt;"&amp;A936))+SUMIFS(Movimentacao!$D:$D,Movimentacao!$C:$C,C936,Movimentacao!$A:$A,A936)</f>
        <v>30794</v>
      </c>
      <c r="E936" s="2">
        <v>97</v>
      </c>
      <c r="F936" s="2">
        <f t="shared" si="15"/>
        <v>2987018</v>
      </c>
    </row>
    <row r="937" spans="1:6" x14ac:dyDescent="0.25">
      <c r="A937" s="4">
        <v>44357</v>
      </c>
      <c r="B937" t="s">
        <v>12</v>
      </c>
      <c r="C937" t="s">
        <v>2672</v>
      </c>
      <c r="D937" s="7">
        <f>SUMIFS($D:$D,$C:$C,C937,$A:$A,_xlfn.MAXIFS($A:$A,$A:$A,"&lt;"&amp;A937))+SUMIFS(Movimentacao!$D:$D,Movimentacao!$C:$C,C937,Movimentacao!$A:$A,A937)</f>
        <v>125878</v>
      </c>
      <c r="E937" s="2">
        <v>90.08</v>
      </c>
      <c r="F937" s="2">
        <f t="shared" si="15"/>
        <v>11339090.24</v>
      </c>
    </row>
    <row r="938" spans="1:6" x14ac:dyDescent="0.25">
      <c r="A938" s="4">
        <v>44357</v>
      </c>
      <c r="B938" t="s">
        <v>12</v>
      </c>
      <c r="C938" t="s">
        <v>2673</v>
      </c>
      <c r="D938" s="7">
        <f>SUMIFS($D:$D,$C:$C,C938,$A:$A,_xlfn.MAXIFS($A:$A,$A:$A,"&lt;"&amp;A938))+SUMIFS(Movimentacao!$D:$D,Movimentacao!$C:$C,C938,Movimentacao!$A:$A,A938)</f>
        <v>626</v>
      </c>
      <c r="E938" s="2">
        <v>101.9</v>
      </c>
      <c r="F938" s="2">
        <f t="shared" si="15"/>
        <v>63789.4</v>
      </c>
    </row>
    <row r="939" spans="1:6" x14ac:dyDescent="0.25">
      <c r="A939" s="4">
        <v>44357</v>
      </c>
      <c r="B939" t="s">
        <v>12</v>
      </c>
      <c r="C939" t="s">
        <v>2678</v>
      </c>
      <c r="D939" s="7">
        <f>SUMIFS($D:$D,$C:$C,C939,$A:$A,_xlfn.MAXIFS($A:$A,$A:$A,"&lt;"&amp;A939))+SUMIFS(Movimentacao!$D:$D,Movimentacao!$C:$C,C939,Movimentacao!$A:$A,A939)</f>
        <v>50607</v>
      </c>
      <c r="E939" s="2">
        <v>94.76</v>
      </c>
      <c r="F939" s="2">
        <f t="shared" si="15"/>
        <v>4795519.32</v>
      </c>
    </row>
    <row r="940" spans="1:6" x14ac:dyDescent="0.25">
      <c r="A940" s="4">
        <v>44357</v>
      </c>
      <c r="B940" t="s">
        <v>12</v>
      </c>
      <c r="C940" t="s">
        <v>2682</v>
      </c>
      <c r="D940" s="7">
        <f>SUMIFS($D:$D,$C:$C,C940,$A:$A,_xlfn.MAXIFS($A:$A,$A:$A,"&lt;"&amp;A940))+SUMIFS(Movimentacao!$D:$D,Movimentacao!$C:$C,C940,Movimentacao!$A:$A,A940)</f>
        <v>3556</v>
      </c>
      <c r="E940" s="2">
        <v>94.76</v>
      </c>
      <c r="F940" s="2">
        <f t="shared" si="15"/>
        <v>336966.56</v>
      </c>
    </row>
    <row r="941" spans="1:6" x14ac:dyDescent="0.25">
      <c r="A941" s="4">
        <v>44357</v>
      </c>
      <c r="B941" t="s">
        <v>12</v>
      </c>
      <c r="C941" t="s">
        <v>2680</v>
      </c>
      <c r="D941" s="7">
        <f>SUMIFS($D:$D,$C:$C,C941,$A:$A,_xlfn.MAXIFS($A:$A,$A:$A,"&lt;"&amp;A941))+SUMIFS(Movimentacao!$D:$D,Movimentacao!$C:$C,C941,Movimentacao!$A:$A,A941)</f>
        <v>17997</v>
      </c>
      <c r="E941" s="2">
        <v>104.16</v>
      </c>
      <c r="F941" s="2">
        <f t="shared" si="15"/>
        <v>1874567.52</v>
      </c>
    </row>
    <row r="942" spans="1:6" x14ac:dyDescent="0.25">
      <c r="A942" s="4">
        <v>44357</v>
      </c>
      <c r="B942" t="s">
        <v>12</v>
      </c>
      <c r="C942" t="s">
        <v>2681</v>
      </c>
      <c r="D942" s="7">
        <f>SUMIFS($D:$D,$C:$C,C942,$A:$A,_xlfn.MAXIFS($A:$A,$A:$A,"&lt;"&amp;A942))+SUMIFS(Movimentacao!$D:$D,Movimentacao!$C:$C,C942,Movimentacao!$A:$A,A942)</f>
        <v>36095</v>
      </c>
      <c r="E942" s="2">
        <v>101.36</v>
      </c>
      <c r="F942" s="2">
        <f t="shared" si="15"/>
        <v>3658589.2</v>
      </c>
    </row>
    <row r="943" spans="1:6" x14ac:dyDescent="0.25">
      <c r="A943" s="4">
        <v>44357</v>
      </c>
      <c r="B943" t="s">
        <v>12</v>
      </c>
      <c r="C943" t="s">
        <v>2671</v>
      </c>
      <c r="D943" s="7">
        <f>SUMIFS($D:$D,$C:$C,C943,$A:$A,_xlfn.MAXIFS($A:$A,$A:$A,"&lt;"&amp;A943))+SUMIFS(Movimentacao!$D:$D,Movimentacao!$C:$C,C943,Movimentacao!$A:$A,A943)</f>
        <v>55971</v>
      </c>
      <c r="E943" s="2">
        <v>201</v>
      </c>
      <c r="F943" s="2">
        <f t="shared" si="15"/>
        <v>11250171</v>
      </c>
    </row>
    <row r="944" spans="1:6" x14ac:dyDescent="0.25">
      <c r="A944" s="4">
        <v>44357</v>
      </c>
      <c r="B944" t="s">
        <v>12</v>
      </c>
      <c r="C944" t="s">
        <v>2679</v>
      </c>
      <c r="D944" s="7">
        <f>SUMIFS($D:$D,$C:$C,C944,$A:$A,_xlfn.MAXIFS($A:$A,$A:$A,"&lt;"&amp;A944))+SUMIFS(Movimentacao!$D:$D,Movimentacao!$C:$C,C944,Movimentacao!$A:$A,A944)</f>
        <v>38571</v>
      </c>
      <c r="E944" s="2">
        <v>101.36</v>
      </c>
      <c r="F944" s="2">
        <f t="shared" si="15"/>
        <v>3909556.56</v>
      </c>
    </row>
    <row r="945" spans="1:6" x14ac:dyDescent="0.25">
      <c r="A945" s="4">
        <v>44357</v>
      </c>
      <c r="B945" t="s">
        <v>12</v>
      </c>
      <c r="C945" t="s">
        <v>2670</v>
      </c>
      <c r="D945" s="7">
        <f>SUMIFS($D:$D,$C:$C,C945,$A:$A,_xlfn.MAXIFS($A:$A,$A:$A,"&lt;"&amp;A945))+SUMIFS(Movimentacao!$D:$D,Movimentacao!$C:$C,C945,Movimentacao!$A:$A,A945)</f>
        <v>72289</v>
      </c>
      <c r="E945" s="2">
        <v>83.41</v>
      </c>
      <c r="F945" s="2">
        <f t="shared" si="15"/>
        <v>6029625.4899999993</v>
      </c>
    </row>
    <row r="946" spans="1:6" x14ac:dyDescent="0.25">
      <c r="A946" s="4">
        <v>44357</v>
      </c>
      <c r="B946" t="s">
        <v>12</v>
      </c>
      <c r="C946" t="s">
        <v>56</v>
      </c>
      <c r="D946" s="7">
        <f>SUMIFS($D:$D,$C:$C,C946,$A:$A,_xlfn.MAXIFS($A:$A,$A:$A,"&lt;"&amp;A946))+SUMIFS(Movimentacao!$D:$D,Movimentacao!$C:$C,C946,Movimentacao!$A:$A,A946)</f>
        <v>132323</v>
      </c>
      <c r="E946" s="2">
        <v>114.09</v>
      </c>
      <c r="F946" s="2">
        <f t="shared" si="15"/>
        <v>15096731.07</v>
      </c>
    </row>
    <row r="947" spans="1:6" x14ac:dyDescent="0.25">
      <c r="A947" s="4">
        <v>44357</v>
      </c>
      <c r="B947" t="s">
        <v>12</v>
      </c>
      <c r="C947" t="s">
        <v>55</v>
      </c>
      <c r="D947" s="7">
        <f>SUMIFS($D:$D,$C:$C,C947,$A:$A,_xlfn.MAXIFS($A:$A,$A:$A,"&lt;"&amp;A947))+SUMIFS(Movimentacao!$D:$D,Movimentacao!$C:$C,C947,Movimentacao!$A:$A,A947)</f>
        <v>30794</v>
      </c>
      <c r="E947" s="2">
        <v>97.98</v>
      </c>
      <c r="F947" s="2">
        <f t="shared" si="15"/>
        <v>3017196.12</v>
      </c>
    </row>
    <row r="948" spans="1:6" x14ac:dyDescent="0.25">
      <c r="A948" s="4">
        <v>44357</v>
      </c>
      <c r="B948" t="s">
        <v>12</v>
      </c>
      <c r="C948" t="s">
        <v>48</v>
      </c>
      <c r="D948" s="7">
        <f>SUMIFS($D:$D,$C:$C,C948,$A:$A,_xlfn.MAXIFS($A:$A,$A:$A,"&lt;"&amp;A948))+SUMIFS(Movimentacao!$D:$D,Movimentacao!$C:$C,C948,Movimentacao!$A:$A,A948)</f>
        <v>117105</v>
      </c>
      <c r="E948" s="2">
        <v>111.7</v>
      </c>
      <c r="F948" s="2">
        <f t="shared" si="15"/>
        <v>13080628.5</v>
      </c>
    </row>
    <row r="949" spans="1:6" x14ac:dyDescent="0.25">
      <c r="A949" s="4">
        <v>44357</v>
      </c>
      <c r="B949" t="s">
        <v>12</v>
      </c>
      <c r="C949" t="s">
        <v>49</v>
      </c>
      <c r="D949" s="7">
        <f>SUMIFS($D:$D,$C:$C,C949,$A:$A,_xlfn.MAXIFS($A:$A,$A:$A,"&lt;"&amp;A949))+SUMIFS(Movimentacao!$D:$D,Movimentacao!$C:$C,C949,Movimentacao!$A:$A,A949)</f>
        <v>31873</v>
      </c>
      <c r="E949" s="2">
        <v>68.14</v>
      </c>
      <c r="F949" s="2">
        <f t="shared" si="15"/>
        <v>2171826.2200000002</v>
      </c>
    </row>
    <row r="950" spans="1:6" x14ac:dyDescent="0.25">
      <c r="A950" s="4">
        <v>44357</v>
      </c>
      <c r="B950" t="s">
        <v>12</v>
      </c>
      <c r="C950" t="s">
        <v>50</v>
      </c>
      <c r="D950" s="7">
        <f>SUMIFS($D:$D,$C:$C,C950,$A:$A,_xlfn.MAXIFS($A:$A,$A:$A,"&lt;"&amp;A950))+SUMIFS(Movimentacao!$D:$D,Movimentacao!$C:$C,C950,Movimentacao!$A:$A,A950)</f>
        <v>138700</v>
      </c>
      <c r="E950" s="2">
        <v>114.78</v>
      </c>
      <c r="F950" s="2">
        <f t="shared" si="15"/>
        <v>15919986</v>
      </c>
    </row>
    <row r="951" spans="1:6" x14ac:dyDescent="0.25">
      <c r="A951" s="4">
        <v>44357</v>
      </c>
      <c r="B951" t="s">
        <v>12</v>
      </c>
      <c r="C951" t="s">
        <v>47</v>
      </c>
      <c r="D951" s="7">
        <f>SUMIFS($D:$D,$C:$C,C951,$A:$A,_xlfn.MAXIFS($A:$A,$A:$A,"&lt;"&amp;A951))+SUMIFS(Movimentacao!$D:$D,Movimentacao!$C:$C,C951,Movimentacao!$A:$A,A951)</f>
        <v>51825</v>
      </c>
      <c r="E951" s="2">
        <v>86.1</v>
      </c>
      <c r="F951" s="2">
        <f t="shared" si="15"/>
        <v>4462132.5</v>
      </c>
    </row>
    <row r="952" spans="1:6" x14ac:dyDescent="0.25">
      <c r="A952" s="4">
        <v>44357</v>
      </c>
      <c r="B952" t="s">
        <v>12</v>
      </c>
      <c r="C952" t="s">
        <v>52</v>
      </c>
      <c r="D952" s="7">
        <f>SUMIFS($D:$D,$C:$C,C952,$A:$A,_xlfn.MAXIFS($A:$A,$A:$A,"&lt;"&amp;A952))+SUMIFS(Movimentacao!$D:$D,Movimentacao!$C:$C,C952,Movimentacao!$A:$A,A952)</f>
        <v>112373</v>
      </c>
      <c r="E952" s="2">
        <v>101.36</v>
      </c>
      <c r="F952" s="2">
        <f t="shared" si="15"/>
        <v>11390127.279999999</v>
      </c>
    </row>
    <row r="953" spans="1:6" x14ac:dyDescent="0.25">
      <c r="A953" s="4">
        <v>44357</v>
      </c>
      <c r="B953" t="s">
        <v>12</v>
      </c>
      <c r="C953" t="s">
        <v>53</v>
      </c>
      <c r="D953" s="7">
        <f>SUMIFS($D:$D,$C:$C,C953,$A:$A,_xlfn.MAXIFS($A:$A,$A:$A,"&lt;"&amp;A953))+SUMIFS(Movimentacao!$D:$D,Movimentacao!$C:$C,C953,Movimentacao!$A:$A,A953)</f>
        <v>159847</v>
      </c>
      <c r="E953" s="2">
        <v>95.61</v>
      </c>
      <c r="F953" s="2">
        <f t="shared" si="15"/>
        <v>15282971.67</v>
      </c>
    </row>
    <row r="954" spans="1:6" x14ac:dyDescent="0.25">
      <c r="A954" s="4">
        <v>44357</v>
      </c>
      <c r="B954" t="s">
        <v>12</v>
      </c>
      <c r="C954" t="s">
        <v>54</v>
      </c>
      <c r="D954" s="7">
        <f>SUMIFS($D:$D,$C:$C,C954,$A:$A,_xlfn.MAXIFS($A:$A,$A:$A,"&lt;"&amp;A954))+SUMIFS(Movimentacao!$D:$D,Movimentacao!$C:$C,C954,Movimentacao!$A:$A,A954)</f>
        <v>85534</v>
      </c>
      <c r="E954" s="2">
        <v>52.71</v>
      </c>
      <c r="F954" s="2">
        <f t="shared" si="15"/>
        <v>4508497.1399999997</v>
      </c>
    </row>
    <row r="955" spans="1:6" x14ac:dyDescent="0.25">
      <c r="A955" s="4">
        <v>44357</v>
      </c>
      <c r="B955" t="s">
        <v>12</v>
      </c>
      <c r="C955" t="s">
        <v>51</v>
      </c>
      <c r="D955" s="7">
        <f>SUMIFS($D:$D,$C:$C,C955,$A:$A,_xlfn.MAXIFS($A:$A,$A:$A,"&lt;"&amp;A955))+SUMIFS(Movimentacao!$D:$D,Movimentacao!$C:$C,C955,Movimentacao!$A:$A,A955)</f>
        <v>34257</v>
      </c>
      <c r="E955" s="2">
        <v>111.95</v>
      </c>
      <c r="F955" s="2">
        <f t="shared" si="15"/>
        <v>3835071.15</v>
      </c>
    </row>
    <row r="956" spans="1:6" x14ac:dyDescent="0.25">
      <c r="A956" s="4">
        <v>44358</v>
      </c>
      <c r="B956" t="s">
        <v>12</v>
      </c>
      <c r="C956" t="s">
        <v>2671</v>
      </c>
      <c r="D956" s="7">
        <f>SUMIFS($D:$D,$C:$C,C956,$A:$A,_xlfn.MAXIFS($A:$A,$A:$A,"&lt;"&amp;A956))+SUMIFS(Movimentacao!$D:$D,Movimentacao!$C:$C,C956,Movimentacao!$A:$A,A956)</f>
        <v>55971</v>
      </c>
      <c r="E956" s="2">
        <v>201</v>
      </c>
      <c r="F956" s="2">
        <f t="shared" si="15"/>
        <v>11250171</v>
      </c>
    </row>
    <row r="957" spans="1:6" x14ac:dyDescent="0.25">
      <c r="A957" s="4">
        <v>44358</v>
      </c>
      <c r="B957" t="s">
        <v>12</v>
      </c>
      <c r="C957" t="s">
        <v>2681</v>
      </c>
      <c r="D957" s="7">
        <f>SUMIFS($D:$D,$C:$C,C957,$A:$A,_xlfn.MAXIFS($A:$A,$A:$A,"&lt;"&amp;A957))+SUMIFS(Movimentacao!$D:$D,Movimentacao!$C:$C,C957,Movimentacao!$A:$A,A957)</f>
        <v>36095</v>
      </c>
      <c r="E957" s="2">
        <v>101.25</v>
      </c>
      <c r="F957" s="2">
        <f t="shared" si="15"/>
        <v>3654618.75</v>
      </c>
    </row>
    <row r="958" spans="1:6" x14ac:dyDescent="0.25">
      <c r="A958" s="4">
        <v>44358</v>
      </c>
      <c r="B958" t="s">
        <v>12</v>
      </c>
      <c r="C958" t="s">
        <v>2680</v>
      </c>
      <c r="D958" s="7">
        <f>SUMIFS($D:$D,$C:$C,C958,$A:$A,_xlfn.MAXIFS($A:$A,$A:$A,"&lt;"&amp;A958))+SUMIFS(Movimentacao!$D:$D,Movimentacao!$C:$C,C958,Movimentacao!$A:$A,A958)</f>
        <v>17997</v>
      </c>
      <c r="E958" s="2">
        <v>104.49</v>
      </c>
      <c r="F958" s="2">
        <f t="shared" si="15"/>
        <v>1880506.5299999998</v>
      </c>
    </row>
    <row r="959" spans="1:6" x14ac:dyDescent="0.25">
      <c r="A959" s="4">
        <v>44358</v>
      </c>
      <c r="B959" t="s">
        <v>12</v>
      </c>
      <c r="C959" t="s">
        <v>2679</v>
      </c>
      <c r="D959" s="7">
        <f>SUMIFS($D:$D,$C:$C,C959,$A:$A,_xlfn.MAXIFS($A:$A,$A:$A,"&lt;"&amp;A959))+SUMIFS(Movimentacao!$D:$D,Movimentacao!$C:$C,C959,Movimentacao!$A:$A,A959)</f>
        <v>38571</v>
      </c>
      <c r="E959" s="2">
        <v>101.25</v>
      </c>
      <c r="F959" s="2">
        <f t="shared" si="15"/>
        <v>3905313.75</v>
      </c>
    </row>
    <row r="960" spans="1:6" x14ac:dyDescent="0.25">
      <c r="A960" s="4">
        <v>44358</v>
      </c>
      <c r="B960" t="s">
        <v>12</v>
      </c>
      <c r="C960" t="s">
        <v>2678</v>
      </c>
      <c r="D960" s="7">
        <f>SUMIFS($D:$D,$C:$C,C960,$A:$A,_xlfn.MAXIFS($A:$A,$A:$A,"&lt;"&amp;A960))+SUMIFS(Movimentacao!$D:$D,Movimentacao!$C:$C,C960,Movimentacao!$A:$A,A960)</f>
        <v>50607</v>
      </c>
      <c r="E960" s="2">
        <v>95.59</v>
      </c>
      <c r="F960" s="2">
        <f t="shared" si="15"/>
        <v>4837523.13</v>
      </c>
    </row>
    <row r="961" spans="1:6" x14ac:dyDescent="0.25">
      <c r="A961" s="4">
        <v>44358</v>
      </c>
      <c r="B961" t="s">
        <v>12</v>
      </c>
      <c r="C961" t="s">
        <v>2673</v>
      </c>
      <c r="D961" s="7">
        <f>SUMIFS($D:$D,$C:$C,C961,$A:$A,_xlfn.MAXIFS($A:$A,$A:$A,"&lt;"&amp;A961))+SUMIFS(Movimentacao!$D:$D,Movimentacao!$C:$C,C961,Movimentacao!$A:$A,A961)</f>
        <v>626</v>
      </c>
      <c r="E961" s="2">
        <v>101.9</v>
      </c>
      <c r="F961" s="2">
        <f t="shared" si="15"/>
        <v>63789.4</v>
      </c>
    </row>
    <row r="962" spans="1:6" x14ac:dyDescent="0.25">
      <c r="A962" s="4">
        <v>44358</v>
      </c>
      <c r="B962" t="s">
        <v>12</v>
      </c>
      <c r="C962" t="s">
        <v>2672</v>
      </c>
      <c r="D962" s="7">
        <f>SUMIFS($D:$D,$C:$C,C962,$A:$A,_xlfn.MAXIFS($A:$A,$A:$A,"&lt;"&amp;A962))+SUMIFS(Movimentacao!$D:$D,Movimentacao!$C:$C,C962,Movimentacao!$A:$A,A962)</f>
        <v>125878</v>
      </c>
      <c r="E962" s="2">
        <v>89.79</v>
      </c>
      <c r="F962" s="2">
        <f t="shared" si="15"/>
        <v>11302585.620000001</v>
      </c>
    </row>
    <row r="963" spans="1:6" x14ac:dyDescent="0.25">
      <c r="A963" s="4">
        <v>44358</v>
      </c>
      <c r="B963" t="s">
        <v>12</v>
      </c>
      <c r="C963" t="s">
        <v>2682</v>
      </c>
      <c r="D963" s="7">
        <f>SUMIFS($D:$D,$C:$C,C963,$A:$A,_xlfn.MAXIFS($A:$A,$A:$A,"&lt;"&amp;A963))+SUMIFS(Movimentacao!$D:$D,Movimentacao!$C:$C,C963,Movimentacao!$A:$A,A963)</f>
        <v>5157</v>
      </c>
      <c r="E963" s="2">
        <v>95.59</v>
      </c>
      <c r="F963" s="2">
        <f t="shared" si="15"/>
        <v>492957.63</v>
      </c>
    </row>
    <row r="964" spans="1:6" x14ac:dyDescent="0.25">
      <c r="A964" s="4">
        <v>44358</v>
      </c>
      <c r="B964" t="s">
        <v>12</v>
      </c>
      <c r="C964" t="s">
        <v>2670</v>
      </c>
      <c r="D964" s="7">
        <f>SUMIFS($D:$D,$C:$C,C964,$A:$A,_xlfn.MAXIFS($A:$A,$A:$A,"&lt;"&amp;A964))+SUMIFS(Movimentacao!$D:$D,Movimentacao!$C:$C,C964,Movimentacao!$A:$A,A964)</f>
        <v>72289</v>
      </c>
      <c r="E964" s="2">
        <v>83.23</v>
      </c>
      <c r="F964" s="2">
        <f t="shared" si="15"/>
        <v>6016613.4700000007</v>
      </c>
    </row>
    <row r="965" spans="1:6" x14ac:dyDescent="0.25">
      <c r="A965" s="4">
        <v>44358</v>
      </c>
      <c r="B965" t="s">
        <v>12</v>
      </c>
      <c r="C965" t="s">
        <v>53</v>
      </c>
      <c r="D965" s="7">
        <f>SUMIFS($D:$D,$C:$C,C965,$A:$A,_xlfn.MAXIFS($A:$A,$A:$A,"&lt;"&amp;A965))+SUMIFS(Movimentacao!$D:$D,Movimentacao!$C:$C,C965,Movimentacao!$A:$A,A965)</f>
        <v>159847</v>
      </c>
      <c r="E965" s="2">
        <v>95.3</v>
      </c>
      <c r="F965" s="2">
        <f t="shared" si="15"/>
        <v>15233419.1</v>
      </c>
    </row>
    <row r="966" spans="1:6" x14ac:dyDescent="0.25">
      <c r="A966" s="4">
        <v>44358</v>
      </c>
      <c r="B966" t="s">
        <v>12</v>
      </c>
      <c r="C966" t="s">
        <v>55</v>
      </c>
      <c r="D966" s="7">
        <f>SUMIFS($D:$D,$C:$C,C966,$A:$A,_xlfn.MAXIFS($A:$A,$A:$A,"&lt;"&amp;A966))+SUMIFS(Movimentacao!$D:$D,Movimentacao!$C:$C,C966,Movimentacao!$A:$A,A966)</f>
        <v>30794</v>
      </c>
      <c r="E966" s="2">
        <v>95</v>
      </c>
      <c r="F966" s="2">
        <f t="shared" si="15"/>
        <v>2925430</v>
      </c>
    </row>
    <row r="967" spans="1:6" x14ac:dyDescent="0.25">
      <c r="A967" s="4">
        <v>44358</v>
      </c>
      <c r="B967" t="s">
        <v>12</v>
      </c>
      <c r="C967" t="s">
        <v>54</v>
      </c>
      <c r="D967" s="7">
        <f>SUMIFS($D:$D,$C:$C,C967,$A:$A,_xlfn.MAXIFS($A:$A,$A:$A,"&lt;"&amp;A967))+SUMIFS(Movimentacao!$D:$D,Movimentacao!$C:$C,C967,Movimentacao!$A:$A,A967)</f>
        <v>85534</v>
      </c>
      <c r="E967" s="2">
        <v>53</v>
      </c>
      <c r="F967" s="2">
        <f t="shared" si="15"/>
        <v>4533302</v>
      </c>
    </row>
    <row r="968" spans="1:6" x14ac:dyDescent="0.25">
      <c r="A968" s="4">
        <v>44358</v>
      </c>
      <c r="B968" t="s">
        <v>12</v>
      </c>
      <c r="C968" t="s">
        <v>52</v>
      </c>
      <c r="D968" s="7">
        <f>SUMIFS($D:$D,$C:$C,C968,$A:$A,_xlfn.MAXIFS($A:$A,$A:$A,"&lt;"&amp;A968))+SUMIFS(Movimentacao!$D:$D,Movimentacao!$C:$C,C968,Movimentacao!$A:$A,A968)</f>
        <v>112373</v>
      </c>
      <c r="E968" s="2">
        <v>101.25</v>
      </c>
      <c r="F968" s="2">
        <f t="shared" si="15"/>
        <v>11377766.25</v>
      </c>
    </row>
    <row r="969" spans="1:6" x14ac:dyDescent="0.25">
      <c r="A969" s="4">
        <v>44358</v>
      </c>
      <c r="B969" t="s">
        <v>12</v>
      </c>
      <c r="C969" t="s">
        <v>51</v>
      </c>
      <c r="D969" s="7">
        <f>SUMIFS($D:$D,$C:$C,C969,$A:$A,_xlfn.MAXIFS($A:$A,$A:$A,"&lt;"&amp;A969))+SUMIFS(Movimentacao!$D:$D,Movimentacao!$C:$C,C969,Movimentacao!$A:$A,A969)</f>
        <v>34257</v>
      </c>
      <c r="E969" s="2">
        <v>111.8</v>
      </c>
      <c r="F969" s="2">
        <f t="shared" ref="F969:F1032" si="16">D969*E969</f>
        <v>3829932.6</v>
      </c>
    </row>
    <row r="970" spans="1:6" x14ac:dyDescent="0.25">
      <c r="A970" s="4">
        <v>44358</v>
      </c>
      <c r="B970" t="s">
        <v>12</v>
      </c>
      <c r="C970" t="s">
        <v>50</v>
      </c>
      <c r="D970" s="7">
        <f>SUMIFS($D:$D,$C:$C,C970,$A:$A,_xlfn.MAXIFS($A:$A,$A:$A,"&lt;"&amp;A970))+SUMIFS(Movimentacao!$D:$D,Movimentacao!$C:$C,C970,Movimentacao!$A:$A,A970)</f>
        <v>138700</v>
      </c>
      <c r="E970" s="2">
        <v>114.37</v>
      </c>
      <c r="F970" s="2">
        <f t="shared" si="16"/>
        <v>15863119</v>
      </c>
    </row>
    <row r="971" spans="1:6" x14ac:dyDescent="0.25">
      <c r="A971" s="4">
        <v>44358</v>
      </c>
      <c r="B971" t="s">
        <v>12</v>
      </c>
      <c r="C971" t="s">
        <v>49</v>
      </c>
      <c r="D971" s="7">
        <f>SUMIFS($D:$D,$C:$C,C971,$A:$A,_xlfn.MAXIFS($A:$A,$A:$A,"&lt;"&amp;A971))+SUMIFS(Movimentacao!$D:$D,Movimentacao!$C:$C,C971,Movimentacao!$A:$A,A971)</f>
        <v>31903</v>
      </c>
      <c r="E971" s="2">
        <v>68.17</v>
      </c>
      <c r="F971" s="2">
        <f t="shared" si="16"/>
        <v>2174827.5100000002</v>
      </c>
    </row>
    <row r="972" spans="1:6" x14ac:dyDescent="0.25">
      <c r="A972" s="4">
        <v>44358</v>
      </c>
      <c r="B972" t="s">
        <v>12</v>
      </c>
      <c r="C972" t="s">
        <v>48</v>
      </c>
      <c r="D972" s="7">
        <f>SUMIFS($D:$D,$C:$C,C972,$A:$A,_xlfn.MAXIFS($A:$A,$A:$A,"&lt;"&amp;A972))+SUMIFS(Movimentacao!$D:$D,Movimentacao!$C:$C,C972,Movimentacao!$A:$A,A972)</f>
        <v>117105</v>
      </c>
      <c r="E972" s="2">
        <v>110.21</v>
      </c>
      <c r="F972" s="2">
        <f t="shared" si="16"/>
        <v>12906142.049999999</v>
      </c>
    </row>
    <row r="973" spans="1:6" x14ac:dyDescent="0.25">
      <c r="A973" s="4">
        <v>44358</v>
      </c>
      <c r="B973" t="s">
        <v>12</v>
      </c>
      <c r="C973" t="s">
        <v>47</v>
      </c>
      <c r="D973" s="7">
        <f>SUMIFS($D:$D,$C:$C,C973,$A:$A,_xlfn.MAXIFS($A:$A,$A:$A,"&lt;"&amp;A973))+SUMIFS(Movimentacao!$D:$D,Movimentacao!$C:$C,C973,Movimentacao!$A:$A,A973)</f>
        <v>51825</v>
      </c>
      <c r="E973" s="2">
        <v>86.89</v>
      </c>
      <c r="F973" s="2">
        <f t="shared" si="16"/>
        <v>4503074.25</v>
      </c>
    </row>
    <row r="974" spans="1:6" x14ac:dyDescent="0.25">
      <c r="A974" s="4">
        <v>44358</v>
      </c>
      <c r="B974" t="s">
        <v>12</v>
      </c>
      <c r="C974" t="s">
        <v>56</v>
      </c>
      <c r="D974" s="7">
        <f>SUMIFS($D:$D,$C:$C,C974,$A:$A,_xlfn.MAXIFS($A:$A,$A:$A,"&lt;"&amp;A974))+SUMIFS(Movimentacao!$D:$D,Movimentacao!$C:$C,C974,Movimentacao!$A:$A,A974)</f>
        <v>132323</v>
      </c>
      <c r="E974" s="2">
        <v>113.96</v>
      </c>
      <c r="F974" s="2">
        <f t="shared" si="16"/>
        <v>15079529.08</v>
      </c>
    </row>
    <row r="975" spans="1:6" x14ac:dyDescent="0.25">
      <c r="A975" s="4">
        <v>44361</v>
      </c>
      <c r="B975" t="s">
        <v>12</v>
      </c>
      <c r="C975" t="s">
        <v>2672</v>
      </c>
      <c r="D975" s="7">
        <f>SUMIFS($D:$D,$C:$C,C975,$A:$A,_xlfn.MAXIFS($A:$A,$A:$A,"&lt;"&amp;A975))+SUMIFS(Movimentacao!$D:$D,Movimentacao!$C:$C,C975,Movimentacao!$A:$A,A975)</f>
        <v>125878</v>
      </c>
      <c r="E975" s="2">
        <v>89.86</v>
      </c>
      <c r="F975" s="2">
        <f t="shared" si="16"/>
        <v>11311397.08</v>
      </c>
    </row>
    <row r="976" spans="1:6" x14ac:dyDescent="0.25">
      <c r="A976" s="4">
        <v>44361</v>
      </c>
      <c r="B976" t="s">
        <v>12</v>
      </c>
      <c r="C976" t="s">
        <v>2673</v>
      </c>
      <c r="D976" s="7">
        <f>SUMIFS($D:$D,$C:$C,C976,$A:$A,_xlfn.MAXIFS($A:$A,$A:$A,"&lt;"&amp;A976))+SUMIFS(Movimentacao!$D:$D,Movimentacao!$C:$C,C976,Movimentacao!$A:$A,A976)</f>
        <v>626</v>
      </c>
      <c r="E976" s="2">
        <v>101.71</v>
      </c>
      <c r="F976" s="2">
        <f t="shared" si="16"/>
        <v>63670.46</v>
      </c>
    </row>
    <row r="977" spans="1:6" x14ac:dyDescent="0.25">
      <c r="A977" s="4">
        <v>44361</v>
      </c>
      <c r="B977" t="s">
        <v>12</v>
      </c>
      <c r="C977" t="s">
        <v>2678</v>
      </c>
      <c r="D977" s="7">
        <f>SUMIFS($D:$D,$C:$C,C977,$A:$A,_xlfn.MAXIFS($A:$A,$A:$A,"&lt;"&amp;A977))+SUMIFS(Movimentacao!$D:$D,Movimentacao!$C:$C,C977,Movimentacao!$A:$A,A977)</f>
        <v>50607</v>
      </c>
      <c r="E977" s="2">
        <v>94.5</v>
      </c>
      <c r="F977" s="2">
        <f t="shared" si="16"/>
        <v>4782361.5</v>
      </c>
    </row>
    <row r="978" spans="1:6" x14ac:dyDescent="0.25">
      <c r="A978" s="4">
        <v>44361</v>
      </c>
      <c r="B978" t="s">
        <v>12</v>
      </c>
      <c r="C978" t="s">
        <v>2682</v>
      </c>
      <c r="D978" s="7">
        <f>SUMIFS($D:$D,$C:$C,C978,$A:$A,_xlfn.MAXIFS($A:$A,$A:$A,"&lt;"&amp;A978))+SUMIFS(Movimentacao!$D:$D,Movimentacao!$C:$C,C978,Movimentacao!$A:$A,A978)</f>
        <v>13992</v>
      </c>
      <c r="E978" s="2">
        <v>94.5</v>
      </c>
      <c r="F978" s="2">
        <f t="shared" si="16"/>
        <v>1322244</v>
      </c>
    </row>
    <row r="979" spans="1:6" x14ac:dyDescent="0.25">
      <c r="A979" s="4">
        <v>44361</v>
      </c>
      <c r="B979" t="s">
        <v>12</v>
      </c>
      <c r="C979" t="s">
        <v>2680</v>
      </c>
      <c r="D979" s="7">
        <f>SUMIFS($D:$D,$C:$C,C979,$A:$A,_xlfn.MAXIFS($A:$A,$A:$A,"&lt;"&amp;A979))+SUMIFS(Movimentacao!$D:$D,Movimentacao!$C:$C,C979,Movimentacao!$A:$A,A979)</f>
        <v>17997</v>
      </c>
      <c r="E979" s="2">
        <v>104.94</v>
      </c>
      <c r="F979" s="2">
        <f t="shared" si="16"/>
        <v>1888605.18</v>
      </c>
    </row>
    <row r="980" spans="1:6" x14ac:dyDescent="0.25">
      <c r="A980" s="4">
        <v>44361</v>
      </c>
      <c r="B980" t="s">
        <v>12</v>
      </c>
      <c r="C980" t="s">
        <v>2681</v>
      </c>
      <c r="D980" s="7">
        <f>SUMIFS($D:$D,$C:$C,C980,$A:$A,_xlfn.MAXIFS($A:$A,$A:$A,"&lt;"&amp;A980))+SUMIFS(Movimentacao!$D:$D,Movimentacao!$C:$C,C980,Movimentacao!$A:$A,A980)</f>
        <v>36095</v>
      </c>
      <c r="E980" s="2">
        <v>99.57</v>
      </c>
      <c r="F980" s="2">
        <f t="shared" si="16"/>
        <v>3593979.15</v>
      </c>
    </row>
    <row r="981" spans="1:6" x14ac:dyDescent="0.25">
      <c r="A981" s="4">
        <v>44361</v>
      </c>
      <c r="B981" t="s">
        <v>12</v>
      </c>
      <c r="C981" t="s">
        <v>2671</v>
      </c>
      <c r="D981" s="7">
        <f>SUMIFS($D:$D,$C:$C,C981,$A:$A,_xlfn.MAXIFS($A:$A,$A:$A,"&lt;"&amp;A981))+SUMIFS(Movimentacao!$D:$D,Movimentacao!$C:$C,C981,Movimentacao!$A:$A,A981)</f>
        <v>55971</v>
      </c>
      <c r="E981" s="2">
        <v>202.08</v>
      </c>
      <c r="F981" s="2">
        <f t="shared" si="16"/>
        <v>11310619.680000002</v>
      </c>
    </row>
    <row r="982" spans="1:6" x14ac:dyDescent="0.25">
      <c r="A982" s="4">
        <v>44361</v>
      </c>
      <c r="B982" t="s">
        <v>12</v>
      </c>
      <c r="C982" t="s">
        <v>2679</v>
      </c>
      <c r="D982" s="7">
        <f>SUMIFS($D:$D,$C:$C,C982,$A:$A,_xlfn.MAXIFS($A:$A,$A:$A,"&lt;"&amp;A982))+SUMIFS(Movimentacao!$D:$D,Movimentacao!$C:$C,C982,Movimentacao!$A:$A,A982)</f>
        <v>38571</v>
      </c>
      <c r="E982" s="2">
        <v>99.57</v>
      </c>
      <c r="F982" s="2">
        <f t="shared" si="16"/>
        <v>3840514.4699999997</v>
      </c>
    </row>
    <row r="983" spans="1:6" x14ac:dyDescent="0.25">
      <c r="A983" s="4">
        <v>44361</v>
      </c>
      <c r="B983" t="s">
        <v>12</v>
      </c>
      <c r="C983" t="s">
        <v>2670</v>
      </c>
      <c r="D983" s="7">
        <f>SUMIFS($D:$D,$C:$C,C983,$A:$A,_xlfn.MAXIFS($A:$A,$A:$A,"&lt;"&amp;A983))+SUMIFS(Movimentacao!$D:$D,Movimentacao!$C:$C,C983,Movimentacao!$A:$A,A983)</f>
        <v>72289</v>
      </c>
      <c r="E983" s="2">
        <v>83.79</v>
      </c>
      <c r="F983" s="2">
        <f t="shared" si="16"/>
        <v>6057095.3100000005</v>
      </c>
    </row>
    <row r="984" spans="1:6" x14ac:dyDescent="0.25">
      <c r="A984" s="4">
        <v>44361</v>
      </c>
      <c r="B984" t="s">
        <v>12</v>
      </c>
      <c r="C984" t="s">
        <v>53</v>
      </c>
      <c r="D984" s="7">
        <f>SUMIFS($D:$D,$C:$C,C984,$A:$A,_xlfn.MAXIFS($A:$A,$A:$A,"&lt;"&amp;A984))+SUMIFS(Movimentacao!$D:$D,Movimentacao!$C:$C,C984,Movimentacao!$A:$A,A984)</f>
        <v>159847</v>
      </c>
      <c r="E984" s="2">
        <v>94.73</v>
      </c>
      <c r="F984" s="2">
        <f t="shared" si="16"/>
        <v>15142306.310000001</v>
      </c>
    </row>
    <row r="985" spans="1:6" x14ac:dyDescent="0.25">
      <c r="A985" s="4">
        <v>44361</v>
      </c>
      <c r="B985" t="s">
        <v>12</v>
      </c>
      <c r="C985" t="s">
        <v>55</v>
      </c>
      <c r="D985" s="7">
        <f>SUMIFS($D:$D,$C:$C,C985,$A:$A,_xlfn.MAXIFS($A:$A,$A:$A,"&lt;"&amp;A985))+SUMIFS(Movimentacao!$D:$D,Movimentacao!$C:$C,C985,Movimentacao!$A:$A,A985)</f>
        <v>30794</v>
      </c>
      <c r="E985" s="2">
        <v>96.5</v>
      </c>
      <c r="F985" s="2">
        <f t="shared" si="16"/>
        <v>2971621</v>
      </c>
    </row>
    <row r="986" spans="1:6" x14ac:dyDescent="0.25">
      <c r="A986" s="4">
        <v>44361</v>
      </c>
      <c r="B986" t="s">
        <v>12</v>
      </c>
      <c r="C986" t="s">
        <v>54</v>
      </c>
      <c r="D986" s="7">
        <f>SUMIFS($D:$D,$C:$C,C986,$A:$A,_xlfn.MAXIFS($A:$A,$A:$A,"&lt;"&amp;A986))+SUMIFS(Movimentacao!$D:$D,Movimentacao!$C:$C,C986,Movimentacao!$A:$A,A986)</f>
        <v>85534</v>
      </c>
      <c r="E986" s="2">
        <v>52.6</v>
      </c>
      <c r="F986" s="2">
        <f t="shared" si="16"/>
        <v>4499088.4000000004</v>
      </c>
    </row>
    <row r="987" spans="1:6" x14ac:dyDescent="0.25">
      <c r="A987" s="4">
        <v>44361</v>
      </c>
      <c r="B987" t="s">
        <v>12</v>
      </c>
      <c r="C987" t="s">
        <v>52</v>
      </c>
      <c r="D987" s="7">
        <f>SUMIFS($D:$D,$C:$C,C987,$A:$A,_xlfn.MAXIFS($A:$A,$A:$A,"&lt;"&amp;A987))+SUMIFS(Movimentacao!$D:$D,Movimentacao!$C:$C,C987,Movimentacao!$A:$A,A987)</f>
        <v>112373</v>
      </c>
      <c r="E987" s="2">
        <v>99.57</v>
      </c>
      <c r="F987" s="2">
        <f t="shared" si="16"/>
        <v>11188979.609999999</v>
      </c>
    </row>
    <row r="988" spans="1:6" x14ac:dyDescent="0.25">
      <c r="A988" s="4">
        <v>44361</v>
      </c>
      <c r="B988" t="s">
        <v>12</v>
      </c>
      <c r="C988" t="s">
        <v>51</v>
      </c>
      <c r="D988" s="7">
        <f>SUMIFS($D:$D,$C:$C,C988,$A:$A,_xlfn.MAXIFS($A:$A,$A:$A,"&lt;"&amp;A988))+SUMIFS(Movimentacao!$D:$D,Movimentacao!$C:$C,C988,Movimentacao!$A:$A,A988)</f>
        <v>34257</v>
      </c>
      <c r="E988" s="2">
        <v>111.59</v>
      </c>
      <c r="F988" s="2">
        <f t="shared" si="16"/>
        <v>3822738.63</v>
      </c>
    </row>
    <row r="989" spans="1:6" x14ac:dyDescent="0.25">
      <c r="A989" s="4">
        <v>44361</v>
      </c>
      <c r="B989" t="s">
        <v>12</v>
      </c>
      <c r="C989" t="s">
        <v>50</v>
      </c>
      <c r="D989" s="7">
        <f>SUMIFS($D:$D,$C:$C,C989,$A:$A,_xlfn.MAXIFS($A:$A,$A:$A,"&lt;"&amp;A989))+SUMIFS(Movimentacao!$D:$D,Movimentacao!$C:$C,C989,Movimentacao!$A:$A,A989)</f>
        <v>138700</v>
      </c>
      <c r="E989" s="2">
        <v>114.3</v>
      </c>
      <c r="F989" s="2">
        <f t="shared" si="16"/>
        <v>15853410</v>
      </c>
    </row>
    <row r="990" spans="1:6" x14ac:dyDescent="0.25">
      <c r="A990" s="4">
        <v>44361</v>
      </c>
      <c r="B990" t="s">
        <v>12</v>
      </c>
      <c r="C990" t="s">
        <v>49</v>
      </c>
      <c r="D990" s="7">
        <f>SUMIFS($D:$D,$C:$C,C990,$A:$A,_xlfn.MAXIFS($A:$A,$A:$A,"&lt;"&amp;A990))+SUMIFS(Movimentacao!$D:$D,Movimentacao!$C:$C,C990,Movimentacao!$A:$A,A990)</f>
        <v>32285</v>
      </c>
      <c r="E990" s="2">
        <v>68.05</v>
      </c>
      <c r="F990" s="2">
        <f t="shared" si="16"/>
        <v>2196994.25</v>
      </c>
    </row>
    <row r="991" spans="1:6" x14ac:dyDescent="0.25">
      <c r="A991" s="4">
        <v>44361</v>
      </c>
      <c r="B991" t="s">
        <v>12</v>
      </c>
      <c r="C991" t="s">
        <v>48</v>
      </c>
      <c r="D991" s="7">
        <f>SUMIFS($D:$D,$C:$C,C991,$A:$A,_xlfn.MAXIFS($A:$A,$A:$A,"&lt;"&amp;A991))+SUMIFS(Movimentacao!$D:$D,Movimentacao!$C:$C,C991,Movimentacao!$A:$A,A991)</f>
        <v>117439</v>
      </c>
      <c r="E991" s="2">
        <v>109</v>
      </c>
      <c r="F991" s="2">
        <f t="shared" si="16"/>
        <v>12800851</v>
      </c>
    </row>
    <row r="992" spans="1:6" x14ac:dyDescent="0.25">
      <c r="A992" s="4">
        <v>44361</v>
      </c>
      <c r="B992" t="s">
        <v>12</v>
      </c>
      <c r="C992" t="s">
        <v>47</v>
      </c>
      <c r="D992" s="7">
        <f>SUMIFS($D:$D,$C:$C,C992,$A:$A,_xlfn.MAXIFS($A:$A,$A:$A,"&lt;"&amp;A992))+SUMIFS(Movimentacao!$D:$D,Movimentacao!$C:$C,C992,Movimentacao!$A:$A,A992)</f>
        <v>51825</v>
      </c>
      <c r="E992" s="2">
        <v>86.74</v>
      </c>
      <c r="F992" s="2">
        <f t="shared" si="16"/>
        <v>4495300.5</v>
      </c>
    </row>
    <row r="993" spans="1:6" x14ac:dyDescent="0.25">
      <c r="A993" s="4">
        <v>44361</v>
      </c>
      <c r="B993" t="s">
        <v>12</v>
      </c>
      <c r="C993" t="s">
        <v>56</v>
      </c>
      <c r="D993" s="7">
        <f>SUMIFS($D:$D,$C:$C,C993,$A:$A,_xlfn.MAXIFS($A:$A,$A:$A,"&lt;"&amp;A993))+SUMIFS(Movimentacao!$D:$D,Movimentacao!$C:$C,C993,Movimentacao!$A:$A,A993)</f>
        <v>132323</v>
      </c>
      <c r="E993" s="2">
        <v>112.84</v>
      </c>
      <c r="F993" s="2">
        <f t="shared" si="16"/>
        <v>14931327.32</v>
      </c>
    </row>
    <row r="994" spans="1:6" x14ac:dyDescent="0.25">
      <c r="A994" s="4">
        <v>44362</v>
      </c>
      <c r="B994" t="s">
        <v>12</v>
      </c>
      <c r="C994" t="s">
        <v>2672</v>
      </c>
      <c r="D994" s="7">
        <f>SUMIFS($D:$D,$C:$C,C994,$A:$A,_xlfn.MAXIFS($A:$A,$A:$A,"&lt;"&amp;A994))+SUMIFS(Movimentacao!$D:$D,Movimentacao!$C:$C,C994,Movimentacao!$A:$A,A994)</f>
        <v>125878</v>
      </c>
      <c r="E994" s="2">
        <v>89.82</v>
      </c>
      <c r="F994" s="2">
        <f t="shared" si="16"/>
        <v>11306361.959999999</v>
      </c>
    </row>
    <row r="995" spans="1:6" x14ac:dyDescent="0.25">
      <c r="A995" s="4">
        <v>44362</v>
      </c>
      <c r="B995" t="s">
        <v>12</v>
      </c>
      <c r="C995" t="s">
        <v>2671</v>
      </c>
      <c r="D995" s="7">
        <f>SUMIFS($D:$D,$C:$C,C995,$A:$A,_xlfn.MAXIFS($A:$A,$A:$A,"&lt;"&amp;A995))+SUMIFS(Movimentacao!$D:$D,Movimentacao!$C:$C,C995,Movimentacao!$A:$A,A995)</f>
        <v>55971</v>
      </c>
      <c r="E995" s="2">
        <v>202.65</v>
      </c>
      <c r="F995" s="2">
        <f t="shared" si="16"/>
        <v>11342523.15</v>
      </c>
    </row>
    <row r="996" spans="1:6" x14ac:dyDescent="0.25">
      <c r="A996" s="4">
        <v>44362</v>
      </c>
      <c r="B996" t="s">
        <v>12</v>
      </c>
      <c r="C996" t="s">
        <v>2673</v>
      </c>
      <c r="D996" s="7">
        <f>SUMIFS($D:$D,$C:$C,C996,$A:$A,_xlfn.MAXIFS($A:$A,$A:$A,"&lt;"&amp;A996))+SUMIFS(Movimentacao!$D:$D,Movimentacao!$C:$C,C996,Movimentacao!$A:$A,A996)</f>
        <v>626</v>
      </c>
      <c r="E996" s="2">
        <v>101.6</v>
      </c>
      <c r="F996" s="2">
        <f t="shared" si="16"/>
        <v>63601.599999999999</v>
      </c>
    </row>
    <row r="997" spans="1:6" x14ac:dyDescent="0.25">
      <c r="A997" s="4">
        <v>44362</v>
      </c>
      <c r="B997" t="s">
        <v>12</v>
      </c>
      <c r="C997" t="s">
        <v>2670</v>
      </c>
      <c r="D997" s="7">
        <f>SUMIFS($D:$D,$C:$C,C997,$A:$A,_xlfn.MAXIFS($A:$A,$A:$A,"&lt;"&amp;A997))+SUMIFS(Movimentacao!$D:$D,Movimentacao!$C:$C,C997,Movimentacao!$A:$A,A997)</f>
        <v>72289</v>
      </c>
      <c r="E997" s="2">
        <v>83.77</v>
      </c>
      <c r="F997" s="2">
        <f t="shared" si="16"/>
        <v>6055649.5299999993</v>
      </c>
    </row>
    <row r="998" spans="1:6" x14ac:dyDescent="0.25">
      <c r="A998" s="4">
        <v>44362</v>
      </c>
      <c r="B998" t="s">
        <v>12</v>
      </c>
      <c r="C998" t="s">
        <v>2679</v>
      </c>
      <c r="D998" s="7">
        <f>SUMIFS($D:$D,$C:$C,C998,$A:$A,_xlfn.MAXIFS($A:$A,$A:$A,"&lt;"&amp;A998))+SUMIFS(Movimentacao!$D:$D,Movimentacao!$C:$C,C998,Movimentacao!$A:$A,A998)</f>
        <v>38571</v>
      </c>
      <c r="E998" s="2">
        <v>99.93</v>
      </c>
      <c r="F998" s="2">
        <f t="shared" si="16"/>
        <v>3854400.0300000003</v>
      </c>
    </row>
    <row r="999" spans="1:6" x14ac:dyDescent="0.25">
      <c r="A999" s="4">
        <v>44362</v>
      </c>
      <c r="B999" t="s">
        <v>12</v>
      </c>
      <c r="C999" t="s">
        <v>2680</v>
      </c>
      <c r="D999" s="7">
        <f>SUMIFS($D:$D,$C:$C,C999,$A:$A,_xlfn.MAXIFS($A:$A,$A:$A,"&lt;"&amp;A999))+SUMIFS(Movimentacao!$D:$D,Movimentacao!$C:$C,C999,Movimentacao!$A:$A,A999)</f>
        <v>17997</v>
      </c>
      <c r="E999" s="2">
        <v>105</v>
      </c>
      <c r="F999" s="2">
        <f t="shared" si="16"/>
        <v>1889685</v>
      </c>
    </row>
    <row r="1000" spans="1:6" x14ac:dyDescent="0.25">
      <c r="A1000" s="4">
        <v>44362</v>
      </c>
      <c r="B1000" t="s">
        <v>12</v>
      </c>
      <c r="C1000" t="s">
        <v>2681</v>
      </c>
      <c r="D1000" s="7">
        <f>SUMIFS($D:$D,$C:$C,C1000,$A:$A,_xlfn.MAXIFS($A:$A,$A:$A,"&lt;"&amp;A1000))+SUMIFS(Movimentacao!$D:$D,Movimentacao!$C:$C,C1000,Movimentacao!$A:$A,A1000)</f>
        <v>36095</v>
      </c>
      <c r="E1000" s="2">
        <v>99.93</v>
      </c>
      <c r="F1000" s="2">
        <f t="shared" si="16"/>
        <v>3606973.35</v>
      </c>
    </row>
    <row r="1001" spans="1:6" x14ac:dyDescent="0.25">
      <c r="A1001" s="4">
        <v>44362</v>
      </c>
      <c r="B1001" t="s">
        <v>12</v>
      </c>
      <c r="C1001" t="s">
        <v>2682</v>
      </c>
      <c r="D1001" s="7">
        <f>SUMIFS($D:$D,$C:$C,C1001,$A:$A,_xlfn.MAXIFS($A:$A,$A:$A,"&lt;"&amp;A1001))+SUMIFS(Movimentacao!$D:$D,Movimentacao!$C:$C,C1001,Movimentacao!$A:$A,A1001)</f>
        <v>74159</v>
      </c>
      <c r="E1001" s="2">
        <v>92.5</v>
      </c>
      <c r="F1001" s="2">
        <f t="shared" si="16"/>
        <v>6859707.5</v>
      </c>
    </row>
    <row r="1002" spans="1:6" x14ac:dyDescent="0.25">
      <c r="A1002" s="4">
        <v>44362</v>
      </c>
      <c r="B1002" t="s">
        <v>12</v>
      </c>
      <c r="C1002" t="s">
        <v>56</v>
      </c>
      <c r="D1002" s="7">
        <f>SUMIFS($D:$D,$C:$C,C1002,$A:$A,_xlfn.MAXIFS($A:$A,$A:$A,"&lt;"&amp;A1002))+SUMIFS(Movimentacao!$D:$D,Movimentacao!$C:$C,C1002,Movimentacao!$A:$A,A1002)</f>
        <v>132323</v>
      </c>
      <c r="E1002" s="2">
        <v>113.06</v>
      </c>
      <c r="F1002" s="2">
        <f t="shared" si="16"/>
        <v>14960438.380000001</v>
      </c>
    </row>
    <row r="1003" spans="1:6" x14ac:dyDescent="0.25">
      <c r="A1003" s="4">
        <v>44362</v>
      </c>
      <c r="B1003" t="s">
        <v>12</v>
      </c>
      <c r="C1003" t="s">
        <v>2678</v>
      </c>
      <c r="D1003" s="7">
        <f>SUMIFS($D:$D,$C:$C,C1003,$A:$A,_xlfn.MAXIFS($A:$A,$A:$A,"&lt;"&amp;A1003))+SUMIFS(Movimentacao!$D:$D,Movimentacao!$C:$C,C1003,Movimentacao!$A:$A,A1003)</f>
        <v>0</v>
      </c>
      <c r="E1003" s="2">
        <v>92.5</v>
      </c>
      <c r="F1003" s="2">
        <f t="shared" si="16"/>
        <v>0</v>
      </c>
    </row>
    <row r="1004" spans="1:6" x14ac:dyDescent="0.25">
      <c r="A1004" s="4">
        <v>44362</v>
      </c>
      <c r="B1004" t="s">
        <v>12</v>
      </c>
      <c r="C1004" t="s">
        <v>54</v>
      </c>
      <c r="D1004" s="7">
        <f>SUMIFS($D:$D,$C:$C,C1004,$A:$A,_xlfn.MAXIFS($A:$A,$A:$A,"&lt;"&amp;A1004))+SUMIFS(Movimentacao!$D:$D,Movimentacao!$C:$C,C1004,Movimentacao!$A:$A,A1004)</f>
        <v>85534</v>
      </c>
      <c r="E1004" s="2">
        <v>52.61</v>
      </c>
      <c r="F1004" s="2">
        <f t="shared" si="16"/>
        <v>4499943.74</v>
      </c>
    </row>
    <row r="1005" spans="1:6" x14ac:dyDescent="0.25">
      <c r="A1005" s="4">
        <v>44362</v>
      </c>
      <c r="B1005" t="s">
        <v>12</v>
      </c>
      <c r="C1005" t="s">
        <v>47</v>
      </c>
      <c r="D1005" s="7">
        <f>SUMIFS($D:$D,$C:$C,C1005,$A:$A,_xlfn.MAXIFS($A:$A,$A:$A,"&lt;"&amp;A1005))+SUMIFS(Movimentacao!$D:$D,Movimentacao!$C:$C,C1005,Movimentacao!$A:$A,A1005)</f>
        <v>51825</v>
      </c>
      <c r="E1005" s="2">
        <v>85</v>
      </c>
      <c r="F1005" s="2">
        <f t="shared" si="16"/>
        <v>4405125</v>
      </c>
    </row>
    <row r="1006" spans="1:6" x14ac:dyDescent="0.25">
      <c r="A1006" s="4">
        <v>44362</v>
      </c>
      <c r="B1006" t="s">
        <v>12</v>
      </c>
      <c r="C1006" t="s">
        <v>48</v>
      </c>
      <c r="D1006" s="7">
        <f>SUMIFS($D:$D,$C:$C,C1006,$A:$A,_xlfn.MAXIFS($A:$A,$A:$A,"&lt;"&amp;A1006))+SUMIFS(Movimentacao!$D:$D,Movimentacao!$C:$C,C1006,Movimentacao!$A:$A,A1006)</f>
        <v>117439</v>
      </c>
      <c r="E1006" s="2">
        <v>107.94</v>
      </c>
      <c r="F1006" s="2">
        <f t="shared" si="16"/>
        <v>12676365.66</v>
      </c>
    </row>
    <row r="1007" spans="1:6" x14ac:dyDescent="0.25">
      <c r="A1007" s="4">
        <v>44362</v>
      </c>
      <c r="B1007" t="s">
        <v>12</v>
      </c>
      <c r="C1007" t="s">
        <v>49</v>
      </c>
      <c r="D1007" s="7">
        <f>SUMIFS($D:$D,$C:$C,C1007,$A:$A,_xlfn.MAXIFS($A:$A,$A:$A,"&lt;"&amp;A1007))+SUMIFS(Movimentacao!$D:$D,Movimentacao!$C:$C,C1007,Movimentacao!$A:$A,A1007)</f>
        <v>32285</v>
      </c>
      <c r="E1007" s="2">
        <v>68.42</v>
      </c>
      <c r="F1007" s="2">
        <f t="shared" si="16"/>
        <v>2208939.7000000002</v>
      </c>
    </row>
    <row r="1008" spans="1:6" x14ac:dyDescent="0.25">
      <c r="A1008" s="4">
        <v>44362</v>
      </c>
      <c r="B1008" t="s">
        <v>12</v>
      </c>
      <c r="C1008" t="s">
        <v>55</v>
      </c>
      <c r="D1008" s="7">
        <f>SUMIFS($D:$D,$C:$C,C1008,$A:$A,_xlfn.MAXIFS($A:$A,$A:$A,"&lt;"&amp;A1008))+SUMIFS(Movimentacao!$D:$D,Movimentacao!$C:$C,C1008,Movimentacao!$A:$A,A1008)</f>
        <v>30794</v>
      </c>
      <c r="E1008" s="2">
        <v>97.49</v>
      </c>
      <c r="F1008" s="2">
        <f t="shared" si="16"/>
        <v>3002107.06</v>
      </c>
    </row>
    <row r="1009" spans="1:6" x14ac:dyDescent="0.25">
      <c r="A1009" s="4">
        <v>44362</v>
      </c>
      <c r="B1009" t="s">
        <v>12</v>
      </c>
      <c r="C1009" t="s">
        <v>51</v>
      </c>
      <c r="D1009" s="7">
        <f>SUMIFS($D:$D,$C:$C,C1009,$A:$A,_xlfn.MAXIFS($A:$A,$A:$A,"&lt;"&amp;A1009))+SUMIFS(Movimentacao!$D:$D,Movimentacao!$C:$C,C1009,Movimentacao!$A:$A,A1009)</f>
        <v>34257</v>
      </c>
      <c r="E1009" s="2">
        <v>110.8</v>
      </c>
      <c r="F1009" s="2">
        <f t="shared" si="16"/>
        <v>3795675.6</v>
      </c>
    </row>
    <row r="1010" spans="1:6" x14ac:dyDescent="0.25">
      <c r="A1010" s="4">
        <v>44362</v>
      </c>
      <c r="B1010" t="s">
        <v>12</v>
      </c>
      <c r="C1010" t="s">
        <v>52</v>
      </c>
      <c r="D1010" s="7">
        <f>SUMIFS($D:$D,$C:$C,C1010,$A:$A,_xlfn.MAXIFS($A:$A,$A:$A,"&lt;"&amp;A1010))+SUMIFS(Movimentacao!$D:$D,Movimentacao!$C:$C,C1010,Movimentacao!$A:$A,A1010)</f>
        <v>112373</v>
      </c>
      <c r="E1010" s="2">
        <v>99.93</v>
      </c>
      <c r="F1010" s="2">
        <f t="shared" si="16"/>
        <v>11229433.890000001</v>
      </c>
    </row>
    <row r="1011" spans="1:6" x14ac:dyDescent="0.25">
      <c r="A1011" s="4">
        <v>44362</v>
      </c>
      <c r="B1011" t="s">
        <v>12</v>
      </c>
      <c r="C1011" t="s">
        <v>53</v>
      </c>
      <c r="D1011" s="7">
        <f>SUMIFS($D:$D,$C:$C,C1011,$A:$A,_xlfn.MAXIFS($A:$A,$A:$A,"&lt;"&amp;A1011))+SUMIFS(Movimentacao!$D:$D,Movimentacao!$C:$C,C1011,Movimentacao!$A:$A,A1011)</f>
        <v>159847</v>
      </c>
      <c r="E1011" s="2">
        <v>95.02</v>
      </c>
      <c r="F1011" s="2">
        <f t="shared" si="16"/>
        <v>15188661.939999999</v>
      </c>
    </row>
    <row r="1012" spans="1:6" x14ac:dyDescent="0.25">
      <c r="A1012" s="4">
        <v>44362</v>
      </c>
      <c r="B1012" t="s">
        <v>12</v>
      </c>
      <c r="C1012" t="s">
        <v>50</v>
      </c>
      <c r="D1012" s="7">
        <f>SUMIFS($D:$D,$C:$C,C1012,$A:$A,_xlfn.MAXIFS($A:$A,$A:$A,"&lt;"&amp;A1012))+SUMIFS(Movimentacao!$D:$D,Movimentacao!$C:$C,C1012,Movimentacao!$A:$A,A1012)</f>
        <v>138700</v>
      </c>
      <c r="E1012" s="2">
        <v>112.07</v>
      </c>
      <c r="F1012" s="2">
        <f t="shared" si="16"/>
        <v>15544108.999999998</v>
      </c>
    </row>
    <row r="1013" spans="1:6" x14ac:dyDescent="0.25">
      <c r="A1013" s="4">
        <v>44363</v>
      </c>
      <c r="B1013" t="s">
        <v>12</v>
      </c>
      <c r="C1013" t="s">
        <v>2670</v>
      </c>
      <c r="D1013" s="7">
        <f>SUMIFS($D:$D,$C:$C,C1013,$A:$A,_xlfn.MAXIFS($A:$A,$A:$A,"&lt;"&amp;A1013))+SUMIFS(Movimentacao!$D:$D,Movimentacao!$C:$C,C1013,Movimentacao!$A:$A,A1013)</f>
        <v>72289</v>
      </c>
      <c r="E1013" s="2">
        <v>83.5</v>
      </c>
      <c r="F1013" s="2">
        <f t="shared" si="16"/>
        <v>6036131.5</v>
      </c>
    </row>
    <row r="1014" spans="1:6" x14ac:dyDescent="0.25">
      <c r="A1014" s="4">
        <v>44363</v>
      </c>
      <c r="B1014" t="s">
        <v>12</v>
      </c>
      <c r="C1014" t="s">
        <v>2682</v>
      </c>
      <c r="D1014" s="7">
        <f>SUMIFS($D:$D,$C:$C,C1014,$A:$A,_xlfn.MAXIFS($A:$A,$A:$A,"&lt;"&amp;A1014))+SUMIFS(Movimentacao!$D:$D,Movimentacao!$C:$C,C1014,Movimentacao!$A:$A,A1014)</f>
        <v>74159</v>
      </c>
      <c r="E1014" s="2">
        <v>92</v>
      </c>
      <c r="F1014" s="2">
        <f t="shared" si="16"/>
        <v>6822628</v>
      </c>
    </row>
    <row r="1015" spans="1:6" x14ac:dyDescent="0.25">
      <c r="A1015" s="4">
        <v>44363</v>
      </c>
      <c r="B1015" t="s">
        <v>12</v>
      </c>
      <c r="C1015" t="s">
        <v>2681</v>
      </c>
      <c r="D1015" s="7">
        <f>SUMIFS($D:$D,$C:$C,C1015,$A:$A,_xlfn.MAXIFS($A:$A,$A:$A,"&lt;"&amp;A1015))+SUMIFS(Movimentacao!$D:$D,Movimentacao!$C:$C,C1015,Movimentacao!$A:$A,A1015)</f>
        <v>36095</v>
      </c>
      <c r="E1015" s="2">
        <v>100.3</v>
      </c>
      <c r="F1015" s="2">
        <f t="shared" si="16"/>
        <v>3620328.5</v>
      </c>
    </row>
    <row r="1016" spans="1:6" x14ac:dyDescent="0.25">
      <c r="A1016" s="4">
        <v>44363</v>
      </c>
      <c r="B1016" t="s">
        <v>12</v>
      </c>
      <c r="C1016" t="s">
        <v>2680</v>
      </c>
      <c r="D1016" s="7">
        <f>SUMIFS($D:$D,$C:$C,C1016,$A:$A,_xlfn.MAXIFS($A:$A,$A:$A,"&lt;"&amp;A1016))+SUMIFS(Movimentacao!$D:$D,Movimentacao!$C:$C,C1016,Movimentacao!$A:$A,A1016)</f>
        <v>17997</v>
      </c>
      <c r="E1016" s="2">
        <v>105</v>
      </c>
      <c r="F1016" s="2">
        <f t="shared" si="16"/>
        <v>1889685</v>
      </c>
    </row>
    <row r="1017" spans="1:6" x14ac:dyDescent="0.25">
      <c r="A1017" s="4">
        <v>44363</v>
      </c>
      <c r="B1017" t="s">
        <v>12</v>
      </c>
      <c r="C1017" t="s">
        <v>2679</v>
      </c>
      <c r="D1017" s="7">
        <f>SUMIFS($D:$D,$C:$C,C1017,$A:$A,_xlfn.MAXIFS($A:$A,$A:$A,"&lt;"&amp;A1017))+SUMIFS(Movimentacao!$D:$D,Movimentacao!$C:$C,C1017,Movimentacao!$A:$A,A1017)</f>
        <v>38571</v>
      </c>
      <c r="E1017" s="2">
        <v>100.3</v>
      </c>
      <c r="F1017" s="2">
        <f t="shared" si="16"/>
        <v>3868671.3</v>
      </c>
    </row>
    <row r="1018" spans="1:6" x14ac:dyDescent="0.25">
      <c r="A1018" s="4">
        <v>44363</v>
      </c>
      <c r="B1018" t="s">
        <v>12</v>
      </c>
      <c r="C1018" t="s">
        <v>2673</v>
      </c>
      <c r="D1018" s="7">
        <f>SUMIFS($D:$D,$C:$C,C1018,$A:$A,_xlfn.MAXIFS($A:$A,$A:$A,"&lt;"&amp;A1018))+SUMIFS(Movimentacao!$D:$D,Movimentacao!$C:$C,C1018,Movimentacao!$A:$A,A1018)</f>
        <v>626</v>
      </c>
      <c r="E1018" s="2">
        <v>101.67</v>
      </c>
      <c r="F1018" s="2">
        <f t="shared" si="16"/>
        <v>63645.42</v>
      </c>
    </row>
    <row r="1019" spans="1:6" x14ac:dyDescent="0.25">
      <c r="A1019" s="4">
        <v>44363</v>
      </c>
      <c r="B1019" t="s">
        <v>12</v>
      </c>
      <c r="C1019" t="s">
        <v>2672</v>
      </c>
      <c r="D1019" s="7">
        <f>SUMIFS($D:$D,$C:$C,C1019,$A:$A,_xlfn.MAXIFS($A:$A,$A:$A,"&lt;"&amp;A1019))+SUMIFS(Movimentacao!$D:$D,Movimentacao!$C:$C,C1019,Movimentacao!$A:$A,A1019)</f>
        <v>125878</v>
      </c>
      <c r="E1019" s="2">
        <v>89.96</v>
      </c>
      <c r="F1019" s="2">
        <f t="shared" si="16"/>
        <v>11323984.879999999</v>
      </c>
    </row>
    <row r="1020" spans="1:6" x14ac:dyDescent="0.25">
      <c r="A1020" s="4">
        <v>44363</v>
      </c>
      <c r="B1020" t="s">
        <v>12</v>
      </c>
      <c r="C1020" t="s">
        <v>2671</v>
      </c>
      <c r="D1020" s="7">
        <f>SUMIFS($D:$D,$C:$C,C1020,$A:$A,_xlfn.MAXIFS($A:$A,$A:$A,"&lt;"&amp;A1020))+SUMIFS(Movimentacao!$D:$D,Movimentacao!$C:$C,C1020,Movimentacao!$A:$A,A1020)</f>
        <v>55971</v>
      </c>
      <c r="E1020" s="2">
        <v>201.22</v>
      </c>
      <c r="F1020" s="2">
        <f t="shared" si="16"/>
        <v>11262484.619999999</v>
      </c>
    </row>
    <row r="1021" spans="1:6" x14ac:dyDescent="0.25">
      <c r="A1021" s="4">
        <v>44363</v>
      </c>
      <c r="B1021" t="s">
        <v>12</v>
      </c>
      <c r="C1021" t="s">
        <v>56</v>
      </c>
      <c r="D1021" s="7">
        <f>SUMIFS($D:$D,$C:$C,C1021,$A:$A,_xlfn.MAXIFS($A:$A,$A:$A,"&lt;"&amp;A1021))+SUMIFS(Movimentacao!$D:$D,Movimentacao!$C:$C,C1021,Movimentacao!$A:$A,A1021)</f>
        <v>132323</v>
      </c>
      <c r="E1021" s="2">
        <v>113.01</v>
      </c>
      <c r="F1021" s="2">
        <f t="shared" si="16"/>
        <v>14953822.23</v>
      </c>
    </row>
    <row r="1022" spans="1:6" x14ac:dyDescent="0.25">
      <c r="A1022" s="4">
        <v>44363</v>
      </c>
      <c r="B1022" t="s">
        <v>12</v>
      </c>
      <c r="C1022" t="s">
        <v>55</v>
      </c>
      <c r="D1022" s="7">
        <f>SUMIFS($D:$D,$C:$C,C1022,$A:$A,_xlfn.MAXIFS($A:$A,$A:$A,"&lt;"&amp;A1022))+SUMIFS(Movimentacao!$D:$D,Movimentacao!$C:$C,C1022,Movimentacao!$A:$A,A1022)</f>
        <v>30794</v>
      </c>
      <c r="E1022" s="2">
        <v>97.02</v>
      </c>
      <c r="F1022" s="2">
        <f t="shared" si="16"/>
        <v>2987633.88</v>
      </c>
    </row>
    <row r="1023" spans="1:6" x14ac:dyDescent="0.25">
      <c r="A1023" s="4">
        <v>44363</v>
      </c>
      <c r="B1023" t="s">
        <v>12</v>
      </c>
      <c r="C1023" t="s">
        <v>54</v>
      </c>
      <c r="D1023" s="7">
        <f>SUMIFS($D:$D,$C:$C,C1023,$A:$A,_xlfn.MAXIFS($A:$A,$A:$A,"&lt;"&amp;A1023))+SUMIFS(Movimentacao!$D:$D,Movimentacao!$C:$C,C1023,Movimentacao!$A:$A,A1023)</f>
        <v>85534</v>
      </c>
      <c r="E1023" s="2">
        <v>52.61</v>
      </c>
      <c r="F1023" s="2">
        <f t="shared" si="16"/>
        <v>4499943.74</v>
      </c>
    </row>
    <row r="1024" spans="1:6" x14ac:dyDescent="0.25">
      <c r="A1024" s="4">
        <v>44363</v>
      </c>
      <c r="B1024" t="s">
        <v>12</v>
      </c>
      <c r="C1024" t="s">
        <v>53</v>
      </c>
      <c r="D1024" s="7">
        <f>SUMIFS($D:$D,$C:$C,C1024,$A:$A,_xlfn.MAXIFS($A:$A,$A:$A,"&lt;"&amp;A1024))+SUMIFS(Movimentacao!$D:$D,Movimentacao!$C:$C,C1024,Movimentacao!$A:$A,A1024)</f>
        <v>159847</v>
      </c>
      <c r="E1024" s="2">
        <v>96</v>
      </c>
      <c r="F1024" s="2">
        <f t="shared" si="16"/>
        <v>15345312</v>
      </c>
    </row>
    <row r="1025" spans="1:6" x14ac:dyDescent="0.25">
      <c r="A1025" s="4">
        <v>44363</v>
      </c>
      <c r="B1025" t="s">
        <v>12</v>
      </c>
      <c r="C1025" t="s">
        <v>52</v>
      </c>
      <c r="D1025" s="7">
        <f>SUMIFS($D:$D,$C:$C,C1025,$A:$A,_xlfn.MAXIFS($A:$A,$A:$A,"&lt;"&amp;A1025))+SUMIFS(Movimentacao!$D:$D,Movimentacao!$C:$C,C1025,Movimentacao!$A:$A,A1025)</f>
        <v>112373</v>
      </c>
      <c r="E1025" s="2">
        <v>100.3</v>
      </c>
      <c r="F1025" s="2">
        <f t="shared" si="16"/>
        <v>11271011.9</v>
      </c>
    </row>
    <row r="1026" spans="1:6" x14ac:dyDescent="0.25">
      <c r="A1026" s="4">
        <v>44363</v>
      </c>
      <c r="B1026" t="s">
        <v>12</v>
      </c>
      <c r="C1026" t="s">
        <v>51</v>
      </c>
      <c r="D1026" s="7">
        <f>SUMIFS($D:$D,$C:$C,C1026,$A:$A,_xlfn.MAXIFS($A:$A,$A:$A,"&lt;"&amp;A1026))+SUMIFS(Movimentacao!$D:$D,Movimentacao!$C:$C,C1026,Movimentacao!$A:$A,A1026)</f>
        <v>34257</v>
      </c>
      <c r="E1026" s="2">
        <v>111</v>
      </c>
      <c r="F1026" s="2">
        <f t="shared" si="16"/>
        <v>3802527</v>
      </c>
    </row>
    <row r="1027" spans="1:6" x14ac:dyDescent="0.25">
      <c r="A1027" s="4">
        <v>44363</v>
      </c>
      <c r="B1027" t="s">
        <v>12</v>
      </c>
      <c r="C1027" t="s">
        <v>50</v>
      </c>
      <c r="D1027" s="7">
        <f>SUMIFS($D:$D,$C:$C,C1027,$A:$A,_xlfn.MAXIFS($A:$A,$A:$A,"&lt;"&amp;A1027))+SUMIFS(Movimentacao!$D:$D,Movimentacao!$C:$C,C1027,Movimentacao!$A:$A,A1027)</f>
        <v>138700</v>
      </c>
      <c r="E1027" s="2">
        <v>112.35</v>
      </c>
      <c r="F1027" s="2">
        <f t="shared" si="16"/>
        <v>15582945</v>
      </c>
    </row>
    <row r="1028" spans="1:6" x14ac:dyDescent="0.25">
      <c r="A1028" s="4">
        <v>44363</v>
      </c>
      <c r="B1028" t="s">
        <v>12</v>
      </c>
      <c r="C1028" t="s">
        <v>49</v>
      </c>
      <c r="D1028" s="7">
        <f>SUMIFS($D:$D,$C:$C,C1028,$A:$A,_xlfn.MAXIFS($A:$A,$A:$A,"&lt;"&amp;A1028))+SUMIFS(Movimentacao!$D:$D,Movimentacao!$C:$C,C1028,Movimentacao!$A:$A,A1028)</f>
        <v>32285</v>
      </c>
      <c r="E1028" s="2">
        <v>69.02</v>
      </c>
      <c r="F1028" s="2">
        <f t="shared" si="16"/>
        <v>2228310.6999999997</v>
      </c>
    </row>
    <row r="1029" spans="1:6" x14ac:dyDescent="0.25">
      <c r="A1029" s="4">
        <v>44363</v>
      </c>
      <c r="B1029" t="s">
        <v>12</v>
      </c>
      <c r="C1029" t="s">
        <v>48</v>
      </c>
      <c r="D1029" s="7">
        <f>SUMIFS($D:$D,$C:$C,C1029,$A:$A,_xlfn.MAXIFS($A:$A,$A:$A,"&lt;"&amp;A1029))+SUMIFS(Movimentacao!$D:$D,Movimentacao!$C:$C,C1029,Movimentacao!$A:$A,A1029)</f>
        <v>117439</v>
      </c>
      <c r="E1029" s="2">
        <v>108.1</v>
      </c>
      <c r="F1029" s="2">
        <f t="shared" si="16"/>
        <v>12695155.899999999</v>
      </c>
    </row>
    <row r="1030" spans="1:6" x14ac:dyDescent="0.25">
      <c r="A1030" s="4">
        <v>44363</v>
      </c>
      <c r="B1030" t="s">
        <v>12</v>
      </c>
      <c r="C1030" t="s">
        <v>47</v>
      </c>
      <c r="D1030" s="7">
        <f>SUMIFS($D:$D,$C:$C,C1030,$A:$A,_xlfn.MAXIFS($A:$A,$A:$A,"&lt;"&amp;A1030))+SUMIFS(Movimentacao!$D:$D,Movimentacao!$C:$C,C1030,Movimentacao!$A:$A,A1030)</f>
        <v>51825</v>
      </c>
      <c r="E1030" s="2">
        <v>86.04</v>
      </c>
      <c r="F1030" s="2">
        <f t="shared" si="16"/>
        <v>4459023</v>
      </c>
    </row>
    <row r="1031" spans="1:6" x14ac:dyDescent="0.25">
      <c r="A1031" s="4">
        <v>44364</v>
      </c>
      <c r="B1031" t="s">
        <v>12</v>
      </c>
      <c r="C1031" t="s">
        <v>2681</v>
      </c>
      <c r="D1031" s="7">
        <f>SUMIFS($D:$D,$C:$C,C1031,$A:$A,_xlfn.MAXIFS($A:$A,$A:$A,"&lt;"&amp;A1031))+SUMIFS(Movimentacao!$D:$D,Movimentacao!$C:$C,C1031,Movimentacao!$A:$A,A1031)</f>
        <v>36095</v>
      </c>
      <c r="E1031" s="2">
        <v>100.4</v>
      </c>
      <c r="F1031" s="2">
        <f t="shared" si="16"/>
        <v>3623938</v>
      </c>
    </row>
    <row r="1032" spans="1:6" x14ac:dyDescent="0.25">
      <c r="A1032" s="4">
        <v>44364</v>
      </c>
      <c r="B1032" t="s">
        <v>12</v>
      </c>
      <c r="C1032" t="s">
        <v>2680</v>
      </c>
      <c r="D1032" s="7">
        <f>SUMIFS($D:$D,$C:$C,C1032,$A:$A,_xlfn.MAXIFS($A:$A,$A:$A,"&lt;"&amp;A1032))+SUMIFS(Movimentacao!$D:$D,Movimentacao!$C:$C,C1032,Movimentacao!$A:$A,A1032)</f>
        <v>17997</v>
      </c>
      <c r="E1032" s="2">
        <v>104.79</v>
      </c>
      <c r="F1032" s="2">
        <f t="shared" si="16"/>
        <v>1885905.6300000001</v>
      </c>
    </row>
    <row r="1033" spans="1:6" x14ac:dyDescent="0.25">
      <c r="A1033" s="4">
        <v>44364</v>
      </c>
      <c r="B1033" t="s">
        <v>12</v>
      </c>
      <c r="C1033" t="s">
        <v>2679</v>
      </c>
      <c r="D1033" s="7">
        <f>SUMIFS($D:$D,$C:$C,C1033,$A:$A,_xlfn.MAXIFS($A:$A,$A:$A,"&lt;"&amp;A1033))+SUMIFS(Movimentacao!$D:$D,Movimentacao!$C:$C,C1033,Movimentacao!$A:$A,A1033)</f>
        <v>38571</v>
      </c>
      <c r="E1033" s="2">
        <v>100.4</v>
      </c>
      <c r="F1033" s="2">
        <f t="shared" ref="F1033:F1096" si="17">D1033*E1033</f>
        <v>3872528.4000000004</v>
      </c>
    </row>
    <row r="1034" spans="1:6" x14ac:dyDescent="0.25">
      <c r="A1034" s="4">
        <v>44364</v>
      </c>
      <c r="B1034" t="s">
        <v>12</v>
      </c>
      <c r="C1034" t="s">
        <v>2673</v>
      </c>
      <c r="D1034" s="7">
        <f>SUMIFS($D:$D,$C:$C,C1034,$A:$A,_xlfn.MAXIFS($A:$A,$A:$A,"&lt;"&amp;A1034))+SUMIFS(Movimentacao!$D:$D,Movimentacao!$C:$C,C1034,Movimentacao!$A:$A,A1034)</f>
        <v>626</v>
      </c>
      <c r="E1034" s="2">
        <v>101.75</v>
      </c>
      <c r="F1034" s="2">
        <f t="shared" si="17"/>
        <v>63695.5</v>
      </c>
    </row>
    <row r="1035" spans="1:6" x14ac:dyDescent="0.25">
      <c r="A1035" s="4">
        <v>44364</v>
      </c>
      <c r="B1035" t="s">
        <v>12</v>
      </c>
      <c r="C1035" t="s">
        <v>2672</v>
      </c>
      <c r="D1035" s="7">
        <f>SUMIFS($D:$D,$C:$C,C1035,$A:$A,_xlfn.MAXIFS($A:$A,$A:$A,"&lt;"&amp;A1035))+SUMIFS(Movimentacao!$D:$D,Movimentacao!$C:$C,C1035,Movimentacao!$A:$A,A1035)</f>
        <v>125878</v>
      </c>
      <c r="E1035" s="2">
        <v>89.41</v>
      </c>
      <c r="F1035" s="2">
        <f t="shared" si="17"/>
        <v>11254751.98</v>
      </c>
    </row>
    <row r="1036" spans="1:6" x14ac:dyDescent="0.25">
      <c r="A1036" s="4">
        <v>44364</v>
      </c>
      <c r="B1036" t="s">
        <v>12</v>
      </c>
      <c r="C1036" t="s">
        <v>2671</v>
      </c>
      <c r="D1036" s="7">
        <f>SUMIFS($D:$D,$C:$C,C1036,$A:$A,_xlfn.MAXIFS($A:$A,$A:$A,"&lt;"&amp;A1036))+SUMIFS(Movimentacao!$D:$D,Movimentacao!$C:$C,C1036,Movimentacao!$A:$A,A1036)</f>
        <v>55971</v>
      </c>
      <c r="E1036" s="2">
        <v>200.91</v>
      </c>
      <c r="F1036" s="2">
        <f t="shared" si="17"/>
        <v>11245133.609999999</v>
      </c>
    </row>
    <row r="1037" spans="1:6" x14ac:dyDescent="0.25">
      <c r="A1037" s="4">
        <v>44364</v>
      </c>
      <c r="B1037" t="s">
        <v>12</v>
      </c>
      <c r="C1037" t="s">
        <v>2670</v>
      </c>
      <c r="D1037" s="7">
        <f>SUMIFS($D:$D,$C:$C,C1037,$A:$A,_xlfn.MAXIFS($A:$A,$A:$A,"&lt;"&amp;A1037))+SUMIFS(Movimentacao!$D:$D,Movimentacao!$C:$C,C1037,Movimentacao!$A:$A,A1037)</f>
        <v>72289</v>
      </c>
      <c r="E1037" s="2">
        <v>83.28</v>
      </c>
      <c r="F1037" s="2">
        <f t="shared" si="17"/>
        <v>6020227.9199999999</v>
      </c>
    </row>
    <row r="1038" spans="1:6" x14ac:dyDescent="0.25">
      <c r="A1038" s="4">
        <v>44364</v>
      </c>
      <c r="B1038" t="s">
        <v>12</v>
      </c>
      <c r="C1038" t="s">
        <v>56</v>
      </c>
      <c r="D1038" s="7">
        <f>SUMIFS($D:$D,$C:$C,C1038,$A:$A,_xlfn.MAXIFS($A:$A,$A:$A,"&lt;"&amp;A1038))+SUMIFS(Movimentacao!$D:$D,Movimentacao!$C:$C,C1038,Movimentacao!$A:$A,A1038)</f>
        <v>132323</v>
      </c>
      <c r="E1038" s="2">
        <v>112.25</v>
      </c>
      <c r="F1038" s="2">
        <f t="shared" si="17"/>
        <v>14853256.75</v>
      </c>
    </row>
    <row r="1039" spans="1:6" x14ac:dyDescent="0.25">
      <c r="A1039" s="4">
        <v>44364</v>
      </c>
      <c r="B1039" t="s">
        <v>12</v>
      </c>
      <c r="C1039" t="s">
        <v>2682</v>
      </c>
      <c r="D1039" s="7">
        <f>SUMIFS($D:$D,$C:$C,C1039,$A:$A,_xlfn.MAXIFS($A:$A,$A:$A,"&lt;"&amp;A1039))+SUMIFS(Movimentacao!$D:$D,Movimentacao!$C:$C,C1039,Movimentacao!$A:$A,A1039)</f>
        <v>77402</v>
      </c>
      <c r="E1039" s="2">
        <v>91.4</v>
      </c>
      <c r="F1039" s="2">
        <f t="shared" si="17"/>
        <v>7074542.8000000007</v>
      </c>
    </row>
    <row r="1040" spans="1:6" x14ac:dyDescent="0.25">
      <c r="A1040" s="4">
        <v>44364</v>
      </c>
      <c r="B1040" t="s">
        <v>12</v>
      </c>
      <c r="C1040" t="s">
        <v>54</v>
      </c>
      <c r="D1040" s="7">
        <f>SUMIFS($D:$D,$C:$C,C1040,$A:$A,_xlfn.MAXIFS($A:$A,$A:$A,"&lt;"&amp;A1040))+SUMIFS(Movimentacao!$D:$D,Movimentacao!$C:$C,C1040,Movimentacao!$A:$A,A1040)</f>
        <v>85534</v>
      </c>
      <c r="E1040" s="2">
        <v>52.68</v>
      </c>
      <c r="F1040" s="2">
        <f t="shared" si="17"/>
        <v>4505931.12</v>
      </c>
    </row>
    <row r="1041" spans="1:6" x14ac:dyDescent="0.25">
      <c r="A1041" s="4">
        <v>44364</v>
      </c>
      <c r="B1041" t="s">
        <v>12</v>
      </c>
      <c r="C1041" t="s">
        <v>47</v>
      </c>
      <c r="D1041" s="7">
        <f>SUMIFS($D:$D,$C:$C,C1041,$A:$A,_xlfn.MAXIFS($A:$A,$A:$A,"&lt;"&amp;A1041))+SUMIFS(Movimentacao!$D:$D,Movimentacao!$C:$C,C1041,Movimentacao!$A:$A,A1041)</f>
        <v>51825</v>
      </c>
      <c r="E1041" s="2">
        <v>86.41</v>
      </c>
      <c r="F1041" s="2">
        <f t="shared" si="17"/>
        <v>4478198.25</v>
      </c>
    </row>
    <row r="1042" spans="1:6" x14ac:dyDescent="0.25">
      <c r="A1042" s="4">
        <v>44364</v>
      </c>
      <c r="B1042" t="s">
        <v>12</v>
      </c>
      <c r="C1042" t="s">
        <v>48</v>
      </c>
      <c r="D1042" s="7">
        <f>SUMIFS($D:$D,$C:$C,C1042,$A:$A,_xlfn.MAXIFS($A:$A,$A:$A,"&lt;"&amp;A1042))+SUMIFS(Movimentacao!$D:$D,Movimentacao!$C:$C,C1042,Movimentacao!$A:$A,A1042)</f>
        <v>117439</v>
      </c>
      <c r="E1042" s="2">
        <v>108.34</v>
      </c>
      <c r="F1042" s="2">
        <f t="shared" si="17"/>
        <v>12723341.26</v>
      </c>
    </row>
    <row r="1043" spans="1:6" x14ac:dyDescent="0.25">
      <c r="A1043" s="4">
        <v>44364</v>
      </c>
      <c r="B1043" t="s">
        <v>12</v>
      </c>
      <c r="C1043" t="s">
        <v>49</v>
      </c>
      <c r="D1043" s="7">
        <f>SUMIFS($D:$D,$C:$C,C1043,$A:$A,_xlfn.MAXIFS($A:$A,$A:$A,"&lt;"&amp;A1043))+SUMIFS(Movimentacao!$D:$D,Movimentacao!$C:$C,C1043,Movimentacao!$A:$A,A1043)</f>
        <v>32406</v>
      </c>
      <c r="E1043" s="2">
        <v>68.349999999999994</v>
      </c>
      <c r="F1043" s="2">
        <f t="shared" si="17"/>
        <v>2214950.0999999996</v>
      </c>
    </row>
    <row r="1044" spans="1:6" x14ac:dyDescent="0.25">
      <c r="A1044" s="4">
        <v>44364</v>
      </c>
      <c r="B1044" t="s">
        <v>12</v>
      </c>
      <c r="C1044" t="s">
        <v>55</v>
      </c>
      <c r="D1044" s="7">
        <f>SUMIFS($D:$D,$C:$C,C1044,$A:$A,_xlfn.MAXIFS($A:$A,$A:$A,"&lt;"&amp;A1044))+SUMIFS(Movimentacao!$D:$D,Movimentacao!$C:$C,C1044,Movimentacao!$A:$A,A1044)</f>
        <v>30794</v>
      </c>
      <c r="E1044" s="2">
        <v>97.02</v>
      </c>
      <c r="F1044" s="2">
        <f t="shared" si="17"/>
        <v>2987633.88</v>
      </c>
    </row>
    <row r="1045" spans="1:6" x14ac:dyDescent="0.25">
      <c r="A1045" s="4">
        <v>44364</v>
      </c>
      <c r="B1045" t="s">
        <v>12</v>
      </c>
      <c r="C1045" t="s">
        <v>51</v>
      </c>
      <c r="D1045" s="7">
        <f>SUMIFS($D:$D,$C:$C,C1045,$A:$A,_xlfn.MAXIFS($A:$A,$A:$A,"&lt;"&amp;A1045))+SUMIFS(Movimentacao!$D:$D,Movimentacao!$C:$C,C1045,Movimentacao!$A:$A,A1045)</f>
        <v>34257</v>
      </c>
      <c r="E1045" s="2">
        <v>110.2</v>
      </c>
      <c r="F1045" s="2">
        <f t="shared" si="17"/>
        <v>3775121.4</v>
      </c>
    </row>
    <row r="1046" spans="1:6" x14ac:dyDescent="0.25">
      <c r="A1046" s="4">
        <v>44364</v>
      </c>
      <c r="B1046" t="s">
        <v>12</v>
      </c>
      <c r="C1046" t="s">
        <v>52</v>
      </c>
      <c r="D1046" s="7">
        <f>SUMIFS($D:$D,$C:$C,C1046,$A:$A,_xlfn.MAXIFS($A:$A,$A:$A,"&lt;"&amp;A1046))+SUMIFS(Movimentacao!$D:$D,Movimentacao!$C:$C,C1046,Movimentacao!$A:$A,A1046)</f>
        <v>112373</v>
      </c>
      <c r="E1046" s="2">
        <v>100.4</v>
      </c>
      <c r="F1046" s="2">
        <f t="shared" si="17"/>
        <v>11282249.200000001</v>
      </c>
    </row>
    <row r="1047" spans="1:6" x14ac:dyDescent="0.25">
      <c r="A1047" s="4">
        <v>44364</v>
      </c>
      <c r="B1047" t="s">
        <v>12</v>
      </c>
      <c r="C1047" t="s">
        <v>53</v>
      </c>
      <c r="D1047" s="7">
        <f>SUMIFS($D:$D,$C:$C,C1047,$A:$A,_xlfn.MAXIFS($A:$A,$A:$A,"&lt;"&amp;A1047))+SUMIFS(Movimentacao!$D:$D,Movimentacao!$C:$C,C1047,Movimentacao!$A:$A,A1047)</f>
        <v>159847</v>
      </c>
      <c r="E1047" s="2">
        <v>93.8</v>
      </c>
      <c r="F1047" s="2">
        <f t="shared" si="17"/>
        <v>14993648.6</v>
      </c>
    </row>
    <row r="1048" spans="1:6" x14ac:dyDescent="0.25">
      <c r="A1048" s="4">
        <v>44364</v>
      </c>
      <c r="B1048" t="s">
        <v>12</v>
      </c>
      <c r="C1048" t="s">
        <v>50</v>
      </c>
      <c r="D1048" s="7">
        <f>SUMIFS($D:$D,$C:$C,C1048,$A:$A,_xlfn.MAXIFS($A:$A,$A:$A,"&lt;"&amp;A1048))+SUMIFS(Movimentacao!$D:$D,Movimentacao!$C:$C,C1048,Movimentacao!$A:$A,A1048)</f>
        <v>138700</v>
      </c>
      <c r="E1048" s="2">
        <v>111.8</v>
      </c>
      <c r="F1048" s="2">
        <f t="shared" si="17"/>
        <v>15506660</v>
      </c>
    </row>
    <row r="1049" spans="1:6" x14ac:dyDescent="0.25">
      <c r="A1049" s="4">
        <v>44365</v>
      </c>
      <c r="B1049" t="s">
        <v>12</v>
      </c>
      <c r="C1049" t="s">
        <v>2670</v>
      </c>
      <c r="D1049" s="7">
        <f>SUMIFS($D:$D,$C:$C,C1049,$A:$A,_xlfn.MAXIFS($A:$A,$A:$A,"&lt;"&amp;A1049))+SUMIFS(Movimentacao!$D:$D,Movimentacao!$C:$C,C1049,Movimentacao!$A:$A,A1049)</f>
        <v>72289</v>
      </c>
      <c r="E1049" s="2">
        <v>83</v>
      </c>
      <c r="F1049" s="2">
        <f t="shared" si="17"/>
        <v>5999987</v>
      </c>
    </row>
    <row r="1050" spans="1:6" x14ac:dyDescent="0.25">
      <c r="A1050" s="4">
        <v>44365</v>
      </c>
      <c r="B1050" t="s">
        <v>12</v>
      </c>
      <c r="C1050" t="s">
        <v>2681</v>
      </c>
      <c r="D1050" s="7">
        <f>SUMIFS($D:$D,$C:$C,C1050,$A:$A,_xlfn.MAXIFS($A:$A,$A:$A,"&lt;"&amp;A1050))+SUMIFS(Movimentacao!$D:$D,Movimentacao!$C:$C,C1050,Movimentacao!$A:$A,A1050)</f>
        <v>36095</v>
      </c>
      <c r="E1050" s="2">
        <v>100.6</v>
      </c>
      <c r="F1050" s="2">
        <f t="shared" si="17"/>
        <v>3631157</v>
      </c>
    </row>
    <row r="1051" spans="1:6" x14ac:dyDescent="0.25">
      <c r="A1051" s="4">
        <v>44365</v>
      </c>
      <c r="B1051" t="s">
        <v>12</v>
      </c>
      <c r="C1051" t="s">
        <v>2680</v>
      </c>
      <c r="D1051" s="7">
        <f>SUMIFS($D:$D,$C:$C,C1051,$A:$A,_xlfn.MAXIFS($A:$A,$A:$A,"&lt;"&amp;A1051))+SUMIFS(Movimentacao!$D:$D,Movimentacao!$C:$C,C1051,Movimentacao!$A:$A,A1051)</f>
        <v>17997</v>
      </c>
      <c r="E1051" s="2">
        <v>104.4</v>
      </c>
      <c r="F1051" s="2">
        <f t="shared" si="17"/>
        <v>1878886.8</v>
      </c>
    </row>
    <row r="1052" spans="1:6" x14ac:dyDescent="0.25">
      <c r="A1052" s="4">
        <v>44365</v>
      </c>
      <c r="B1052" t="s">
        <v>12</v>
      </c>
      <c r="C1052" t="s">
        <v>2679</v>
      </c>
      <c r="D1052" s="7">
        <f>SUMIFS($D:$D,$C:$C,C1052,$A:$A,_xlfn.MAXIFS($A:$A,$A:$A,"&lt;"&amp;A1052))+SUMIFS(Movimentacao!$D:$D,Movimentacao!$C:$C,C1052,Movimentacao!$A:$A,A1052)</f>
        <v>38571</v>
      </c>
      <c r="E1052" s="2">
        <v>100.6</v>
      </c>
      <c r="F1052" s="2">
        <f t="shared" si="17"/>
        <v>3880242.5999999996</v>
      </c>
    </row>
    <row r="1053" spans="1:6" x14ac:dyDescent="0.25">
      <c r="A1053" s="4">
        <v>44365</v>
      </c>
      <c r="B1053" t="s">
        <v>12</v>
      </c>
      <c r="C1053" t="s">
        <v>2673</v>
      </c>
      <c r="D1053" s="7">
        <f>SUMIFS($D:$D,$C:$C,C1053,$A:$A,_xlfn.MAXIFS($A:$A,$A:$A,"&lt;"&amp;A1053))+SUMIFS(Movimentacao!$D:$D,Movimentacao!$C:$C,C1053,Movimentacao!$A:$A,A1053)</f>
        <v>626</v>
      </c>
      <c r="E1053" s="2">
        <v>101.71</v>
      </c>
      <c r="F1053" s="2">
        <f t="shared" si="17"/>
        <v>63670.46</v>
      </c>
    </row>
    <row r="1054" spans="1:6" x14ac:dyDescent="0.25">
      <c r="A1054" s="4">
        <v>44365</v>
      </c>
      <c r="B1054" t="s">
        <v>12</v>
      </c>
      <c r="C1054" t="s">
        <v>2672</v>
      </c>
      <c r="D1054" s="7">
        <f>SUMIFS($D:$D,$C:$C,C1054,$A:$A,_xlfn.MAXIFS($A:$A,$A:$A,"&lt;"&amp;A1054))+SUMIFS(Movimentacao!$D:$D,Movimentacao!$C:$C,C1054,Movimentacao!$A:$A,A1054)</f>
        <v>125878</v>
      </c>
      <c r="E1054" s="2">
        <v>89.51</v>
      </c>
      <c r="F1054" s="2">
        <f t="shared" si="17"/>
        <v>11267339.780000001</v>
      </c>
    </row>
    <row r="1055" spans="1:6" x14ac:dyDescent="0.25">
      <c r="A1055" s="4">
        <v>44365</v>
      </c>
      <c r="B1055" t="s">
        <v>12</v>
      </c>
      <c r="C1055" t="s">
        <v>2671</v>
      </c>
      <c r="D1055" s="7">
        <f>SUMIFS($D:$D,$C:$C,C1055,$A:$A,_xlfn.MAXIFS($A:$A,$A:$A,"&lt;"&amp;A1055))+SUMIFS(Movimentacao!$D:$D,Movimentacao!$C:$C,C1055,Movimentacao!$A:$A,A1055)</f>
        <v>55971</v>
      </c>
      <c r="E1055" s="2">
        <v>200.5</v>
      </c>
      <c r="F1055" s="2">
        <f t="shared" si="17"/>
        <v>11222185.5</v>
      </c>
    </row>
    <row r="1056" spans="1:6" x14ac:dyDescent="0.25">
      <c r="A1056" s="4">
        <v>44365</v>
      </c>
      <c r="B1056" t="s">
        <v>12</v>
      </c>
      <c r="C1056" t="s">
        <v>56</v>
      </c>
      <c r="D1056" s="7">
        <f>SUMIFS($D:$D,$C:$C,C1056,$A:$A,_xlfn.MAXIFS($A:$A,$A:$A,"&lt;"&amp;A1056))+SUMIFS(Movimentacao!$D:$D,Movimentacao!$C:$C,C1056,Movimentacao!$A:$A,A1056)</f>
        <v>132323</v>
      </c>
      <c r="E1056" s="2">
        <v>111.9</v>
      </c>
      <c r="F1056" s="2">
        <f t="shared" si="17"/>
        <v>14806943.700000001</v>
      </c>
    </row>
    <row r="1057" spans="1:6" x14ac:dyDescent="0.25">
      <c r="A1057" s="4">
        <v>44365</v>
      </c>
      <c r="B1057" t="s">
        <v>12</v>
      </c>
      <c r="C1057" t="s">
        <v>2682</v>
      </c>
      <c r="D1057" s="7">
        <f>SUMIFS($D:$D,$C:$C,C1057,$A:$A,_xlfn.MAXIFS($A:$A,$A:$A,"&lt;"&amp;A1057))+SUMIFS(Movimentacao!$D:$D,Movimentacao!$C:$C,C1057,Movimentacao!$A:$A,A1057)</f>
        <v>77623</v>
      </c>
      <c r="E1057" s="2">
        <v>92</v>
      </c>
      <c r="F1057" s="2">
        <f t="shared" si="17"/>
        <v>7141316</v>
      </c>
    </row>
    <row r="1058" spans="1:6" x14ac:dyDescent="0.25">
      <c r="A1058" s="4">
        <v>44365</v>
      </c>
      <c r="B1058" t="s">
        <v>12</v>
      </c>
      <c r="C1058" t="s">
        <v>54</v>
      </c>
      <c r="D1058" s="7">
        <f>SUMIFS($D:$D,$C:$C,C1058,$A:$A,_xlfn.MAXIFS($A:$A,$A:$A,"&lt;"&amp;A1058))+SUMIFS(Movimentacao!$D:$D,Movimentacao!$C:$C,C1058,Movimentacao!$A:$A,A1058)</f>
        <v>85534</v>
      </c>
      <c r="E1058" s="2">
        <v>52.65</v>
      </c>
      <c r="F1058" s="2">
        <f t="shared" si="17"/>
        <v>4503365.0999999996</v>
      </c>
    </row>
    <row r="1059" spans="1:6" x14ac:dyDescent="0.25">
      <c r="A1059" s="4">
        <v>44365</v>
      </c>
      <c r="B1059" t="s">
        <v>12</v>
      </c>
      <c r="C1059" t="s">
        <v>47</v>
      </c>
      <c r="D1059" s="7">
        <f>SUMIFS($D:$D,$C:$C,C1059,$A:$A,_xlfn.MAXIFS($A:$A,$A:$A,"&lt;"&amp;A1059))+SUMIFS(Movimentacao!$D:$D,Movimentacao!$C:$C,C1059,Movimentacao!$A:$A,A1059)</f>
        <v>51825</v>
      </c>
      <c r="E1059" s="2">
        <v>86.16</v>
      </c>
      <c r="F1059" s="2">
        <f t="shared" si="17"/>
        <v>4465242</v>
      </c>
    </row>
    <row r="1060" spans="1:6" x14ac:dyDescent="0.25">
      <c r="A1060" s="4">
        <v>44365</v>
      </c>
      <c r="B1060" t="s">
        <v>12</v>
      </c>
      <c r="C1060" t="s">
        <v>48</v>
      </c>
      <c r="D1060" s="7">
        <f>SUMIFS($D:$D,$C:$C,C1060,$A:$A,_xlfn.MAXIFS($A:$A,$A:$A,"&lt;"&amp;A1060))+SUMIFS(Movimentacao!$D:$D,Movimentacao!$C:$C,C1060,Movimentacao!$A:$A,A1060)</f>
        <v>117439</v>
      </c>
      <c r="E1060" s="2">
        <v>107.5</v>
      </c>
      <c r="F1060" s="2">
        <f t="shared" si="17"/>
        <v>12624692.5</v>
      </c>
    </row>
    <row r="1061" spans="1:6" x14ac:dyDescent="0.25">
      <c r="A1061" s="4">
        <v>44365</v>
      </c>
      <c r="B1061" t="s">
        <v>12</v>
      </c>
      <c r="C1061" t="s">
        <v>49</v>
      </c>
      <c r="D1061" s="7">
        <f>SUMIFS($D:$D,$C:$C,C1061,$A:$A,_xlfn.MAXIFS($A:$A,$A:$A,"&lt;"&amp;A1061))+SUMIFS(Movimentacao!$D:$D,Movimentacao!$C:$C,C1061,Movimentacao!$A:$A,A1061)</f>
        <v>32413</v>
      </c>
      <c r="E1061" s="2">
        <v>68.099999999999994</v>
      </c>
      <c r="F1061" s="2">
        <f t="shared" si="17"/>
        <v>2207325.2999999998</v>
      </c>
    </row>
    <row r="1062" spans="1:6" x14ac:dyDescent="0.25">
      <c r="A1062" s="4">
        <v>44365</v>
      </c>
      <c r="B1062" t="s">
        <v>12</v>
      </c>
      <c r="C1062" t="s">
        <v>55</v>
      </c>
      <c r="D1062" s="7">
        <f>SUMIFS($D:$D,$C:$C,C1062,$A:$A,_xlfn.MAXIFS($A:$A,$A:$A,"&lt;"&amp;A1062))+SUMIFS(Movimentacao!$D:$D,Movimentacao!$C:$C,C1062,Movimentacao!$A:$A,A1062)</f>
        <v>30794</v>
      </c>
      <c r="E1062" s="2">
        <v>98.97</v>
      </c>
      <c r="F1062" s="2">
        <f t="shared" si="17"/>
        <v>3047682.18</v>
      </c>
    </row>
    <row r="1063" spans="1:6" x14ac:dyDescent="0.25">
      <c r="A1063" s="4">
        <v>44365</v>
      </c>
      <c r="B1063" t="s">
        <v>12</v>
      </c>
      <c r="C1063" t="s">
        <v>51</v>
      </c>
      <c r="D1063" s="7">
        <f>SUMIFS($D:$D,$C:$C,C1063,$A:$A,_xlfn.MAXIFS($A:$A,$A:$A,"&lt;"&amp;A1063))+SUMIFS(Movimentacao!$D:$D,Movimentacao!$C:$C,C1063,Movimentacao!$A:$A,A1063)</f>
        <v>34257</v>
      </c>
      <c r="E1063" s="2">
        <v>110</v>
      </c>
      <c r="F1063" s="2">
        <f t="shared" si="17"/>
        <v>3768270</v>
      </c>
    </row>
    <row r="1064" spans="1:6" x14ac:dyDescent="0.25">
      <c r="A1064" s="4">
        <v>44365</v>
      </c>
      <c r="B1064" t="s">
        <v>12</v>
      </c>
      <c r="C1064" t="s">
        <v>52</v>
      </c>
      <c r="D1064" s="7">
        <f>SUMIFS($D:$D,$C:$C,C1064,$A:$A,_xlfn.MAXIFS($A:$A,$A:$A,"&lt;"&amp;A1064))+SUMIFS(Movimentacao!$D:$D,Movimentacao!$C:$C,C1064,Movimentacao!$A:$A,A1064)</f>
        <v>112373</v>
      </c>
      <c r="E1064" s="2">
        <v>100.6</v>
      </c>
      <c r="F1064" s="2">
        <f t="shared" si="17"/>
        <v>11304723.799999999</v>
      </c>
    </row>
    <row r="1065" spans="1:6" x14ac:dyDescent="0.25">
      <c r="A1065" s="4">
        <v>44365</v>
      </c>
      <c r="B1065" t="s">
        <v>12</v>
      </c>
      <c r="C1065" t="s">
        <v>53</v>
      </c>
      <c r="D1065" s="7">
        <f>SUMIFS($D:$D,$C:$C,C1065,$A:$A,_xlfn.MAXIFS($A:$A,$A:$A,"&lt;"&amp;A1065))+SUMIFS(Movimentacao!$D:$D,Movimentacao!$C:$C,C1065,Movimentacao!$A:$A,A1065)</f>
        <v>159847</v>
      </c>
      <c r="E1065" s="2">
        <v>94.3</v>
      </c>
      <c r="F1065" s="2">
        <f t="shared" si="17"/>
        <v>15073572.1</v>
      </c>
    </row>
    <row r="1066" spans="1:6" x14ac:dyDescent="0.25">
      <c r="A1066" s="4">
        <v>44365</v>
      </c>
      <c r="B1066" t="s">
        <v>12</v>
      </c>
      <c r="C1066" t="s">
        <v>50</v>
      </c>
      <c r="D1066" s="7">
        <f>SUMIFS($D:$D,$C:$C,C1066,$A:$A,_xlfn.MAXIFS($A:$A,$A:$A,"&lt;"&amp;A1066))+SUMIFS(Movimentacao!$D:$D,Movimentacao!$C:$C,C1066,Movimentacao!$A:$A,A1066)</f>
        <v>138700</v>
      </c>
      <c r="E1066" s="2">
        <v>111.33</v>
      </c>
      <c r="F1066" s="2">
        <f t="shared" si="17"/>
        <v>15441471</v>
      </c>
    </row>
    <row r="1067" spans="1:6" x14ac:dyDescent="0.25">
      <c r="A1067" s="4">
        <v>44368</v>
      </c>
      <c r="B1067" t="s">
        <v>12</v>
      </c>
      <c r="C1067" t="s">
        <v>56</v>
      </c>
      <c r="D1067" s="7">
        <f>SUMIFS($D:$D,$C:$C,C1067,$A:$A,_xlfn.MAXIFS($A:$A,$A:$A,"&lt;"&amp;A1067))+SUMIFS(Movimentacao!$D:$D,Movimentacao!$C:$C,C1067,Movimentacao!$A:$A,A1067)</f>
        <v>132323</v>
      </c>
      <c r="E1067" s="2">
        <v>111.03</v>
      </c>
      <c r="F1067" s="2">
        <f t="shared" si="17"/>
        <v>14691822.689999999</v>
      </c>
    </row>
    <row r="1068" spans="1:6" x14ac:dyDescent="0.25">
      <c r="A1068" s="4">
        <v>44368</v>
      </c>
      <c r="B1068" t="s">
        <v>12</v>
      </c>
      <c r="C1068" t="s">
        <v>2681</v>
      </c>
      <c r="D1068" s="7">
        <f>SUMIFS($D:$D,$C:$C,C1068,$A:$A,_xlfn.MAXIFS($A:$A,$A:$A,"&lt;"&amp;A1068))+SUMIFS(Movimentacao!$D:$D,Movimentacao!$C:$C,C1068,Movimentacao!$A:$A,A1068)</f>
        <v>36095</v>
      </c>
      <c r="E1068" s="2">
        <v>100.87</v>
      </c>
      <c r="F1068" s="2">
        <f t="shared" si="17"/>
        <v>3640902.6500000004</v>
      </c>
    </row>
    <row r="1069" spans="1:6" x14ac:dyDescent="0.25">
      <c r="A1069" s="4">
        <v>44368</v>
      </c>
      <c r="B1069" t="s">
        <v>12</v>
      </c>
      <c r="C1069" t="s">
        <v>2680</v>
      </c>
      <c r="D1069" s="7">
        <f>SUMIFS($D:$D,$C:$C,C1069,$A:$A,_xlfn.MAXIFS($A:$A,$A:$A,"&lt;"&amp;A1069))+SUMIFS(Movimentacao!$D:$D,Movimentacao!$C:$C,C1069,Movimentacao!$A:$A,A1069)</f>
        <v>17997</v>
      </c>
      <c r="E1069" s="2">
        <v>104.95</v>
      </c>
      <c r="F1069" s="2">
        <f t="shared" si="17"/>
        <v>1888785.1500000001</v>
      </c>
    </row>
    <row r="1070" spans="1:6" x14ac:dyDescent="0.25">
      <c r="A1070" s="4">
        <v>44368</v>
      </c>
      <c r="B1070" t="s">
        <v>12</v>
      </c>
      <c r="C1070" t="s">
        <v>2679</v>
      </c>
      <c r="D1070" s="7">
        <f>SUMIFS($D:$D,$C:$C,C1070,$A:$A,_xlfn.MAXIFS($A:$A,$A:$A,"&lt;"&amp;A1070))+SUMIFS(Movimentacao!$D:$D,Movimentacao!$C:$C,C1070,Movimentacao!$A:$A,A1070)</f>
        <v>38571</v>
      </c>
      <c r="E1070" s="2">
        <v>100.87</v>
      </c>
      <c r="F1070" s="2">
        <f t="shared" si="17"/>
        <v>3890656.77</v>
      </c>
    </row>
    <row r="1071" spans="1:6" x14ac:dyDescent="0.25">
      <c r="A1071" s="4">
        <v>44368</v>
      </c>
      <c r="B1071" t="s">
        <v>12</v>
      </c>
      <c r="C1071" t="s">
        <v>2673</v>
      </c>
      <c r="D1071" s="7">
        <f>SUMIFS($D:$D,$C:$C,C1071,$A:$A,_xlfn.MAXIFS($A:$A,$A:$A,"&lt;"&amp;A1071))+SUMIFS(Movimentacao!$D:$D,Movimentacao!$C:$C,C1071,Movimentacao!$A:$A,A1071)</f>
        <v>626</v>
      </c>
      <c r="E1071" s="2">
        <v>101.79</v>
      </c>
      <c r="F1071" s="2">
        <f t="shared" si="17"/>
        <v>63720.54</v>
      </c>
    </row>
    <row r="1072" spans="1:6" x14ac:dyDescent="0.25">
      <c r="A1072" s="4">
        <v>44368</v>
      </c>
      <c r="B1072" t="s">
        <v>12</v>
      </c>
      <c r="C1072" t="s">
        <v>2672</v>
      </c>
      <c r="D1072" s="7">
        <f>SUMIFS($D:$D,$C:$C,C1072,$A:$A,_xlfn.MAXIFS($A:$A,$A:$A,"&lt;"&amp;A1072))+SUMIFS(Movimentacao!$D:$D,Movimentacao!$C:$C,C1072,Movimentacao!$A:$A,A1072)</f>
        <v>125878</v>
      </c>
      <c r="E1072" s="2">
        <v>89.72</v>
      </c>
      <c r="F1072" s="2">
        <f t="shared" si="17"/>
        <v>11293774.16</v>
      </c>
    </row>
    <row r="1073" spans="1:6" x14ac:dyDescent="0.25">
      <c r="A1073" s="4">
        <v>44368</v>
      </c>
      <c r="B1073" t="s">
        <v>12</v>
      </c>
      <c r="C1073" t="s">
        <v>2671</v>
      </c>
      <c r="D1073" s="7">
        <f>SUMIFS($D:$D,$C:$C,C1073,$A:$A,_xlfn.MAXIFS($A:$A,$A:$A,"&lt;"&amp;A1073))+SUMIFS(Movimentacao!$D:$D,Movimentacao!$C:$C,C1073,Movimentacao!$A:$A,A1073)</f>
        <v>55971</v>
      </c>
      <c r="E1073" s="2">
        <v>200.18</v>
      </c>
      <c r="F1073" s="2">
        <f t="shared" si="17"/>
        <v>11204274.780000001</v>
      </c>
    </row>
    <row r="1074" spans="1:6" x14ac:dyDescent="0.25">
      <c r="A1074" s="4">
        <v>44368</v>
      </c>
      <c r="B1074" t="s">
        <v>12</v>
      </c>
      <c r="C1074" t="s">
        <v>2670</v>
      </c>
      <c r="D1074" s="7">
        <f>SUMIFS($D:$D,$C:$C,C1074,$A:$A,_xlfn.MAXIFS($A:$A,$A:$A,"&lt;"&amp;A1074))+SUMIFS(Movimentacao!$D:$D,Movimentacao!$C:$C,C1074,Movimentacao!$A:$A,A1074)</f>
        <v>72289</v>
      </c>
      <c r="E1074" s="2">
        <v>83.15</v>
      </c>
      <c r="F1074" s="2">
        <f t="shared" si="17"/>
        <v>6010830.3500000006</v>
      </c>
    </row>
    <row r="1075" spans="1:6" x14ac:dyDescent="0.25">
      <c r="A1075" s="4">
        <v>44368</v>
      </c>
      <c r="B1075" t="s">
        <v>12</v>
      </c>
      <c r="C1075" t="s">
        <v>2682</v>
      </c>
      <c r="D1075" s="7">
        <f>SUMIFS($D:$D,$C:$C,C1075,$A:$A,_xlfn.MAXIFS($A:$A,$A:$A,"&lt;"&amp;A1075))+SUMIFS(Movimentacao!$D:$D,Movimentacao!$C:$C,C1075,Movimentacao!$A:$A,A1075)</f>
        <v>77623</v>
      </c>
      <c r="E1075" s="2">
        <v>91.89</v>
      </c>
      <c r="F1075" s="2">
        <f t="shared" si="17"/>
        <v>7132777.4699999997</v>
      </c>
    </row>
    <row r="1076" spans="1:6" x14ac:dyDescent="0.25">
      <c r="A1076" s="4">
        <v>44368</v>
      </c>
      <c r="B1076" t="s">
        <v>12</v>
      </c>
      <c r="C1076" t="s">
        <v>55</v>
      </c>
      <c r="D1076" s="7">
        <f>SUMIFS($D:$D,$C:$C,C1076,$A:$A,_xlfn.MAXIFS($A:$A,$A:$A,"&lt;"&amp;A1076))+SUMIFS(Movimentacao!$D:$D,Movimentacao!$C:$C,C1076,Movimentacao!$A:$A,A1076)</f>
        <v>30794</v>
      </c>
      <c r="E1076" s="2">
        <v>102</v>
      </c>
      <c r="F1076" s="2">
        <f t="shared" si="17"/>
        <v>3140988</v>
      </c>
    </row>
    <row r="1077" spans="1:6" x14ac:dyDescent="0.25">
      <c r="A1077" s="4">
        <v>44368</v>
      </c>
      <c r="B1077" t="s">
        <v>12</v>
      </c>
      <c r="C1077" t="s">
        <v>53</v>
      </c>
      <c r="D1077" s="7">
        <f>SUMIFS($D:$D,$C:$C,C1077,$A:$A,_xlfn.MAXIFS($A:$A,$A:$A,"&lt;"&amp;A1077))+SUMIFS(Movimentacao!$D:$D,Movimentacao!$C:$C,C1077,Movimentacao!$A:$A,A1077)</f>
        <v>159847</v>
      </c>
      <c r="E1077" s="2">
        <v>94.9</v>
      </c>
      <c r="F1077" s="2">
        <f t="shared" si="17"/>
        <v>15169480.300000001</v>
      </c>
    </row>
    <row r="1078" spans="1:6" x14ac:dyDescent="0.25">
      <c r="A1078" s="4">
        <v>44368</v>
      </c>
      <c r="B1078" t="s">
        <v>12</v>
      </c>
      <c r="C1078" t="s">
        <v>52</v>
      </c>
      <c r="D1078" s="7">
        <f>SUMIFS($D:$D,$C:$C,C1078,$A:$A,_xlfn.MAXIFS($A:$A,$A:$A,"&lt;"&amp;A1078))+SUMIFS(Movimentacao!$D:$D,Movimentacao!$C:$C,C1078,Movimentacao!$A:$A,A1078)</f>
        <v>112373</v>
      </c>
      <c r="E1078" s="2">
        <v>100.87</v>
      </c>
      <c r="F1078" s="2">
        <f t="shared" si="17"/>
        <v>11335064.51</v>
      </c>
    </row>
    <row r="1079" spans="1:6" x14ac:dyDescent="0.25">
      <c r="A1079" s="4">
        <v>44368</v>
      </c>
      <c r="B1079" t="s">
        <v>12</v>
      </c>
      <c r="C1079" t="s">
        <v>51</v>
      </c>
      <c r="D1079" s="7">
        <f>SUMIFS($D:$D,$C:$C,C1079,$A:$A,_xlfn.MAXIFS($A:$A,$A:$A,"&lt;"&amp;A1079))+SUMIFS(Movimentacao!$D:$D,Movimentacao!$C:$C,C1079,Movimentacao!$A:$A,A1079)</f>
        <v>34257</v>
      </c>
      <c r="E1079" s="2">
        <v>111</v>
      </c>
      <c r="F1079" s="2">
        <f t="shared" si="17"/>
        <v>3802527</v>
      </c>
    </row>
    <row r="1080" spans="1:6" x14ac:dyDescent="0.25">
      <c r="A1080" s="4">
        <v>44368</v>
      </c>
      <c r="B1080" t="s">
        <v>12</v>
      </c>
      <c r="C1080" t="s">
        <v>50</v>
      </c>
      <c r="D1080" s="7">
        <f>SUMIFS($D:$D,$C:$C,C1080,$A:$A,_xlfn.MAXIFS($A:$A,$A:$A,"&lt;"&amp;A1080))+SUMIFS(Movimentacao!$D:$D,Movimentacao!$C:$C,C1080,Movimentacao!$A:$A,A1080)</f>
        <v>138700</v>
      </c>
      <c r="E1080" s="2">
        <v>111.03</v>
      </c>
      <c r="F1080" s="2">
        <f t="shared" si="17"/>
        <v>15399861</v>
      </c>
    </row>
    <row r="1081" spans="1:6" x14ac:dyDescent="0.25">
      <c r="A1081" s="4">
        <v>44368</v>
      </c>
      <c r="B1081" t="s">
        <v>12</v>
      </c>
      <c r="C1081" t="s">
        <v>49</v>
      </c>
      <c r="D1081" s="7">
        <f>SUMIFS($D:$D,$C:$C,C1081,$A:$A,_xlfn.MAXIFS($A:$A,$A:$A,"&lt;"&amp;A1081))+SUMIFS(Movimentacao!$D:$D,Movimentacao!$C:$C,C1081,Movimentacao!$A:$A,A1081)</f>
        <v>32719</v>
      </c>
      <c r="E1081" s="2">
        <v>67.8</v>
      </c>
      <c r="F1081" s="2">
        <f t="shared" si="17"/>
        <v>2218348.1999999997</v>
      </c>
    </row>
    <row r="1082" spans="1:6" x14ac:dyDescent="0.25">
      <c r="A1082" s="4">
        <v>44368</v>
      </c>
      <c r="B1082" t="s">
        <v>12</v>
      </c>
      <c r="C1082" t="s">
        <v>48</v>
      </c>
      <c r="D1082" s="7">
        <f>SUMIFS($D:$D,$C:$C,C1082,$A:$A,_xlfn.MAXIFS($A:$A,$A:$A,"&lt;"&amp;A1082))+SUMIFS(Movimentacao!$D:$D,Movimentacao!$C:$C,C1082,Movimentacao!$A:$A,A1082)</f>
        <v>117439</v>
      </c>
      <c r="E1082" s="2">
        <v>107.5</v>
      </c>
      <c r="F1082" s="2">
        <f t="shared" si="17"/>
        <v>12624692.5</v>
      </c>
    </row>
    <row r="1083" spans="1:6" x14ac:dyDescent="0.25">
      <c r="A1083" s="4">
        <v>44368</v>
      </c>
      <c r="B1083" t="s">
        <v>12</v>
      </c>
      <c r="C1083" t="s">
        <v>47</v>
      </c>
      <c r="D1083" s="7">
        <f>SUMIFS($D:$D,$C:$C,C1083,$A:$A,_xlfn.MAXIFS($A:$A,$A:$A,"&lt;"&amp;A1083))+SUMIFS(Movimentacao!$D:$D,Movimentacao!$C:$C,C1083,Movimentacao!$A:$A,A1083)</f>
        <v>51825</v>
      </c>
      <c r="E1083" s="2">
        <v>85.94</v>
      </c>
      <c r="F1083" s="2">
        <f t="shared" si="17"/>
        <v>4453840.5</v>
      </c>
    </row>
    <row r="1084" spans="1:6" x14ac:dyDescent="0.25">
      <c r="A1084" s="4">
        <v>44368</v>
      </c>
      <c r="B1084" t="s">
        <v>12</v>
      </c>
      <c r="C1084" t="s">
        <v>54</v>
      </c>
      <c r="D1084" s="7">
        <f>SUMIFS($D:$D,$C:$C,C1084,$A:$A,_xlfn.MAXIFS($A:$A,$A:$A,"&lt;"&amp;A1084))+SUMIFS(Movimentacao!$D:$D,Movimentacao!$C:$C,C1084,Movimentacao!$A:$A,A1084)</f>
        <v>85534</v>
      </c>
      <c r="E1084" s="2">
        <v>52.7</v>
      </c>
      <c r="F1084" s="2">
        <f t="shared" si="17"/>
        <v>4507641.8</v>
      </c>
    </row>
    <row r="1085" spans="1:6" x14ac:dyDescent="0.25">
      <c r="A1085" s="4">
        <v>44369</v>
      </c>
      <c r="B1085" t="s">
        <v>12</v>
      </c>
      <c r="C1085" t="s">
        <v>2672</v>
      </c>
      <c r="D1085" s="7">
        <f>SUMIFS($D:$D,$C:$C,C1085,$A:$A,_xlfn.MAXIFS($A:$A,$A:$A,"&lt;"&amp;A1085))+SUMIFS(Movimentacao!$D:$D,Movimentacao!$C:$C,C1085,Movimentacao!$A:$A,A1085)</f>
        <v>125878</v>
      </c>
      <c r="E1085" s="2">
        <v>89.67</v>
      </c>
      <c r="F1085" s="2">
        <f t="shared" si="17"/>
        <v>11287480.26</v>
      </c>
    </row>
    <row r="1086" spans="1:6" x14ac:dyDescent="0.25">
      <c r="A1086" s="4">
        <v>44369</v>
      </c>
      <c r="B1086" t="s">
        <v>12</v>
      </c>
      <c r="C1086" t="s">
        <v>2673</v>
      </c>
      <c r="D1086" s="7">
        <f>SUMIFS($D:$D,$C:$C,C1086,$A:$A,_xlfn.MAXIFS($A:$A,$A:$A,"&lt;"&amp;A1086))+SUMIFS(Movimentacao!$D:$D,Movimentacao!$C:$C,C1086,Movimentacao!$A:$A,A1086)</f>
        <v>626</v>
      </c>
      <c r="E1086" s="2">
        <v>102</v>
      </c>
      <c r="F1086" s="2">
        <f t="shared" si="17"/>
        <v>63852</v>
      </c>
    </row>
    <row r="1087" spans="1:6" x14ac:dyDescent="0.25">
      <c r="A1087" s="4">
        <v>44369</v>
      </c>
      <c r="B1087" t="s">
        <v>12</v>
      </c>
      <c r="C1087" t="s">
        <v>2679</v>
      </c>
      <c r="D1087" s="7">
        <f>SUMIFS($D:$D,$C:$C,C1087,$A:$A,_xlfn.MAXIFS($A:$A,$A:$A,"&lt;"&amp;A1087))+SUMIFS(Movimentacao!$D:$D,Movimentacao!$C:$C,C1087,Movimentacao!$A:$A,A1087)</f>
        <v>38571</v>
      </c>
      <c r="E1087" s="2">
        <v>100.94</v>
      </c>
      <c r="F1087" s="2">
        <f t="shared" si="17"/>
        <v>3893356.7399999998</v>
      </c>
    </row>
    <row r="1088" spans="1:6" x14ac:dyDescent="0.25">
      <c r="A1088" s="4">
        <v>44369</v>
      </c>
      <c r="B1088" t="s">
        <v>12</v>
      </c>
      <c r="C1088" t="s">
        <v>2683</v>
      </c>
      <c r="D1088" s="7">
        <f>SUMIFS($D:$D,$C:$C,C1088,$A:$A,_xlfn.MAXIFS($A:$A,$A:$A,"&lt;"&amp;A1088))+SUMIFS(Movimentacao!$D:$D,Movimentacao!$C:$C,C1088,Movimentacao!$A:$A,A1088)</f>
        <v>96554</v>
      </c>
      <c r="E1088" s="2">
        <v>104.15</v>
      </c>
      <c r="F1088" s="2">
        <f t="shared" si="17"/>
        <v>10056099.1</v>
      </c>
    </row>
    <row r="1089" spans="1:6" x14ac:dyDescent="0.25">
      <c r="A1089" s="4">
        <v>44369</v>
      </c>
      <c r="B1089" t="s">
        <v>12</v>
      </c>
      <c r="C1089" t="s">
        <v>2681</v>
      </c>
      <c r="D1089" s="7">
        <f>SUMIFS($D:$D,$C:$C,C1089,$A:$A,_xlfn.MAXIFS($A:$A,$A:$A,"&lt;"&amp;A1089))+SUMIFS(Movimentacao!$D:$D,Movimentacao!$C:$C,C1089,Movimentacao!$A:$A,A1089)</f>
        <v>36095</v>
      </c>
      <c r="E1089" s="2">
        <v>100.94</v>
      </c>
      <c r="F1089" s="2">
        <f t="shared" si="17"/>
        <v>3643429.3</v>
      </c>
    </row>
    <row r="1090" spans="1:6" x14ac:dyDescent="0.25">
      <c r="A1090" s="4">
        <v>44369</v>
      </c>
      <c r="B1090" t="s">
        <v>12</v>
      </c>
      <c r="C1090" t="s">
        <v>2682</v>
      </c>
      <c r="D1090" s="7">
        <f>SUMIFS($D:$D,$C:$C,C1090,$A:$A,_xlfn.MAXIFS($A:$A,$A:$A,"&lt;"&amp;A1090))+SUMIFS(Movimentacao!$D:$D,Movimentacao!$C:$C,C1090,Movimentacao!$A:$A,A1090)</f>
        <v>77623</v>
      </c>
      <c r="E1090" s="2">
        <v>92.25</v>
      </c>
      <c r="F1090" s="2">
        <f t="shared" si="17"/>
        <v>7160721.75</v>
      </c>
    </row>
    <row r="1091" spans="1:6" x14ac:dyDescent="0.25">
      <c r="A1091" s="4">
        <v>44369</v>
      </c>
      <c r="B1091" t="s">
        <v>12</v>
      </c>
      <c r="C1091" t="s">
        <v>2671</v>
      </c>
      <c r="D1091" s="7">
        <f>SUMIFS($D:$D,$C:$C,C1091,$A:$A,_xlfn.MAXIFS($A:$A,$A:$A,"&lt;"&amp;A1091))+SUMIFS(Movimentacao!$D:$D,Movimentacao!$C:$C,C1091,Movimentacao!$A:$A,A1091)</f>
        <v>55971</v>
      </c>
      <c r="E1091" s="2">
        <v>200.38</v>
      </c>
      <c r="F1091" s="2">
        <f t="shared" si="17"/>
        <v>11215468.98</v>
      </c>
    </row>
    <row r="1092" spans="1:6" x14ac:dyDescent="0.25">
      <c r="A1092" s="4">
        <v>44369</v>
      </c>
      <c r="B1092" t="s">
        <v>12</v>
      </c>
      <c r="C1092" t="s">
        <v>2680</v>
      </c>
      <c r="D1092" s="7">
        <f>SUMIFS($D:$D,$C:$C,C1092,$A:$A,_xlfn.MAXIFS($A:$A,$A:$A,"&lt;"&amp;A1092))+SUMIFS(Movimentacao!$D:$D,Movimentacao!$C:$C,C1092,Movimentacao!$A:$A,A1092)</f>
        <v>17997</v>
      </c>
      <c r="E1092" s="2">
        <v>104.15</v>
      </c>
      <c r="F1092" s="2">
        <f t="shared" si="17"/>
        <v>1874387.55</v>
      </c>
    </row>
    <row r="1093" spans="1:6" x14ac:dyDescent="0.25">
      <c r="A1093" s="4">
        <v>44369</v>
      </c>
      <c r="B1093" t="s">
        <v>12</v>
      </c>
      <c r="C1093" t="s">
        <v>2670</v>
      </c>
      <c r="D1093" s="7">
        <f>SUMIFS($D:$D,$C:$C,C1093,$A:$A,_xlfn.MAXIFS($A:$A,$A:$A,"&lt;"&amp;A1093))+SUMIFS(Movimentacao!$D:$D,Movimentacao!$C:$C,C1093,Movimentacao!$A:$A,A1093)</f>
        <v>72289</v>
      </c>
      <c r="E1093" s="2">
        <v>83.1</v>
      </c>
      <c r="F1093" s="2">
        <f t="shared" si="17"/>
        <v>6007215.8999999994</v>
      </c>
    </row>
    <row r="1094" spans="1:6" x14ac:dyDescent="0.25">
      <c r="A1094" s="4">
        <v>44369</v>
      </c>
      <c r="B1094" t="s">
        <v>12</v>
      </c>
      <c r="C1094" t="s">
        <v>48</v>
      </c>
      <c r="D1094" s="7">
        <f>SUMIFS($D:$D,$C:$C,C1094,$A:$A,_xlfn.MAXIFS($A:$A,$A:$A,"&lt;"&amp;A1094))+SUMIFS(Movimentacao!$D:$D,Movimentacao!$C:$C,C1094,Movimentacao!$A:$A,A1094)</f>
        <v>117439</v>
      </c>
      <c r="E1094" s="2">
        <v>105.23</v>
      </c>
      <c r="F1094" s="2">
        <f t="shared" si="17"/>
        <v>12358105.970000001</v>
      </c>
    </row>
    <row r="1095" spans="1:6" x14ac:dyDescent="0.25">
      <c r="A1095" s="4">
        <v>44369</v>
      </c>
      <c r="B1095" t="s">
        <v>12</v>
      </c>
      <c r="C1095" t="s">
        <v>55</v>
      </c>
      <c r="D1095" s="7">
        <f>SUMIFS($D:$D,$C:$C,C1095,$A:$A,_xlfn.MAXIFS($A:$A,$A:$A,"&lt;"&amp;A1095))+SUMIFS(Movimentacao!$D:$D,Movimentacao!$C:$C,C1095,Movimentacao!$A:$A,A1095)</f>
        <v>30794</v>
      </c>
      <c r="E1095" s="2">
        <v>100</v>
      </c>
      <c r="F1095" s="2">
        <f t="shared" si="17"/>
        <v>3079400</v>
      </c>
    </row>
    <row r="1096" spans="1:6" x14ac:dyDescent="0.25">
      <c r="A1096" s="4">
        <v>44369</v>
      </c>
      <c r="B1096" t="s">
        <v>12</v>
      </c>
      <c r="C1096" t="s">
        <v>47</v>
      </c>
      <c r="D1096" s="7">
        <f>SUMIFS($D:$D,$C:$C,C1096,$A:$A,_xlfn.MAXIFS($A:$A,$A:$A,"&lt;"&amp;A1096))+SUMIFS(Movimentacao!$D:$D,Movimentacao!$C:$C,C1096,Movimentacao!$A:$A,A1096)</f>
        <v>51825</v>
      </c>
      <c r="E1096" s="2">
        <v>85.89</v>
      </c>
      <c r="F1096" s="2">
        <f t="shared" si="17"/>
        <v>4451249.25</v>
      </c>
    </row>
    <row r="1097" spans="1:6" x14ac:dyDescent="0.25">
      <c r="A1097" s="4">
        <v>44369</v>
      </c>
      <c r="B1097" t="s">
        <v>12</v>
      </c>
      <c r="C1097" t="s">
        <v>49</v>
      </c>
      <c r="D1097" s="7">
        <f>SUMIFS($D:$D,$C:$C,C1097,$A:$A,_xlfn.MAXIFS($A:$A,$A:$A,"&lt;"&amp;A1097))+SUMIFS(Movimentacao!$D:$D,Movimentacao!$C:$C,C1097,Movimentacao!$A:$A,A1097)</f>
        <v>32774</v>
      </c>
      <c r="E1097" s="2">
        <v>68.2</v>
      </c>
      <c r="F1097" s="2">
        <f t="shared" ref="F1097:F1160" si="18">D1097*E1097</f>
        <v>2235186.8000000003</v>
      </c>
    </row>
    <row r="1098" spans="1:6" x14ac:dyDescent="0.25">
      <c r="A1098" s="4">
        <v>44369</v>
      </c>
      <c r="B1098" t="s">
        <v>12</v>
      </c>
      <c r="C1098" t="s">
        <v>50</v>
      </c>
      <c r="D1098" s="7">
        <f>SUMIFS($D:$D,$C:$C,C1098,$A:$A,_xlfn.MAXIFS($A:$A,$A:$A,"&lt;"&amp;A1098))+SUMIFS(Movimentacao!$D:$D,Movimentacao!$C:$C,C1098,Movimentacao!$A:$A,A1098)</f>
        <v>138700</v>
      </c>
      <c r="E1098" s="2">
        <v>108.99</v>
      </c>
      <c r="F1098" s="2">
        <f t="shared" si="18"/>
        <v>15116913</v>
      </c>
    </row>
    <row r="1099" spans="1:6" x14ac:dyDescent="0.25">
      <c r="A1099" s="4">
        <v>44369</v>
      </c>
      <c r="B1099" t="s">
        <v>12</v>
      </c>
      <c r="C1099" t="s">
        <v>56</v>
      </c>
      <c r="D1099" s="7">
        <f>SUMIFS($D:$D,$C:$C,C1099,$A:$A,_xlfn.MAXIFS($A:$A,$A:$A,"&lt;"&amp;A1099))+SUMIFS(Movimentacao!$D:$D,Movimentacao!$C:$C,C1099,Movimentacao!$A:$A,A1099)</f>
        <v>132323</v>
      </c>
      <c r="E1099" s="2">
        <v>110.1</v>
      </c>
      <c r="F1099" s="2">
        <f t="shared" si="18"/>
        <v>14568762.299999999</v>
      </c>
    </row>
    <row r="1100" spans="1:6" x14ac:dyDescent="0.25">
      <c r="A1100" s="4">
        <v>44369</v>
      </c>
      <c r="B1100" t="s">
        <v>12</v>
      </c>
      <c r="C1100" t="s">
        <v>52</v>
      </c>
      <c r="D1100" s="7">
        <f>SUMIFS($D:$D,$C:$C,C1100,$A:$A,_xlfn.MAXIFS($A:$A,$A:$A,"&lt;"&amp;A1100))+SUMIFS(Movimentacao!$D:$D,Movimentacao!$C:$C,C1100,Movimentacao!$A:$A,A1100)</f>
        <v>112373</v>
      </c>
      <c r="E1100" s="2">
        <v>100.94</v>
      </c>
      <c r="F1100" s="2">
        <f t="shared" si="18"/>
        <v>11342930.619999999</v>
      </c>
    </row>
    <row r="1101" spans="1:6" x14ac:dyDescent="0.25">
      <c r="A1101" s="4">
        <v>44369</v>
      </c>
      <c r="B1101" t="s">
        <v>12</v>
      </c>
      <c r="C1101" t="s">
        <v>53</v>
      </c>
      <c r="D1101" s="7">
        <f>SUMIFS($D:$D,$C:$C,C1101,$A:$A,_xlfn.MAXIFS($A:$A,$A:$A,"&lt;"&amp;A1101))+SUMIFS(Movimentacao!$D:$D,Movimentacao!$C:$C,C1101,Movimentacao!$A:$A,A1101)</f>
        <v>159847</v>
      </c>
      <c r="E1101" s="2">
        <v>94.5</v>
      </c>
      <c r="F1101" s="2">
        <f t="shared" si="18"/>
        <v>15105541.5</v>
      </c>
    </row>
    <row r="1102" spans="1:6" x14ac:dyDescent="0.25">
      <c r="A1102" s="4">
        <v>44369</v>
      </c>
      <c r="B1102" t="s">
        <v>12</v>
      </c>
      <c r="C1102" t="s">
        <v>54</v>
      </c>
      <c r="D1102" s="7">
        <f>SUMIFS($D:$D,$C:$C,C1102,$A:$A,_xlfn.MAXIFS($A:$A,$A:$A,"&lt;"&amp;A1102))+SUMIFS(Movimentacao!$D:$D,Movimentacao!$C:$C,C1102,Movimentacao!$A:$A,A1102)</f>
        <v>85534</v>
      </c>
      <c r="E1102" s="2">
        <v>52.44</v>
      </c>
      <c r="F1102" s="2">
        <f t="shared" si="18"/>
        <v>4485402.96</v>
      </c>
    </row>
    <row r="1103" spans="1:6" x14ac:dyDescent="0.25">
      <c r="A1103" s="4">
        <v>44369</v>
      </c>
      <c r="B1103" t="s">
        <v>12</v>
      </c>
      <c r="C1103" t="s">
        <v>51</v>
      </c>
      <c r="D1103" s="7">
        <f>SUMIFS($D:$D,$C:$C,C1103,$A:$A,_xlfn.MAXIFS($A:$A,$A:$A,"&lt;"&amp;A1103))+SUMIFS(Movimentacao!$D:$D,Movimentacao!$C:$C,C1103,Movimentacao!$A:$A,A1103)</f>
        <v>34257</v>
      </c>
      <c r="E1103" s="2">
        <v>110.01</v>
      </c>
      <c r="F1103" s="2">
        <f t="shared" si="18"/>
        <v>3768612.5700000003</v>
      </c>
    </row>
    <row r="1104" spans="1:6" x14ac:dyDescent="0.25">
      <c r="A1104" s="4">
        <v>44370</v>
      </c>
      <c r="B1104" t="s">
        <v>12</v>
      </c>
      <c r="C1104" t="s">
        <v>2683</v>
      </c>
      <c r="D1104" s="7">
        <f>SUMIFS($D:$D,$C:$C,C1104,$A:$A,_xlfn.MAXIFS($A:$A,$A:$A,"&lt;"&amp;A1104))+SUMIFS(Movimentacao!$D:$D,Movimentacao!$C:$C,C1104,Movimentacao!$A:$A,A1104)</f>
        <v>96554</v>
      </c>
      <c r="E1104" s="2">
        <v>104.2</v>
      </c>
      <c r="F1104" s="2">
        <f t="shared" si="18"/>
        <v>10060926.800000001</v>
      </c>
    </row>
    <row r="1105" spans="1:6" x14ac:dyDescent="0.25">
      <c r="A1105" s="4">
        <v>44370</v>
      </c>
      <c r="B1105" t="s">
        <v>12</v>
      </c>
      <c r="C1105" t="s">
        <v>2682</v>
      </c>
      <c r="D1105" s="7">
        <f>SUMIFS($D:$D,$C:$C,C1105,$A:$A,_xlfn.MAXIFS($A:$A,$A:$A,"&lt;"&amp;A1105))+SUMIFS(Movimentacao!$D:$D,Movimentacao!$C:$C,C1105,Movimentacao!$A:$A,A1105)</f>
        <v>77623</v>
      </c>
      <c r="E1105" s="2">
        <v>92.31</v>
      </c>
      <c r="F1105" s="2">
        <f t="shared" si="18"/>
        <v>7165379.1299999999</v>
      </c>
    </row>
    <row r="1106" spans="1:6" x14ac:dyDescent="0.25">
      <c r="A1106" s="4">
        <v>44370</v>
      </c>
      <c r="B1106" t="s">
        <v>12</v>
      </c>
      <c r="C1106" t="s">
        <v>2681</v>
      </c>
      <c r="D1106" s="7">
        <f>SUMIFS($D:$D,$C:$C,C1106,$A:$A,_xlfn.MAXIFS($A:$A,$A:$A,"&lt;"&amp;A1106))+SUMIFS(Movimentacao!$D:$D,Movimentacao!$C:$C,C1106,Movimentacao!$A:$A,A1106)</f>
        <v>36095</v>
      </c>
      <c r="E1106" s="2">
        <v>100.8</v>
      </c>
      <c r="F1106" s="2">
        <f t="shared" si="18"/>
        <v>3638376</v>
      </c>
    </row>
    <row r="1107" spans="1:6" x14ac:dyDescent="0.25">
      <c r="A1107" s="4">
        <v>44370</v>
      </c>
      <c r="B1107" t="s">
        <v>12</v>
      </c>
      <c r="C1107" t="s">
        <v>2680</v>
      </c>
      <c r="D1107" s="7">
        <f>SUMIFS($D:$D,$C:$C,C1107,$A:$A,_xlfn.MAXIFS($A:$A,$A:$A,"&lt;"&amp;A1107))+SUMIFS(Movimentacao!$D:$D,Movimentacao!$C:$C,C1107,Movimentacao!$A:$A,A1107)</f>
        <v>17997</v>
      </c>
      <c r="E1107" s="2">
        <v>104.2</v>
      </c>
      <c r="F1107" s="2">
        <f t="shared" si="18"/>
        <v>1875287.4000000001</v>
      </c>
    </row>
    <row r="1108" spans="1:6" x14ac:dyDescent="0.25">
      <c r="A1108" s="4">
        <v>44370</v>
      </c>
      <c r="B1108" t="s">
        <v>12</v>
      </c>
      <c r="C1108" t="s">
        <v>2679</v>
      </c>
      <c r="D1108" s="7">
        <f>SUMIFS($D:$D,$C:$C,C1108,$A:$A,_xlfn.MAXIFS($A:$A,$A:$A,"&lt;"&amp;A1108))+SUMIFS(Movimentacao!$D:$D,Movimentacao!$C:$C,C1108,Movimentacao!$A:$A,A1108)</f>
        <v>38571</v>
      </c>
      <c r="E1108" s="2">
        <v>100.8</v>
      </c>
      <c r="F1108" s="2">
        <f t="shared" si="18"/>
        <v>3887956.8</v>
      </c>
    </row>
    <row r="1109" spans="1:6" x14ac:dyDescent="0.25">
      <c r="A1109" s="4">
        <v>44370</v>
      </c>
      <c r="B1109" t="s">
        <v>12</v>
      </c>
      <c r="C1109" t="s">
        <v>2673</v>
      </c>
      <c r="D1109" s="7">
        <f>SUMIFS($D:$D,$C:$C,C1109,$A:$A,_xlfn.MAXIFS($A:$A,$A:$A,"&lt;"&amp;A1109))+SUMIFS(Movimentacao!$D:$D,Movimentacao!$C:$C,C1109,Movimentacao!$A:$A,A1109)</f>
        <v>626</v>
      </c>
      <c r="E1109" s="2">
        <v>102</v>
      </c>
      <c r="F1109" s="2">
        <f t="shared" si="18"/>
        <v>63852</v>
      </c>
    </row>
    <row r="1110" spans="1:6" x14ac:dyDescent="0.25">
      <c r="A1110" s="4">
        <v>44370</v>
      </c>
      <c r="B1110" t="s">
        <v>12</v>
      </c>
      <c r="C1110" t="s">
        <v>2672</v>
      </c>
      <c r="D1110" s="7">
        <f>SUMIFS($D:$D,$C:$C,C1110,$A:$A,_xlfn.MAXIFS($A:$A,$A:$A,"&lt;"&amp;A1110))+SUMIFS(Movimentacao!$D:$D,Movimentacao!$C:$C,C1110,Movimentacao!$A:$A,A1110)</f>
        <v>125878</v>
      </c>
      <c r="E1110" s="2">
        <v>89.04</v>
      </c>
      <c r="F1110" s="2">
        <f t="shared" si="18"/>
        <v>11208177.120000001</v>
      </c>
    </row>
    <row r="1111" spans="1:6" x14ac:dyDescent="0.25">
      <c r="A1111" s="4">
        <v>44370</v>
      </c>
      <c r="B1111" t="s">
        <v>12</v>
      </c>
      <c r="C1111" t="s">
        <v>2670</v>
      </c>
      <c r="D1111" s="7">
        <f>SUMIFS($D:$D,$C:$C,C1111,$A:$A,_xlfn.MAXIFS($A:$A,$A:$A,"&lt;"&amp;A1111))+SUMIFS(Movimentacao!$D:$D,Movimentacao!$C:$C,C1111,Movimentacao!$A:$A,A1111)</f>
        <v>72289</v>
      </c>
      <c r="E1111" s="2">
        <v>82.93</v>
      </c>
      <c r="F1111" s="2">
        <f t="shared" si="18"/>
        <v>5994926.7700000005</v>
      </c>
    </row>
    <row r="1112" spans="1:6" x14ac:dyDescent="0.25">
      <c r="A1112" s="4">
        <v>44370</v>
      </c>
      <c r="B1112" t="s">
        <v>12</v>
      </c>
      <c r="C1112" t="s">
        <v>2671</v>
      </c>
      <c r="D1112" s="7">
        <f>SUMIFS($D:$D,$C:$C,C1112,$A:$A,_xlfn.MAXIFS($A:$A,$A:$A,"&lt;"&amp;A1112))+SUMIFS(Movimentacao!$D:$D,Movimentacao!$C:$C,C1112,Movimentacao!$A:$A,A1112)</f>
        <v>55971</v>
      </c>
      <c r="E1112" s="2">
        <v>199.18</v>
      </c>
      <c r="F1112" s="2">
        <f t="shared" si="18"/>
        <v>11148303.780000001</v>
      </c>
    </row>
    <row r="1113" spans="1:6" x14ac:dyDescent="0.25">
      <c r="A1113" s="4">
        <v>44370</v>
      </c>
      <c r="B1113" t="s">
        <v>12</v>
      </c>
      <c r="C1113" t="s">
        <v>56</v>
      </c>
      <c r="D1113" s="7">
        <f>SUMIFS($D:$D,$C:$C,C1113,$A:$A,_xlfn.MAXIFS($A:$A,$A:$A,"&lt;"&amp;A1113))+SUMIFS(Movimentacao!$D:$D,Movimentacao!$C:$C,C1113,Movimentacao!$A:$A,A1113)</f>
        <v>132323</v>
      </c>
      <c r="E1113" s="2">
        <v>107.11</v>
      </c>
      <c r="F1113" s="2">
        <f t="shared" si="18"/>
        <v>14173116.529999999</v>
      </c>
    </row>
    <row r="1114" spans="1:6" x14ac:dyDescent="0.25">
      <c r="A1114" s="4">
        <v>44370</v>
      </c>
      <c r="B1114" t="s">
        <v>12</v>
      </c>
      <c r="C1114" t="s">
        <v>54</v>
      </c>
      <c r="D1114" s="7">
        <f>SUMIFS($D:$D,$C:$C,C1114,$A:$A,_xlfn.MAXIFS($A:$A,$A:$A,"&lt;"&amp;A1114))+SUMIFS(Movimentacao!$D:$D,Movimentacao!$C:$C,C1114,Movimentacao!$A:$A,A1114)</f>
        <v>85534</v>
      </c>
      <c r="E1114" s="2">
        <v>52.4</v>
      </c>
      <c r="F1114" s="2">
        <f t="shared" si="18"/>
        <v>4481981.5999999996</v>
      </c>
    </row>
    <row r="1115" spans="1:6" x14ac:dyDescent="0.25">
      <c r="A1115" s="4">
        <v>44370</v>
      </c>
      <c r="B1115" t="s">
        <v>12</v>
      </c>
      <c r="C1115" t="s">
        <v>53</v>
      </c>
      <c r="D1115" s="7">
        <f>SUMIFS($D:$D,$C:$C,C1115,$A:$A,_xlfn.MAXIFS($A:$A,$A:$A,"&lt;"&amp;A1115))+SUMIFS(Movimentacao!$D:$D,Movimentacao!$C:$C,C1115,Movimentacao!$A:$A,A1115)</f>
        <v>159847</v>
      </c>
      <c r="E1115" s="2">
        <v>94.2</v>
      </c>
      <c r="F1115" s="2">
        <f t="shared" si="18"/>
        <v>15057587.4</v>
      </c>
    </row>
    <row r="1116" spans="1:6" x14ac:dyDescent="0.25">
      <c r="A1116" s="4">
        <v>44370</v>
      </c>
      <c r="B1116" t="s">
        <v>12</v>
      </c>
      <c r="C1116" t="s">
        <v>52</v>
      </c>
      <c r="D1116" s="7">
        <f>SUMIFS($D:$D,$C:$C,C1116,$A:$A,_xlfn.MAXIFS($A:$A,$A:$A,"&lt;"&amp;A1116))+SUMIFS(Movimentacao!$D:$D,Movimentacao!$C:$C,C1116,Movimentacao!$A:$A,A1116)</f>
        <v>112373</v>
      </c>
      <c r="E1116" s="2">
        <v>100.8</v>
      </c>
      <c r="F1116" s="2">
        <f t="shared" si="18"/>
        <v>11327198.4</v>
      </c>
    </row>
    <row r="1117" spans="1:6" x14ac:dyDescent="0.25">
      <c r="A1117" s="4">
        <v>44370</v>
      </c>
      <c r="B1117" t="s">
        <v>12</v>
      </c>
      <c r="C1117" t="s">
        <v>51</v>
      </c>
      <c r="D1117" s="7">
        <f>SUMIFS($D:$D,$C:$C,C1117,$A:$A,_xlfn.MAXIFS($A:$A,$A:$A,"&lt;"&amp;A1117))+SUMIFS(Movimentacao!$D:$D,Movimentacao!$C:$C,C1117,Movimentacao!$A:$A,A1117)</f>
        <v>34257</v>
      </c>
      <c r="E1117" s="2">
        <v>110</v>
      </c>
      <c r="F1117" s="2">
        <f t="shared" si="18"/>
        <v>3768270</v>
      </c>
    </row>
    <row r="1118" spans="1:6" x14ac:dyDescent="0.25">
      <c r="A1118" s="4">
        <v>44370</v>
      </c>
      <c r="B1118" t="s">
        <v>12</v>
      </c>
      <c r="C1118" t="s">
        <v>50</v>
      </c>
      <c r="D1118" s="7">
        <f>SUMIFS($D:$D,$C:$C,C1118,$A:$A,_xlfn.MAXIFS($A:$A,$A:$A,"&lt;"&amp;A1118))+SUMIFS(Movimentacao!$D:$D,Movimentacao!$C:$C,C1118,Movimentacao!$A:$A,A1118)</f>
        <v>138700</v>
      </c>
      <c r="E1118" s="2">
        <v>106.75</v>
      </c>
      <c r="F1118" s="2">
        <f t="shared" si="18"/>
        <v>14806225</v>
      </c>
    </row>
    <row r="1119" spans="1:6" x14ac:dyDescent="0.25">
      <c r="A1119" s="4">
        <v>44370</v>
      </c>
      <c r="B1119" t="s">
        <v>12</v>
      </c>
      <c r="C1119" t="s">
        <v>49</v>
      </c>
      <c r="D1119" s="7">
        <f>SUMIFS($D:$D,$C:$C,C1119,$A:$A,_xlfn.MAXIFS($A:$A,$A:$A,"&lt;"&amp;A1119))+SUMIFS(Movimentacao!$D:$D,Movimentacao!$C:$C,C1119,Movimentacao!$A:$A,A1119)</f>
        <v>32774</v>
      </c>
      <c r="E1119" s="2">
        <v>68</v>
      </c>
      <c r="F1119" s="2">
        <f t="shared" si="18"/>
        <v>2228632</v>
      </c>
    </row>
    <row r="1120" spans="1:6" x14ac:dyDescent="0.25">
      <c r="A1120" s="4">
        <v>44370</v>
      </c>
      <c r="B1120" t="s">
        <v>12</v>
      </c>
      <c r="C1120" t="s">
        <v>48</v>
      </c>
      <c r="D1120" s="7">
        <f>SUMIFS($D:$D,$C:$C,C1120,$A:$A,_xlfn.MAXIFS($A:$A,$A:$A,"&lt;"&amp;A1120))+SUMIFS(Movimentacao!$D:$D,Movimentacao!$C:$C,C1120,Movimentacao!$A:$A,A1120)</f>
        <v>117439</v>
      </c>
      <c r="E1120" s="2">
        <v>103.55</v>
      </c>
      <c r="F1120" s="2">
        <f t="shared" si="18"/>
        <v>12160808.449999999</v>
      </c>
    </row>
    <row r="1121" spans="1:6" x14ac:dyDescent="0.25">
      <c r="A1121" s="4">
        <v>44370</v>
      </c>
      <c r="B1121" t="s">
        <v>12</v>
      </c>
      <c r="C1121" t="s">
        <v>47</v>
      </c>
      <c r="D1121" s="7">
        <f>SUMIFS($D:$D,$C:$C,C1121,$A:$A,_xlfn.MAXIFS($A:$A,$A:$A,"&lt;"&amp;A1121))+SUMIFS(Movimentacao!$D:$D,Movimentacao!$C:$C,C1121,Movimentacao!$A:$A,A1121)</f>
        <v>51825</v>
      </c>
      <c r="E1121" s="2">
        <v>85.94</v>
      </c>
      <c r="F1121" s="2">
        <f t="shared" si="18"/>
        <v>4453840.5</v>
      </c>
    </row>
    <row r="1122" spans="1:6" x14ac:dyDescent="0.25">
      <c r="A1122" s="4">
        <v>44370</v>
      </c>
      <c r="B1122" t="s">
        <v>12</v>
      </c>
      <c r="C1122" t="s">
        <v>55</v>
      </c>
      <c r="D1122" s="7">
        <f>SUMIFS($D:$D,$C:$C,C1122,$A:$A,_xlfn.MAXIFS($A:$A,$A:$A,"&lt;"&amp;A1122))+SUMIFS(Movimentacao!$D:$D,Movimentacao!$C:$C,C1122,Movimentacao!$A:$A,A1122)</f>
        <v>30794</v>
      </c>
      <c r="E1122" s="2">
        <v>100</v>
      </c>
      <c r="F1122" s="2">
        <f t="shared" si="18"/>
        <v>3079400</v>
      </c>
    </row>
    <row r="1123" spans="1:6" x14ac:dyDescent="0.25">
      <c r="A1123" s="4">
        <v>44371</v>
      </c>
      <c r="B1123" t="s">
        <v>12</v>
      </c>
      <c r="C1123" t="s">
        <v>2671</v>
      </c>
      <c r="D1123" s="7">
        <f>SUMIFS($D:$D,$C:$C,C1123,$A:$A,_xlfn.MAXIFS($A:$A,$A:$A,"&lt;"&amp;A1123))+SUMIFS(Movimentacao!$D:$D,Movimentacao!$C:$C,C1123,Movimentacao!$A:$A,A1123)</f>
        <v>55971</v>
      </c>
      <c r="E1123" s="2">
        <v>200.98</v>
      </c>
      <c r="F1123" s="2">
        <f t="shared" si="18"/>
        <v>11249051.58</v>
      </c>
    </row>
    <row r="1124" spans="1:6" x14ac:dyDescent="0.25">
      <c r="A1124" s="4">
        <v>44371</v>
      </c>
      <c r="B1124" t="s">
        <v>12</v>
      </c>
      <c r="C1124" t="s">
        <v>2672</v>
      </c>
      <c r="D1124" s="7">
        <f>SUMIFS($D:$D,$C:$C,C1124,$A:$A,_xlfn.MAXIFS($A:$A,$A:$A,"&lt;"&amp;A1124))+SUMIFS(Movimentacao!$D:$D,Movimentacao!$C:$C,C1124,Movimentacao!$A:$A,A1124)</f>
        <v>125878</v>
      </c>
      <c r="E1124" s="2">
        <v>88.48</v>
      </c>
      <c r="F1124" s="2">
        <f t="shared" si="18"/>
        <v>11137685.440000001</v>
      </c>
    </row>
    <row r="1125" spans="1:6" x14ac:dyDescent="0.25">
      <c r="A1125" s="4">
        <v>44371</v>
      </c>
      <c r="B1125" t="s">
        <v>12</v>
      </c>
      <c r="C1125" t="s">
        <v>2673</v>
      </c>
      <c r="D1125" s="7">
        <f>SUMIFS($D:$D,$C:$C,C1125,$A:$A,_xlfn.MAXIFS($A:$A,$A:$A,"&lt;"&amp;A1125))+SUMIFS(Movimentacao!$D:$D,Movimentacao!$C:$C,C1125,Movimentacao!$A:$A,A1125)</f>
        <v>626</v>
      </c>
      <c r="E1125" s="2">
        <v>102.33</v>
      </c>
      <c r="F1125" s="2">
        <f t="shared" si="18"/>
        <v>64058.58</v>
      </c>
    </row>
    <row r="1126" spans="1:6" x14ac:dyDescent="0.25">
      <c r="A1126" s="4">
        <v>44371</v>
      </c>
      <c r="B1126" t="s">
        <v>12</v>
      </c>
      <c r="C1126" t="s">
        <v>2670</v>
      </c>
      <c r="D1126" s="7">
        <f>SUMIFS($D:$D,$C:$C,C1126,$A:$A,_xlfn.MAXIFS($A:$A,$A:$A,"&lt;"&amp;A1126))+SUMIFS(Movimentacao!$D:$D,Movimentacao!$C:$C,C1126,Movimentacao!$A:$A,A1126)</f>
        <v>72289</v>
      </c>
      <c r="E1126" s="2">
        <v>83.12</v>
      </c>
      <c r="F1126" s="2">
        <f t="shared" si="18"/>
        <v>6008661.6800000006</v>
      </c>
    </row>
    <row r="1127" spans="1:6" x14ac:dyDescent="0.25">
      <c r="A1127" s="4">
        <v>44371</v>
      </c>
      <c r="B1127" t="s">
        <v>12</v>
      </c>
      <c r="C1127" t="s">
        <v>2680</v>
      </c>
      <c r="D1127" s="7">
        <f>SUMIFS($D:$D,$C:$C,C1127,$A:$A,_xlfn.MAXIFS($A:$A,$A:$A,"&lt;"&amp;A1127))+SUMIFS(Movimentacao!$D:$D,Movimentacao!$C:$C,C1127,Movimentacao!$A:$A,A1127)</f>
        <v>17997</v>
      </c>
      <c r="E1127" s="2">
        <v>104.15</v>
      </c>
      <c r="F1127" s="2">
        <f t="shared" si="18"/>
        <v>1874387.55</v>
      </c>
    </row>
    <row r="1128" spans="1:6" x14ac:dyDescent="0.25">
      <c r="A1128" s="4">
        <v>44371</v>
      </c>
      <c r="B1128" t="s">
        <v>12</v>
      </c>
      <c r="C1128" t="s">
        <v>2681</v>
      </c>
      <c r="D1128" s="7">
        <f>SUMIFS($D:$D,$C:$C,C1128,$A:$A,_xlfn.MAXIFS($A:$A,$A:$A,"&lt;"&amp;A1128))+SUMIFS(Movimentacao!$D:$D,Movimentacao!$C:$C,C1128,Movimentacao!$A:$A,A1128)</f>
        <v>36095</v>
      </c>
      <c r="E1128" s="2">
        <v>100.95</v>
      </c>
      <c r="F1128" s="2">
        <f t="shared" si="18"/>
        <v>3643790.25</v>
      </c>
    </row>
    <row r="1129" spans="1:6" x14ac:dyDescent="0.25">
      <c r="A1129" s="4">
        <v>44371</v>
      </c>
      <c r="B1129" t="s">
        <v>12</v>
      </c>
      <c r="C1129" t="s">
        <v>2682</v>
      </c>
      <c r="D1129" s="7">
        <f>SUMIFS($D:$D,$C:$C,C1129,$A:$A,_xlfn.MAXIFS($A:$A,$A:$A,"&lt;"&amp;A1129))+SUMIFS(Movimentacao!$D:$D,Movimentacao!$C:$C,C1129,Movimentacao!$A:$A,A1129)</f>
        <v>77624</v>
      </c>
      <c r="E1129" s="2">
        <v>92.32</v>
      </c>
      <c r="F1129" s="2">
        <f t="shared" si="18"/>
        <v>7166247.6799999997</v>
      </c>
    </row>
    <row r="1130" spans="1:6" x14ac:dyDescent="0.25">
      <c r="A1130" s="4">
        <v>44371</v>
      </c>
      <c r="B1130" t="s">
        <v>12</v>
      </c>
      <c r="C1130" t="s">
        <v>2679</v>
      </c>
      <c r="D1130" s="7">
        <f>SUMIFS($D:$D,$C:$C,C1130,$A:$A,_xlfn.MAXIFS($A:$A,$A:$A,"&lt;"&amp;A1130))+SUMIFS(Movimentacao!$D:$D,Movimentacao!$C:$C,C1130,Movimentacao!$A:$A,A1130)</f>
        <v>38571</v>
      </c>
      <c r="E1130" s="2">
        <v>100.95</v>
      </c>
      <c r="F1130" s="2">
        <f t="shared" si="18"/>
        <v>3893742.45</v>
      </c>
    </row>
    <row r="1131" spans="1:6" x14ac:dyDescent="0.25">
      <c r="A1131" s="4">
        <v>44371</v>
      </c>
      <c r="B1131" t="s">
        <v>12</v>
      </c>
      <c r="C1131" t="s">
        <v>2683</v>
      </c>
      <c r="D1131" s="7">
        <f>SUMIFS($D:$D,$C:$C,C1131,$A:$A,_xlfn.MAXIFS($A:$A,$A:$A,"&lt;"&amp;A1131))+SUMIFS(Movimentacao!$D:$D,Movimentacao!$C:$C,C1131,Movimentacao!$A:$A,A1131)</f>
        <v>96554</v>
      </c>
      <c r="E1131" s="2">
        <v>104.15</v>
      </c>
      <c r="F1131" s="2">
        <f t="shared" si="18"/>
        <v>10056099.1</v>
      </c>
    </row>
    <row r="1132" spans="1:6" x14ac:dyDescent="0.25">
      <c r="A1132" s="4">
        <v>44371</v>
      </c>
      <c r="B1132" t="s">
        <v>12</v>
      </c>
      <c r="C1132" t="s">
        <v>56</v>
      </c>
      <c r="D1132" s="7">
        <f>SUMIFS($D:$D,$C:$C,C1132,$A:$A,_xlfn.MAXIFS($A:$A,$A:$A,"&lt;"&amp;A1132))+SUMIFS(Movimentacao!$D:$D,Movimentacao!$C:$C,C1132,Movimentacao!$A:$A,A1132)</f>
        <v>132323</v>
      </c>
      <c r="E1132" s="2">
        <v>107.13</v>
      </c>
      <c r="F1132" s="2">
        <f t="shared" si="18"/>
        <v>14175762.99</v>
      </c>
    </row>
    <row r="1133" spans="1:6" x14ac:dyDescent="0.25">
      <c r="A1133" s="4">
        <v>44371</v>
      </c>
      <c r="B1133" t="s">
        <v>12</v>
      </c>
      <c r="C1133" t="s">
        <v>54</v>
      </c>
      <c r="D1133" s="7">
        <f>SUMIFS($D:$D,$C:$C,C1133,$A:$A,_xlfn.MAXIFS($A:$A,$A:$A,"&lt;"&amp;A1133))+SUMIFS(Movimentacao!$D:$D,Movimentacao!$C:$C,C1133,Movimentacao!$A:$A,A1133)</f>
        <v>85534</v>
      </c>
      <c r="E1133" s="2">
        <v>52.18</v>
      </c>
      <c r="F1133" s="2">
        <f t="shared" si="18"/>
        <v>4463164.12</v>
      </c>
    </row>
    <row r="1134" spans="1:6" x14ac:dyDescent="0.25">
      <c r="A1134" s="4">
        <v>44371</v>
      </c>
      <c r="B1134" t="s">
        <v>12</v>
      </c>
      <c r="C1134" t="s">
        <v>47</v>
      </c>
      <c r="D1134" s="7">
        <f>SUMIFS($D:$D,$C:$C,C1134,$A:$A,_xlfn.MAXIFS($A:$A,$A:$A,"&lt;"&amp;A1134))+SUMIFS(Movimentacao!$D:$D,Movimentacao!$C:$C,C1134,Movimentacao!$A:$A,A1134)</f>
        <v>51825</v>
      </c>
      <c r="E1134" s="2">
        <v>85.5</v>
      </c>
      <c r="F1134" s="2">
        <f t="shared" si="18"/>
        <v>4431037.5</v>
      </c>
    </row>
    <row r="1135" spans="1:6" x14ac:dyDescent="0.25">
      <c r="A1135" s="4">
        <v>44371</v>
      </c>
      <c r="B1135" t="s">
        <v>12</v>
      </c>
      <c r="C1135" t="s">
        <v>48</v>
      </c>
      <c r="D1135" s="7">
        <f>SUMIFS($D:$D,$C:$C,C1135,$A:$A,_xlfn.MAXIFS($A:$A,$A:$A,"&lt;"&amp;A1135))+SUMIFS(Movimentacao!$D:$D,Movimentacao!$C:$C,C1135,Movimentacao!$A:$A,A1135)</f>
        <v>117439</v>
      </c>
      <c r="E1135" s="2">
        <v>103.52</v>
      </c>
      <c r="F1135" s="2">
        <f t="shared" si="18"/>
        <v>12157285.279999999</v>
      </c>
    </row>
    <row r="1136" spans="1:6" x14ac:dyDescent="0.25">
      <c r="A1136" s="4">
        <v>44371</v>
      </c>
      <c r="B1136" t="s">
        <v>12</v>
      </c>
      <c r="C1136" t="s">
        <v>49</v>
      </c>
      <c r="D1136" s="7">
        <f>SUMIFS($D:$D,$C:$C,C1136,$A:$A,_xlfn.MAXIFS($A:$A,$A:$A,"&lt;"&amp;A1136))+SUMIFS(Movimentacao!$D:$D,Movimentacao!$C:$C,C1136,Movimentacao!$A:$A,A1136)</f>
        <v>32774</v>
      </c>
      <c r="E1136" s="2">
        <v>68.2</v>
      </c>
      <c r="F1136" s="2">
        <f t="shared" si="18"/>
        <v>2235186.8000000003</v>
      </c>
    </row>
    <row r="1137" spans="1:6" x14ac:dyDescent="0.25">
      <c r="A1137" s="4">
        <v>44371</v>
      </c>
      <c r="B1137" t="s">
        <v>12</v>
      </c>
      <c r="C1137" t="s">
        <v>55</v>
      </c>
      <c r="D1137" s="7">
        <f>SUMIFS($D:$D,$C:$C,C1137,$A:$A,_xlfn.MAXIFS($A:$A,$A:$A,"&lt;"&amp;A1137))+SUMIFS(Movimentacao!$D:$D,Movimentacao!$C:$C,C1137,Movimentacao!$A:$A,A1137)</f>
        <v>30794</v>
      </c>
      <c r="E1137" s="2">
        <v>99.13</v>
      </c>
      <c r="F1137" s="2">
        <f t="shared" si="18"/>
        <v>3052609.2199999997</v>
      </c>
    </row>
    <row r="1138" spans="1:6" x14ac:dyDescent="0.25">
      <c r="A1138" s="4">
        <v>44371</v>
      </c>
      <c r="B1138" t="s">
        <v>12</v>
      </c>
      <c r="C1138" t="s">
        <v>51</v>
      </c>
      <c r="D1138" s="7">
        <f>SUMIFS($D:$D,$C:$C,C1138,$A:$A,_xlfn.MAXIFS($A:$A,$A:$A,"&lt;"&amp;A1138))+SUMIFS(Movimentacao!$D:$D,Movimentacao!$C:$C,C1138,Movimentacao!$A:$A,A1138)</f>
        <v>34257</v>
      </c>
      <c r="E1138" s="2">
        <v>110.01</v>
      </c>
      <c r="F1138" s="2">
        <f t="shared" si="18"/>
        <v>3768612.5700000003</v>
      </c>
    </row>
    <row r="1139" spans="1:6" x14ac:dyDescent="0.25">
      <c r="A1139" s="4">
        <v>44371</v>
      </c>
      <c r="B1139" t="s">
        <v>12</v>
      </c>
      <c r="C1139" t="s">
        <v>52</v>
      </c>
      <c r="D1139" s="7">
        <f>SUMIFS($D:$D,$C:$C,C1139,$A:$A,_xlfn.MAXIFS($A:$A,$A:$A,"&lt;"&amp;A1139))+SUMIFS(Movimentacao!$D:$D,Movimentacao!$C:$C,C1139,Movimentacao!$A:$A,A1139)</f>
        <v>112373</v>
      </c>
      <c r="E1139" s="2">
        <v>100.95</v>
      </c>
      <c r="F1139" s="2">
        <f t="shared" si="18"/>
        <v>11344054.35</v>
      </c>
    </row>
    <row r="1140" spans="1:6" x14ac:dyDescent="0.25">
      <c r="A1140" s="4">
        <v>44371</v>
      </c>
      <c r="B1140" t="s">
        <v>12</v>
      </c>
      <c r="C1140" t="s">
        <v>53</v>
      </c>
      <c r="D1140" s="7">
        <f>SUMIFS($D:$D,$C:$C,C1140,$A:$A,_xlfn.MAXIFS($A:$A,$A:$A,"&lt;"&amp;A1140))+SUMIFS(Movimentacao!$D:$D,Movimentacao!$C:$C,C1140,Movimentacao!$A:$A,A1140)</f>
        <v>159847</v>
      </c>
      <c r="E1140" s="2">
        <v>94.63</v>
      </c>
      <c r="F1140" s="2">
        <f t="shared" si="18"/>
        <v>15126321.609999999</v>
      </c>
    </row>
    <row r="1141" spans="1:6" x14ac:dyDescent="0.25">
      <c r="A1141" s="4">
        <v>44371</v>
      </c>
      <c r="B1141" t="s">
        <v>12</v>
      </c>
      <c r="C1141" t="s">
        <v>50</v>
      </c>
      <c r="D1141" s="7">
        <f>SUMIFS($D:$D,$C:$C,C1141,$A:$A,_xlfn.MAXIFS($A:$A,$A:$A,"&lt;"&amp;A1141))+SUMIFS(Movimentacao!$D:$D,Movimentacao!$C:$C,C1141,Movimentacao!$A:$A,A1141)</f>
        <v>138700</v>
      </c>
      <c r="E1141" s="2">
        <v>109</v>
      </c>
      <c r="F1141" s="2">
        <f t="shared" si="18"/>
        <v>15118300</v>
      </c>
    </row>
    <row r="1142" spans="1:6" x14ac:dyDescent="0.25">
      <c r="A1142" s="4">
        <v>44372</v>
      </c>
      <c r="B1142" t="s">
        <v>12</v>
      </c>
      <c r="C1142" t="s">
        <v>2670</v>
      </c>
      <c r="D1142" s="7">
        <f>SUMIFS($D:$D,$C:$C,C1142,$A:$A,_xlfn.MAXIFS($A:$A,$A:$A,"&lt;"&amp;A1142))+SUMIFS(Movimentacao!$D:$D,Movimentacao!$C:$C,C1142,Movimentacao!$A:$A,A1142)</f>
        <v>72289</v>
      </c>
      <c r="E1142" s="2">
        <v>81.819999999999993</v>
      </c>
      <c r="F1142" s="2">
        <f t="shared" si="18"/>
        <v>5914685.9799999995</v>
      </c>
    </row>
    <row r="1143" spans="1:6" x14ac:dyDescent="0.25">
      <c r="A1143" s="4">
        <v>44372</v>
      </c>
      <c r="B1143" t="s">
        <v>12</v>
      </c>
      <c r="C1143" t="s">
        <v>2682</v>
      </c>
      <c r="D1143" s="7">
        <f>SUMIFS($D:$D,$C:$C,C1143,$A:$A,_xlfn.MAXIFS($A:$A,$A:$A,"&lt;"&amp;A1143))+SUMIFS(Movimentacao!$D:$D,Movimentacao!$C:$C,C1143,Movimentacao!$A:$A,A1143)</f>
        <v>77624</v>
      </c>
      <c r="E1143" s="2">
        <v>89.39</v>
      </c>
      <c r="F1143" s="2">
        <f t="shared" si="18"/>
        <v>6938809.3600000003</v>
      </c>
    </row>
    <row r="1144" spans="1:6" x14ac:dyDescent="0.25">
      <c r="A1144" s="4">
        <v>44372</v>
      </c>
      <c r="B1144" t="s">
        <v>12</v>
      </c>
      <c r="C1144" t="s">
        <v>2681</v>
      </c>
      <c r="D1144" s="7">
        <f>SUMIFS($D:$D,$C:$C,C1144,$A:$A,_xlfn.MAXIFS($A:$A,$A:$A,"&lt;"&amp;A1144))+SUMIFS(Movimentacao!$D:$D,Movimentacao!$C:$C,C1144,Movimentacao!$A:$A,A1144)</f>
        <v>36095</v>
      </c>
      <c r="E1144" s="2">
        <v>98.2</v>
      </c>
      <c r="F1144" s="2">
        <f t="shared" si="18"/>
        <v>3544529</v>
      </c>
    </row>
    <row r="1145" spans="1:6" x14ac:dyDescent="0.25">
      <c r="A1145" s="4">
        <v>44372</v>
      </c>
      <c r="B1145" t="s">
        <v>12</v>
      </c>
      <c r="C1145" t="s">
        <v>2680</v>
      </c>
      <c r="D1145" s="7">
        <f>SUMIFS($D:$D,$C:$C,C1145,$A:$A,_xlfn.MAXIFS($A:$A,$A:$A,"&lt;"&amp;A1145))+SUMIFS(Movimentacao!$D:$D,Movimentacao!$C:$C,C1145,Movimentacao!$A:$A,A1145)</f>
        <v>17997</v>
      </c>
      <c r="E1145" s="2">
        <v>101.55</v>
      </c>
      <c r="F1145" s="2">
        <f t="shared" si="18"/>
        <v>1827595.3499999999</v>
      </c>
    </row>
    <row r="1146" spans="1:6" x14ac:dyDescent="0.25">
      <c r="A1146" s="4">
        <v>44372</v>
      </c>
      <c r="B1146" t="s">
        <v>12</v>
      </c>
      <c r="C1146" t="s">
        <v>2679</v>
      </c>
      <c r="D1146" s="7">
        <f>SUMIFS($D:$D,$C:$C,C1146,$A:$A,_xlfn.MAXIFS($A:$A,$A:$A,"&lt;"&amp;A1146))+SUMIFS(Movimentacao!$D:$D,Movimentacao!$C:$C,C1146,Movimentacao!$A:$A,A1146)</f>
        <v>38571</v>
      </c>
      <c r="E1146" s="2">
        <v>98.2</v>
      </c>
      <c r="F1146" s="2">
        <f t="shared" si="18"/>
        <v>3787672.2</v>
      </c>
    </row>
    <row r="1147" spans="1:6" x14ac:dyDescent="0.25">
      <c r="A1147" s="4">
        <v>44372</v>
      </c>
      <c r="B1147" t="s">
        <v>12</v>
      </c>
      <c r="C1147" t="s">
        <v>2673</v>
      </c>
      <c r="D1147" s="7">
        <f>SUMIFS($D:$D,$C:$C,C1147,$A:$A,_xlfn.MAXIFS($A:$A,$A:$A,"&lt;"&amp;A1147))+SUMIFS(Movimentacao!$D:$D,Movimentacao!$C:$C,C1147,Movimentacao!$A:$A,A1147)</f>
        <v>626</v>
      </c>
      <c r="E1147" s="2">
        <v>99.07</v>
      </c>
      <c r="F1147" s="2">
        <f t="shared" si="18"/>
        <v>62017.819999999992</v>
      </c>
    </row>
    <row r="1148" spans="1:6" x14ac:dyDescent="0.25">
      <c r="A1148" s="4">
        <v>44372</v>
      </c>
      <c r="B1148" t="s">
        <v>12</v>
      </c>
      <c r="C1148" t="s">
        <v>2672</v>
      </c>
      <c r="D1148" s="7">
        <f>SUMIFS($D:$D,$C:$C,C1148,$A:$A,_xlfn.MAXIFS($A:$A,$A:$A,"&lt;"&amp;A1148))+SUMIFS(Movimentacao!$D:$D,Movimentacao!$C:$C,C1148,Movimentacao!$A:$A,A1148)</f>
        <v>125878</v>
      </c>
      <c r="E1148" s="2">
        <v>87</v>
      </c>
      <c r="F1148" s="2">
        <f t="shared" si="18"/>
        <v>10951386</v>
      </c>
    </row>
    <row r="1149" spans="1:6" x14ac:dyDescent="0.25">
      <c r="A1149" s="4">
        <v>44372</v>
      </c>
      <c r="B1149" t="s">
        <v>12</v>
      </c>
      <c r="C1149" t="s">
        <v>2671</v>
      </c>
      <c r="D1149" s="7">
        <f>SUMIFS($D:$D,$C:$C,C1149,$A:$A,_xlfn.MAXIFS($A:$A,$A:$A,"&lt;"&amp;A1149))+SUMIFS(Movimentacao!$D:$D,Movimentacao!$C:$C,C1149,Movimentacao!$A:$A,A1149)</f>
        <v>55971</v>
      </c>
      <c r="E1149" s="2">
        <v>196.1</v>
      </c>
      <c r="F1149" s="2">
        <f t="shared" si="18"/>
        <v>10975913.1</v>
      </c>
    </row>
    <row r="1150" spans="1:6" x14ac:dyDescent="0.25">
      <c r="A1150" s="4">
        <v>44372</v>
      </c>
      <c r="B1150" t="s">
        <v>12</v>
      </c>
      <c r="C1150" t="s">
        <v>2683</v>
      </c>
      <c r="D1150" s="7">
        <f>SUMIFS($D:$D,$C:$C,C1150,$A:$A,_xlfn.MAXIFS($A:$A,$A:$A,"&lt;"&amp;A1150))+SUMIFS(Movimentacao!$D:$D,Movimentacao!$C:$C,C1150,Movimentacao!$A:$A,A1150)</f>
        <v>96554</v>
      </c>
      <c r="E1150" s="2">
        <v>101.55</v>
      </c>
      <c r="F1150" s="2">
        <f t="shared" si="18"/>
        <v>9805058.6999999993</v>
      </c>
    </row>
    <row r="1151" spans="1:6" x14ac:dyDescent="0.25">
      <c r="A1151" s="4">
        <v>44372</v>
      </c>
      <c r="B1151" t="s">
        <v>12</v>
      </c>
      <c r="C1151" t="s">
        <v>56</v>
      </c>
      <c r="D1151" s="7">
        <f>SUMIFS($D:$D,$C:$C,C1151,$A:$A,_xlfn.MAXIFS($A:$A,$A:$A,"&lt;"&amp;A1151))+SUMIFS(Movimentacao!$D:$D,Movimentacao!$C:$C,C1151,Movimentacao!$A:$A,A1151)</f>
        <v>132323</v>
      </c>
      <c r="E1151" s="2">
        <v>104.98</v>
      </c>
      <c r="F1151" s="2">
        <f t="shared" si="18"/>
        <v>13891268.540000001</v>
      </c>
    </row>
    <row r="1152" spans="1:6" x14ac:dyDescent="0.25">
      <c r="A1152" s="4">
        <v>44372</v>
      </c>
      <c r="B1152" t="s">
        <v>12</v>
      </c>
      <c r="C1152" t="s">
        <v>54</v>
      </c>
      <c r="D1152" s="7">
        <f>SUMIFS($D:$D,$C:$C,C1152,$A:$A,_xlfn.MAXIFS($A:$A,$A:$A,"&lt;"&amp;A1152))+SUMIFS(Movimentacao!$D:$D,Movimentacao!$C:$C,C1152,Movimentacao!$A:$A,A1152)</f>
        <v>85534</v>
      </c>
      <c r="E1152" s="2">
        <v>50.02</v>
      </c>
      <c r="F1152" s="2">
        <f t="shared" si="18"/>
        <v>4278410.6800000006</v>
      </c>
    </row>
    <row r="1153" spans="1:6" x14ac:dyDescent="0.25">
      <c r="A1153" s="4">
        <v>44372</v>
      </c>
      <c r="B1153" t="s">
        <v>12</v>
      </c>
      <c r="C1153" t="s">
        <v>53</v>
      </c>
      <c r="D1153" s="7">
        <f>SUMIFS($D:$D,$C:$C,C1153,$A:$A,_xlfn.MAXIFS($A:$A,$A:$A,"&lt;"&amp;A1153))+SUMIFS(Movimentacao!$D:$D,Movimentacao!$C:$C,C1153,Movimentacao!$A:$A,A1153)</f>
        <v>159847</v>
      </c>
      <c r="E1153" s="2">
        <v>94.95</v>
      </c>
      <c r="F1153" s="2">
        <f t="shared" si="18"/>
        <v>15177472.65</v>
      </c>
    </row>
    <row r="1154" spans="1:6" x14ac:dyDescent="0.25">
      <c r="A1154" s="4">
        <v>44372</v>
      </c>
      <c r="B1154" t="s">
        <v>12</v>
      </c>
      <c r="C1154" t="s">
        <v>52</v>
      </c>
      <c r="D1154" s="7">
        <f>SUMIFS($D:$D,$C:$C,C1154,$A:$A,_xlfn.MAXIFS($A:$A,$A:$A,"&lt;"&amp;A1154))+SUMIFS(Movimentacao!$D:$D,Movimentacao!$C:$C,C1154,Movimentacao!$A:$A,A1154)</f>
        <v>112373</v>
      </c>
      <c r="E1154" s="2">
        <v>98.2</v>
      </c>
      <c r="F1154" s="2">
        <f t="shared" si="18"/>
        <v>11035028.6</v>
      </c>
    </row>
    <row r="1155" spans="1:6" x14ac:dyDescent="0.25">
      <c r="A1155" s="4">
        <v>44372</v>
      </c>
      <c r="B1155" t="s">
        <v>12</v>
      </c>
      <c r="C1155" t="s">
        <v>51</v>
      </c>
      <c r="D1155" s="7">
        <f>SUMIFS($D:$D,$C:$C,C1155,$A:$A,_xlfn.MAXIFS($A:$A,$A:$A,"&lt;"&amp;A1155))+SUMIFS(Movimentacao!$D:$D,Movimentacao!$C:$C,C1155,Movimentacao!$A:$A,A1155)</f>
        <v>34257</v>
      </c>
      <c r="E1155" s="2">
        <v>105</v>
      </c>
      <c r="F1155" s="2">
        <f t="shared" si="18"/>
        <v>3596985</v>
      </c>
    </row>
    <row r="1156" spans="1:6" x14ac:dyDescent="0.25">
      <c r="A1156" s="4">
        <v>44372</v>
      </c>
      <c r="B1156" t="s">
        <v>12</v>
      </c>
      <c r="C1156" t="s">
        <v>50</v>
      </c>
      <c r="D1156" s="7">
        <f>SUMIFS($D:$D,$C:$C,C1156,$A:$A,_xlfn.MAXIFS($A:$A,$A:$A,"&lt;"&amp;A1156))+SUMIFS(Movimentacao!$D:$D,Movimentacao!$C:$C,C1156,Movimentacao!$A:$A,A1156)</f>
        <v>138700</v>
      </c>
      <c r="E1156" s="2">
        <v>105.9</v>
      </c>
      <c r="F1156" s="2">
        <f t="shared" si="18"/>
        <v>14688330</v>
      </c>
    </row>
    <row r="1157" spans="1:6" x14ac:dyDescent="0.25">
      <c r="A1157" s="4">
        <v>44372</v>
      </c>
      <c r="B1157" t="s">
        <v>12</v>
      </c>
      <c r="C1157" t="s">
        <v>49</v>
      </c>
      <c r="D1157" s="7">
        <f>SUMIFS($D:$D,$C:$C,C1157,$A:$A,_xlfn.MAXIFS($A:$A,$A:$A,"&lt;"&amp;A1157))+SUMIFS(Movimentacao!$D:$D,Movimentacao!$C:$C,C1157,Movimentacao!$A:$A,A1157)</f>
        <v>32774</v>
      </c>
      <c r="E1157" s="2">
        <v>66.510000000000005</v>
      </c>
      <c r="F1157" s="2">
        <f t="shared" si="18"/>
        <v>2179798.7400000002</v>
      </c>
    </row>
    <row r="1158" spans="1:6" x14ac:dyDescent="0.25">
      <c r="A1158" s="4">
        <v>44372</v>
      </c>
      <c r="B1158" t="s">
        <v>12</v>
      </c>
      <c r="C1158" t="s">
        <v>48</v>
      </c>
      <c r="D1158" s="7">
        <f>SUMIFS($D:$D,$C:$C,C1158,$A:$A,_xlfn.MAXIFS($A:$A,$A:$A,"&lt;"&amp;A1158))+SUMIFS(Movimentacao!$D:$D,Movimentacao!$C:$C,C1158,Movimentacao!$A:$A,A1158)</f>
        <v>117439</v>
      </c>
      <c r="E1158" s="2">
        <v>101.6</v>
      </c>
      <c r="F1158" s="2">
        <f t="shared" si="18"/>
        <v>11931802.399999999</v>
      </c>
    </row>
    <row r="1159" spans="1:6" x14ac:dyDescent="0.25">
      <c r="A1159" s="4">
        <v>44372</v>
      </c>
      <c r="B1159" t="s">
        <v>12</v>
      </c>
      <c r="C1159" t="s">
        <v>47</v>
      </c>
      <c r="D1159" s="7">
        <f>SUMIFS($D:$D,$C:$C,C1159,$A:$A,_xlfn.MAXIFS($A:$A,$A:$A,"&lt;"&amp;A1159))+SUMIFS(Movimentacao!$D:$D,Movimentacao!$C:$C,C1159,Movimentacao!$A:$A,A1159)</f>
        <v>51825</v>
      </c>
      <c r="E1159" s="2">
        <v>78.98</v>
      </c>
      <c r="F1159" s="2">
        <f t="shared" si="18"/>
        <v>4093138.5</v>
      </c>
    </row>
    <row r="1160" spans="1:6" x14ac:dyDescent="0.25">
      <c r="A1160" s="4">
        <v>44372</v>
      </c>
      <c r="B1160" t="s">
        <v>12</v>
      </c>
      <c r="C1160" t="s">
        <v>55</v>
      </c>
      <c r="D1160" s="7">
        <f>SUMIFS($D:$D,$C:$C,C1160,$A:$A,_xlfn.MAXIFS($A:$A,$A:$A,"&lt;"&amp;A1160))+SUMIFS(Movimentacao!$D:$D,Movimentacao!$C:$C,C1160,Movimentacao!$A:$A,A1160)</f>
        <v>30794</v>
      </c>
      <c r="E1160" s="2">
        <v>95.5</v>
      </c>
      <c r="F1160" s="2">
        <f t="shared" si="18"/>
        <v>2940827</v>
      </c>
    </row>
    <row r="1161" spans="1:6" x14ac:dyDescent="0.25">
      <c r="A1161" s="4">
        <v>44375</v>
      </c>
      <c r="B1161" t="s">
        <v>12</v>
      </c>
      <c r="C1161" t="s">
        <v>2671</v>
      </c>
      <c r="D1161" s="7">
        <f>SUMIFS($D:$D,$C:$C,C1161,$A:$A,_xlfn.MAXIFS($A:$A,$A:$A,"&lt;"&amp;A1161))+SUMIFS(Movimentacao!$D:$D,Movimentacao!$C:$C,C1161,Movimentacao!$A:$A,A1161)</f>
        <v>55971</v>
      </c>
      <c r="E1161" s="2">
        <v>198.5</v>
      </c>
      <c r="F1161" s="2">
        <f t="shared" ref="F1161:F1224" si="19">D1161*E1161</f>
        <v>11110243.5</v>
      </c>
    </row>
    <row r="1162" spans="1:6" x14ac:dyDescent="0.25">
      <c r="A1162" s="4">
        <v>44375</v>
      </c>
      <c r="B1162" t="s">
        <v>12</v>
      </c>
      <c r="C1162" t="s">
        <v>2672</v>
      </c>
      <c r="D1162" s="7">
        <f>SUMIFS($D:$D,$C:$C,C1162,$A:$A,_xlfn.MAXIFS($A:$A,$A:$A,"&lt;"&amp;A1162))+SUMIFS(Movimentacao!$D:$D,Movimentacao!$C:$C,C1162,Movimentacao!$A:$A,A1162)</f>
        <v>125878</v>
      </c>
      <c r="E1162" s="2">
        <v>88.69</v>
      </c>
      <c r="F1162" s="2">
        <f t="shared" si="19"/>
        <v>11164119.82</v>
      </c>
    </row>
    <row r="1163" spans="1:6" x14ac:dyDescent="0.25">
      <c r="A1163" s="4">
        <v>44375</v>
      </c>
      <c r="B1163" t="s">
        <v>12</v>
      </c>
      <c r="C1163" t="s">
        <v>2683</v>
      </c>
      <c r="D1163" s="7">
        <f>SUMIFS($D:$D,$C:$C,C1163,$A:$A,_xlfn.MAXIFS($A:$A,$A:$A,"&lt;"&amp;A1163))+SUMIFS(Movimentacao!$D:$D,Movimentacao!$C:$C,C1163,Movimentacao!$A:$A,A1163)</f>
        <v>96554</v>
      </c>
      <c r="E1163" s="2">
        <v>101.05</v>
      </c>
      <c r="F1163" s="2">
        <f t="shared" si="19"/>
        <v>9756781.6999999993</v>
      </c>
    </row>
    <row r="1164" spans="1:6" x14ac:dyDescent="0.25">
      <c r="A1164" s="4">
        <v>44375</v>
      </c>
      <c r="B1164" t="s">
        <v>12</v>
      </c>
      <c r="C1164" t="s">
        <v>2670</v>
      </c>
      <c r="D1164" s="7">
        <f>SUMIFS($D:$D,$C:$C,C1164,$A:$A,_xlfn.MAXIFS($A:$A,$A:$A,"&lt;"&amp;A1164))+SUMIFS(Movimentacao!$D:$D,Movimentacao!$C:$C,C1164,Movimentacao!$A:$A,A1164)</f>
        <v>72289</v>
      </c>
      <c r="E1164" s="2">
        <v>81.36</v>
      </c>
      <c r="F1164" s="2">
        <f t="shared" si="19"/>
        <v>5881433.04</v>
      </c>
    </row>
    <row r="1165" spans="1:6" x14ac:dyDescent="0.25">
      <c r="A1165" s="4">
        <v>44375</v>
      </c>
      <c r="B1165" t="s">
        <v>12</v>
      </c>
      <c r="C1165" t="s">
        <v>2680</v>
      </c>
      <c r="D1165" s="7">
        <f>SUMIFS($D:$D,$C:$C,C1165,$A:$A,_xlfn.MAXIFS($A:$A,$A:$A,"&lt;"&amp;A1165))+SUMIFS(Movimentacao!$D:$D,Movimentacao!$C:$C,C1165,Movimentacao!$A:$A,A1165)</f>
        <v>17997</v>
      </c>
      <c r="E1165" s="2">
        <v>101.05</v>
      </c>
      <c r="F1165" s="2">
        <f t="shared" si="19"/>
        <v>1818596.8499999999</v>
      </c>
    </row>
    <row r="1166" spans="1:6" x14ac:dyDescent="0.25">
      <c r="A1166" s="4">
        <v>44375</v>
      </c>
      <c r="B1166" t="s">
        <v>12</v>
      </c>
      <c r="C1166" t="s">
        <v>2681</v>
      </c>
      <c r="D1166" s="7">
        <f>SUMIFS($D:$D,$C:$C,C1166,$A:$A,_xlfn.MAXIFS($A:$A,$A:$A,"&lt;"&amp;A1166))+SUMIFS(Movimentacao!$D:$D,Movimentacao!$C:$C,C1166,Movimentacao!$A:$A,A1166)</f>
        <v>36095</v>
      </c>
      <c r="E1166" s="2">
        <v>98.24</v>
      </c>
      <c r="F1166" s="2">
        <f t="shared" si="19"/>
        <v>3545972.8</v>
      </c>
    </row>
    <row r="1167" spans="1:6" x14ac:dyDescent="0.25">
      <c r="A1167" s="4">
        <v>44375</v>
      </c>
      <c r="B1167" t="s">
        <v>12</v>
      </c>
      <c r="C1167" t="s">
        <v>2682</v>
      </c>
      <c r="D1167" s="7">
        <f>SUMIFS($D:$D,$C:$C,C1167,$A:$A,_xlfn.MAXIFS($A:$A,$A:$A,"&lt;"&amp;A1167))+SUMIFS(Movimentacao!$D:$D,Movimentacao!$C:$C,C1167,Movimentacao!$A:$A,A1167)</f>
        <v>77623</v>
      </c>
      <c r="E1167" s="2">
        <v>90</v>
      </c>
      <c r="F1167" s="2">
        <f t="shared" si="19"/>
        <v>6986070</v>
      </c>
    </row>
    <row r="1168" spans="1:6" x14ac:dyDescent="0.25">
      <c r="A1168" s="4">
        <v>44375</v>
      </c>
      <c r="B1168" t="s">
        <v>12</v>
      </c>
      <c r="C1168" t="s">
        <v>2679</v>
      </c>
      <c r="D1168" s="7">
        <f>SUMIFS($D:$D,$C:$C,C1168,$A:$A,_xlfn.MAXIFS($A:$A,$A:$A,"&lt;"&amp;A1168))+SUMIFS(Movimentacao!$D:$D,Movimentacao!$C:$C,C1168,Movimentacao!$A:$A,A1168)</f>
        <v>38571</v>
      </c>
      <c r="E1168" s="2">
        <v>98.24</v>
      </c>
      <c r="F1168" s="2">
        <f t="shared" si="19"/>
        <v>3789215.0399999996</v>
      </c>
    </row>
    <row r="1169" spans="1:6" x14ac:dyDescent="0.25">
      <c r="A1169" s="4">
        <v>44375</v>
      </c>
      <c r="B1169" t="s">
        <v>12</v>
      </c>
      <c r="C1169" t="s">
        <v>56</v>
      </c>
      <c r="D1169" s="7">
        <f>SUMIFS($D:$D,$C:$C,C1169,$A:$A,_xlfn.MAXIFS($A:$A,$A:$A,"&lt;"&amp;A1169))+SUMIFS(Movimentacao!$D:$D,Movimentacao!$C:$C,C1169,Movimentacao!$A:$A,A1169)</f>
        <v>132323</v>
      </c>
      <c r="E1169" s="2">
        <v>105.2</v>
      </c>
      <c r="F1169" s="2">
        <f t="shared" si="19"/>
        <v>13920379.6</v>
      </c>
    </row>
    <row r="1170" spans="1:6" x14ac:dyDescent="0.25">
      <c r="A1170" s="4">
        <v>44375</v>
      </c>
      <c r="B1170" t="s">
        <v>12</v>
      </c>
      <c r="C1170" t="s">
        <v>2673</v>
      </c>
      <c r="D1170" s="7">
        <f>SUMIFS($D:$D,$C:$C,C1170,$A:$A,_xlfn.MAXIFS($A:$A,$A:$A,"&lt;"&amp;A1170))+SUMIFS(Movimentacao!$D:$D,Movimentacao!$C:$C,C1170,Movimentacao!$A:$A,A1170)</f>
        <v>626</v>
      </c>
      <c r="E1170" s="2">
        <v>99.7</v>
      </c>
      <c r="F1170" s="2">
        <f t="shared" si="19"/>
        <v>62412.200000000004</v>
      </c>
    </row>
    <row r="1171" spans="1:6" x14ac:dyDescent="0.25">
      <c r="A1171" s="4">
        <v>44375</v>
      </c>
      <c r="B1171" t="s">
        <v>12</v>
      </c>
      <c r="C1171" t="s">
        <v>54</v>
      </c>
      <c r="D1171" s="7">
        <f>SUMIFS($D:$D,$C:$C,C1171,$A:$A,_xlfn.MAXIFS($A:$A,$A:$A,"&lt;"&amp;A1171))+SUMIFS(Movimentacao!$D:$D,Movimentacao!$C:$C,C1171,Movimentacao!$A:$A,A1171)</f>
        <v>85534</v>
      </c>
      <c r="E1171" s="2">
        <v>50.97</v>
      </c>
      <c r="F1171" s="2">
        <f t="shared" si="19"/>
        <v>4359667.9799999995</v>
      </c>
    </row>
    <row r="1172" spans="1:6" x14ac:dyDescent="0.25">
      <c r="A1172" s="4">
        <v>44375</v>
      </c>
      <c r="B1172" t="s">
        <v>12</v>
      </c>
      <c r="C1172" t="s">
        <v>47</v>
      </c>
      <c r="D1172" s="7">
        <f>SUMIFS($D:$D,$C:$C,C1172,$A:$A,_xlfn.MAXIFS($A:$A,$A:$A,"&lt;"&amp;A1172))+SUMIFS(Movimentacao!$D:$D,Movimentacao!$C:$C,C1172,Movimentacao!$A:$A,A1172)</f>
        <v>51825</v>
      </c>
      <c r="E1172" s="2">
        <v>78.599999999999994</v>
      </c>
      <c r="F1172" s="2">
        <f t="shared" si="19"/>
        <v>4073444.9999999995</v>
      </c>
    </row>
    <row r="1173" spans="1:6" x14ac:dyDescent="0.25">
      <c r="A1173" s="4">
        <v>44375</v>
      </c>
      <c r="B1173" t="s">
        <v>12</v>
      </c>
      <c r="C1173" t="s">
        <v>48</v>
      </c>
      <c r="D1173" s="7">
        <f>SUMIFS($D:$D,$C:$C,C1173,$A:$A,_xlfn.MAXIFS($A:$A,$A:$A,"&lt;"&amp;A1173))+SUMIFS(Movimentacao!$D:$D,Movimentacao!$C:$C,C1173,Movimentacao!$A:$A,A1173)</f>
        <v>117439</v>
      </c>
      <c r="E1173" s="2">
        <v>100.5</v>
      </c>
      <c r="F1173" s="2">
        <f t="shared" si="19"/>
        <v>11802619.5</v>
      </c>
    </row>
    <row r="1174" spans="1:6" x14ac:dyDescent="0.25">
      <c r="A1174" s="4">
        <v>44375</v>
      </c>
      <c r="B1174" t="s">
        <v>12</v>
      </c>
      <c r="C1174" t="s">
        <v>49</v>
      </c>
      <c r="D1174" s="7">
        <f>SUMIFS($D:$D,$C:$C,C1174,$A:$A,_xlfn.MAXIFS($A:$A,$A:$A,"&lt;"&amp;A1174))+SUMIFS(Movimentacao!$D:$D,Movimentacao!$C:$C,C1174,Movimentacao!$A:$A,A1174)</f>
        <v>32774</v>
      </c>
      <c r="E1174" s="2">
        <v>65.290000000000006</v>
      </c>
      <c r="F1174" s="2">
        <f t="shared" si="19"/>
        <v>2139814.4600000004</v>
      </c>
    </row>
    <row r="1175" spans="1:6" x14ac:dyDescent="0.25">
      <c r="A1175" s="4">
        <v>44375</v>
      </c>
      <c r="B1175" t="s">
        <v>12</v>
      </c>
      <c r="C1175" t="s">
        <v>55</v>
      </c>
      <c r="D1175" s="7">
        <f>SUMIFS($D:$D,$C:$C,C1175,$A:$A,_xlfn.MAXIFS($A:$A,$A:$A,"&lt;"&amp;A1175))+SUMIFS(Movimentacao!$D:$D,Movimentacao!$C:$C,C1175,Movimentacao!$A:$A,A1175)</f>
        <v>30794</v>
      </c>
      <c r="E1175" s="2">
        <v>95.1</v>
      </c>
      <c r="F1175" s="2">
        <f t="shared" si="19"/>
        <v>2928509.4</v>
      </c>
    </row>
    <row r="1176" spans="1:6" x14ac:dyDescent="0.25">
      <c r="A1176" s="4">
        <v>44375</v>
      </c>
      <c r="B1176" t="s">
        <v>12</v>
      </c>
      <c r="C1176" t="s">
        <v>51</v>
      </c>
      <c r="D1176" s="7">
        <f>SUMIFS($D:$D,$C:$C,C1176,$A:$A,_xlfn.MAXIFS($A:$A,$A:$A,"&lt;"&amp;A1176))+SUMIFS(Movimentacao!$D:$D,Movimentacao!$C:$C,C1176,Movimentacao!$A:$A,A1176)</f>
        <v>34257</v>
      </c>
      <c r="E1176" s="2">
        <v>102.54</v>
      </c>
      <c r="F1176" s="2">
        <f t="shared" si="19"/>
        <v>3512712.7800000003</v>
      </c>
    </row>
    <row r="1177" spans="1:6" x14ac:dyDescent="0.25">
      <c r="A1177" s="4">
        <v>44375</v>
      </c>
      <c r="B1177" t="s">
        <v>12</v>
      </c>
      <c r="C1177" t="s">
        <v>52</v>
      </c>
      <c r="D1177" s="7">
        <f>SUMIFS($D:$D,$C:$C,C1177,$A:$A,_xlfn.MAXIFS($A:$A,$A:$A,"&lt;"&amp;A1177))+SUMIFS(Movimentacao!$D:$D,Movimentacao!$C:$C,C1177,Movimentacao!$A:$A,A1177)</f>
        <v>112373</v>
      </c>
      <c r="E1177" s="2">
        <v>98.24</v>
      </c>
      <c r="F1177" s="2">
        <f t="shared" si="19"/>
        <v>11039523.52</v>
      </c>
    </row>
    <row r="1178" spans="1:6" x14ac:dyDescent="0.25">
      <c r="A1178" s="4">
        <v>44375</v>
      </c>
      <c r="B1178" t="s">
        <v>12</v>
      </c>
      <c r="C1178" t="s">
        <v>53</v>
      </c>
      <c r="D1178" s="7">
        <f>SUMIFS($D:$D,$C:$C,C1178,$A:$A,_xlfn.MAXIFS($A:$A,$A:$A,"&lt;"&amp;A1178))+SUMIFS(Movimentacao!$D:$D,Movimentacao!$C:$C,C1178,Movimentacao!$A:$A,A1178)</f>
        <v>159847</v>
      </c>
      <c r="E1178" s="2">
        <v>92</v>
      </c>
      <c r="F1178" s="2">
        <f t="shared" si="19"/>
        <v>14705924</v>
      </c>
    </row>
    <row r="1179" spans="1:6" x14ac:dyDescent="0.25">
      <c r="A1179" s="4">
        <v>44375</v>
      </c>
      <c r="B1179" t="s">
        <v>12</v>
      </c>
      <c r="C1179" t="s">
        <v>50</v>
      </c>
      <c r="D1179" s="7">
        <f>SUMIFS($D:$D,$C:$C,C1179,$A:$A,_xlfn.MAXIFS($A:$A,$A:$A,"&lt;"&amp;A1179))+SUMIFS(Movimentacao!$D:$D,Movimentacao!$C:$C,C1179,Movimentacao!$A:$A,A1179)</f>
        <v>138700</v>
      </c>
      <c r="E1179" s="2">
        <v>104.55</v>
      </c>
      <c r="F1179" s="2">
        <f t="shared" si="19"/>
        <v>14501085</v>
      </c>
    </row>
    <row r="1180" spans="1:6" x14ac:dyDescent="0.25">
      <c r="A1180" s="4">
        <v>44376</v>
      </c>
      <c r="B1180" t="s">
        <v>12</v>
      </c>
      <c r="C1180" t="s">
        <v>2670</v>
      </c>
      <c r="D1180" s="7">
        <f>SUMIFS($D:$D,$C:$C,C1180,$A:$A,_xlfn.MAXIFS($A:$A,$A:$A,"&lt;"&amp;A1180))+SUMIFS(Movimentacao!$D:$D,Movimentacao!$C:$C,C1180,Movimentacao!$A:$A,A1180)</f>
        <v>72289</v>
      </c>
      <c r="E1180" s="2">
        <v>81.400000000000006</v>
      </c>
      <c r="F1180" s="2">
        <f t="shared" si="19"/>
        <v>5884324.6000000006</v>
      </c>
    </row>
    <row r="1181" spans="1:6" x14ac:dyDescent="0.25">
      <c r="A1181" s="4">
        <v>44376</v>
      </c>
      <c r="B1181" t="s">
        <v>12</v>
      </c>
      <c r="C1181" t="s">
        <v>2682</v>
      </c>
      <c r="D1181" s="7">
        <f>SUMIFS($D:$D,$C:$C,C1181,$A:$A,_xlfn.MAXIFS($A:$A,$A:$A,"&lt;"&amp;A1181))+SUMIFS(Movimentacao!$D:$D,Movimentacao!$C:$C,C1181,Movimentacao!$A:$A,A1181)</f>
        <v>77623</v>
      </c>
      <c r="E1181" s="2">
        <v>91.47</v>
      </c>
      <c r="F1181" s="2">
        <f t="shared" si="19"/>
        <v>7100175.8099999996</v>
      </c>
    </row>
    <row r="1182" spans="1:6" x14ac:dyDescent="0.25">
      <c r="A1182" s="4">
        <v>44376</v>
      </c>
      <c r="B1182" t="s">
        <v>12</v>
      </c>
      <c r="C1182" t="s">
        <v>2681</v>
      </c>
      <c r="D1182" s="7">
        <f>SUMIFS($D:$D,$C:$C,C1182,$A:$A,_xlfn.MAXIFS($A:$A,$A:$A,"&lt;"&amp;A1182))+SUMIFS(Movimentacao!$D:$D,Movimentacao!$C:$C,C1182,Movimentacao!$A:$A,A1182)</f>
        <v>36095</v>
      </c>
      <c r="E1182" s="2">
        <v>99.28</v>
      </c>
      <c r="F1182" s="2">
        <f t="shared" si="19"/>
        <v>3583511.6</v>
      </c>
    </row>
    <row r="1183" spans="1:6" x14ac:dyDescent="0.25">
      <c r="A1183" s="4">
        <v>44376</v>
      </c>
      <c r="B1183" t="s">
        <v>12</v>
      </c>
      <c r="C1183" t="s">
        <v>2680</v>
      </c>
      <c r="D1183" s="7">
        <f>SUMIFS($D:$D,$C:$C,C1183,$A:$A,_xlfn.MAXIFS($A:$A,$A:$A,"&lt;"&amp;A1183))+SUMIFS(Movimentacao!$D:$D,Movimentacao!$C:$C,C1183,Movimentacao!$A:$A,A1183)</f>
        <v>17997</v>
      </c>
      <c r="E1183" s="2">
        <v>102.84</v>
      </c>
      <c r="F1183" s="2">
        <f t="shared" si="19"/>
        <v>1850811.48</v>
      </c>
    </row>
    <row r="1184" spans="1:6" x14ac:dyDescent="0.25">
      <c r="A1184" s="4">
        <v>44376</v>
      </c>
      <c r="B1184" t="s">
        <v>12</v>
      </c>
      <c r="C1184" t="s">
        <v>2679</v>
      </c>
      <c r="D1184" s="7">
        <f>SUMIFS($D:$D,$C:$C,C1184,$A:$A,_xlfn.MAXIFS($A:$A,$A:$A,"&lt;"&amp;A1184))+SUMIFS(Movimentacao!$D:$D,Movimentacao!$C:$C,C1184,Movimentacao!$A:$A,A1184)</f>
        <v>38571</v>
      </c>
      <c r="E1184" s="2">
        <v>99.28</v>
      </c>
      <c r="F1184" s="2">
        <f t="shared" si="19"/>
        <v>3829328.88</v>
      </c>
    </row>
    <row r="1185" spans="1:6" x14ac:dyDescent="0.25">
      <c r="A1185" s="4">
        <v>44376</v>
      </c>
      <c r="B1185" t="s">
        <v>12</v>
      </c>
      <c r="C1185" t="s">
        <v>2673</v>
      </c>
      <c r="D1185" s="7">
        <f>SUMIFS($D:$D,$C:$C,C1185,$A:$A,_xlfn.MAXIFS($A:$A,$A:$A,"&lt;"&amp;A1185))+SUMIFS(Movimentacao!$D:$D,Movimentacao!$C:$C,C1185,Movimentacao!$A:$A,A1185)</f>
        <v>626</v>
      </c>
      <c r="E1185" s="2">
        <v>100.8</v>
      </c>
      <c r="F1185" s="2">
        <f t="shared" si="19"/>
        <v>63100.799999999996</v>
      </c>
    </row>
    <row r="1186" spans="1:6" x14ac:dyDescent="0.25">
      <c r="A1186" s="4">
        <v>44376</v>
      </c>
      <c r="B1186" t="s">
        <v>12</v>
      </c>
      <c r="C1186" t="s">
        <v>2672</v>
      </c>
      <c r="D1186" s="7">
        <f>SUMIFS($D:$D,$C:$C,C1186,$A:$A,_xlfn.MAXIFS($A:$A,$A:$A,"&lt;"&amp;A1186))+SUMIFS(Movimentacao!$D:$D,Movimentacao!$C:$C,C1186,Movimentacao!$A:$A,A1186)</f>
        <v>125878</v>
      </c>
      <c r="E1186" s="2">
        <v>89.75</v>
      </c>
      <c r="F1186" s="2">
        <f t="shared" si="19"/>
        <v>11297550.5</v>
      </c>
    </row>
    <row r="1187" spans="1:6" x14ac:dyDescent="0.25">
      <c r="A1187" s="4">
        <v>44376</v>
      </c>
      <c r="B1187" t="s">
        <v>12</v>
      </c>
      <c r="C1187" t="s">
        <v>2671</v>
      </c>
      <c r="D1187" s="7">
        <f>SUMIFS($D:$D,$C:$C,C1187,$A:$A,_xlfn.MAXIFS($A:$A,$A:$A,"&lt;"&amp;A1187))+SUMIFS(Movimentacao!$D:$D,Movimentacao!$C:$C,C1187,Movimentacao!$A:$A,A1187)</f>
        <v>55971</v>
      </c>
      <c r="E1187" s="2">
        <v>200.9</v>
      </c>
      <c r="F1187" s="2">
        <f t="shared" si="19"/>
        <v>11244573.9</v>
      </c>
    </row>
    <row r="1188" spans="1:6" x14ac:dyDescent="0.25">
      <c r="A1188" s="4">
        <v>44376</v>
      </c>
      <c r="B1188" t="s">
        <v>12</v>
      </c>
      <c r="C1188" t="s">
        <v>56</v>
      </c>
      <c r="D1188" s="7">
        <f>SUMIFS($D:$D,$C:$C,C1188,$A:$A,_xlfn.MAXIFS($A:$A,$A:$A,"&lt;"&amp;A1188))+SUMIFS(Movimentacao!$D:$D,Movimentacao!$C:$C,C1188,Movimentacao!$A:$A,A1188)</f>
        <v>132323</v>
      </c>
      <c r="E1188" s="2">
        <v>105.48</v>
      </c>
      <c r="F1188" s="2">
        <f t="shared" si="19"/>
        <v>13957430.040000001</v>
      </c>
    </row>
    <row r="1189" spans="1:6" x14ac:dyDescent="0.25">
      <c r="A1189" s="4">
        <v>44376</v>
      </c>
      <c r="B1189" t="s">
        <v>12</v>
      </c>
      <c r="C1189" t="s">
        <v>2683</v>
      </c>
      <c r="D1189" s="7">
        <f>SUMIFS($D:$D,$C:$C,C1189,$A:$A,_xlfn.MAXIFS($A:$A,$A:$A,"&lt;"&amp;A1189))+SUMIFS(Movimentacao!$D:$D,Movimentacao!$C:$C,C1189,Movimentacao!$A:$A,A1189)</f>
        <v>96554</v>
      </c>
      <c r="E1189" s="2">
        <v>102.84</v>
      </c>
      <c r="F1189" s="2">
        <f t="shared" si="19"/>
        <v>9929613.3599999994</v>
      </c>
    </row>
    <row r="1190" spans="1:6" x14ac:dyDescent="0.25">
      <c r="A1190" s="4">
        <v>44376</v>
      </c>
      <c r="B1190" t="s">
        <v>12</v>
      </c>
      <c r="C1190" t="s">
        <v>54</v>
      </c>
      <c r="D1190" s="7">
        <f>SUMIFS($D:$D,$C:$C,C1190,$A:$A,_xlfn.MAXIFS($A:$A,$A:$A,"&lt;"&amp;A1190))+SUMIFS(Movimentacao!$D:$D,Movimentacao!$C:$C,C1190,Movimentacao!$A:$A,A1190)</f>
        <v>85534</v>
      </c>
      <c r="E1190" s="2">
        <v>51.79</v>
      </c>
      <c r="F1190" s="2">
        <f t="shared" si="19"/>
        <v>4429805.8600000003</v>
      </c>
    </row>
    <row r="1191" spans="1:6" x14ac:dyDescent="0.25">
      <c r="A1191" s="4">
        <v>44376</v>
      </c>
      <c r="B1191" t="s">
        <v>12</v>
      </c>
      <c r="C1191" t="s">
        <v>47</v>
      </c>
      <c r="D1191" s="7">
        <f>SUMIFS($D:$D,$C:$C,C1191,$A:$A,_xlfn.MAXIFS($A:$A,$A:$A,"&lt;"&amp;A1191))+SUMIFS(Movimentacao!$D:$D,Movimentacao!$C:$C,C1191,Movimentacao!$A:$A,A1191)</f>
        <v>51825</v>
      </c>
      <c r="E1191" s="2">
        <v>82.3</v>
      </c>
      <c r="F1191" s="2">
        <f t="shared" si="19"/>
        <v>4265197.5</v>
      </c>
    </row>
    <row r="1192" spans="1:6" x14ac:dyDescent="0.25">
      <c r="A1192" s="4">
        <v>44376</v>
      </c>
      <c r="B1192" t="s">
        <v>12</v>
      </c>
      <c r="C1192" t="s">
        <v>48</v>
      </c>
      <c r="D1192" s="7">
        <f>SUMIFS($D:$D,$C:$C,C1192,$A:$A,_xlfn.MAXIFS($A:$A,$A:$A,"&lt;"&amp;A1192))+SUMIFS(Movimentacao!$D:$D,Movimentacao!$C:$C,C1192,Movimentacao!$A:$A,A1192)</f>
        <v>117439</v>
      </c>
      <c r="E1192" s="2">
        <v>100</v>
      </c>
      <c r="F1192" s="2">
        <f t="shared" si="19"/>
        <v>11743900</v>
      </c>
    </row>
    <row r="1193" spans="1:6" x14ac:dyDescent="0.25">
      <c r="A1193" s="4">
        <v>44376</v>
      </c>
      <c r="B1193" t="s">
        <v>12</v>
      </c>
      <c r="C1193" t="s">
        <v>49</v>
      </c>
      <c r="D1193" s="7">
        <f>SUMIFS($D:$D,$C:$C,C1193,$A:$A,_xlfn.MAXIFS($A:$A,$A:$A,"&lt;"&amp;A1193))+SUMIFS(Movimentacao!$D:$D,Movimentacao!$C:$C,C1193,Movimentacao!$A:$A,A1193)</f>
        <v>32774</v>
      </c>
      <c r="E1193" s="2">
        <v>65.510000000000005</v>
      </c>
      <c r="F1193" s="2">
        <f t="shared" si="19"/>
        <v>2147024.7400000002</v>
      </c>
    </row>
    <row r="1194" spans="1:6" x14ac:dyDescent="0.25">
      <c r="A1194" s="4">
        <v>44376</v>
      </c>
      <c r="B1194" t="s">
        <v>12</v>
      </c>
      <c r="C1194" t="s">
        <v>55</v>
      </c>
      <c r="D1194" s="7">
        <f>SUMIFS($D:$D,$C:$C,C1194,$A:$A,_xlfn.MAXIFS($A:$A,$A:$A,"&lt;"&amp;A1194))+SUMIFS(Movimentacao!$D:$D,Movimentacao!$C:$C,C1194,Movimentacao!$A:$A,A1194)</f>
        <v>30794</v>
      </c>
      <c r="E1194" s="2">
        <v>95</v>
      </c>
      <c r="F1194" s="2">
        <f t="shared" si="19"/>
        <v>2925430</v>
      </c>
    </row>
    <row r="1195" spans="1:6" x14ac:dyDescent="0.25">
      <c r="A1195" s="4">
        <v>44376</v>
      </c>
      <c r="B1195" t="s">
        <v>12</v>
      </c>
      <c r="C1195" t="s">
        <v>51</v>
      </c>
      <c r="D1195" s="7">
        <f>SUMIFS($D:$D,$C:$C,C1195,$A:$A,_xlfn.MAXIFS($A:$A,$A:$A,"&lt;"&amp;A1195))+SUMIFS(Movimentacao!$D:$D,Movimentacao!$C:$C,C1195,Movimentacao!$A:$A,A1195)</f>
        <v>34257</v>
      </c>
      <c r="E1195" s="2">
        <v>106</v>
      </c>
      <c r="F1195" s="2">
        <f t="shared" si="19"/>
        <v>3631242</v>
      </c>
    </row>
    <row r="1196" spans="1:6" x14ac:dyDescent="0.25">
      <c r="A1196" s="4">
        <v>44376</v>
      </c>
      <c r="B1196" t="s">
        <v>12</v>
      </c>
      <c r="C1196" t="s">
        <v>52</v>
      </c>
      <c r="D1196" s="7">
        <f>SUMIFS($D:$D,$C:$C,C1196,$A:$A,_xlfn.MAXIFS($A:$A,$A:$A,"&lt;"&amp;A1196))+SUMIFS(Movimentacao!$D:$D,Movimentacao!$C:$C,C1196,Movimentacao!$A:$A,A1196)</f>
        <v>112373</v>
      </c>
      <c r="E1196" s="2">
        <v>99.28</v>
      </c>
      <c r="F1196" s="2">
        <f t="shared" si="19"/>
        <v>11156391.439999999</v>
      </c>
    </row>
    <row r="1197" spans="1:6" x14ac:dyDescent="0.25">
      <c r="A1197" s="4">
        <v>44376</v>
      </c>
      <c r="B1197" t="s">
        <v>12</v>
      </c>
      <c r="C1197" t="s">
        <v>53</v>
      </c>
      <c r="D1197" s="7">
        <f>SUMIFS($D:$D,$C:$C,C1197,$A:$A,_xlfn.MAXIFS($A:$A,$A:$A,"&lt;"&amp;A1197))+SUMIFS(Movimentacao!$D:$D,Movimentacao!$C:$C,C1197,Movimentacao!$A:$A,A1197)</f>
        <v>159847</v>
      </c>
      <c r="E1197" s="2">
        <v>93.34</v>
      </c>
      <c r="F1197" s="2">
        <f t="shared" si="19"/>
        <v>14920118.98</v>
      </c>
    </row>
    <row r="1198" spans="1:6" x14ac:dyDescent="0.25">
      <c r="A1198" s="4">
        <v>44376</v>
      </c>
      <c r="B1198" t="s">
        <v>12</v>
      </c>
      <c r="C1198" t="s">
        <v>50</v>
      </c>
      <c r="D1198" s="7">
        <f>SUMIFS($D:$D,$C:$C,C1198,$A:$A,_xlfn.MAXIFS($A:$A,$A:$A,"&lt;"&amp;A1198))+SUMIFS(Movimentacao!$D:$D,Movimentacao!$C:$C,C1198,Movimentacao!$A:$A,A1198)</f>
        <v>138700</v>
      </c>
      <c r="E1198" s="2">
        <v>105.5</v>
      </c>
      <c r="F1198" s="2">
        <f t="shared" si="19"/>
        <v>14632850</v>
      </c>
    </row>
    <row r="1199" spans="1:6" x14ac:dyDescent="0.25">
      <c r="A1199" s="4">
        <v>44377</v>
      </c>
      <c r="B1199" t="s">
        <v>12</v>
      </c>
      <c r="C1199" t="s">
        <v>2670</v>
      </c>
      <c r="D1199" s="7">
        <f>SUMIFS($D:$D,$C:$C,C1199,$A:$A,_xlfn.MAXIFS($A:$A,$A:$A,"&lt;"&amp;A1199))+SUMIFS(Movimentacao!$D:$D,Movimentacao!$C:$C,C1199,Movimentacao!$A:$A,A1199)</f>
        <v>72289</v>
      </c>
      <c r="E1199" s="2">
        <v>81</v>
      </c>
      <c r="F1199" s="2">
        <f t="shared" si="19"/>
        <v>5855409</v>
      </c>
    </row>
    <row r="1200" spans="1:6" x14ac:dyDescent="0.25">
      <c r="A1200" s="4">
        <v>44377</v>
      </c>
      <c r="B1200" t="s">
        <v>12</v>
      </c>
      <c r="C1200" t="s">
        <v>2682</v>
      </c>
      <c r="D1200" s="7">
        <f>SUMIFS($D:$D,$C:$C,C1200,$A:$A,_xlfn.MAXIFS($A:$A,$A:$A,"&lt;"&amp;A1200))+SUMIFS(Movimentacao!$D:$D,Movimentacao!$C:$C,C1200,Movimentacao!$A:$A,A1200)</f>
        <v>77623</v>
      </c>
      <c r="E1200" s="2">
        <v>91</v>
      </c>
      <c r="F1200" s="2">
        <f t="shared" si="19"/>
        <v>7063693</v>
      </c>
    </row>
    <row r="1201" spans="1:6" x14ac:dyDescent="0.25">
      <c r="A1201" s="4">
        <v>44377</v>
      </c>
      <c r="B1201" t="s">
        <v>12</v>
      </c>
      <c r="C1201" t="s">
        <v>2681</v>
      </c>
      <c r="D1201" s="7">
        <f>SUMIFS($D:$D,$C:$C,C1201,$A:$A,_xlfn.MAXIFS($A:$A,$A:$A,"&lt;"&amp;A1201))+SUMIFS(Movimentacao!$D:$D,Movimentacao!$C:$C,C1201,Movimentacao!$A:$A,A1201)</f>
        <v>36095</v>
      </c>
      <c r="E1201" s="2">
        <v>100.22</v>
      </c>
      <c r="F1201" s="2">
        <f t="shared" si="19"/>
        <v>3617440.9</v>
      </c>
    </row>
    <row r="1202" spans="1:6" x14ac:dyDescent="0.25">
      <c r="A1202" s="4">
        <v>44377</v>
      </c>
      <c r="B1202" t="s">
        <v>12</v>
      </c>
      <c r="C1202" t="s">
        <v>2680</v>
      </c>
      <c r="D1202" s="7">
        <f>SUMIFS($D:$D,$C:$C,C1202,$A:$A,_xlfn.MAXIFS($A:$A,$A:$A,"&lt;"&amp;A1202))+SUMIFS(Movimentacao!$D:$D,Movimentacao!$C:$C,C1202,Movimentacao!$A:$A,A1202)</f>
        <v>17997</v>
      </c>
      <c r="E1202" s="2">
        <v>101.54</v>
      </c>
      <c r="F1202" s="2">
        <f t="shared" si="19"/>
        <v>1827415.3800000001</v>
      </c>
    </row>
    <row r="1203" spans="1:6" x14ac:dyDescent="0.25">
      <c r="A1203" s="4">
        <v>44377</v>
      </c>
      <c r="B1203" t="s">
        <v>12</v>
      </c>
      <c r="C1203" t="s">
        <v>2679</v>
      </c>
      <c r="D1203" s="7">
        <f>SUMIFS($D:$D,$C:$C,C1203,$A:$A,_xlfn.MAXIFS($A:$A,$A:$A,"&lt;"&amp;A1203))+SUMIFS(Movimentacao!$D:$D,Movimentacao!$C:$C,C1203,Movimentacao!$A:$A,A1203)</f>
        <v>38571</v>
      </c>
      <c r="E1203" s="2">
        <v>100.22</v>
      </c>
      <c r="F1203" s="2">
        <f t="shared" si="19"/>
        <v>3865585.62</v>
      </c>
    </row>
    <row r="1204" spans="1:6" x14ac:dyDescent="0.25">
      <c r="A1204" s="4">
        <v>44377</v>
      </c>
      <c r="B1204" t="s">
        <v>12</v>
      </c>
      <c r="C1204" t="s">
        <v>2673</v>
      </c>
      <c r="D1204" s="7">
        <f>SUMIFS($D:$D,$C:$C,C1204,$A:$A,_xlfn.MAXIFS($A:$A,$A:$A,"&lt;"&amp;A1204))+SUMIFS(Movimentacao!$D:$D,Movimentacao!$C:$C,C1204,Movimentacao!$A:$A,A1204)</f>
        <v>626</v>
      </c>
      <c r="E1204" s="2">
        <v>102.4</v>
      </c>
      <c r="F1204" s="2">
        <f t="shared" si="19"/>
        <v>64102.400000000001</v>
      </c>
    </row>
    <row r="1205" spans="1:6" x14ac:dyDescent="0.25">
      <c r="A1205" s="4">
        <v>44377</v>
      </c>
      <c r="B1205" t="s">
        <v>12</v>
      </c>
      <c r="C1205" t="s">
        <v>2672</v>
      </c>
      <c r="D1205" s="7">
        <f>SUMIFS($D:$D,$C:$C,C1205,$A:$A,_xlfn.MAXIFS($A:$A,$A:$A,"&lt;"&amp;A1205))+SUMIFS(Movimentacao!$D:$D,Movimentacao!$C:$C,C1205,Movimentacao!$A:$A,A1205)</f>
        <v>125878</v>
      </c>
      <c r="E1205" s="2">
        <v>89.5</v>
      </c>
      <c r="F1205" s="2">
        <f t="shared" si="19"/>
        <v>11266081</v>
      </c>
    </row>
    <row r="1206" spans="1:6" x14ac:dyDescent="0.25">
      <c r="A1206" s="4">
        <v>44377</v>
      </c>
      <c r="B1206" t="s">
        <v>12</v>
      </c>
      <c r="C1206" t="s">
        <v>2671</v>
      </c>
      <c r="D1206" s="7">
        <f>SUMIFS($D:$D,$C:$C,C1206,$A:$A,_xlfn.MAXIFS($A:$A,$A:$A,"&lt;"&amp;A1206))+SUMIFS(Movimentacao!$D:$D,Movimentacao!$C:$C,C1206,Movimentacao!$A:$A,A1206)</f>
        <v>55971</v>
      </c>
      <c r="E1206" s="2">
        <v>201.31</v>
      </c>
      <c r="F1206" s="2">
        <f t="shared" si="19"/>
        <v>11267522.01</v>
      </c>
    </row>
    <row r="1207" spans="1:6" x14ac:dyDescent="0.25">
      <c r="A1207" s="4">
        <v>44377</v>
      </c>
      <c r="B1207" t="s">
        <v>12</v>
      </c>
      <c r="C1207" t="s">
        <v>2683</v>
      </c>
      <c r="D1207" s="7">
        <f>SUMIFS($D:$D,$C:$C,C1207,$A:$A,_xlfn.MAXIFS($A:$A,$A:$A,"&lt;"&amp;A1207))+SUMIFS(Movimentacao!$D:$D,Movimentacao!$C:$C,C1207,Movimentacao!$A:$A,A1207)</f>
        <v>96554</v>
      </c>
      <c r="E1207" s="2">
        <v>101.54</v>
      </c>
      <c r="F1207" s="2">
        <f t="shared" si="19"/>
        <v>9804093.1600000001</v>
      </c>
    </row>
    <row r="1208" spans="1:6" x14ac:dyDescent="0.25">
      <c r="A1208" s="4">
        <v>44377</v>
      </c>
      <c r="B1208" t="s">
        <v>12</v>
      </c>
      <c r="C1208" t="s">
        <v>56</v>
      </c>
      <c r="D1208" s="7">
        <f>SUMIFS($D:$D,$C:$C,C1208,$A:$A,_xlfn.MAXIFS($A:$A,$A:$A,"&lt;"&amp;A1208))+SUMIFS(Movimentacao!$D:$D,Movimentacao!$C:$C,C1208,Movimentacao!$A:$A,A1208)</f>
        <v>132323</v>
      </c>
      <c r="E1208" s="2">
        <v>105.69</v>
      </c>
      <c r="F1208" s="2">
        <f t="shared" si="19"/>
        <v>13985217.869999999</v>
      </c>
    </row>
    <row r="1209" spans="1:6" x14ac:dyDescent="0.25">
      <c r="A1209" s="4">
        <v>44377</v>
      </c>
      <c r="B1209" t="s">
        <v>12</v>
      </c>
      <c r="C1209" t="s">
        <v>54</v>
      </c>
      <c r="D1209" s="7">
        <f>SUMIFS($D:$D,$C:$C,C1209,$A:$A,_xlfn.MAXIFS($A:$A,$A:$A,"&lt;"&amp;A1209))+SUMIFS(Movimentacao!$D:$D,Movimentacao!$C:$C,C1209,Movimentacao!$A:$A,A1209)</f>
        <v>85534</v>
      </c>
      <c r="E1209" s="2">
        <v>51.75</v>
      </c>
      <c r="F1209" s="2">
        <f t="shared" si="19"/>
        <v>4426384.5</v>
      </c>
    </row>
    <row r="1210" spans="1:6" x14ac:dyDescent="0.25">
      <c r="A1210" s="4">
        <v>44377</v>
      </c>
      <c r="B1210" t="s">
        <v>12</v>
      </c>
      <c r="C1210" t="s">
        <v>53</v>
      </c>
      <c r="D1210" s="7">
        <f>SUMIFS($D:$D,$C:$C,C1210,$A:$A,_xlfn.MAXIFS($A:$A,$A:$A,"&lt;"&amp;A1210))+SUMIFS(Movimentacao!$D:$D,Movimentacao!$C:$C,C1210,Movimentacao!$A:$A,A1210)</f>
        <v>159847</v>
      </c>
      <c r="E1210" s="2">
        <v>94.34</v>
      </c>
      <c r="F1210" s="2">
        <f t="shared" si="19"/>
        <v>15079965.98</v>
      </c>
    </row>
    <row r="1211" spans="1:6" x14ac:dyDescent="0.25">
      <c r="A1211" s="4">
        <v>44377</v>
      </c>
      <c r="B1211" t="s">
        <v>12</v>
      </c>
      <c r="C1211" t="s">
        <v>52</v>
      </c>
      <c r="D1211" s="7">
        <f>SUMIFS($D:$D,$C:$C,C1211,$A:$A,_xlfn.MAXIFS($A:$A,$A:$A,"&lt;"&amp;A1211))+SUMIFS(Movimentacao!$D:$D,Movimentacao!$C:$C,C1211,Movimentacao!$A:$A,A1211)</f>
        <v>112373</v>
      </c>
      <c r="E1211" s="2">
        <v>100.22</v>
      </c>
      <c r="F1211" s="2">
        <f t="shared" si="19"/>
        <v>11262022.060000001</v>
      </c>
    </row>
    <row r="1212" spans="1:6" x14ac:dyDescent="0.25">
      <c r="A1212" s="4">
        <v>44377</v>
      </c>
      <c r="B1212" t="s">
        <v>12</v>
      </c>
      <c r="C1212" t="s">
        <v>51</v>
      </c>
      <c r="D1212" s="7">
        <f>SUMIFS($D:$D,$C:$C,C1212,$A:$A,_xlfn.MAXIFS($A:$A,$A:$A,"&lt;"&amp;A1212))+SUMIFS(Movimentacao!$D:$D,Movimentacao!$C:$C,C1212,Movimentacao!$A:$A,A1212)</f>
        <v>34257</v>
      </c>
      <c r="E1212" s="2">
        <v>105.9</v>
      </c>
      <c r="F1212" s="2">
        <f t="shared" si="19"/>
        <v>3627816.3000000003</v>
      </c>
    </row>
    <row r="1213" spans="1:6" x14ac:dyDescent="0.25">
      <c r="A1213" s="4">
        <v>44377</v>
      </c>
      <c r="B1213" t="s">
        <v>12</v>
      </c>
      <c r="C1213" t="s">
        <v>50</v>
      </c>
      <c r="D1213" s="7">
        <f>SUMIFS($D:$D,$C:$C,C1213,$A:$A,_xlfn.MAXIFS($A:$A,$A:$A,"&lt;"&amp;A1213))+SUMIFS(Movimentacao!$D:$D,Movimentacao!$C:$C,C1213,Movimentacao!$A:$A,A1213)</f>
        <v>138700</v>
      </c>
      <c r="E1213" s="2">
        <v>105.91</v>
      </c>
      <c r="F1213" s="2">
        <f t="shared" si="19"/>
        <v>14689717</v>
      </c>
    </row>
    <row r="1214" spans="1:6" x14ac:dyDescent="0.25">
      <c r="A1214" s="4">
        <v>44377</v>
      </c>
      <c r="B1214" t="s">
        <v>12</v>
      </c>
      <c r="C1214" t="s">
        <v>49</v>
      </c>
      <c r="D1214" s="7">
        <f>SUMIFS($D:$D,$C:$C,C1214,$A:$A,_xlfn.MAXIFS($A:$A,$A:$A,"&lt;"&amp;A1214))+SUMIFS(Movimentacao!$D:$D,Movimentacao!$C:$C,C1214,Movimentacao!$A:$A,A1214)</f>
        <v>32774</v>
      </c>
      <c r="E1214" s="2">
        <v>66</v>
      </c>
      <c r="F1214" s="2">
        <f t="shared" si="19"/>
        <v>2163084</v>
      </c>
    </row>
    <row r="1215" spans="1:6" x14ac:dyDescent="0.25">
      <c r="A1215" s="4">
        <v>44377</v>
      </c>
      <c r="B1215" t="s">
        <v>12</v>
      </c>
      <c r="C1215" t="s">
        <v>48</v>
      </c>
      <c r="D1215" s="7">
        <f>SUMIFS($D:$D,$C:$C,C1215,$A:$A,_xlfn.MAXIFS($A:$A,$A:$A,"&lt;"&amp;A1215))+SUMIFS(Movimentacao!$D:$D,Movimentacao!$C:$C,C1215,Movimentacao!$A:$A,A1215)</f>
        <v>117439</v>
      </c>
      <c r="E1215" s="2">
        <v>100.24</v>
      </c>
      <c r="F1215" s="2">
        <f t="shared" si="19"/>
        <v>11772085.359999999</v>
      </c>
    </row>
    <row r="1216" spans="1:6" x14ac:dyDescent="0.25">
      <c r="A1216" s="4">
        <v>44377</v>
      </c>
      <c r="B1216" t="s">
        <v>12</v>
      </c>
      <c r="C1216" t="s">
        <v>47</v>
      </c>
      <c r="D1216" s="7">
        <f>SUMIFS($D:$D,$C:$C,C1216,$A:$A,_xlfn.MAXIFS($A:$A,$A:$A,"&lt;"&amp;A1216))+SUMIFS(Movimentacao!$D:$D,Movimentacao!$C:$C,C1216,Movimentacao!$A:$A,A1216)</f>
        <v>51825</v>
      </c>
      <c r="E1216" s="2">
        <v>82.17</v>
      </c>
      <c r="F1216" s="2">
        <f t="shared" si="19"/>
        <v>4258460.25</v>
      </c>
    </row>
    <row r="1217" spans="1:6" x14ac:dyDescent="0.25">
      <c r="A1217" s="4">
        <v>44377</v>
      </c>
      <c r="B1217" t="s">
        <v>12</v>
      </c>
      <c r="C1217" t="s">
        <v>55</v>
      </c>
      <c r="D1217" s="7">
        <f>SUMIFS($D:$D,$C:$C,C1217,$A:$A,_xlfn.MAXIFS($A:$A,$A:$A,"&lt;"&amp;A1217))+SUMIFS(Movimentacao!$D:$D,Movimentacao!$C:$C,C1217,Movimentacao!$A:$A,A1217)</f>
        <v>30794</v>
      </c>
      <c r="E1217" s="2">
        <v>97</v>
      </c>
      <c r="F1217" s="2">
        <f t="shared" si="19"/>
        <v>2987018</v>
      </c>
    </row>
    <row r="1218" spans="1:6" x14ac:dyDescent="0.25">
      <c r="A1218" s="4">
        <v>44378</v>
      </c>
      <c r="B1218" t="s">
        <v>12</v>
      </c>
      <c r="C1218" t="s">
        <v>2672</v>
      </c>
      <c r="D1218" s="7">
        <f>SUMIFS($D:$D,$C:$C,C1218,$A:$A,_xlfn.MAXIFS($A:$A,$A:$A,"&lt;"&amp;A1218))+SUMIFS(Movimentacao!$D:$D,Movimentacao!$C:$C,C1218,Movimentacao!$A:$A,A1218)</f>
        <v>125878</v>
      </c>
      <c r="E1218" s="2">
        <v>88.8</v>
      </c>
      <c r="F1218" s="2">
        <f t="shared" si="19"/>
        <v>11177966.4</v>
      </c>
    </row>
    <row r="1219" spans="1:6" x14ac:dyDescent="0.25">
      <c r="A1219" s="4">
        <v>44378</v>
      </c>
      <c r="B1219" t="s">
        <v>12</v>
      </c>
      <c r="C1219" t="s">
        <v>2673</v>
      </c>
      <c r="D1219" s="7">
        <f>SUMIFS($D:$D,$C:$C,C1219,$A:$A,_xlfn.MAXIFS($A:$A,$A:$A,"&lt;"&amp;A1219))+SUMIFS(Movimentacao!$D:$D,Movimentacao!$C:$C,C1219,Movimentacao!$A:$A,A1219)</f>
        <v>626</v>
      </c>
      <c r="E1219" s="2">
        <v>101.18</v>
      </c>
      <c r="F1219" s="2">
        <f t="shared" si="19"/>
        <v>63338.680000000008</v>
      </c>
    </row>
    <row r="1220" spans="1:6" x14ac:dyDescent="0.25">
      <c r="A1220" s="4">
        <v>44378</v>
      </c>
      <c r="B1220" t="s">
        <v>12</v>
      </c>
      <c r="C1220" t="s">
        <v>2679</v>
      </c>
      <c r="D1220" s="7">
        <f>SUMIFS($D:$D,$C:$C,C1220,$A:$A,_xlfn.MAXIFS($A:$A,$A:$A,"&lt;"&amp;A1220))+SUMIFS(Movimentacao!$D:$D,Movimentacao!$C:$C,C1220,Movimentacao!$A:$A,A1220)</f>
        <v>38571</v>
      </c>
      <c r="E1220" s="2">
        <v>100.87</v>
      </c>
      <c r="F1220" s="2">
        <f t="shared" si="19"/>
        <v>3890656.77</v>
      </c>
    </row>
    <row r="1221" spans="1:6" x14ac:dyDescent="0.25">
      <c r="A1221" s="4">
        <v>44378</v>
      </c>
      <c r="B1221" t="s">
        <v>12</v>
      </c>
      <c r="C1221" t="s">
        <v>2671</v>
      </c>
      <c r="D1221" s="7">
        <f>SUMIFS($D:$D,$C:$C,C1221,$A:$A,_xlfn.MAXIFS($A:$A,$A:$A,"&lt;"&amp;A1221))+SUMIFS(Movimentacao!$D:$D,Movimentacao!$C:$C,C1221,Movimentacao!$A:$A,A1221)</f>
        <v>55971</v>
      </c>
      <c r="E1221" s="2">
        <v>195.55</v>
      </c>
      <c r="F1221" s="2">
        <f t="shared" si="19"/>
        <v>10945129.050000001</v>
      </c>
    </row>
    <row r="1222" spans="1:6" x14ac:dyDescent="0.25">
      <c r="A1222" s="4">
        <v>44378</v>
      </c>
      <c r="B1222" t="s">
        <v>12</v>
      </c>
      <c r="C1222" t="s">
        <v>2681</v>
      </c>
      <c r="D1222" s="7">
        <f>SUMIFS($D:$D,$C:$C,C1222,$A:$A,_xlfn.MAXIFS($A:$A,$A:$A,"&lt;"&amp;A1222))+SUMIFS(Movimentacao!$D:$D,Movimentacao!$C:$C,C1222,Movimentacao!$A:$A,A1222)</f>
        <v>36095</v>
      </c>
      <c r="E1222" s="2">
        <v>100.87</v>
      </c>
      <c r="F1222" s="2">
        <f t="shared" si="19"/>
        <v>3640902.6500000004</v>
      </c>
    </row>
    <row r="1223" spans="1:6" x14ac:dyDescent="0.25">
      <c r="A1223" s="4">
        <v>44378</v>
      </c>
      <c r="B1223" t="s">
        <v>12</v>
      </c>
      <c r="C1223" t="s">
        <v>2682</v>
      </c>
      <c r="D1223" s="7">
        <f>SUMIFS($D:$D,$C:$C,C1223,$A:$A,_xlfn.MAXIFS($A:$A,$A:$A,"&lt;"&amp;A1223))+SUMIFS(Movimentacao!$D:$D,Movimentacao!$C:$C,C1223,Movimentacao!$A:$A,A1223)</f>
        <v>77623</v>
      </c>
      <c r="E1223" s="2">
        <v>90.8</v>
      </c>
      <c r="F1223" s="2">
        <f t="shared" si="19"/>
        <v>7048168.3999999994</v>
      </c>
    </row>
    <row r="1224" spans="1:6" x14ac:dyDescent="0.25">
      <c r="A1224" s="4">
        <v>44378</v>
      </c>
      <c r="B1224" t="s">
        <v>12</v>
      </c>
      <c r="C1224" t="s">
        <v>2683</v>
      </c>
      <c r="D1224" s="7">
        <f>SUMIFS($D:$D,$C:$C,C1224,$A:$A,_xlfn.MAXIFS($A:$A,$A:$A,"&lt;"&amp;A1224))+SUMIFS(Movimentacao!$D:$D,Movimentacao!$C:$C,C1224,Movimentacao!$A:$A,A1224)</f>
        <v>96554</v>
      </c>
      <c r="E1224" s="2">
        <v>103.68</v>
      </c>
      <c r="F1224" s="2">
        <f t="shared" si="19"/>
        <v>10010718.720000001</v>
      </c>
    </row>
    <row r="1225" spans="1:6" x14ac:dyDescent="0.25">
      <c r="A1225" s="4">
        <v>44378</v>
      </c>
      <c r="B1225" t="s">
        <v>12</v>
      </c>
      <c r="C1225" t="s">
        <v>2680</v>
      </c>
      <c r="D1225" s="7">
        <f>SUMIFS($D:$D,$C:$C,C1225,$A:$A,_xlfn.MAXIFS($A:$A,$A:$A,"&lt;"&amp;A1225))+SUMIFS(Movimentacao!$D:$D,Movimentacao!$C:$C,C1225,Movimentacao!$A:$A,A1225)</f>
        <v>17997</v>
      </c>
      <c r="E1225" s="2">
        <v>103.68</v>
      </c>
      <c r="F1225" s="2">
        <f t="shared" ref="F1225:F1288" si="20">D1225*E1225</f>
        <v>1865928.9600000002</v>
      </c>
    </row>
    <row r="1226" spans="1:6" x14ac:dyDescent="0.25">
      <c r="A1226" s="4">
        <v>44378</v>
      </c>
      <c r="B1226" t="s">
        <v>12</v>
      </c>
      <c r="C1226" t="s">
        <v>2670</v>
      </c>
      <c r="D1226" s="7">
        <f>SUMIFS($D:$D,$C:$C,C1226,$A:$A,_xlfn.MAXIFS($A:$A,$A:$A,"&lt;"&amp;A1226))+SUMIFS(Movimentacao!$D:$D,Movimentacao!$C:$C,C1226,Movimentacao!$A:$A,A1226)</f>
        <v>72289</v>
      </c>
      <c r="E1226" s="2">
        <v>79.7</v>
      </c>
      <c r="F1226" s="2">
        <f t="shared" si="20"/>
        <v>5761433.2999999998</v>
      </c>
    </row>
    <row r="1227" spans="1:6" x14ac:dyDescent="0.25">
      <c r="A1227" s="4">
        <v>44378</v>
      </c>
      <c r="B1227" t="s">
        <v>12</v>
      </c>
      <c r="C1227" t="s">
        <v>47</v>
      </c>
      <c r="D1227" s="7">
        <f>SUMIFS($D:$D,$C:$C,C1227,$A:$A,_xlfn.MAXIFS($A:$A,$A:$A,"&lt;"&amp;A1227))+SUMIFS(Movimentacao!$D:$D,Movimentacao!$C:$C,C1227,Movimentacao!$A:$A,A1227)</f>
        <v>51825</v>
      </c>
      <c r="E1227" s="2">
        <v>80</v>
      </c>
      <c r="F1227" s="2">
        <f t="shared" si="20"/>
        <v>4146000</v>
      </c>
    </row>
    <row r="1228" spans="1:6" x14ac:dyDescent="0.25">
      <c r="A1228" s="4">
        <v>44378</v>
      </c>
      <c r="B1228" t="s">
        <v>12</v>
      </c>
      <c r="C1228" t="s">
        <v>55</v>
      </c>
      <c r="D1228" s="7">
        <f>SUMIFS($D:$D,$C:$C,C1228,$A:$A,_xlfn.MAXIFS($A:$A,$A:$A,"&lt;"&amp;A1228))+SUMIFS(Movimentacao!$D:$D,Movimentacao!$C:$C,C1228,Movimentacao!$A:$A,A1228)</f>
        <v>30794</v>
      </c>
      <c r="E1228" s="2">
        <v>95.1</v>
      </c>
      <c r="F1228" s="2">
        <f t="shared" si="20"/>
        <v>2928509.4</v>
      </c>
    </row>
    <row r="1229" spans="1:6" x14ac:dyDescent="0.25">
      <c r="A1229" s="4">
        <v>44378</v>
      </c>
      <c r="B1229" t="s">
        <v>12</v>
      </c>
      <c r="C1229" t="s">
        <v>48</v>
      </c>
      <c r="D1229" s="7">
        <f>SUMIFS($D:$D,$C:$C,C1229,$A:$A,_xlfn.MAXIFS($A:$A,$A:$A,"&lt;"&amp;A1229))+SUMIFS(Movimentacao!$D:$D,Movimentacao!$C:$C,C1229,Movimentacao!$A:$A,A1229)</f>
        <v>117439</v>
      </c>
      <c r="E1229" s="2">
        <v>101.19</v>
      </c>
      <c r="F1229" s="2">
        <f t="shared" si="20"/>
        <v>11883652.41</v>
      </c>
    </row>
    <row r="1230" spans="1:6" x14ac:dyDescent="0.25">
      <c r="A1230" s="4">
        <v>44378</v>
      </c>
      <c r="B1230" t="s">
        <v>12</v>
      </c>
      <c r="C1230" t="s">
        <v>49</v>
      </c>
      <c r="D1230" s="7">
        <f>SUMIFS($D:$D,$C:$C,C1230,$A:$A,_xlfn.MAXIFS($A:$A,$A:$A,"&lt;"&amp;A1230))+SUMIFS(Movimentacao!$D:$D,Movimentacao!$C:$C,C1230,Movimentacao!$A:$A,A1230)</f>
        <v>32774</v>
      </c>
      <c r="E1230" s="2">
        <v>63.4</v>
      </c>
      <c r="F1230" s="2">
        <f t="shared" si="20"/>
        <v>2077871.5999999999</v>
      </c>
    </row>
    <row r="1231" spans="1:6" x14ac:dyDescent="0.25">
      <c r="A1231" s="4">
        <v>44378</v>
      </c>
      <c r="B1231" t="s">
        <v>12</v>
      </c>
      <c r="C1231" t="s">
        <v>50</v>
      </c>
      <c r="D1231" s="7">
        <f>SUMIFS($D:$D,$C:$C,C1231,$A:$A,_xlfn.MAXIFS($A:$A,$A:$A,"&lt;"&amp;A1231))+SUMIFS(Movimentacao!$D:$D,Movimentacao!$C:$C,C1231,Movimentacao!$A:$A,A1231)</f>
        <v>138700</v>
      </c>
      <c r="E1231" s="2">
        <v>103.92</v>
      </c>
      <c r="F1231" s="2">
        <f t="shared" si="20"/>
        <v>14413704</v>
      </c>
    </row>
    <row r="1232" spans="1:6" x14ac:dyDescent="0.25">
      <c r="A1232" s="4">
        <v>44378</v>
      </c>
      <c r="B1232" t="s">
        <v>12</v>
      </c>
      <c r="C1232" t="s">
        <v>56</v>
      </c>
      <c r="D1232" s="7">
        <f>SUMIFS($D:$D,$C:$C,C1232,$A:$A,_xlfn.MAXIFS($A:$A,$A:$A,"&lt;"&amp;A1232))+SUMIFS(Movimentacao!$D:$D,Movimentacao!$C:$C,C1232,Movimentacao!$A:$A,A1232)</f>
        <v>132323</v>
      </c>
      <c r="E1232" s="2">
        <v>105.56</v>
      </c>
      <c r="F1232" s="2">
        <f t="shared" si="20"/>
        <v>13968015.880000001</v>
      </c>
    </row>
    <row r="1233" spans="1:6" x14ac:dyDescent="0.25">
      <c r="A1233" s="4">
        <v>44378</v>
      </c>
      <c r="B1233" t="s">
        <v>12</v>
      </c>
      <c r="C1233" t="s">
        <v>52</v>
      </c>
      <c r="D1233" s="7">
        <f>SUMIFS($D:$D,$C:$C,C1233,$A:$A,_xlfn.MAXIFS($A:$A,$A:$A,"&lt;"&amp;A1233))+SUMIFS(Movimentacao!$D:$D,Movimentacao!$C:$C,C1233,Movimentacao!$A:$A,A1233)</f>
        <v>112373</v>
      </c>
      <c r="E1233" s="2">
        <v>100.87</v>
      </c>
      <c r="F1233" s="2">
        <f t="shared" si="20"/>
        <v>11335064.51</v>
      </c>
    </row>
    <row r="1234" spans="1:6" x14ac:dyDescent="0.25">
      <c r="A1234" s="4">
        <v>44378</v>
      </c>
      <c r="B1234" t="s">
        <v>12</v>
      </c>
      <c r="C1234" t="s">
        <v>53</v>
      </c>
      <c r="D1234" s="7">
        <f>SUMIFS($D:$D,$C:$C,C1234,$A:$A,_xlfn.MAXIFS($A:$A,$A:$A,"&lt;"&amp;A1234))+SUMIFS(Movimentacao!$D:$D,Movimentacao!$C:$C,C1234,Movimentacao!$A:$A,A1234)</f>
        <v>159847</v>
      </c>
      <c r="E1234" s="2">
        <v>94</v>
      </c>
      <c r="F1234" s="2">
        <f t="shared" si="20"/>
        <v>15025618</v>
      </c>
    </row>
    <row r="1235" spans="1:6" x14ac:dyDescent="0.25">
      <c r="A1235" s="4">
        <v>44378</v>
      </c>
      <c r="B1235" t="s">
        <v>12</v>
      </c>
      <c r="C1235" t="s">
        <v>54</v>
      </c>
      <c r="D1235" s="7">
        <f>SUMIFS($D:$D,$C:$C,C1235,$A:$A,_xlfn.MAXIFS($A:$A,$A:$A,"&lt;"&amp;A1235))+SUMIFS(Movimentacao!$D:$D,Movimentacao!$C:$C,C1235,Movimentacao!$A:$A,A1235)</f>
        <v>85534</v>
      </c>
      <c r="E1235" s="2">
        <v>52.19</v>
      </c>
      <c r="F1235" s="2">
        <f t="shared" si="20"/>
        <v>4464019.46</v>
      </c>
    </row>
    <row r="1236" spans="1:6" x14ac:dyDescent="0.25">
      <c r="A1236" s="4">
        <v>44378</v>
      </c>
      <c r="B1236" t="s">
        <v>12</v>
      </c>
      <c r="C1236" t="s">
        <v>51</v>
      </c>
      <c r="D1236" s="7">
        <f>SUMIFS($D:$D,$C:$C,C1236,$A:$A,_xlfn.MAXIFS($A:$A,$A:$A,"&lt;"&amp;A1236))+SUMIFS(Movimentacao!$D:$D,Movimentacao!$C:$C,C1236,Movimentacao!$A:$A,A1236)</f>
        <v>34257</v>
      </c>
      <c r="E1236" s="2">
        <v>103.6</v>
      </c>
      <c r="F1236" s="2">
        <f t="shared" si="20"/>
        <v>3549025.1999999997</v>
      </c>
    </row>
    <row r="1237" spans="1:6" x14ac:dyDescent="0.25">
      <c r="A1237" s="4">
        <v>44379</v>
      </c>
      <c r="B1237" t="s">
        <v>12</v>
      </c>
      <c r="C1237" t="s">
        <v>2671</v>
      </c>
      <c r="D1237" s="7">
        <f>SUMIFS($D:$D,$C:$C,C1237,$A:$A,_xlfn.MAXIFS($A:$A,$A:$A,"&lt;"&amp;A1237))+SUMIFS(Movimentacao!$D:$D,Movimentacao!$C:$C,C1237,Movimentacao!$A:$A,A1237)</f>
        <v>55971</v>
      </c>
      <c r="E1237" s="2">
        <v>197.23</v>
      </c>
      <c r="F1237" s="2">
        <f t="shared" si="20"/>
        <v>11039160.33</v>
      </c>
    </row>
    <row r="1238" spans="1:6" x14ac:dyDescent="0.25">
      <c r="A1238" s="4">
        <v>44379</v>
      </c>
      <c r="B1238" t="s">
        <v>12</v>
      </c>
      <c r="C1238" t="s">
        <v>2683</v>
      </c>
      <c r="D1238" s="7">
        <f>SUMIFS($D:$D,$C:$C,C1238,$A:$A,_xlfn.MAXIFS($A:$A,$A:$A,"&lt;"&amp;A1238))+SUMIFS(Movimentacao!$D:$D,Movimentacao!$C:$C,C1238,Movimentacao!$A:$A,A1238)</f>
        <v>96554</v>
      </c>
      <c r="E1238" s="2">
        <v>104.19</v>
      </c>
      <c r="F1238" s="2">
        <f t="shared" si="20"/>
        <v>10059961.26</v>
      </c>
    </row>
    <row r="1239" spans="1:6" x14ac:dyDescent="0.25">
      <c r="A1239" s="4">
        <v>44379</v>
      </c>
      <c r="B1239" t="s">
        <v>12</v>
      </c>
      <c r="C1239" t="s">
        <v>2682</v>
      </c>
      <c r="D1239" s="7">
        <f>SUMIFS($D:$D,$C:$C,C1239,$A:$A,_xlfn.MAXIFS($A:$A,$A:$A,"&lt;"&amp;A1239))+SUMIFS(Movimentacao!$D:$D,Movimentacao!$C:$C,C1239,Movimentacao!$A:$A,A1239)</f>
        <v>77623</v>
      </c>
      <c r="E1239" s="2">
        <v>91.16</v>
      </c>
      <c r="F1239" s="2">
        <f t="shared" si="20"/>
        <v>7076112.6799999997</v>
      </c>
    </row>
    <row r="1240" spans="1:6" x14ac:dyDescent="0.25">
      <c r="A1240" s="4">
        <v>44379</v>
      </c>
      <c r="B1240" t="s">
        <v>12</v>
      </c>
      <c r="C1240" t="s">
        <v>2681</v>
      </c>
      <c r="D1240" s="7">
        <f>SUMIFS($D:$D,$C:$C,C1240,$A:$A,_xlfn.MAXIFS($A:$A,$A:$A,"&lt;"&amp;A1240))+SUMIFS(Movimentacao!$D:$D,Movimentacao!$C:$C,C1240,Movimentacao!$A:$A,A1240)</f>
        <v>36095</v>
      </c>
      <c r="E1240" s="2">
        <v>101.03</v>
      </c>
      <c r="F1240" s="2">
        <f t="shared" si="20"/>
        <v>3646677.85</v>
      </c>
    </row>
    <row r="1241" spans="1:6" x14ac:dyDescent="0.25">
      <c r="A1241" s="4">
        <v>44379</v>
      </c>
      <c r="B1241" t="s">
        <v>12</v>
      </c>
      <c r="C1241" t="s">
        <v>2680</v>
      </c>
      <c r="D1241" s="7">
        <f>SUMIFS($D:$D,$C:$C,C1241,$A:$A,_xlfn.MAXIFS($A:$A,$A:$A,"&lt;"&amp;A1241))+SUMIFS(Movimentacao!$D:$D,Movimentacao!$C:$C,C1241,Movimentacao!$A:$A,A1241)</f>
        <v>17997</v>
      </c>
      <c r="E1241" s="2">
        <v>104.19</v>
      </c>
      <c r="F1241" s="2">
        <f t="shared" si="20"/>
        <v>1875107.43</v>
      </c>
    </row>
    <row r="1242" spans="1:6" x14ac:dyDescent="0.25">
      <c r="A1242" s="4">
        <v>44379</v>
      </c>
      <c r="B1242" t="s">
        <v>12</v>
      </c>
      <c r="C1242" t="s">
        <v>2679</v>
      </c>
      <c r="D1242" s="7">
        <f>SUMIFS($D:$D,$C:$C,C1242,$A:$A,_xlfn.MAXIFS($A:$A,$A:$A,"&lt;"&amp;A1242))+SUMIFS(Movimentacao!$D:$D,Movimentacao!$C:$C,C1242,Movimentacao!$A:$A,A1242)</f>
        <v>38571</v>
      </c>
      <c r="E1242" s="2">
        <v>101.03</v>
      </c>
      <c r="F1242" s="2">
        <f t="shared" si="20"/>
        <v>3896828.13</v>
      </c>
    </row>
    <row r="1243" spans="1:6" x14ac:dyDescent="0.25">
      <c r="A1243" s="4">
        <v>44379</v>
      </c>
      <c r="B1243" t="s">
        <v>12</v>
      </c>
      <c r="C1243" t="s">
        <v>2673</v>
      </c>
      <c r="D1243" s="7">
        <f>SUMIFS($D:$D,$C:$C,C1243,$A:$A,_xlfn.MAXIFS($A:$A,$A:$A,"&lt;"&amp;A1243))+SUMIFS(Movimentacao!$D:$D,Movimentacao!$C:$C,C1243,Movimentacao!$A:$A,A1243)</f>
        <v>626</v>
      </c>
      <c r="E1243" s="2">
        <v>100.39</v>
      </c>
      <c r="F1243" s="2">
        <f t="shared" si="20"/>
        <v>62844.14</v>
      </c>
    </row>
    <row r="1244" spans="1:6" x14ac:dyDescent="0.25">
      <c r="A1244" s="4">
        <v>44379</v>
      </c>
      <c r="B1244" t="s">
        <v>12</v>
      </c>
      <c r="C1244" t="s">
        <v>2672</v>
      </c>
      <c r="D1244" s="7">
        <f>SUMIFS($D:$D,$C:$C,C1244,$A:$A,_xlfn.MAXIFS($A:$A,$A:$A,"&lt;"&amp;A1244))+SUMIFS(Movimentacao!$D:$D,Movimentacao!$C:$C,C1244,Movimentacao!$A:$A,A1244)</f>
        <v>125878</v>
      </c>
      <c r="E1244" s="2">
        <v>89.2</v>
      </c>
      <c r="F1244" s="2">
        <f t="shared" si="20"/>
        <v>11228317.6</v>
      </c>
    </row>
    <row r="1245" spans="1:6" x14ac:dyDescent="0.25">
      <c r="A1245" s="4">
        <v>44379</v>
      </c>
      <c r="B1245" t="s">
        <v>12</v>
      </c>
      <c r="C1245" t="s">
        <v>2684</v>
      </c>
      <c r="D1245" s="7">
        <f>SUMIFS($D:$D,$C:$C,C1245,$A:$A,_xlfn.MAXIFS($A:$A,$A:$A,"&lt;"&amp;A1245))+SUMIFS(Movimentacao!$D:$D,Movimentacao!$C:$C,C1245,Movimentacao!$A:$A,A1245)</f>
        <v>64000</v>
      </c>
      <c r="E1245" s="2">
        <v>105.5</v>
      </c>
      <c r="F1245" s="2">
        <f t="shared" si="20"/>
        <v>6752000</v>
      </c>
    </row>
    <row r="1246" spans="1:6" x14ac:dyDescent="0.25">
      <c r="A1246" s="4">
        <v>44379</v>
      </c>
      <c r="B1246" t="s">
        <v>12</v>
      </c>
      <c r="C1246" t="s">
        <v>2670</v>
      </c>
      <c r="D1246" s="7">
        <f>SUMIFS($D:$D,$C:$C,C1246,$A:$A,_xlfn.MAXIFS($A:$A,$A:$A,"&lt;"&amp;A1246))+SUMIFS(Movimentacao!$D:$D,Movimentacao!$C:$C,C1246,Movimentacao!$A:$A,A1246)</f>
        <v>72289</v>
      </c>
      <c r="E1246" s="2">
        <v>79.84</v>
      </c>
      <c r="F1246" s="2">
        <f t="shared" si="20"/>
        <v>5771553.7600000007</v>
      </c>
    </row>
    <row r="1247" spans="1:6" x14ac:dyDescent="0.25">
      <c r="A1247" s="4">
        <v>44379</v>
      </c>
      <c r="B1247" t="s">
        <v>12</v>
      </c>
      <c r="C1247" t="s">
        <v>55</v>
      </c>
      <c r="D1247" s="7">
        <f>SUMIFS($D:$D,$C:$C,C1247,$A:$A,_xlfn.MAXIFS($A:$A,$A:$A,"&lt;"&amp;A1247))+SUMIFS(Movimentacao!$D:$D,Movimentacao!$C:$C,C1247,Movimentacao!$A:$A,A1247)</f>
        <v>30794</v>
      </c>
      <c r="E1247" s="2">
        <v>95.5</v>
      </c>
      <c r="F1247" s="2">
        <f t="shared" si="20"/>
        <v>2940827</v>
      </c>
    </row>
    <row r="1248" spans="1:6" x14ac:dyDescent="0.25">
      <c r="A1248" s="4">
        <v>44379</v>
      </c>
      <c r="B1248" t="s">
        <v>12</v>
      </c>
      <c r="C1248" t="s">
        <v>54</v>
      </c>
      <c r="D1248" s="7">
        <f>SUMIFS($D:$D,$C:$C,C1248,$A:$A,_xlfn.MAXIFS($A:$A,$A:$A,"&lt;"&amp;A1248))+SUMIFS(Movimentacao!$D:$D,Movimentacao!$C:$C,C1248,Movimentacao!$A:$A,A1248)</f>
        <v>85534</v>
      </c>
      <c r="E1248" s="2">
        <v>51.52</v>
      </c>
      <c r="F1248" s="2">
        <f t="shared" si="20"/>
        <v>4406711.6800000006</v>
      </c>
    </row>
    <row r="1249" spans="1:6" x14ac:dyDescent="0.25">
      <c r="A1249" s="4">
        <v>44379</v>
      </c>
      <c r="B1249" t="s">
        <v>12</v>
      </c>
      <c r="C1249" t="s">
        <v>53</v>
      </c>
      <c r="D1249" s="7">
        <f>SUMIFS($D:$D,$C:$C,C1249,$A:$A,_xlfn.MAXIFS($A:$A,$A:$A,"&lt;"&amp;A1249))+SUMIFS(Movimentacao!$D:$D,Movimentacao!$C:$C,C1249,Movimentacao!$A:$A,A1249)</f>
        <v>159847</v>
      </c>
      <c r="E1249" s="2">
        <v>94.39</v>
      </c>
      <c r="F1249" s="2">
        <f t="shared" si="20"/>
        <v>15087958.33</v>
      </c>
    </row>
    <row r="1250" spans="1:6" x14ac:dyDescent="0.25">
      <c r="A1250" s="4">
        <v>44379</v>
      </c>
      <c r="B1250" t="s">
        <v>12</v>
      </c>
      <c r="C1250" t="s">
        <v>52</v>
      </c>
      <c r="D1250" s="7">
        <f>SUMIFS($D:$D,$C:$C,C1250,$A:$A,_xlfn.MAXIFS($A:$A,$A:$A,"&lt;"&amp;A1250))+SUMIFS(Movimentacao!$D:$D,Movimentacao!$C:$C,C1250,Movimentacao!$A:$A,A1250)</f>
        <v>112373</v>
      </c>
      <c r="E1250" s="2">
        <v>101.03</v>
      </c>
      <c r="F1250" s="2">
        <f t="shared" si="20"/>
        <v>11353044.189999999</v>
      </c>
    </row>
    <row r="1251" spans="1:6" x14ac:dyDescent="0.25">
      <c r="A1251" s="4">
        <v>44379</v>
      </c>
      <c r="B1251" t="s">
        <v>12</v>
      </c>
      <c r="C1251" t="s">
        <v>51</v>
      </c>
      <c r="D1251" s="7">
        <f>SUMIFS($D:$D,$C:$C,C1251,$A:$A,_xlfn.MAXIFS($A:$A,$A:$A,"&lt;"&amp;A1251))+SUMIFS(Movimentacao!$D:$D,Movimentacao!$C:$C,C1251,Movimentacao!$A:$A,A1251)</f>
        <v>34257</v>
      </c>
      <c r="E1251" s="2">
        <v>104.98</v>
      </c>
      <c r="F1251" s="2">
        <f t="shared" si="20"/>
        <v>3596299.8600000003</v>
      </c>
    </row>
    <row r="1252" spans="1:6" x14ac:dyDescent="0.25">
      <c r="A1252" s="4">
        <v>44379</v>
      </c>
      <c r="B1252" t="s">
        <v>12</v>
      </c>
      <c r="C1252" t="s">
        <v>50</v>
      </c>
      <c r="D1252" s="7">
        <f>SUMIFS($D:$D,$C:$C,C1252,$A:$A,_xlfn.MAXIFS($A:$A,$A:$A,"&lt;"&amp;A1252))+SUMIFS(Movimentacao!$D:$D,Movimentacao!$C:$C,C1252,Movimentacao!$A:$A,A1252)</f>
        <v>138700</v>
      </c>
      <c r="E1252" s="2">
        <v>103.6</v>
      </c>
      <c r="F1252" s="2">
        <f t="shared" si="20"/>
        <v>14369320</v>
      </c>
    </row>
    <row r="1253" spans="1:6" x14ac:dyDescent="0.25">
      <c r="A1253" s="4">
        <v>44379</v>
      </c>
      <c r="B1253" t="s">
        <v>12</v>
      </c>
      <c r="C1253" t="s">
        <v>49</v>
      </c>
      <c r="D1253" s="7">
        <f>SUMIFS($D:$D,$C:$C,C1253,$A:$A,_xlfn.MAXIFS($A:$A,$A:$A,"&lt;"&amp;A1253))+SUMIFS(Movimentacao!$D:$D,Movimentacao!$C:$C,C1253,Movimentacao!$A:$A,A1253)</f>
        <v>32774</v>
      </c>
      <c r="E1253" s="2">
        <v>63.85</v>
      </c>
      <c r="F1253" s="2">
        <f t="shared" si="20"/>
        <v>2092619.9000000001</v>
      </c>
    </row>
    <row r="1254" spans="1:6" x14ac:dyDescent="0.25">
      <c r="A1254" s="4">
        <v>44379</v>
      </c>
      <c r="B1254" t="s">
        <v>12</v>
      </c>
      <c r="C1254" t="s">
        <v>48</v>
      </c>
      <c r="D1254" s="7">
        <f>SUMIFS($D:$D,$C:$C,C1254,$A:$A,_xlfn.MAXIFS($A:$A,$A:$A,"&lt;"&amp;A1254))+SUMIFS(Movimentacao!$D:$D,Movimentacao!$C:$C,C1254,Movimentacao!$A:$A,A1254)</f>
        <v>117439</v>
      </c>
      <c r="E1254" s="2">
        <v>101.65</v>
      </c>
      <c r="F1254" s="2">
        <f t="shared" si="20"/>
        <v>11937674.350000001</v>
      </c>
    </row>
    <row r="1255" spans="1:6" x14ac:dyDescent="0.25">
      <c r="A1255" s="4">
        <v>44379</v>
      </c>
      <c r="B1255" t="s">
        <v>12</v>
      </c>
      <c r="C1255" t="s">
        <v>47</v>
      </c>
      <c r="D1255" s="7">
        <f>SUMIFS($D:$D,$C:$C,C1255,$A:$A,_xlfn.MAXIFS($A:$A,$A:$A,"&lt;"&amp;A1255))+SUMIFS(Movimentacao!$D:$D,Movimentacao!$C:$C,C1255,Movimentacao!$A:$A,A1255)</f>
        <v>51825</v>
      </c>
      <c r="E1255" s="2">
        <v>80.58</v>
      </c>
      <c r="F1255" s="2">
        <f t="shared" si="20"/>
        <v>4176058.5</v>
      </c>
    </row>
    <row r="1256" spans="1:6" x14ac:dyDescent="0.25">
      <c r="A1256" s="4">
        <v>44379</v>
      </c>
      <c r="B1256" t="s">
        <v>12</v>
      </c>
      <c r="C1256" t="s">
        <v>56</v>
      </c>
      <c r="D1256" s="7">
        <f>SUMIFS($D:$D,$C:$C,C1256,$A:$A,_xlfn.MAXIFS($A:$A,$A:$A,"&lt;"&amp;A1256))+SUMIFS(Movimentacao!$D:$D,Movimentacao!$C:$C,C1256,Movimentacao!$A:$A,A1256)</f>
        <v>132323</v>
      </c>
      <c r="E1256" s="2">
        <v>105.5</v>
      </c>
      <c r="F1256" s="2">
        <f t="shared" si="20"/>
        <v>13960076.5</v>
      </c>
    </row>
    <row r="1257" spans="1:6" x14ac:dyDescent="0.25">
      <c r="A1257" s="4">
        <v>44382</v>
      </c>
      <c r="B1257" t="s">
        <v>12</v>
      </c>
      <c r="C1257" t="s">
        <v>2672</v>
      </c>
      <c r="D1257" s="7">
        <f>SUMIFS($D:$D,$C:$C,C1257,$A:$A,_xlfn.MAXIFS($A:$A,$A:$A,"&lt;"&amp;A1257))+SUMIFS(Movimentacao!$D:$D,Movimentacao!$C:$C,C1257,Movimentacao!$A:$A,A1257)</f>
        <v>125878</v>
      </c>
      <c r="E1257" s="2">
        <v>88.72</v>
      </c>
      <c r="F1257" s="2">
        <f t="shared" si="20"/>
        <v>11167896.16</v>
      </c>
    </row>
    <row r="1258" spans="1:6" x14ac:dyDescent="0.25">
      <c r="A1258" s="4">
        <v>44382</v>
      </c>
      <c r="B1258" t="s">
        <v>12</v>
      </c>
      <c r="C1258" t="s">
        <v>2673</v>
      </c>
      <c r="D1258" s="7">
        <f>SUMIFS($D:$D,$C:$C,C1258,$A:$A,_xlfn.MAXIFS($A:$A,$A:$A,"&lt;"&amp;A1258))+SUMIFS(Movimentacao!$D:$D,Movimentacao!$C:$C,C1258,Movimentacao!$A:$A,A1258)</f>
        <v>626</v>
      </c>
      <c r="E1258" s="2">
        <v>99.7</v>
      </c>
      <c r="F1258" s="2">
        <f t="shared" si="20"/>
        <v>62412.200000000004</v>
      </c>
    </row>
    <row r="1259" spans="1:6" x14ac:dyDescent="0.25">
      <c r="A1259" s="4">
        <v>44382</v>
      </c>
      <c r="B1259" t="s">
        <v>12</v>
      </c>
      <c r="C1259" t="s">
        <v>2679</v>
      </c>
      <c r="D1259" s="7">
        <f>SUMIFS($D:$D,$C:$C,C1259,$A:$A,_xlfn.MAXIFS($A:$A,$A:$A,"&lt;"&amp;A1259))+SUMIFS(Movimentacao!$D:$D,Movimentacao!$C:$C,C1259,Movimentacao!$A:$A,A1259)</f>
        <v>38571</v>
      </c>
      <c r="E1259" s="2">
        <v>100.2</v>
      </c>
      <c r="F1259" s="2">
        <f t="shared" si="20"/>
        <v>3864814.2</v>
      </c>
    </row>
    <row r="1260" spans="1:6" x14ac:dyDescent="0.25">
      <c r="A1260" s="4">
        <v>44382</v>
      </c>
      <c r="B1260" t="s">
        <v>12</v>
      </c>
      <c r="C1260" t="s">
        <v>2680</v>
      </c>
      <c r="D1260" s="7">
        <f>SUMIFS($D:$D,$C:$C,C1260,$A:$A,_xlfn.MAXIFS($A:$A,$A:$A,"&lt;"&amp;A1260))+SUMIFS(Movimentacao!$D:$D,Movimentacao!$C:$C,C1260,Movimentacao!$A:$A,A1260)</f>
        <v>17997</v>
      </c>
      <c r="E1260" s="2">
        <v>103.69</v>
      </c>
      <c r="F1260" s="2">
        <f t="shared" si="20"/>
        <v>1866108.93</v>
      </c>
    </row>
    <row r="1261" spans="1:6" x14ac:dyDescent="0.25">
      <c r="A1261" s="4">
        <v>44382</v>
      </c>
      <c r="B1261" t="s">
        <v>12</v>
      </c>
      <c r="C1261" t="s">
        <v>2671</v>
      </c>
      <c r="D1261" s="7">
        <f>SUMIFS($D:$D,$C:$C,C1261,$A:$A,_xlfn.MAXIFS($A:$A,$A:$A,"&lt;"&amp;A1261))+SUMIFS(Movimentacao!$D:$D,Movimentacao!$C:$C,C1261,Movimentacao!$A:$A,A1261)</f>
        <v>55971</v>
      </c>
      <c r="E1261" s="2">
        <v>197.02</v>
      </c>
      <c r="F1261" s="2">
        <f t="shared" si="20"/>
        <v>11027406.42</v>
      </c>
    </row>
    <row r="1262" spans="1:6" x14ac:dyDescent="0.25">
      <c r="A1262" s="4">
        <v>44382</v>
      </c>
      <c r="B1262" t="s">
        <v>12</v>
      </c>
      <c r="C1262" t="s">
        <v>2682</v>
      </c>
      <c r="D1262" s="7">
        <f>SUMIFS($D:$D,$C:$C,C1262,$A:$A,_xlfn.MAXIFS($A:$A,$A:$A,"&lt;"&amp;A1262))+SUMIFS(Movimentacao!$D:$D,Movimentacao!$C:$C,C1262,Movimentacao!$A:$A,A1262)</f>
        <v>77623</v>
      </c>
      <c r="E1262" s="2">
        <v>90.75</v>
      </c>
      <c r="F1262" s="2">
        <f t="shared" si="20"/>
        <v>7044287.25</v>
      </c>
    </row>
    <row r="1263" spans="1:6" x14ac:dyDescent="0.25">
      <c r="A1263" s="4">
        <v>44382</v>
      </c>
      <c r="B1263" t="s">
        <v>12</v>
      </c>
      <c r="C1263" t="s">
        <v>2684</v>
      </c>
      <c r="D1263" s="7">
        <f>SUMIFS($D:$D,$C:$C,C1263,$A:$A,_xlfn.MAXIFS($A:$A,$A:$A,"&lt;"&amp;A1263))+SUMIFS(Movimentacao!$D:$D,Movimentacao!$C:$C,C1263,Movimentacao!$A:$A,A1263)</f>
        <v>64000</v>
      </c>
      <c r="E1263" s="2">
        <v>106.23</v>
      </c>
      <c r="F1263" s="2">
        <f t="shared" si="20"/>
        <v>6798720</v>
      </c>
    </row>
    <row r="1264" spans="1:6" x14ac:dyDescent="0.25">
      <c r="A1264" s="4">
        <v>44382</v>
      </c>
      <c r="B1264" t="s">
        <v>12</v>
      </c>
      <c r="C1264" t="s">
        <v>2683</v>
      </c>
      <c r="D1264" s="7">
        <f>SUMIFS($D:$D,$C:$C,C1264,$A:$A,_xlfn.MAXIFS($A:$A,$A:$A,"&lt;"&amp;A1264))+SUMIFS(Movimentacao!$D:$D,Movimentacao!$C:$C,C1264,Movimentacao!$A:$A,A1264)</f>
        <v>96554</v>
      </c>
      <c r="E1264" s="2">
        <v>103.69</v>
      </c>
      <c r="F1264" s="2">
        <f t="shared" si="20"/>
        <v>10011684.26</v>
      </c>
    </row>
    <row r="1265" spans="1:6" x14ac:dyDescent="0.25">
      <c r="A1265" s="4">
        <v>44382</v>
      </c>
      <c r="B1265" t="s">
        <v>12</v>
      </c>
      <c r="C1265" t="s">
        <v>2681</v>
      </c>
      <c r="D1265" s="7">
        <f>SUMIFS($D:$D,$C:$C,C1265,$A:$A,_xlfn.MAXIFS($A:$A,$A:$A,"&lt;"&amp;A1265))+SUMIFS(Movimentacao!$D:$D,Movimentacao!$C:$C,C1265,Movimentacao!$A:$A,A1265)</f>
        <v>36095</v>
      </c>
      <c r="E1265" s="2">
        <v>100.2</v>
      </c>
      <c r="F1265" s="2">
        <f t="shared" si="20"/>
        <v>3616719</v>
      </c>
    </row>
    <row r="1266" spans="1:6" x14ac:dyDescent="0.25">
      <c r="A1266" s="4">
        <v>44382</v>
      </c>
      <c r="B1266" t="s">
        <v>12</v>
      </c>
      <c r="C1266" t="s">
        <v>2670</v>
      </c>
      <c r="D1266" s="7">
        <f>SUMIFS($D:$D,$C:$C,C1266,$A:$A,_xlfn.MAXIFS($A:$A,$A:$A,"&lt;"&amp;A1266))+SUMIFS(Movimentacao!$D:$D,Movimentacao!$C:$C,C1266,Movimentacao!$A:$A,A1266)</f>
        <v>72289</v>
      </c>
      <c r="E1266" s="2">
        <v>80.069999999999993</v>
      </c>
      <c r="F1266" s="2">
        <f t="shared" si="20"/>
        <v>5788180.2299999995</v>
      </c>
    </row>
    <row r="1267" spans="1:6" x14ac:dyDescent="0.25">
      <c r="A1267" s="4">
        <v>44382</v>
      </c>
      <c r="B1267" t="s">
        <v>12</v>
      </c>
      <c r="C1267" t="s">
        <v>48</v>
      </c>
      <c r="D1267" s="7">
        <f>SUMIFS($D:$D,$C:$C,C1267,$A:$A,_xlfn.MAXIFS($A:$A,$A:$A,"&lt;"&amp;A1267))+SUMIFS(Movimentacao!$D:$D,Movimentacao!$C:$C,C1267,Movimentacao!$A:$A,A1267)</f>
        <v>117439</v>
      </c>
      <c r="E1267" s="2">
        <v>101.81</v>
      </c>
      <c r="F1267" s="2">
        <f t="shared" si="20"/>
        <v>11956464.59</v>
      </c>
    </row>
    <row r="1268" spans="1:6" x14ac:dyDescent="0.25">
      <c r="A1268" s="4">
        <v>44382</v>
      </c>
      <c r="B1268" t="s">
        <v>12</v>
      </c>
      <c r="C1268" t="s">
        <v>55</v>
      </c>
      <c r="D1268" s="7">
        <f>SUMIFS($D:$D,$C:$C,C1268,$A:$A,_xlfn.MAXIFS($A:$A,$A:$A,"&lt;"&amp;A1268))+SUMIFS(Movimentacao!$D:$D,Movimentacao!$C:$C,C1268,Movimentacao!$A:$A,A1268)</f>
        <v>30794</v>
      </c>
      <c r="E1268" s="2">
        <v>95.66</v>
      </c>
      <c r="F1268" s="2">
        <f t="shared" si="20"/>
        <v>2945754.04</v>
      </c>
    </row>
    <row r="1269" spans="1:6" x14ac:dyDescent="0.25">
      <c r="A1269" s="4">
        <v>44382</v>
      </c>
      <c r="B1269" t="s">
        <v>12</v>
      </c>
      <c r="C1269" t="s">
        <v>47</v>
      </c>
      <c r="D1269" s="7">
        <f>SUMIFS($D:$D,$C:$C,C1269,$A:$A,_xlfn.MAXIFS($A:$A,$A:$A,"&lt;"&amp;A1269))+SUMIFS(Movimentacao!$D:$D,Movimentacao!$C:$C,C1269,Movimentacao!$A:$A,A1269)</f>
        <v>51825</v>
      </c>
      <c r="E1269" s="2">
        <v>79.75</v>
      </c>
      <c r="F1269" s="2">
        <f t="shared" si="20"/>
        <v>4133043.75</v>
      </c>
    </row>
    <row r="1270" spans="1:6" x14ac:dyDescent="0.25">
      <c r="A1270" s="4">
        <v>44382</v>
      </c>
      <c r="B1270" t="s">
        <v>12</v>
      </c>
      <c r="C1270" t="s">
        <v>49</v>
      </c>
      <c r="D1270" s="7">
        <f>SUMIFS($D:$D,$C:$C,C1270,$A:$A,_xlfn.MAXIFS($A:$A,$A:$A,"&lt;"&amp;A1270))+SUMIFS(Movimentacao!$D:$D,Movimentacao!$C:$C,C1270,Movimentacao!$A:$A,A1270)</f>
        <v>32774</v>
      </c>
      <c r="E1270" s="2">
        <v>64.25</v>
      </c>
      <c r="F1270" s="2">
        <f t="shared" si="20"/>
        <v>2105729.5</v>
      </c>
    </row>
    <row r="1271" spans="1:6" x14ac:dyDescent="0.25">
      <c r="A1271" s="4">
        <v>44382</v>
      </c>
      <c r="B1271" t="s">
        <v>12</v>
      </c>
      <c r="C1271" t="s">
        <v>50</v>
      </c>
      <c r="D1271" s="7">
        <f>SUMIFS($D:$D,$C:$C,C1271,$A:$A,_xlfn.MAXIFS($A:$A,$A:$A,"&lt;"&amp;A1271))+SUMIFS(Movimentacao!$D:$D,Movimentacao!$C:$C,C1271,Movimentacao!$A:$A,A1271)</f>
        <v>138700</v>
      </c>
      <c r="E1271" s="2">
        <v>103.02</v>
      </c>
      <c r="F1271" s="2">
        <f t="shared" si="20"/>
        <v>14288874</v>
      </c>
    </row>
    <row r="1272" spans="1:6" x14ac:dyDescent="0.25">
      <c r="A1272" s="4">
        <v>44382</v>
      </c>
      <c r="B1272" t="s">
        <v>12</v>
      </c>
      <c r="C1272" t="s">
        <v>56</v>
      </c>
      <c r="D1272" s="7">
        <f>SUMIFS($D:$D,$C:$C,C1272,$A:$A,_xlfn.MAXIFS($A:$A,$A:$A,"&lt;"&amp;A1272))+SUMIFS(Movimentacao!$D:$D,Movimentacao!$C:$C,C1272,Movimentacao!$A:$A,A1272)</f>
        <v>132323</v>
      </c>
      <c r="E1272" s="2">
        <v>106.66</v>
      </c>
      <c r="F1272" s="2">
        <f t="shared" si="20"/>
        <v>14113571.18</v>
      </c>
    </row>
    <row r="1273" spans="1:6" x14ac:dyDescent="0.25">
      <c r="A1273" s="4">
        <v>44382</v>
      </c>
      <c r="B1273" t="s">
        <v>12</v>
      </c>
      <c r="C1273" t="s">
        <v>52</v>
      </c>
      <c r="D1273" s="7">
        <f>SUMIFS($D:$D,$C:$C,C1273,$A:$A,_xlfn.MAXIFS($A:$A,$A:$A,"&lt;"&amp;A1273))+SUMIFS(Movimentacao!$D:$D,Movimentacao!$C:$C,C1273,Movimentacao!$A:$A,A1273)</f>
        <v>112373</v>
      </c>
      <c r="E1273" s="2">
        <v>100.2</v>
      </c>
      <c r="F1273" s="2">
        <f t="shared" si="20"/>
        <v>11259774.6</v>
      </c>
    </row>
    <row r="1274" spans="1:6" x14ac:dyDescent="0.25">
      <c r="A1274" s="4">
        <v>44382</v>
      </c>
      <c r="B1274" t="s">
        <v>12</v>
      </c>
      <c r="C1274" t="s">
        <v>53</v>
      </c>
      <c r="D1274" s="7">
        <f>SUMIFS($D:$D,$C:$C,C1274,$A:$A,_xlfn.MAXIFS($A:$A,$A:$A,"&lt;"&amp;A1274))+SUMIFS(Movimentacao!$D:$D,Movimentacao!$C:$C,C1274,Movimentacao!$A:$A,A1274)</f>
        <v>159847</v>
      </c>
      <c r="E1274" s="2">
        <v>94</v>
      </c>
      <c r="F1274" s="2">
        <f t="shared" si="20"/>
        <v>15025618</v>
      </c>
    </row>
    <row r="1275" spans="1:6" x14ac:dyDescent="0.25">
      <c r="A1275" s="4">
        <v>44382</v>
      </c>
      <c r="B1275" t="s">
        <v>12</v>
      </c>
      <c r="C1275" t="s">
        <v>54</v>
      </c>
      <c r="D1275" s="7">
        <f>SUMIFS($D:$D,$C:$C,C1275,$A:$A,_xlfn.MAXIFS($A:$A,$A:$A,"&lt;"&amp;A1275))+SUMIFS(Movimentacao!$D:$D,Movimentacao!$C:$C,C1275,Movimentacao!$A:$A,A1275)</f>
        <v>85534</v>
      </c>
      <c r="E1275" s="2">
        <v>51.41</v>
      </c>
      <c r="F1275" s="2">
        <f t="shared" si="20"/>
        <v>4397302.9399999995</v>
      </c>
    </row>
    <row r="1276" spans="1:6" x14ac:dyDescent="0.25">
      <c r="A1276" s="4">
        <v>44382</v>
      </c>
      <c r="B1276" t="s">
        <v>12</v>
      </c>
      <c r="C1276" t="s">
        <v>51</v>
      </c>
      <c r="D1276" s="7">
        <f>SUMIFS($D:$D,$C:$C,C1276,$A:$A,_xlfn.MAXIFS($A:$A,$A:$A,"&lt;"&amp;A1276))+SUMIFS(Movimentacao!$D:$D,Movimentacao!$C:$C,C1276,Movimentacao!$A:$A,A1276)</f>
        <v>34257</v>
      </c>
      <c r="E1276" s="2">
        <v>104.51</v>
      </c>
      <c r="F1276" s="2">
        <f t="shared" si="20"/>
        <v>3580199.0700000003</v>
      </c>
    </row>
    <row r="1277" spans="1:6" x14ac:dyDescent="0.25">
      <c r="A1277" s="4">
        <v>44383</v>
      </c>
      <c r="B1277" t="s">
        <v>12</v>
      </c>
      <c r="C1277" t="s">
        <v>2684</v>
      </c>
      <c r="D1277" s="7">
        <f>SUMIFS($D:$D,$C:$C,C1277,$A:$A,_xlfn.MAXIFS($A:$A,$A:$A,"&lt;"&amp;A1277))+SUMIFS(Movimentacao!$D:$D,Movimentacao!$C:$C,C1277,Movimentacao!$A:$A,A1277)</f>
        <v>64000</v>
      </c>
      <c r="E1277" s="2">
        <v>106.77</v>
      </c>
      <c r="F1277" s="2">
        <f t="shared" si="20"/>
        <v>6833280</v>
      </c>
    </row>
    <row r="1278" spans="1:6" x14ac:dyDescent="0.25">
      <c r="A1278" s="4">
        <v>44383</v>
      </c>
      <c r="B1278" t="s">
        <v>12</v>
      </c>
      <c r="C1278" t="s">
        <v>2683</v>
      </c>
      <c r="D1278" s="7">
        <f>SUMIFS($D:$D,$C:$C,C1278,$A:$A,_xlfn.MAXIFS($A:$A,$A:$A,"&lt;"&amp;A1278))+SUMIFS(Movimentacao!$D:$D,Movimentacao!$C:$C,C1278,Movimentacao!$A:$A,A1278)</f>
        <v>96554</v>
      </c>
      <c r="E1278" s="2">
        <v>103.9</v>
      </c>
      <c r="F1278" s="2">
        <f t="shared" si="20"/>
        <v>10031960.6</v>
      </c>
    </row>
    <row r="1279" spans="1:6" x14ac:dyDescent="0.25">
      <c r="A1279" s="4">
        <v>44383</v>
      </c>
      <c r="B1279" t="s">
        <v>12</v>
      </c>
      <c r="C1279" t="s">
        <v>2682</v>
      </c>
      <c r="D1279" s="7">
        <f>SUMIFS($D:$D,$C:$C,C1279,$A:$A,_xlfn.MAXIFS($A:$A,$A:$A,"&lt;"&amp;A1279))+SUMIFS(Movimentacao!$D:$D,Movimentacao!$C:$C,C1279,Movimentacao!$A:$A,A1279)</f>
        <v>77623</v>
      </c>
      <c r="E1279" s="2">
        <v>90.84</v>
      </c>
      <c r="F1279" s="2">
        <f t="shared" si="20"/>
        <v>7051273.3200000003</v>
      </c>
    </row>
    <row r="1280" spans="1:6" x14ac:dyDescent="0.25">
      <c r="A1280" s="4">
        <v>44383</v>
      </c>
      <c r="B1280" t="s">
        <v>12</v>
      </c>
      <c r="C1280" t="s">
        <v>2681</v>
      </c>
      <c r="D1280" s="7">
        <f>SUMIFS($D:$D,$C:$C,C1280,$A:$A,_xlfn.MAXIFS($A:$A,$A:$A,"&lt;"&amp;A1280))+SUMIFS(Movimentacao!$D:$D,Movimentacao!$C:$C,C1280,Movimentacao!$A:$A,A1280)</f>
        <v>36095</v>
      </c>
      <c r="E1280" s="2">
        <v>101.2</v>
      </c>
      <c r="F1280" s="2">
        <f t="shared" si="20"/>
        <v>3652814</v>
      </c>
    </row>
    <row r="1281" spans="1:6" x14ac:dyDescent="0.25">
      <c r="A1281" s="4">
        <v>44383</v>
      </c>
      <c r="B1281" t="s">
        <v>12</v>
      </c>
      <c r="C1281" t="s">
        <v>2680</v>
      </c>
      <c r="D1281" s="7">
        <f>SUMIFS($D:$D,$C:$C,C1281,$A:$A,_xlfn.MAXIFS($A:$A,$A:$A,"&lt;"&amp;A1281))+SUMIFS(Movimentacao!$D:$D,Movimentacao!$C:$C,C1281,Movimentacao!$A:$A,A1281)</f>
        <v>17997</v>
      </c>
      <c r="E1281" s="2">
        <v>103.9</v>
      </c>
      <c r="F1281" s="2">
        <f t="shared" si="20"/>
        <v>1869888.3</v>
      </c>
    </row>
    <row r="1282" spans="1:6" x14ac:dyDescent="0.25">
      <c r="A1282" s="4">
        <v>44383</v>
      </c>
      <c r="B1282" t="s">
        <v>12</v>
      </c>
      <c r="C1282" t="s">
        <v>2679</v>
      </c>
      <c r="D1282" s="7">
        <f>SUMIFS($D:$D,$C:$C,C1282,$A:$A,_xlfn.MAXIFS($A:$A,$A:$A,"&lt;"&amp;A1282))+SUMIFS(Movimentacao!$D:$D,Movimentacao!$C:$C,C1282,Movimentacao!$A:$A,A1282)</f>
        <v>38571</v>
      </c>
      <c r="E1282" s="2">
        <v>101.2</v>
      </c>
      <c r="F1282" s="2">
        <f t="shared" si="20"/>
        <v>3903385.2</v>
      </c>
    </row>
    <row r="1283" spans="1:6" x14ac:dyDescent="0.25">
      <c r="A1283" s="4">
        <v>44383</v>
      </c>
      <c r="B1283" t="s">
        <v>12</v>
      </c>
      <c r="C1283" t="s">
        <v>2673</v>
      </c>
      <c r="D1283" s="7">
        <f>SUMIFS($D:$D,$C:$C,C1283,$A:$A,_xlfn.MAXIFS($A:$A,$A:$A,"&lt;"&amp;A1283))+SUMIFS(Movimentacao!$D:$D,Movimentacao!$C:$C,C1283,Movimentacao!$A:$A,A1283)</f>
        <v>626</v>
      </c>
      <c r="E1283" s="2">
        <v>100.5</v>
      </c>
      <c r="F1283" s="2">
        <f t="shared" si="20"/>
        <v>62913</v>
      </c>
    </row>
    <row r="1284" spans="1:6" x14ac:dyDescent="0.25">
      <c r="A1284" s="4">
        <v>44383</v>
      </c>
      <c r="B1284" t="s">
        <v>12</v>
      </c>
      <c r="C1284" t="s">
        <v>2671</v>
      </c>
      <c r="D1284" s="7">
        <f>SUMIFS($D:$D,$C:$C,C1284,$A:$A,_xlfn.MAXIFS($A:$A,$A:$A,"&lt;"&amp;A1284))+SUMIFS(Movimentacao!$D:$D,Movimentacao!$C:$C,C1284,Movimentacao!$A:$A,A1284)</f>
        <v>55971</v>
      </c>
      <c r="E1284" s="2">
        <v>197.24</v>
      </c>
      <c r="F1284" s="2">
        <f t="shared" si="20"/>
        <v>11039720.040000001</v>
      </c>
    </row>
    <row r="1285" spans="1:6" x14ac:dyDescent="0.25">
      <c r="A1285" s="4">
        <v>44383</v>
      </c>
      <c r="B1285" t="s">
        <v>12</v>
      </c>
      <c r="C1285" t="s">
        <v>56</v>
      </c>
      <c r="D1285" s="7">
        <f>SUMIFS($D:$D,$C:$C,C1285,$A:$A,_xlfn.MAXIFS($A:$A,$A:$A,"&lt;"&amp;A1285))+SUMIFS(Movimentacao!$D:$D,Movimentacao!$C:$C,C1285,Movimentacao!$A:$A,A1285)</f>
        <v>132323</v>
      </c>
      <c r="E1285" s="2">
        <v>107.4</v>
      </c>
      <c r="F1285" s="2">
        <f t="shared" si="20"/>
        <v>14211490.200000001</v>
      </c>
    </row>
    <row r="1286" spans="1:6" x14ac:dyDescent="0.25">
      <c r="A1286" s="4">
        <v>44383</v>
      </c>
      <c r="B1286" t="s">
        <v>12</v>
      </c>
      <c r="C1286" t="s">
        <v>2672</v>
      </c>
      <c r="D1286" s="7">
        <f>SUMIFS($D:$D,$C:$C,C1286,$A:$A,_xlfn.MAXIFS($A:$A,$A:$A,"&lt;"&amp;A1286))+SUMIFS(Movimentacao!$D:$D,Movimentacao!$C:$C,C1286,Movimentacao!$A:$A,A1286)</f>
        <v>125878</v>
      </c>
      <c r="E1286" s="2">
        <v>88.13</v>
      </c>
      <c r="F1286" s="2">
        <f t="shared" si="20"/>
        <v>11093628.139999999</v>
      </c>
    </row>
    <row r="1287" spans="1:6" x14ac:dyDescent="0.25">
      <c r="A1287" s="4">
        <v>44383</v>
      </c>
      <c r="B1287" t="s">
        <v>12</v>
      </c>
      <c r="C1287" t="s">
        <v>2670</v>
      </c>
      <c r="D1287" s="7">
        <f>SUMIFS($D:$D,$C:$C,C1287,$A:$A,_xlfn.MAXIFS($A:$A,$A:$A,"&lt;"&amp;A1287))+SUMIFS(Movimentacao!$D:$D,Movimentacao!$C:$C,C1287,Movimentacao!$A:$A,A1287)</f>
        <v>72289</v>
      </c>
      <c r="E1287" s="2">
        <v>81.12</v>
      </c>
      <c r="F1287" s="2">
        <f t="shared" si="20"/>
        <v>5864083.6800000006</v>
      </c>
    </row>
    <row r="1288" spans="1:6" x14ac:dyDescent="0.25">
      <c r="A1288" s="4">
        <v>44383</v>
      </c>
      <c r="B1288" t="s">
        <v>12</v>
      </c>
      <c r="C1288" t="s">
        <v>54</v>
      </c>
      <c r="D1288" s="7">
        <f>SUMIFS($D:$D,$C:$C,C1288,$A:$A,_xlfn.MAXIFS($A:$A,$A:$A,"&lt;"&amp;A1288))+SUMIFS(Movimentacao!$D:$D,Movimentacao!$C:$C,C1288,Movimentacao!$A:$A,A1288)</f>
        <v>85534</v>
      </c>
      <c r="E1288" s="2">
        <v>51.2</v>
      </c>
      <c r="F1288" s="2">
        <f t="shared" si="20"/>
        <v>4379340.7999999998</v>
      </c>
    </row>
    <row r="1289" spans="1:6" x14ac:dyDescent="0.25">
      <c r="A1289" s="4">
        <v>44383</v>
      </c>
      <c r="B1289" t="s">
        <v>12</v>
      </c>
      <c r="C1289" t="s">
        <v>53</v>
      </c>
      <c r="D1289" s="7">
        <f>SUMIFS($D:$D,$C:$C,C1289,$A:$A,_xlfn.MAXIFS($A:$A,$A:$A,"&lt;"&amp;A1289))+SUMIFS(Movimentacao!$D:$D,Movimentacao!$C:$C,C1289,Movimentacao!$A:$A,A1289)</f>
        <v>159847</v>
      </c>
      <c r="E1289" s="2">
        <v>94.53</v>
      </c>
      <c r="F1289" s="2">
        <f t="shared" ref="F1289:F1352" si="21">D1289*E1289</f>
        <v>15110336.91</v>
      </c>
    </row>
    <row r="1290" spans="1:6" x14ac:dyDescent="0.25">
      <c r="A1290" s="4">
        <v>44383</v>
      </c>
      <c r="B1290" t="s">
        <v>12</v>
      </c>
      <c r="C1290" t="s">
        <v>52</v>
      </c>
      <c r="D1290" s="7">
        <f>SUMIFS($D:$D,$C:$C,C1290,$A:$A,_xlfn.MAXIFS($A:$A,$A:$A,"&lt;"&amp;A1290))+SUMIFS(Movimentacao!$D:$D,Movimentacao!$C:$C,C1290,Movimentacao!$A:$A,A1290)</f>
        <v>112373</v>
      </c>
      <c r="E1290" s="2">
        <v>101.2</v>
      </c>
      <c r="F1290" s="2">
        <f t="shared" si="21"/>
        <v>11372147.6</v>
      </c>
    </row>
    <row r="1291" spans="1:6" x14ac:dyDescent="0.25">
      <c r="A1291" s="4">
        <v>44383</v>
      </c>
      <c r="B1291" t="s">
        <v>12</v>
      </c>
      <c r="C1291" t="s">
        <v>51</v>
      </c>
      <c r="D1291" s="7">
        <f>SUMIFS($D:$D,$C:$C,C1291,$A:$A,_xlfn.MAXIFS($A:$A,$A:$A,"&lt;"&amp;A1291))+SUMIFS(Movimentacao!$D:$D,Movimentacao!$C:$C,C1291,Movimentacao!$A:$A,A1291)</f>
        <v>34257</v>
      </c>
      <c r="E1291" s="2">
        <v>104.5</v>
      </c>
      <c r="F1291" s="2">
        <f t="shared" si="21"/>
        <v>3579856.5</v>
      </c>
    </row>
    <row r="1292" spans="1:6" x14ac:dyDescent="0.25">
      <c r="A1292" s="4">
        <v>44383</v>
      </c>
      <c r="B1292" t="s">
        <v>12</v>
      </c>
      <c r="C1292" t="s">
        <v>50</v>
      </c>
      <c r="D1292" s="7">
        <f>SUMIFS($D:$D,$C:$C,C1292,$A:$A,_xlfn.MAXIFS($A:$A,$A:$A,"&lt;"&amp;A1292))+SUMIFS(Movimentacao!$D:$D,Movimentacao!$C:$C,C1292,Movimentacao!$A:$A,A1292)</f>
        <v>138700</v>
      </c>
      <c r="E1292" s="2">
        <v>102.92</v>
      </c>
      <c r="F1292" s="2">
        <f t="shared" si="21"/>
        <v>14275004</v>
      </c>
    </row>
    <row r="1293" spans="1:6" x14ac:dyDescent="0.25">
      <c r="A1293" s="4">
        <v>44383</v>
      </c>
      <c r="B1293" t="s">
        <v>12</v>
      </c>
      <c r="C1293" t="s">
        <v>49</v>
      </c>
      <c r="D1293" s="7">
        <f>SUMIFS($D:$D,$C:$C,C1293,$A:$A,_xlfn.MAXIFS($A:$A,$A:$A,"&lt;"&amp;A1293))+SUMIFS(Movimentacao!$D:$D,Movimentacao!$C:$C,C1293,Movimentacao!$A:$A,A1293)</f>
        <v>32774</v>
      </c>
      <c r="E1293" s="2">
        <v>64.03</v>
      </c>
      <c r="F1293" s="2">
        <f t="shared" si="21"/>
        <v>2098519.2200000002</v>
      </c>
    </row>
    <row r="1294" spans="1:6" x14ac:dyDescent="0.25">
      <c r="A1294" s="4">
        <v>44383</v>
      </c>
      <c r="B1294" t="s">
        <v>12</v>
      </c>
      <c r="C1294" t="s">
        <v>48</v>
      </c>
      <c r="D1294" s="7">
        <f>SUMIFS($D:$D,$C:$C,C1294,$A:$A,_xlfn.MAXIFS($A:$A,$A:$A,"&lt;"&amp;A1294))+SUMIFS(Movimentacao!$D:$D,Movimentacao!$C:$C,C1294,Movimentacao!$A:$A,A1294)</f>
        <v>117439</v>
      </c>
      <c r="E1294" s="2">
        <v>103.36</v>
      </c>
      <c r="F1294" s="2">
        <f t="shared" si="21"/>
        <v>12138495.039999999</v>
      </c>
    </row>
    <row r="1295" spans="1:6" x14ac:dyDescent="0.25">
      <c r="A1295" s="4">
        <v>44383</v>
      </c>
      <c r="B1295" t="s">
        <v>12</v>
      </c>
      <c r="C1295" t="s">
        <v>47</v>
      </c>
      <c r="D1295" s="7">
        <f>SUMIFS($D:$D,$C:$C,C1295,$A:$A,_xlfn.MAXIFS($A:$A,$A:$A,"&lt;"&amp;A1295))+SUMIFS(Movimentacao!$D:$D,Movimentacao!$C:$C,C1295,Movimentacao!$A:$A,A1295)</f>
        <v>51825</v>
      </c>
      <c r="E1295" s="2">
        <v>80.3</v>
      </c>
      <c r="F1295" s="2">
        <f t="shared" si="21"/>
        <v>4161547.5</v>
      </c>
    </row>
    <row r="1296" spans="1:6" x14ac:dyDescent="0.25">
      <c r="A1296" s="4">
        <v>44383</v>
      </c>
      <c r="B1296" t="s">
        <v>12</v>
      </c>
      <c r="C1296" t="s">
        <v>55</v>
      </c>
      <c r="D1296" s="7">
        <f>SUMIFS($D:$D,$C:$C,C1296,$A:$A,_xlfn.MAXIFS($A:$A,$A:$A,"&lt;"&amp;A1296))+SUMIFS(Movimentacao!$D:$D,Movimentacao!$C:$C,C1296,Movimentacao!$A:$A,A1296)</f>
        <v>30794</v>
      </c>
      <c r="E1296" s="2">
        <v>95.65</v>
      </c>
      <c r="F1296" s="2">
        <f t="shared" si="21"/>
        <v>2945446.1</v>
      </c>
    </row>
    <row r="1297" spans="1:6" x14ac:dyDescent="0.25">
      <c r="A1297" s="4">
        <v>44384</v>
      </c>
      <c r="B1297" t="s">
        <v>12</v>
      </c>
      <c r="C1297" t="s">
        <v>2671</v>
      </c>
      <c r="D1297" s="7">
        <f>SUMIFS($D:$D,$C:$C,C1297,$A:$A,_xlfn.MAXIFS($A:$A,$A:$A,"&lt;"&amp;A1297))+SUMIFS(Movimentacao!$D:$D,Movimentacao!$C:$C,C1297,Movimentacao!$A:$A,A1297)</f>
        <v>55971</v>
      </c>
      <c r="E1297" s="2">
        <v>196.99</v>
      </c>
      <c r="F1297" s="2">
        <f t="shared" si="21"/>
        <v>11025727.290000001</v>
      </c>
    </row>
    <row r="1298" spans="1:6" x14ac:dyDescent="0.25">
      <c r="A1298" s="4">
        <v>44384</v>
      </c>
      <c r="B1298" t="s">
        <v>12</v>
      </c>
      <c r="C1298" t="s">
        <v>2672</v>
      </c>
      <c r="D1298" s="7">
        <f>SUMIFS($D:$D,$C:$C,C1298,$A:$A,_xlfn.MAXIFS($A:$A,$A:$A,"&lt;"&amp;A1298))+SUMIFS(Movimentacao!$D:$D,Movimentacao!$C:$C,C1298,Movimentacao!$A:$A,A1298)</f>
        <v>125878</v>
      </c>
      <c r="E1298" s="2">
        <v>86.6</v>
      </c>
      <c r="F1298" s="2">
        <f t="shared" si="21"/>
        <v>10901034.799999999</v>
      </c>
    </row>
    <row r="1299" spans="1:6" x14ac:dyDescent="0.25">
      <c r="A1299" s="4">
        <v>44384</v>
      </c>
      <c r="B1299" t="s">
        <v>12</v>
      </c>
      <c r="C1299" t="s">
        <v>2673</v>
      </c>
      <c r="D1299" s="7">
        <f>SUMIFS($D:$D,$C:$C,C1299,$A:$A,_xlfn.MAXIFS($A:$A,$A:$A,"&lt;"&amp;A1299))+SUMIFS(Movimentacao!$D:$D,Movimentacao!$C:$C,C1299,Movimentacao!$A:$A,A1299)</f>
        <v>626</v>
      </c>
      <c r="E1299" s="2">
        <v>100</v>
      </c>
      <c r="F1299" s="2">
        <f t="shared" si="21"/>
        <v>62600</v>
      </c>
    </row>
    <row r="1300" spans="1:6" x14ac:dyDescent="0.25">
      <c r="A1300" s="4">
        <v>44384</v>
      </c>
      <c r="B1300" t="s">
        <v>12</v>
      </c>
      <c r="C1300" t="s">
        <v>2679</v>
      </c>
      <c r="D1300" s="7">
        <f>SUMIFS($D:$D,$C:$C,C1300,$A:$A,_xlfn.MAXIFS($A:$A,$A:$A,"&lt;"&amp;A1300))+SUMIFS(Movimentacao!$D:$D,Movimentacao!$C:$C,C1300,Movimentacao!$A:$A,A1300)</f>
        <v>38571</v>
      </c>
      <c r="E1300" s="2">
        <v>100.7</v>
      </c>
      <c r="F1300" s="2">
        <f t="shared" si="21"/>
        <v>3884099.7</v>
      </c>
    </row>
    <row r="1301" spans="1:6" x14ac:dyDescent="0.25">
      <c r="A1301" s="4">
        <v>44384</v>
      </c>
      <c r="B1301" t="s">
        <v>12</v>
      </c>
      <c r="C1301" t="s">
        <v>2670</v>
      </c>
      <c r="D1301" s="7">
        <f>SUMIFS($D:$D,$C:$C,C1301,$A:$A,_xlfn.MAXIFS($A:$A,$A:$A,"&lt;"&amp;A1301))+SUMIFS(Movimentacao!$D:$D,Movimentacao!$C:$C,C1301,Movimentacao!$A:$A,A1301)</f>
        <v>72289</v>
      </c>
      <c r="E1301" s="2">
        <v>80.8</v>
      </c>
      <c r="F1301" s="2">
        <f t="shared" si="21"/>
        <v>5840951.2000000002</v>
      </c>
    </row>
    <row r="1302" spans="1:6" x14ac:dyDescent="0.25">
      <c r="A1302" s="4">
        <v>44384</v>
      </c>
      <c r="B1302" t="s">
        <v>12</v>
      </c>
      <c r="C1302" t="s">
        <v>2681</v>
      </c>
      <c r="D1302" s="7">
        <f>SUMIFS($D:$D,$C:$C,C1302,$A:$A,_xlfn.MAXIFS($A:$A,$A:$A,"&lt;"&amp;A1302))+SUMIFS(Movimentacao!$D:$D,Movimentacao!$C:$C,C1302,Movimentacao!$A:$A,A1302)</f>
        <v>36095</v>
      </c>
      <c r="E1302" s="2">
        <v>100.7</v>
      </c>
      <c r="F1302" s="2">
        <f t="shared" si="21"/>
        <v>3634766.5</v>
      </c>
    </row>
    <row r="1303" spans="1:6" x14ac:dyDescent="0.25">
      <c r="A1303" s="4">
        <v>44384</v>
      </c>
      <c r="B1303" t="s">
        <v>12</v>
      </c>
      <c r="C1303" t="s">
        <v>2682</v>
      </c>
      <c r="D1303" s="7">
        <f>SUMIFS($D:$D,$C:$C,C1303,$A:$A,_xlfn.MAXIFS($A:$A,$A:$A,"&lt;"&amp;A1303))+SUMIFS(Movimentacao!$D:$D,Movimentacao!$C:$C,C1303,Movimentacao!$A:$A,A1303)</f>
        <v>77623</v>
      </c>
      <c r="E1303" s="2">
        <v>91</v>
      </c>
      <c r="F1303" s="2">
        <f t="shared" si="21"/>
        <v>7063693</v>
      </c>
    </row>
    <row r="1304" spans="1:6" x14ac:dyDescent="0.25">
      <c r="A1304" s="4">
        <v>44384</v>
      </c>
      <c r="B1304" t="s">
        <v>12</v>
      </c>
      <c r="C1304" t="s">
        <v>2683</v>
      </c>
      <c r="D1304" s="7">
        <f>SUMIFS($D:$D,$C:$C,C1304,$A:$A,_xlfn.MAXIFS($A:$A,$A:$A,"&lt;"&amp;A1304))+SUMIFS(Movimentacao!$D:$D,Movimentacao!$C:$C,C1304,Movimentacao!$A:$A,A1304)</f>
        <v>96554</v>
      </c>
      <c r="E1304" s="2">
        <v>105.5</v>
      </c>
      <c r="F1304" s="2">
        <f t="shared" si="21"/>
        <v>10186447</v>
      </c>
    </row>
    <row r="1305" spans="1:6" x14ac:dyDescent="0.25">
      <c r="A1305" s="4">
        <v>44384</v>
      </c>
      <c r="B1305" t="s">
        <v>12</v>
      </c>
      <c r="C1305" t="s">
        <v>2680</v>
      </c>
      <c r="D1305" s="7">
        <f>SUMIFS($D:$D,$C:$C,C1305,$A:$A,_xlfn.MAXIFS($A:$A,$A:$A,"&lt;"&amp;A1305))+SUMIFS(Movimentacao!$D:$D,Movimentacao!$C:$C,C1305,Movimentacao!$A:$A,A1305)</f>
        <v>17997</v>
      </c>
      <c r="E1305" s="2">
        <v>105.5</v>
      </c>
      <c r="F1305" s="2">
        <f t="shared" si="21"/>
        <v>1898683.5</v>
      </c>
    </row>
    <row r="1306" spans="1:6" x14ac:dyDescent="0.25">
      <c r="A1306" s="4">
        <v>44384</v>
      </c>
      <c r="B1306" t="s">
        <v>12</v>
      </c>
      <c r="C1306" t="s">
        <v>2684</v>
      </c>
      <c r="D1306" s="7">
        <f>SUMIFS($D:$D,$C:$C,C1306,$A:$A,_xlfn.MAXIFS($A:$A,$A:$A,"&lt;"&amp;A1306))+SUMIFS(Movimentacao!$D:$D,Movimentacao!$C:$C,C1306,Movimentacao!$A:$A,A1306)</f>
        <v>64000</v>
      </c>
      <c r="E1306" s="2">
        <v>106.31</v>
      </c>
      <c r="F1306" s="2">
        <f t="shared" si="21"/>
        <v>6803840</v>
      </c>
    </row>
    <row r="1307" spans="1:6" x14ac:dyDescent="0.25">
      <c r="A1307" s="4">
        <v>44384</v>
      </c>
      <c r="B1307" t="s">
        <v>12</v>
      </c>
      <c r="C1307" t="s">
        <v>56</v>
      </c>
      <c r="D1307" s="7">
        <f>SUMIFS($D:$D,$C:$C,C1307,$A:$A,_xlfn.MAXIFS($A:$A,$A:$A,"&lt;"&amp;A1307))+SUMIFS(Movimentacao!$D:$D,Movimentacao!$C:$C,C1307,Movimentacao!$A:$A,A1307)</f>
        <v>132323</v>
      </c>
      <c r="E1307" s="2">
        <v>109.84</v>
      </c>
      <c r="F1307" s="2">
        <f t="shared" si="21"/>
        <v>14534358.32</v>
      </c>
    </row>
    <row r="1308" spans="1:6" x14ac:dyDescent="0.25">
      <c r="A1308" s="4">
        <v>44384</v>
      </c>
      <c r="B1308" t="s">
        <v>12</v>
      </c>
      <c r="C1308" t="s">
        <v>54</v>
      </c>
      <c r="D1308" s="7">
        <f>SUMIFS($D:$D,$C:$C,C1308,$A:$A,_xlfn.MAXIFS($A:$A,$A:$A,"&lt;"&amp;A1308))+SUMIFS(Movimentacao!$D:$D,Movimentacao!$C:$C,C1308,Movimentacao!$A:$A,A1308)</f>
        <v>85534</v>
      </c>
      <c r="E1308" s="2">
        <v>51.49</v>
      </c>
      <c r="F1308" s="2">
        <f t="shared" si="21"/>
        <v>4404145.66</v>
      </c>
    </row>
    <row r="1309" spans="1:6" x14ac:dyDescent="0.25">
      <c r="A1309" s="4">
        <v>44384</v>
      </c>
      <c r="B1309" t="s">
        <v>12</v>
      </c>
      <c r="C1309" t="s">
        <v>47</v>
      </c>
      <c r="D1309" s="7">
        <f>SUMIFS($D:$D,$C:$C,C1309,$A:$A,_xlfn.MAXIFS($A:$A,$A:$A,"&lt;"&amp;A1309))+SUMIFS(Movimentacao!$D:$D,Movimentacao!$C:$C,C1309,Movimentacao!$A:$A,A1309)</f>
        <v>51825</v>
      </c>
      <c r="E1309" s="2">
        <v>79.17</v>
      </c>
      <c r="F1309" s="2">
        <f t="shared" si="21"/>
        <v>4102985.25</v>
      </c>
    </row>
    <row r="1310" spans="1:6" x14ac:dyDescent="0.25">
      <c r="A1310" s="4">
        <v>44384</v>
      </c>
      <c r="B1310" t="s">
        <v>12</v>
      </c>
      <c r="C1310" t="s">
        <v>48</v>
      </c>
      <c r="D1310" s="7">
        <f>SUMIFS($D:$D,$C:$C,C1310,$A:$A,_xlfn.MAXIFS($A:$A,$A:$A,"&lt;"&amp;A1310))+SUMIFS(Movimentacao!$D:$D,Movimentacao!$C:$C,C1310,Movimentacao!$A:$A,A1310)</f>
        <v>117439</v>
      </c>
      <c r="E1310" s="2">
        <v>104.16</v>
      </c>
      <c r="F1310" s="2">
        <f t="shared" si="21"/>
        <v>12232446.24</v>
      </c>
    </row>
    <row r="1311" spans="1:6" x14ac:dyDescent="0.25">
      <c r="A1311" s="4">
        <v>44384</v>
      </c>
      <c r="B1311" t="s">
        <v>12</v>
      </c>
      <c r="C1311" t="s">
        <v>49</v>
      </c>
      <c r="D1311" s="7">
        <f>SUMIFS($D:$D,$C:$C,C1311,$A:$A,_xlfn.MAXIFS($A:$A,$A:$A,"&lt;"&amp;A1311))+SUMIFS(Movimentacao!$D:$D,Movimentacao!$C:$C,C1311,Movimentacao!$A:$A,A1311)</f>
        <v>32774</v>
      </c>
      <c r="E1311" s="2">
        <v>62.1</v>
      </c>
      <c r="F1311" s="2">
        <f t="shared" si="21"/>
        <v>2035265.4000000001</v>
      </c>
    </row>
    <row r="1312" spans="1:6" x14ac:dyDescent="0.25">
      <c r="A1312" s="4">
        <v>44384</v>
      </c>
      <c r="B1312" t="s">
        <v>12</v>
      </c>
      <c r="C1312" t="s">
        <v>55</v>
      </c>
      <c r="D1312" s="7">
        <f>SUMIFS($D:$D,$C:$C,C1312,$A:$A,_xlfn.MAXIFS($A:$A,$A:$A,"&lt;"&amp;A1312))+SUMIFS(Movimentacao!$D:$D,Movimentacao!$C:$C,C1312,Movimentacao!$A:$A,A1312)</f>
        <v>30794</v>
      </c>
      <c r="E1312" s="2">
        <v>94.71</v>
      </c>
      <c r="F1312" s="2">
        <f t="shared" si="21"/>
        <v>2916499.7399999998</v>
      </c>
    </row>
    <row r="1313" spans="1:6" x14ac:dyDescent="0.25">
      <c r="A1313" s="4">
        <v>44384</v>
      </c>
      <c r="B1313" t="s">
        <v>12</v>
      </c>
      <c r="C1313" t="s">
        <v>51</v>
      </c>
      <c r="D1313" s="7">
        <f>SUMIFS($D:$D,$C:$C,C1313,$A:$A,_xlfn.MAXIFS($A:$A,$A:$A,"&lt;"&amp;A1313))+SUMIFS(Movimentacao!$D:$D,Movimentacao!$C:$C,C1313,Movimentacao!$A:$A,A1313)</f>
        <v>34257</v>
      </c>
      <c r="E1313" s="2">
        <v>106.13</v>
      </c>
      <c r="F1313" s="2">
        <f t="shared" si="21"/>
        <v>3635695.4099999997</v>
      </c>
    </row>
    <row r="1314" spans="1:6" x14ac:dyDescent="0.25">
      <c r="A1314" s="4">
        <v>44384</v>
      </c>
      <c r="B1314" t="s">
        <v>12</v>
      </c>
      <c r="C1314" t="s">
        <v>52</v>
      </c>
      <c r="D1314" s="7">
        <f>SUMIFS($D:$D,$C:$C,C1314,$A:$A,_xlfn.MAXIFS($A:$A,$A:$A,"&lt;"&amp;A1314))+SUMIFS(Movimentacao!$D:$D,Movimentacao!$C:$C,C1314,Movimentacao!$A:$A,A1314)</f>
        <v>112373</v>
      </c>
      <c r="E1314" s="2">
        <v>100.7</v>
      </c>
      <c r="F1314" s="2">
        <f t="shared" si="21"/>
        <v>11315961.1</v>
      </c>
    </row>
    <row r="1315" spans="1:6" x14ac:dyDescent="0.25">
      <c r="A1315" s="4">
        <v>44384</v>
      </c>
      <c r="B1315" t="s">
        <v>12</v>
      </c>
      <c r="C1315" t="s">
        <v>53</v>
      </c>
      <c r="D1315" s="7">
        <f>SUMIFS($D:$D,$C:$C,C1315,$A:$A,_xlfn.MAXIFS($A:$A,$A:$A,"&lt;"&amp;A1315))+SUMIFS(Movimentacao!$D:$D,Movimentacao!$C:$C,C1315,Movimentacao!$A:$A,A1315)</f>
        <v>159847</v>
      </c>
      <c r="E1315" s="2">
        <v>94.96</v>
      </c>
      <c r="F1315" s="2">
        <f t="shared" si="21"/>
        <v>15179071.119999999</v>
      </c>
    </row>
    <row r="1316" spans="1:6" x14ac:dyDescent="0.25">
      <c r="A1316" s="4">
        <v>44384</v>
      </c>
      <c r="B1316" t="s">
        <v>12</v>
      </c>
      <c r="C1316" t="s">
        <v>50</v>
      </c>
      <c r="D1316" s="7">
        <f>SUMIFS($D:$D,$C:$C,C1316,$A:$A,_xlfn.MAXIFS($A:$A,$A:$A,"&lt;"&amp;A1316))+SUMIFS(Movimentacao!$D:$D,Movimentacao!$C:$C,C1316,Movimentacao!$A:$A,A1316)</f>
        <v>138700</v>
      </c>
      <c r="E1316" s="2">
        <v>102.04</v>
      </c>
      <c r="F1316" s="2">
        <f t="shared" si="21"/>
        <v>14152948</v>
      </c>
    </row>
    <row r="1317" spans="1:6" x14ac:dyDescent="0.25">
      <c r="A1317" s="4">
        <v>44385</v>
      </c>
      <c r="B1317" t="s">
        <v>12</v>
      </c>
      <c r="C1317" t="s">
        <v>2684</v>
      </c>
      <c r="D1317" s="7">
        <f>SUMIFS($D:$D,$C:$C,C1317,$A:$A,_xlfn.MAXIFS($A:$A,$A:$A,"&lt;"&amp;A1317))+SUMIFS(Movimentacao!$D:$D,Movimentacao!$C:$C,C1317,Movimentacao!$A:$A,A1317)</f>
        <v>64000</v>
      </c>
      <c r="E1317" s="2">
        <v>106.61</v>
      </c>
      <c r="F1317" s="2">
        <f t="shared" si="21"/>
        <v>6823040</v>
      </c>
    </row>
    <row r="1318" spans="1:6" x14ac:dyDescent="0.25">
      <c r="A1318" s="4">
        <v>44385</v>
      </c>
      <c r="B1318" t="s">
        <v>12</v>
      </c>
      <c r="C1318" t="s">
        <v>2670</v>
      </c>
      <c r="D1318" s="7">
        <f>SUMIFS($D:$D,$C:$C,C1318,$A:$A,_xlfn.MAXIFS($A:$A,$A:$A,"&lt;"&amp;A1318))+SUMIFS(Movimentacao!$D:$D,Movimentacao!$C:$C,C1318,Movimentacao!$A:$A,A1318)</f>
        <v>72289</v>
      </c>
      <c r="E1318" s="2">
        <v>79.69</v>
      </c>
      <c r="F1318" s="2">
        <f t="shared" si="21"/>
        <v>5760710.4100000001</v>
      </c>
    </row>
    <row r="1319" spans="1:6" x14ac:dyDescent="0.25">
      <c r="A1319" s="4">
        <v>44385</v>
      </c>
      <c r="B1319" t="s">
        <v>12</v>
      </c>
      <c r="C1319" t="s">
        <v>2682</v>
      </c>
      <c r="D1319" s="7">
        <f>SUMIFS($D:$D,$C:$C,C1319,$A:$A,_xlfn.MAXIFS($A:$A,$A:$A,"&lt;"&amp;A1319))+SUMIFS(Movimentacao!$D:$D,Movimentacao!$C:$C,C1319,Movimentacao!$A:$A,A1319)</f>
        <v>77623</v>
      </c>
      <c r="E1319" s="2">
        <v>89.75</v>
      </c>
      <c r="F1319" s="2">
        <f t="shared" si="21"/>
        <v>6966664.25</v>
      </c>
    </row>
    <row r="1320" spans="1:6" x14ac:dyDescent="0.25">
      <c r="A1320" s="4">
        <v>44385</v>
      </c>
      <c r="B1320" t="s">
        <v>12</v>
      </c>
      <c r="C1320" t="s">
        <v>2681</v>
      </c>
      <c r="D1320" s="7">
        <f>SUMIFS($D:$D,$C:$C,C1320,$A:$A,_xlfn.MAXIFS($A:$A,$A:$A,"&lt;"&amp;A1320))+SUMIFS(Movimentacao!$D:$D,Movimentacao!$C:$C,C1320,Movimentacao!$A:$A,A1320)</f>
        <v>36095</v>
      </c>
      <c r="E1320" s="2">
        <v>100.8</v>
      </c>
      <c r="F1320" s="2">
        <f t="shared" si="21"/>
        <v>3638376</v>
      </c>
    </row>
    <row r="1321" spans="1:6" x14ac:dyDescent="0.25">
      <c r="A1321" s="4">
        <v>44385</v>
      </c>
      <c r="B1321" t="s">
        <v>12</v>
      </c>
      <c r="C1321" t="s">
        <v>2680</v>
      </c>
      <c r="D1321" s="7">
        <f>SUMIFS($D:$D,$C:$C,C1321,$A:$A,_xlfn.MAXIFS($A:$A,$A:$A,"&lt;"&amp;A1321))+SUMIFS(Movimentacao!$D:$D,Movimentacao!$C:$C,C1321,Movimentacao!$A:$A,A1321)</f>
        <v>17997</v>
      </c>
      <c r="E1321" s="2">
        <v>104.72</v>
      </c>
      <c r="F1321" s="2">
        <f t="shared" si="21"/>
        <v>1884645.84</v>
      </c>
    </row>
    <row r="1322" spans="1:6" x14ac:dyDescent="0.25">
      <c r="A1322" s="4">
        <v>44385</v>
      </c>
      <c r="B1322" t="s">
        <v>12</v>
      </c>
      <c r="C1322" t="s">
        <v>2679</v>
      </c>
      <c r="D1322" s="7">
        <f>SUMIFS($D:$D,$C:$C,C1322,$A:$A,_xlfn.MAXIFS($A:$A,$A:$A,"&lt;"&amp;A1322))+SUMIFS(Movimentacao!$D:$D,Movimentacao!$C:$C,C1322,Movimentacao!$A:$A,A1322)</f>
        <v>38571</v>
      </c>
      <c r="E1322" s="2">
        <v>100.8</v>
      </c>
      <c r="F1322" s="2">
        <f t="shared" si="21"/>
        <v>3887956.8</v>
      </c>
    </row>
    <row r="1323" spans="1:6" x14ac:dyDescent="0.25">
      <c r="A1323" s="4">
        <v>44385</v>
      </c>
      <c r="B1323" t="s">
        <v>12</v>
      </c>
      <c r="C1323" t="s">
        <v>2673</v>
      </c>
      <c r="D1323" s="7">
        <f>SUMIFS($D:$D,$C:$C,C1323,$A:$A,_xlfn.MAXIFS($A:$A,$A:$A,"&lt;"&amp;A1323))+SUMIFS(Movimentacao!$D:$D,Movimentacao!$C:$C,C1323,Movimentacao!$A:$A,A1323)</f>
        <v>626</v>
      </c>
      <c r="E1323" s="2">
        <v>100.08</v>
      </c>
      <c r="F1323" s="2">
        <f t="shared" si="21"/>
        <v>62650.080000000002</v>
      </c>
    </row>
    <row r="1324" spans="1:6" x14ac:dyDescent="0.25">
      <c r="A1324" s="4">
        <v>44385</v>
      </c>
      <c r="B1324" t="s">
        <v>12</v>
      </c>
      <c r="C1324" t="s">
        <v>2672</v>
      </c>
      <c r="D1324" s="7">
        <f>SUMIFS($D:$D,$C:$C,C1324,$A:$A,_xlfn.MAXIFS($A:$A,$A:$A,"&lt;"&amp;A1324))+SUMIFS(Movimentacao!$D:$D,Movimentacao!$C:$C,C1324,Movimentacao!$A:$A,A1324)</f>
        <v>125878</v>
      </c>
      <c r="E1324" s="2">
        <v>87.45</v>
      </c>
      <c r="F1324" s="2">
        <f t="shared" si="21"/>
        <v>11008031.1</v>
      </c>
    </row>
    <row r="1325" spans="1:6" x14ac:dyDescent="0.25">
      <c r="A1325" s="4">
        <v>44385</v>
      </c>
      <c r="B1325" t="s">
        <v>12</v>
      </c>
      <c r="C1325" t="s">
        <v>2671</v>
      </c>
      <c r="D1325" s="7">
        <f>SUMIFS($D:$D,$C:$C,C1325,$A:$A,_xlfn.MAXIFS($A:$A,$A:$A,"&lt;"&amp;A1325))+SUMIFS(Movimentacao!$D:$D,Movimentacao!$C:$C,C1325,Movimentacao!$A:$A,A1325)</f>
        <v>55971</v>
      </c>
      <c r="E1325" s="2">
        <v>198.58</v>
      </c>
      <c r="F1325" s="2">
        <f t="shared" si="21"/>
        <v>11114721.180000002</v>
      </c>
    </row>
    <row r="1326" spans="1:6" x14ac:dyDescent="0.25">
      <c r="A1326" s="4">
        <v>44385</v>
      </c>
      <c r="B1326" t="s">
        <v>12</v>
      </c>
      <c r="C1326" t="s">
        <v>2683</v>
      </c>
      <c r="D1326" s="7">
        <f>SUMIFS($D:$D,$C:$C,C1326,$A:$A,_xlfn.MAXIFS($A:$A,$A:$A,"&lt;"&amp;A1326))+SUMIFS(Movimentacao!$D:$D,Movimentacao!$C:$C,C1326,Movimentacao!$A:$A,A1326)</f>
        <v>96554</v>
      </c>
      <c r="E1326" s="2">
        <v>104.72</v>
      </c>
      <c r="F1326" s="2">
        <f t="shared" si="21"/>
        <v>10111134.880000001</v>
      </c>
    </row>
    <row r="1327" spans="1:6" x14ac:dyDescent="0.25">
      <c r="A1327" s="4">
        <v>44385</v>
      </c>
      <c r="B1327" t="s">
        <v>12</v>
      </c>
      <c r="C1327" t="s">
        <v>56</v>
      </c>
      <c r="D1327" s="7">
        <f>SUMIFS($D:$D,$C:$C,C1327,$A:$A,_xlfn.MAXIFS($A:$A,$A:$A,"&lt;"&amp;A1327))+SUMIFS(Movimentacao!$D:$D,Movimentacao!$C:$C,C1327,Movimentacao!$A:$A,A1327)</f>
        <v>132323</v>
      </c>
      <c r="E1327" s="2">
        <v>109.79</v>
      </c>
      <c r="F1327" s="2">
        <f t="shared" si="21"/>
        <v>14527742.17</v>
      </c>
    </row>
    <row r="1328" spans="1:6" x14ac:dyDescent="0.25">
      <c r="A1328" s="4">
        <v>44385</v>
      </c>
      <c r="B1328" t="s">
        <v>12</v>
      </c>
      <c r="C1328" t="s">
        <v>54</v>
      </c>
      <c r="D1328" s="7">
        <f>SUMIFS($D:$D,$C:$C,C1328,$A:$A,_xlfn.MAXIFS($A:$A,$A:$A,"&lt;"&amp;A1328))+SUMIFS(Movimentacao!$D:$D,Movimentacao!$C:$C,C1328,Movimentacao!$A:$A,A1328)</f>
        <v>85534</v>
      </c>
      <c r="E1328" s="2">
        <v>51.32</v>
      </c>
      <c r="F1328" s="2">
        <f t="shared" si="21"/>
        <v>4389604.88</v>
      </c>
    </row>
    <row r="1329" spans="1:6" x14ac:dyDescent="0.25">
      <c r="A1329" s="4">
        <v>44385</v>
      </c>
      <c r="B1329" t="s">
        <v>12</v>
      </c>
      <c r="C1329" t="s">
        <v>53</v>
      </c>
      <c r="D1329" s="7">
        <f>SUMIFS($D:$D,$C:$C,C1329,$A:$A,_xlfn.MAXIFS($A:$A,$A:$A,"&lt;"&amp;A1329))+SUMIFS(Movimentacao!$D:$D,Movimentacao!$C:$C,C1329,Movimentacao!$A:$A,A1329)</f>
        <v>159847</v>
      </c>
      <c r="E1329" s="2">
        <v>95.2</v>
      </c>
      <c r="F1329" s="2">
        <f t="shared" si="21"/>
        <v>15217434.4</v>
      </c>
    </row>
    <row r="1330" spans="1:6" x14ac:dyDescent="0.25">
      <c r="A1330" s="4">
        <v>44385</v>
      </c>
      <c r="B1330" t="s">
        <v>12</v>
      </c>
      <c r="C1330" t="s">
        <v>52</v>
      </c>
      <c r="D1330" s="7">
        <f>SUMIFS($D:$D,$C:$C,C1330,$A:$A,_xlfn.MAXIFS($A:$A,$A:$A,"&lt;"&amp;A1330))+SUMIFS(Movimentacao!$D:$D,Movimentacao!$C:$C,C1330,Movimentacao!$A:$A,A1330)</f>
        <v>112373</v>
      </c>
      <c r="E1330" s="2">
        <v>100.8</v>
      </c>
      <c r="F1330" s="2">
        <f t="shared" si="21"/>
        <v>11327198.4</v>
      </c>
    </row>
    <row r="1331" spans="1:6" x14ac:dyDescent="0.25">
      <c r="A1331" s="4">
        <v>44385</v>
      </c>
      <c r="B1331" t="s">
        <v>12</v>
      </c>
      <c r="C1331" t="s">
        <v>51</v>
      </c>
      <c r="D1331" s="7">
        <f>SUMIFS($D:$D,$C:$C,C1331,$A:$A,_xlfn.MAXIFS($A:$A,$A:$A,"&lt;"&amp;A1331))+SUMIFS(Movimentacao!$D:$D,Movimentacao!$C:$C,C1331,Movimentacao!$A:$A,A1331)</f>
        <v>34257</v>
      </c>
      <c r="E1331" s="2">
        <v>104.68</v>
      </c>
      <c r="F1331" s="2">
        <f t="shared" si="21"/>
        <v>3586022.7600000002</v>
      </c>
    </row>
    <row r="1332" spans="1:6" x14ac:dyDescent="0.25">
      <c r="A1332" s="4">
        <v>44385</v>
      </c>
      <c r="B1332" t="s">
        <v>12</v>
      </c>
      <c r="C1332" t="s">
        <v>50</v>
      </c>
      <c r="D1332" s="7">
        <f>SUMIFS($D:$D,$C:$C,C1332,$A:$A,_xlfn.MAXIFS($A:$A,$A:$A,"&lt;"&amp;A1332))+SUMIFS(Movimentacao!$D:$D,Movimentacao!$C:$C,C1332,Movimentacao!$A:$A,A1332)</f>
        <v>138700</v>
      </c>
      <c r="E1332" s="2">
        <v>103.88</v>
      </c>
      <c r="F1332" s="2">
        <f t="shared" si="21"/>
        <v>14408156</v>
      </c>
    </row>
    <row r="1333" spans="1:6" x14ac:dyDescent="0.25">
      <c r="A1333" s="4">
        <v>44385</v>
      </c>
      <c r="B1333" t="s">
        <v>12</v>
      </c>
      <c r="C1333" t="s">
        <v>49</v>
      </c>
      <c r="D1333" s="7">
        <f>SUMIFS($D:$D,$C:$C,C1333,$A:$A,_xlfn.MAXIFS($A:$A,$A:$A,"&lt;"&amp;A1333))+SUMIFS(Movimentacao!$D:$D,Movimentacao!$C:$C,C1333,Movimentacao!$A:$A,A1333)</f>
        <v>32774</v>
      </c>
      <c r="E1333" s="2">
        <v>60.75</v>
      </c>
      <c r="F1333" s="2">
        <f t="shared" si="21"/>
        <v>1991020.5</v>
      </c>
    </row>
    <row r="1334" spans="1:6" x14ac:dyDescent="0.25">
      <c r="A1334" s="4">
        <v>44385</v>
      </c>
      <c r="B1334" t="s">
        <v>12</v>
      </c>
      <c r="C1334" t="s">
        <v>48</v>
      </c>
      <c r="D1334" s="7">
        <f>SUMIFS($D:$D,$C:$C,C1334,$A:$A,_xlfn.MAXIFS($A:$A,$A:$A,"&lt;"&amp;A1334))+SUMIFS(Movimentacao!$D:$D,Movimentacao!$C:$C,C1334,Movimentacao!$A:$A,A1334)</f>
        <v>117439</v>
      </c>
      <c r="E1334" s="2">
        <v>104.68</v>
      </c>
      <c r="F1334" s="2">
        <f t="shared" si="21"/>
        <v>12293514.520000001</v>
      </c>
    </row>
    <row r="1335" spans="1:6" x14ac:dyDescent="0.25">
      <c r="A1335" s="4">
        <v>44385</v>
      </c>
      <c r="B1335" t="s">
        <v>12</v>
      </c>
      <c r="C1335" t="s">
        <v>47</v>
      </c>
      <c r="D1335" s="7">
        <f>SUMIFS($D:$D,$C:$C,C1335,$A:$A,_xlfn.MAXIFS($A:$A,$A:$A,"&lt;"&amp;A1335))+SUMIFS(Movimentacao!$D:$D,Movimentacao!$C:$C,C1335,Movimentacao!$A:$A,A1335)</f>
        <v>51825</v>
      </c>
      <c r="E1335" s="2">
        <v>79.05</v>
      </c>
      <c r="F1335" s="2">
        <f t="shared" si="21"/>
        <v>4096766.25</v>
      </c>
    </row>
    <row r="1336" spans="1:6" x14ac:dyDescent="0.25">
      <c r="A1336" s="4">
        <v>44385</v>
      </c>
      <c r="B1336" t="s">
        <v>12</v>
      </c>
      <c r="C1336" t="s">
        <v>55</v>
      </c>
      <c r="D1336" s="7">
        <f>SUMIFS($D:$D,$C:$C,C1336,$A:$A,_xlfn.MAXIFS($A:$A,$A:$A,"&lt;"&amp;A1336))+SUMIFS(Movimentacao!$D:$D,Movimentacao!$C:$C,C1336,Movimentacao!$A:$A,A1336)</f>
        <v>30794</v>
      </c>
      <c r="E1336" s="2">
        <v>95</v>
      </c>
      <c r="F1336" s="2">
        <f t="shared" si="21"/>
        <v>2925430</v>
      </c>
    </row>
    <row r="1337" spans="1:6" x14ac:dyDescent="0.25">
      <c r="A1337" s="4">
        <v>44386</v>
      </c>
      <c r="B1337" t="s">
        <v>12</v>
      </c>
      <c r="C1337" t="s">
        <v>2673</v>
      </c>
      <c r="D1337" s="7">
        <f>SUMIFS($D:$D,$C:$C,C1337,$A:$A,_xlfn.MAXIFS($A:$A,$A:$A,"&lt;"&amp;A1337))+SUMIFS(Movimentacao!$D:$D,Movimentacao!$C:$C,C1337,Movimentacao!$A:$A,A1337)</f>
        <v>626</v>
      </c>
      <c r="E1337" s="2">
        <v>100.08</v>
      </c>
      <c r="F1337" s="2">
        <f t="shared" si="21"/>
        <v>62650.080000000002</v>
      </c>
    </row>
    <row r="1338" spans="1:6" x14ac:dyDescent="0.25">
      <c r="A1338" s="4">
        <v>44386</v>
      </c>
      <c r="B1338" t="s">
        <v>12</v>
      </c>
      <c r="C1338" t="s">
        <v>2679</v>
      </c>
      <c r="D1338" s="7">
        <f>SUMIFS($D:$D,$C:$C,C1338,$A:$A,_xlfn.MAXIFS($A:$A,$A:$A,"&lt;"&amp;A1338))+SUMIFS(Movimentacao!$D:$D,Movimentacao!$C:$C,C1338,Movimentacao!$A:$A,A1338)</f>
        <v>38571</v>
      </c>
      <c r="E1338" s="2">
        <v>100.8</v>
      </c>
      <c r="F1338" s="2">
        <f t="shared" si="21"/>
        <v>3887956.8</v>
      </c>
    </row>
    <row r="1339" spans="1:6" x14ac:dyDescent="0.25">
      <c r="A1339" s="4">
        <v>44386</v>
      </c>
      <c r="B1339" t="s">
        <v>12</v>
      </c>
      <c r="C1339" t="s">
        <v>2680</v>
      </c>
      <c r="D1339" s="7">
        <f>SUMIFS($D:$D,$C:$C,C1339,$A:$A,_xlfn.MAXIFS($A:$A,$A:$A,"&lt;"&amp;A1339))+SUMIFS(Movimentacao!$D:$D,Movimentacao!$C:$C,C1339,Movimentacao!$A:$A,A1339)</f>
        <v>17997</v>
      </c>
      <c r="E1339" s="2">
        <v>104.72</v>
      </c>
      <c r="F1339" s="2">
        <f t="shared" si="21"/>
        <v>1884645.84</v>
      </c>
    </row>
    <row r="1340" spans="1:6" x14ac:dyDescent="0.25">
      <c r="A1340" s="4">
        <v>44386</v>
      </c>
      <c r="B1340" t="s">
        <v>12</v>
      </c>
      <c r="C1340" t="s">
        <v>2671</v>
      </c>
      <c r="D1340" s="7">
        <f>SUMIFS($D:$D,$C:$C,C1340,$A:$A,_xlfn.MAXIFS($A:$A,$A:$A,"&lt;"&amp;A1340))+SUMIFS(Movimentacao!$D:$D,Movimentacao!$C:$C,C1340,Movimentacao!$A:$A,A1340)</f>
        <v>55971</v>
      </c>
      <c r="E1340" s="2">
        <v>198.58</v>
      </c>
      <c r="F1340" s="2">
        <f t="shared" si="21"/>
        <v>11114721.180000002</v>
      </c>
    </row>
    <row r="1341" spans="1:6" x14ac:dyDescent="0.25">
      <c r="A1341" s="4">
        <v>44386</v>
      </c>
      <c r="B1341" t="s">
        <v>12</v>
      </c>
      <c r="C1341" t="s">
        <v>2682</v>
      </c>
      <c r="D1341" s="7">
        <f>SUMIFS($D:$D,$C:$C,C1341,$A:$A,_xlfn.MAXIFS($A:$A,$A:$A,"&lt;"&amp;A1341))+SUMIFS(Movimentacao!$D:$D,Movimentacao!$C:$C,C1341,Movimentacao!$A:$A,A1341)</f>
        <v>77623</v>
      </c>
      <c r="E1341" s="2">
        <v>89.75</v>
      </c>
      <c r="F1341" s="2">
        <f t="shared" si="21"/>
        <v>6966664.25</v>
      </c>
    </row>
    <row r="1342" spans="1:6" x14ac:dyDescent="0.25">
      <c r="A1342" s="4">
        <v>44386</v>
      </c>
      <c r="B1342" t="s">
        <v>12</v>
      </c>
      <c r="C1342" t="s">
        <v>2683</v>
      </c>
      <c r="D1342" s="7">
        <f>SUMIFS($D:$D,$C:$C,C1342,$A:$A,_xlfn.MAXIFS($A:$A,$A:$A,"&lt;"&amp;A1342))+SUMIFS(Movimentacao!$D:$D,Movimentacao!$C:$C,C1342,Movimentacao!$A:$A,A1342)</f>
        <v>96554</v>
      </c>
      <c r="E1342" s="2">
        <v>104.72</v>
      </c>
      <c r="F1342" s="2">
        <f t="shared" si="21"/>
        <v>10111134.880000001</v>
      </c>
    </row>
    <row r="1343" spans="1:6" x14ac:dyDescent="0.25">
      <c r="A1343" s="4">
        <v>44386</v>
      </c>
      <c r="B1343" t="s">
        <v>12</v>
      </c>
      <c r="C1343" t="s">
        <v>2684</v>
      </c>
      <c r="D1343" s="7">
        <f>SUMIFS($D:$D,$C:$C,C1343,$A:$A,_xlfn.MAXIFS($A:$A,$A:$A,"&lt;"&amp;A1343))+SUMIFS(Movimentacao!$D:$D,Movimentacao!$C:$C,C1343,Movimentacao!$A:$A,A1343)</f>
        <v>64000</v>
      </c>
      <c r="E1343" s="2">
        <v>106.61</v>
      </c>
      <c r="F1343" s="2">
        <f t="shared" si="21"/>
        <v>6823040</v>
      </c>
    </row>
    <row r="1344" spans="1:6" x14ac:dyDescent="0.25">
      <c r="A1344" s="4">
        <v>44386</v>
      </c>
      <c r="B1344" t="s">
        <v>12</v>
      </c>
      <c r="C1344" t="s">
        <v>2681</v>
      </c>
      <c r="D1344" s="7">
        <f>SUMIFS($D:$D,$C:$C,C1344,$A:$A,_xlfn.MAXIFS($A:$A,$A:$A,"&lt;"&amp;A1344))+SUMIFS(Movimentacao!$D:$D,Movimentacao!$C:$C,C1344,Movimentacao!$A:$A,A1344)</f>
        <v>36095</v>
      </c>
      <c r="E1344" s="2">
        <v>100.8</v>
      </c>
      <c r="F1344" s="2">
        <f t="shared" si="21"/>
        <v>3638376</v>
      </c>
    </row>
    <row r="1345" spans="1:6" x14ac:dyDescent="0.25">
      <c r="A1345" s="4">
        <v>44386</v>
      </c>
      <c r="B1345" t="s">
        <v>12</v>
      </c>
      <c r="C1345" t="s">
        <v>2670</v>
      </c>
      <c r="D1345" s="7">
        <f>SUMIFS($D:$D,$C:$C,C1345,$A:$A,_xlfn.MAXIFS($A:$A,$A:$A,"&lt;"&amp;A1345))+SUMIFS(Movimentacao!$D:$D,Movimentacao!$C:$C,C1345,Movimentacao!$A:$A,A1345)</f>
        <v>72289</v>
      </c>
      <c r="E1345" s="2">
        <v>79.69</v>
      </c>
      <c r="F1345" s="2">
        <f t="shared" si="21"/>
        <v>5760710.4100000001</v>
      </c>
    </row>
    <row r="1346" spans="1:6" x14ac:dyDescent="0.25">
      <c r="A1346" s="4">
        <v>44386</v>
      </c>
      <c r="B1346" t="s">
        <v>12</v>
      </c>
      <c r="C1346" t="s">
        <v>2672</v>
      </c>
      <c r="D1346" s="7">
        <f>SUMIFS($D:$D,$C:$C,C1346,$A:$A,_xlfn.MAXIFS($A:$A,$A:$A,"&lt;"&amp;A1346))+SUMIFS(Movimentacao!$D:$D,Movimentacao!$C:$C,C1346,Movimentacao!$A:$A,A1346)</f>
        <v>125878</v>
      </c>
      <c r="E1346" s="2">
        <v>87.45</v>
      </c>
      <c r="F1346" s="2">
        <f t="shared" si="21"/>
        <v>11008031.1</v>
      </c>
    </row>
    <row r="1347" spans="1:6" x14ac:dyDescent="0.25">
      <c r="A1347" s="4">
        <v>44386</v>
      </c>
      <c r="B1347" t="s">
        <v>12</v>
      </c>
      <c r="C1347" t="s">
        <v>55</v>
      </c>
      <c r="D1347" s="7">
        <f>SUMIFS($D:$D,$C:$C,C1347,$A:$A,_xlfn.MAXIFS($A:$A,$A:$A,"&lt;"&amp;A1347))+SUMIFS(Movimentacao!$D:$D,Movimentacao!$C:$C,C1347,Movimentacao!$A:$A,A1347)</f>
        <v>30794</v>
      </c>
      <c r="E1347" s="2">
        <v>95</v>
      </c>
      <c r="F1347" s="2">
        <f t="shared" si="21"/>
        <v>2925430</v>
      </c>
    </row>
    <row r="1348" spans="1:6" x14ac:dyDescent="0.25">
      <c r="A1348" s="4">
        <v>44386</v>
      </c>
      <c r="B1348" t="s">
        <v>12</v>
      </c>
      <c r="C1348" t="s">
        <v>48</v>
      </c>
      <c r="D1348" s="7">
        <f>SUMIFS($D:$D,$C:$C,C1348,$A:$A,_xlfn.MAXIFS($A:$A,$A:$A,"&lt;"&amp;A1348))+SUMIFS(Movimentacao!$D:$D,Movimentacao!$C:$C,C1348,Movimentacao!$A:$A,A1348)</f>
        <v>117439</v>
      </c>
      <c r="E1348" s="2">
        <v>104.68</v>
      </c>
      <c r="F1348" s="2">
        <f t="shared" si="21"/>
        <v>12293514.520000001</v>
      </c>
    </row>
    <row r="1349" spans="1:6" x14ac:dyDescent="0.25">
      <c r="A1349" s="4">
        <v>44386</v>
      </c>
      <c r="B1349" t="s">
        <v>12</v>
      </c>
      <c r="C1349" t="s">
        <v>49</v>
      </c>
      <c r="D1349" s="7">
        <f>SUMIFS($D:$D,$C:$C,C1349,$A:$A,_xlfn.MAXIFS($A:$A,$A:$A,"&lt;"&amp;A1349))+SUMIFS(Movimentacao!$D:$D,Movimentacao!$C:$C,C1349,Movimentacao!$A:$A,A1349)</f>
        <v>32774</v>
      </c>
      <c r="E1349" s="2">
        <v>60.75</v>
      </c>
      <c r="F1349" s="2">
        <f t="shared" si="21"/>
        <v>1991020.5</v>
      </c>
    </row>
    <row r="1350" spans="1:6" x14ac:dyDescent="0.25">
      <c r="A1350" s="4">
        <v>44386</v>
      </c>
      <c r="B1350" t="s">
        <v>12</v>
      </c>
      <c r="C1350" t="s">
        <v>50</v>
      </c>
      <c r="D1350" s="7">
        <f>SUMIFS($D:$D,$C:$C,C1350,$A:$A,_xlfn.MAXIFS($A:$A,$A:$A,"&lt;"&amp;A1350))+SUMIFS(Movimentacao!$D:$D,Movimentacao!$C:$C,C1350,Movimentacao!$A:$A,A1350)</f>
        <v>138700</v>
      </c>
      <c r="E1350" s="2">
        <v>103.88</v>
      </c>
      <c r="F1350" s="2">
        <f t="shared" si="21"/>
        <v>14408156</v>
      </c>
    </row>
    <row r="1351" spans="1:6" x14ac:dyDescent="0.25">
      <c r="A1351" s="4">
        <v>44386</v>
      </c>
      <c r="B1351" t="s">
        <v>12</v>
      </c>
      <c r="C1351" t="s">
        <v>51</v>
      </c>
      <c r="D1351" s="7">
        <f>SUMIFS($D:$D,$C:$C,C1351,$A:$A,_xlfn.MAXIFS($A:$A,$A:$A,"&lt;"&amp;A1351))+SUMIFS(Movimentacao!$D:$D,Movimentacao!$C:$C,C1351,Movimentacao!$A:$A,A1351)</f>
        <v>34257</v>
      </c>
      <c r="E1351" s="2">
        <v>104.68</v>
      </c>
      <c r="F1351" s="2">
        <f t="shared" si="21"/>
        <v>3586022.7600000002</v>
      </c>
    </row>
    <row r="1352" spans="1:6" x14ac:dyDescent="0.25">
      <c r="A1352" s="4">
        <v>44386</v>
      </c>
      <c r="B1352" t="s">
        <v>12</v>
      </c>
      <c r="C1352" t="s">
        <v>47</v>
      </c>
      <c r="D1352" s="7">
        <f>SUMIFS($D:$D,$C:$C,C1352,$A:$A,_xlfn.MAXIFS($A:$A,$A:$A,"&lt;"&amp;A1352))+SUMIFS(Movimentacao!$D:$D,Movimentacao!$C:$C,C1352,Movimentacao!$A:$A,A1352)</f>
        <v>51825</v>
      </c>
      <c r="E1352" s="2">
        <v>79.05</v>
      </c>
      <c r="F1352" s="2">
        <f t="shared" si="21"/>
        <v>4096766.25</v>
      </c>
    </row>
    <row r="1353" spans="1:6" x14ac:dyDescent="0.25">
      <c r="A1353" s="4">
        <v>44386</v>
      </c>
      <c r="B1353" t="s">
        <v>12</v>
      </c>
      <c r="C1353" t="s">
        <v>53</v>
      </c>
      <c r="D1353" s="7">
        <f>SUMIFS($D:$D,$C:$C,C1353,$A:$A,_xlfn.MAXIFS($A:$A,$A:$A,"&lt;"&amp;A1353))+SUMIFS(Movimentacao!$D:$D,Movimentacao!$C:$C,C1353,Movimentacao!$A:$A,A1353)</f>
        <v>159847</v>
      </c>
      <c r="E1353" s="2">
        <v>95.2</v>
      </c>
      <c r="F1353" s="2">
        <f t="shared" ref="F1353:F1416" si="22">D1353*E1353</f>
        <v>15217434.4</v>
      </c>
    </row>
    <row r="1354" spans="1:6" x14ac:dyDescent="0.25">
      <c r="A1354" s="4">
        <v>44386</v>
      </c>
      <c r="B1354" t="s">
        <v>12</v>
      </c>
      <c r="C1354" t="s">
        <v>56</v>
      </c>
      <c r="D1354" s="7">
        <f>SUMIFS($D:$D,$C:$C,C1354,$A:$A,_xlfn.MAXIFS($A:$A,$A:$A,"&lt;"&amp;A1354))+SUMIFS(Movimentacao!$D:$D,Movimentacao!$C:$C,C1354,Movimentacao!$A:$A,A1354)</f>
        <v>132323</v>
      </c>
      <c r="E1354" s="2">
        <v>109.79</v>
      </c>
      <c r="F1354" s="2">
        <f t="shared" si="22"/>
        <v>14527742.17</v>
      </c>
    </row>
    <row r="1355" spans="1:6" x14ac:dyDescent="0.25">
      <c r="A1355" s="4">
        <v>44386</v>
      </c>
      <c r="B1355" t="s">
        <v>12</v>
      </c>
      <c r="C1355" t="s">
        <v>54</v>
      </c>
      <c r="D1355" s="7">
        <f>SUMIFS($D:$D,$C:$C,C1355,$A:$A,_xlfn.MAXIFS($A:$A,$A:$A,"&lt;"&amp;A1355))+SUMIFS(Movimentacao!$D:$D,Movimentacao!$C:$C,C1355,Movimentacao!$A:$A,A1355)</f>
        <v>85534</v>
      </c>
      <c r="E1355" s="2">
        <v>51.32</v>
      </c>
      <c r="F1355" s="2">
        <f t="shared" si="22"/>
        <v>4389604.88</v>
      </c>
    </row>
    <row r="1356" spans="1:6" x14ac:dyDescent="0.25">
      <c r="A1356" s="4">
        <v>44386</v>
      </c>
      <c r="B1356" t="s">
        <v>12</v>
      </c>
      <c r="C1356" t="s">
        <v>52</v>
      </c>
      <c r="D1356" s="7">
        <f>SUMIFS($D:$D,$C:$C,C1356,$A:$A,_xlfn.MAXIFS($A:$A,$A:$A,"&lt;"&amp;A1356))+SUMIFS(Movimentacao!$D:$D,Movimentacao!$C:$C,C1356,Movimentacao!$A:$A,A1356)</f>
        <v>112373</v>
      </c>
      <c r="E1356" s="2">
        <v>100.8</v>
      </c>
      <c r="F1356" s="2">
        <f t="shared" si="22"/>
        <v>11327198.4</v>
      </c>
    </row>
    <row r="1357" spans="1:6" x14ac:dyDescent="0.25">
      <c r="A1357" s="4">
        <v>44389</v>
      </c>
      <c r="B1357" t="s">
        <v>12</v>
      </c>
      <c r="C1357" t="s">
        <v>2672</v>
      </c>
      <c r="D1357" s="7">
        <f>SUMIFS($D:$D,$C:$C,C1357,$A:$A,_xlfn.MAXIFS($A:$A,$A:$A,"&lt;"&amp;A1357))+SUMIFS(Movimentacao!$D:$D,Movimentacao!$C:$C,C1357,Movimentacao!$A:$A,A1357)</f>
        <v>125878</v>
      </c>
      <c r="E1357" s="2">
        <v>89.39</v>
      </c>
      <c r="F1357" s="2">
        <f t="shared" si="22"/>
        <v>11252234.42</v>
      </c>
    </row>
    <row r="1358" spans="1:6" x14ac:dyDescent="0.25">
      <c r="A1358" s="4">
        <v>44389</v>
      </c>
      <c r="B1358" t="s">
        <v>12</v>
      </c>
      <c r="C1358" t="s">
        <v>2685</v>
      </c>
      <c r="D1358" s="7">
        <f>SUMIFS($D:$D,$C:$C,C1358,$A:$A,_xlfn.MAXIFS($A:$A,$A:$A,"&lt;"&amp;A1358))+SUMIFS(Movimentacao!$D:$D,Movimentacao!$C:$C,C1358,Movimentacao!$A:$A,A1358)</f>
        <v>64000</v>
      </c>
      <c r="E1358" s="2">
        <v>106.7</v>
      </c>
      <c r="F1358" s="2">
        <f t="shared" si="22"/>
        <v>6828800</v>
      </c>
    </row>
    <row r="1359" spans="1:6" x14ac:dyDescent="0.25">
      <c r="A1359" s="4">
        <v>44389</v>
      </c>
      <c r="B1359" t="s">
        <v>12</v>
      </c>
      <c r="C1359" t="s">
        <v>2684</v>
      </c>
      <c r="D1359" s="7">
        <f>SUMIFS($D:$D,$C:$C,C1359,$A:$A,_xlfn.MAXIFS($A:$A,$A:$A,"&lt;"&amp;A1359))+SUMIFS(Movimentacao!$D:$D,Movimentacao!$C:$C,C1359,Movimentacao!$A:$A,A1359)</f>
        <v>0</v>
      </c>
      <c r="E1359" s="2">
        <v>106.7</v>
      </c>
      <c r="F1359" s="2">
        <f t="shared" si="22"/>
        <v>0</v>
      </c>
    </row>
    <row r="1360" spans="1:6" x14ac:dyDescent="0.25">
      <c r="A1360" s="4">
        <v>44389</v>
      </c>
      <c r="B1360" t="s">
        <v>12</v>
      </c>
      <c r="C1360" t="s">
        <v>2683</v>
      </c>
      <c r="D1360" s="7">
        <f>SUMIFS($D:$D,$C:$C,C1360,$A:$A,_xlfn.MAXIFS($A:$A,$A:$A,"&lt;"&amp;A1360))+SUMIFS(Movimentacao!$D:$D,Movimentacao!$C:$C,C1360,Movimentacao!$A:$A,A1360)</f>
        <v>96554</v>
      </c>
      <c r="E1360" s="2">
        <v>104.33</v>
      </c>
      <c r="F1360" s="2">
        <f t="shared" si="22"/>
        <v>10073478.82</v>
      </c>
    </row>
    <row r="1361" spans="1:6" x14ac:dyDescent="0.25">
      <c r="A1361" s="4">
        <v>44389</v>
      </c>
      <c r="B1361" t="s">
        <v>12</v>
      </c>
      <c r="C1361" t="s">
        <v>2682</v>
      </c>
      <c r="D1361" s="7">
        <f>SUMIFS($D:$D,$C:$C,C1361,$A:$A,_xlfn.MAXIFS($A:$A,$A:$A,"&lt;"&amp;A1361))+SUMIFS(Movimentacao!$D:$D,Movimentacao!$C:$C,C1361,Movimentacao!$A:$A,A1361)</f>
        <v>77623</v>
      </c>
      <c r="E1361" s="2">
        <v>89.83</v>
      </c>
      <c r="F1361" s="2">
        <f t="shared" si="22"/>
        <v>6972874.0899999999</v>
      </c>
    </row>
    <row r="1362" spans="1:6" x14ac:dyDescent="0.25">
      <c r="A1362" s="4">
        <v>44389</v>
      </c>
      <c r="B1362" t="s">
        <v>12</v>
      </c>
      <c r="C1362" t="s">
        <v>2681</v>
      </c>
      <c r="D1362" s="7">
        <f>SUMIFS($D:$D,$C:$C,C1362,$A:$A,_xlfn.MAXIFS($A:$A,$A:$A,"&lt;"&amp;A1362))+SUMIFS(Movimentacao!$D:$D,Movimentacao!$C:$C,C1362,Movimentacao!$A:$A,A1362)</f>
        <v>36095</v>
      </c>
      <c r="E1362" s="2">
        <v>101.25</v>
      </c>
      <c r="F1362" s="2">
        <f t="shared" si="22"/>
        <v>3654618.75</v>
      </c>
    </row>
    <row r="1363" spans="1:6" x14ac:dyDescent="0.25">
      <c r="A1363" s="4">
        <v>44389</v>
      </c>
      <c r="B1363" t="s">
        <v>12</v>
      </c>
      <c r="C1363" t="s">
        <v>2680</v>
      </c>
      <c r="D1363" s="7">
        <f>SUMIFS($D:$D,$C:$C,C1363,$A:$A,_xlfn.MAXIFS($A:$A,$A:$A,"&lt;"&amp;A1363))+SUMIFS(Movimentacao!$D:$D,Movimentacao!$C:$C,C1363,Movimentacao!$A:$A,A1363)</f>
        <v>17997</v>
      </c>
      <c r="E1363" s="2">
        <v>104.33</v>
      </c>
      <c r="F1363" s="2">
        <f t="shared" si="22"/>
        <v>1877627.01</v>
      </c>
    </row>
    <row r="1364" spans="1:6" x14ac:dyDescent="0.25">
      <c r="A1364" s="4">
        <v>44389</v>
      </c>
      <c r="B1364" t="s">
        <v>12</v>
      </c>
      <c r="C1364" t="s">
        <v>2679</v>
      </c>
      <c r="D1364" s="7">
        <f>SUMIFS($D:$D,$C:$C,C1364,$A:$A,_xlfn.MAXIFS($A:$A,$A:$A,"&lt;"&amp;A1364))+SUMIFS(Movimentacao!$D:$D,Movimentacao!$C:$C,C1364,Movimentacao!$A:$A,A1364)</f>
        <v>38571</v>
      </c>
      <c r="E1364" s="2">
        <v>101.25</v>
      </c>
      <c r="F1364" s="2">
        <f t="shared" si="22"/>
        <v>3905313.75</v>
      </c>
    </row>
    <row r="1365" spans="1:6" x14ac:dyDescent="0.25">
      <c r="A1365" s="4">
        <v>44389</v>
      </c>
      <c r="B1365" t="s">
        <v>12</v>
      </c>
      <c r="C1365" t="s">
        <v>2673</v>
      </c>
      <c r="D1365" s="7">
        <f>SUMIFS($D:$D,$C:$C,C1365,$A:$A,_xlfn.MAXIFS($A:$A,$A:$A,"&lt;"&amp;A1365))+SUMIFS(Movimentacao!$D:$D,Movimentacao!$C:$C,C1365,Movimentacao!$A:$A,A1365)</f>
        <v>626</v>
      </c>
      <c r="E1365" s="2">
        <v>101.1</v>
      </c>
      <c r="F1365" s="2">
        <f t="shared" si="22"/>
        <v>63288.6</v>
      </c>
    </row>
    <row r="1366" spans="1:6" x14ac:dyDescent="0.25">
      <c r="A1366" s="4">
        <v>44389</v>
      </c>
      <c r="B1366" t="s">
        <v>12</v>
      </c>
      <c r="C1366" t="s">
        <v>2671</v>
      </c>
      <c r="D1366" s="7">
        <f>SUMIFS($D:$D,$C:$C,C1366,$A:$A,_xlfn.MAXIFS($A:$A,$A:$A,"&lt;"&amp;A1366))+SUMIFS(Movimentacao!$D:$D,Movimentacao!$C:$C,C1366,Movimentacao!$A:$A,A1366)</f>
        <v>55971</v>
      </c>
      <c r="E1366" s="2">
        <v>199.31</v>
      </c>
      <c r="F1366" s="2">
        <f t="shared" si="22"/>
        <v>11155580.01</v>
      </c>
    </row>
    <row r="1367" spans="1:6" x14ac:dyDescent="0.25">
      <c r="A1367" s="4">
        <v>44389</v>
      </c>
      <c r="B1367" t="s">
        <v>12</v>
      </c>
      <c r="C1367" t="s">
        <v>2670</v>
      </c>
      <c r="D1367" s="7">
        <f>SUMIFS($D:$D,$C:$C,C1367,$A:$A,_xlfn.MAXIFS($A:$A,$A:$A,"&lt;"&amp;A1367))+SUMIFS(Movimentacao!$D:$D,Movimentacao!$C:$C,C1367,Movimentacao!$A:$A,A1367)</f>
        <v>72289</v>
      </c>
      <c r="E1367" s="2">
        <v>81.39</v>
      </c>
      <c r="F1367" s="2">
        <f t="shared" si="22"/>
        <v>5883601.71</v>
      </c>
    </row>
    <row r="1368" spans="1:6" x14ac:dyDescent="0.25">
      <c r="A1368" s="4">
        <v>44389</v>
      </c>
      <c r="B1368" t="s">
        <v>12</v>
      </c>
      <c r="C1368" t="s">
        <v>56</v>
      </c>
      <c r="D1368" s="7">
        <f>SUMIFS($D:$D,$C:$C,C1368,$A:$A,_xlfn.MAXIFS($A:$A,$A:$A,"&lt;"&amp;A1368))+SUMIFS(Movimentacao!$D:$D,Movimentacao!$C:$C,C1368,Movimentacao!$A:$A,A1368)</f>
        <v>132323</v>
      </c>
      <c r="E1368" s="2">
        <v>111.49</v>
      </c>
      <c r="F1368" s="2">
        <f t="shared" si="22"/>
        <v>14752691.27</v>
      </c>
    </row>
    <row r="1369" spans="1:6" x14ac:dyDescent="0.25">
      <c r="A1369" s="4">
        <v>44389</v>
      </c>
      <c r="B1369" t="s">
        <v>12</v>
      </c>
      <c r="C1369" t="s">
        <v>48</v>
      </c>
      <c r="D1369" s="7">
        <f>SUMIFS($D:$D,$C:$C,C1369,$A:$A,_xlfn.MAXIFS($A:$A,$A:$A,"&lt;"&amp;A1369))+SUMIFS(Movimentacao!$D:$D,Movimentacao!$C:$C,C1369,Movimentacao!$A:$A,A1369)</f>
        <v>117439</v>
      </c>
      <c r="E1369" s="2">
        <v>107.05</v>
      </c>
      <c r="F1369" s="2">
        <f t="shared" si="22"/>
        <v>12571844.949999999</v>
      </c>
    </row>
    <row r="1370" spans="1:6" x14ac:dyDescent="0.25">
      <c r="A1370" s="4">
        <v>44389</v>
      </c>
      <c r="B1370" t="s">
        <v>12</v>
      </c>
      <c r="C1370" t="s">
        <v>49</v>
      </c>
      <c r="D1370" s="7">
        <f>SUMIFS($D:$D,$C:$C,C1370,$A:$A,_xlfn.MAXIFS($A:$A,$A:$A,"&lt;"&amp;A1370))+SUMIFS(Movimentacao!$D:$D,Movimentacao!$C:$C,C1370,Movimentacao!$A:$A,A1370)</f>
        <v>32774</v>
      </c>
      <c r="E1370" s="2">
        <v>62.82</v>
      </c>
      <c r="F1370" s="2">
        <f t="shared" si="22"/>
        <v>2058862.68</v>
      </c>
    </row>
    <row r="1371" spans="1:6" x14ac:dyDescent="0.25">
      <c r="A1371" s="4">
        <v>44389</v>
      </c>
      <c r="B1371" t="s">
        <v>12</v>
      </c>
      <c r="C1371" t="s">
        <v>50</v>
      </c>
      <c r="D1371" s="7">
        <f>SUMIFS($D:$D,$C:$C,C1371,$A:$A,_xlfn.MAXIFS($A:$A,$A:$A,"&lt;"&amp;A1371))+SUMIFS(Movimentacao!$D:$D,Movimentacao!$C:$C,C1371,Movimentacao!$A:$A,A1371)</f>
        <v>138700</v>
      </c>
      <c r="E1371" s="2">
        <v>106</v>
      </c>
      <c r="F1371" s="2">
        <f t="shared" si="22"/>
        <v>14702200</v>
      </c>
    </row>
    <row r="1372" spans="1:6" x14ac:dyDescent="0.25">
      <c r="A1372" s="4">
        <v>44389</v>
      </c>
      <c r="B1372" t="s">
        <v>12</v>
      </c>
      <c r="C1372" t="s">
        <v>51</v>
      </c>
      <c r="D1372" s="7">
        <f>SUMIFS($D:$D,$C:$C,C1372,$A:$A,_xlfn.MAXIFS($A:$A,$A:$A,"&lt;"&amp;A1372))+SUMIFS(Movimentacao!$D:$D,Movimentacao!$C:$C,C1372,Movimentacao!$A:$A,A1372)</f>
        <v>34257</v>
      </c>
      <c r="E1372" s="2">
        <v>108</v>
      </c>
      <c r="F1372" s="2">
        <f t="shared" si="22"/>
        <v>3699756</v>
      </c>
    </row>
    <row r="1373" spans="1:6" x14ac:dyDescent="0.25">
      <c r="A1373" s="4">
        <v>44389</v>
      </c>
      <c r="B1373" t="s">
        <v>12</v>
      </c>
      <c r="C1373" t="s">
        <v>47</v>
      </c>
      <c r="D1373" s="7">
        <f>SUMIFS($D:$D,$C:$C,C1373,$A:$A,_xlfn.MAXIFS($A:$A,$A:$A,"&lt;"&amp;A1373))+SUMIFS(Movimentacao!$D:$D,Movimentacao!$C:$C,C1373,Movimentacao!$A:$A,A1373)</f>
        <v>51825</v>
      </c>
      <c r="E1373" s="2">
        <v>81.55</v>
      </c>
      <c r="F1373" s="2">
        <f t="shared" si="22"/>
        <v>4226328.75</v>
      </c>
    </row>
    <row r="1374" spans="1:6" x14ac:dyDescent="0.25">
      <c r="A1374" s="4">
        <v>44389</v>
      </c>
      <c r="B1374" t="s">
        <v>12</v>
      </c>
      <c r="C1374" t="s">
        <v>53</v>
      </c>
      <c r="D1374" s="7">
        <f>SUMIFS($D:$D,$C:$C,C1374,$A:$A,_xlfn.MAXIFS($A:$A,$A:$A,"&lt;"&amp;A1374))+SUMIFS(Movimentacao!$D:$D,Movimentacao!$C:$C,C1374,Movimentacao!$A:$A,A1374)</f>
        <v>159847</v>
      </c>
      <c r="E1374" s="2">
        <v>96.25</v>
      </c>
      <c r="F1374" s="2">
        <f t="shared" si="22"/>
        <v>15385273.75</v>
      </c>
    </row>
    <row r="1375" spans="1:6" x14ac:dyDescent="0.25">
      <c r="A1375" s="4">
        <v>44389</v>
      </c>
      <c r="B1375" t="s">
        <v>12</v>
      </c>
      <c r="C1375" t="s">
        <v>54</v>
      </c>
      <c r="D1375" s="7">
        <f>SUMIFS($D:$D,$C:$C,C1375,$A:$A,_xlfn.MAXIFS($A:$A,$A:$A,"&lt;"&amp;A1375))+SUMIFS(Movimentacao!$D:$D,Movimentacao!$C:$C,C1375,Movimentacao!$A:$A,A1375)</f>
        <v>85534</v>
      </c>
      <c r="E1375" s="2">
        <v>52.02</v>
      </c>
      <c r="F1375" s="2">
        <f t="shared" si="22"/>
        <v>4449478.6800000006</v>
      </c>
    </row>
    <row r="1376" spans="1:6" x14ac:dyDescent="0.25">
      <c r="A1376" s="4">
        <v>44389</v>
      </c>
      <c r="B1376" t="s">
        <v>12</v>
      </c>
      <c r="C1376" t="s">
        <v>55</v>
      </c>
      <c r="D1376" s="7">
        <f>SUMIFS($D:$D,$C:$C,C1376,$A:$A,_xlfn.MAXIFS($A:$A,$A:$A,"&lt;"&amp;A1376))+SUMIFS(Movimentacao!$D:$D,Movimentacao!$C:$C,C1376,Movimentacao!$A:$A,A1376)</f>
        <v>30794</v>
      </c>
      <c r="E1376" s="2">
        <v>98.5</v>
      </c>
      <c r="F1376" s="2">
        <f t="shared" si="22"/>
        <v>3033209</v>
      </c>
    </row>
    <row r="1377" spans="1:6" x14ac:dyDescent="0.25">
      <c r="A1377" s="4">
        <v>44389</v>
      </c>
      <c r="B1377" t="s">
        <v>12</v>
      </c>
      <c r="C1377" t="s">
        <v>52</v>
      </c>
      <c r="D1377" s="7">
        <f>SUMIFS($D:$D,$C:$C,C1377,$A:$A,_xlfn.MAXIFS($A:$A,$A:$A,"&lt;"&amp;A1377))+SUMIFS(Movimentacao!$D:$D,Movimentacao!$C:$C,C1377,Movimentacao!$A:$A,A1377)</f>
        <v>112373</v>
      </c>
      <c r="E1377" s="2">
        <v>101.25</v>
      </c>
      <c r="F1377" s="2">
        <f t="shared" si="22"/>
        <v>11377766.25</v>
      </c>
    </row>
    <row r="1378" spans="1:6" x14ac:dyDescent="0.25">
      <c r="A1378" s="4">
        <v>44390</v>
      </c>
      <c r="B1378" t="s">
        <v>12</v>
      </c>
      <c r="C1378" t="s">
        <v>2671</v>
      </c>
      <c r="D1378" s="7">
        <f>SUMIFS($D:$D,$C:$C,C1378,$A:$A,_xlfn.MAXIFS($A:$A,$A:$A,"&lt;"&amp;A1378))+SUMIFS(Movimentacao!$D:$D,Movimentacao!$C:$C,C1378,Movimentacao!$A:$A,A1378)</f>
        <v>55971</v>
      </c>
      <c r="E1378" s="2">
        <v>203.23</v>
      </c>
      <c r="F1378" s="2">
        <f t="shared" si="22"/>
        <v>11374986.33</v>
      </c>
    </row>
    <row r="1379" spans="1:6" x14ac:dyDescent="0.25">
      <c r="A1379" s="4">
        <v>44390</v>
      </c>
      <c r="B1379" t="s">
        <v>12</v>
      </c>
      <c r="C1379" t="s">
        <v>2685</v>
      </c>
      <c r="D1379" s="7">
        <f>SUMIFS($D:$D,$C:$C,C1379,$A:$A,_xlfn.MAXIFS($A:$A,$A:$A,"&lt;"&amp;A1379))+SUMIFS(Movimentacao!$D:$D,Movimentacao!$C:$C,C1379,Movimentacao!$A:$A,A1379)</f>
        <v>64000</v>
      </c>
      <c r="E1379" s="2">
        <v>107.45</v>
      </c>
      <c r="F1379" s="2">
        <f t="shared" si="22"/>
        <v>6876800</v>
      </c>
    </row>
    <row r="1380" spans="1:6" x14ac:dyDescent="0.25">
      <c r="A1380" s="4">
        <v>44390</v>
      </c>
      <c r="B1380" t="s">
        <v>12</v>
      </c>
      <c r="C1380" t="s">
        <v>2683</v>
      </c>
      <c r="D1380" s="7">
        <f>SUMIFS($D:$D,$C:$C,C1380,$A:$A,_xlfn.MAXIFS($A:$A,$A:$A,"&lt;"&amp;A1380))+SUMIFS(Movimentacao!$D:$D,Movimentacao!$C:$C,C1380,Movimentacao!$A:$A,A1380)</f>
        <v>96554</v>
      </c>
      <c r="E1380" s="2">
        <v>103.96</v>
      </c>
      <c r="F1380" s="2">
        <f t="shared" si="22"/>
        <v>10037753.84</v>
      </c>
    </row>
    <row r="1381" spans="1:6" x14ac:dyDescent="0.25">
      <c r="A1381" s="4">
        <v>44390</v>
      </c>
      <c r="B1381" t="s">
        <v>12</v>
      </c>
      <c r="C1381" t="s">
        <v>2682</v>
      </c>
      <c r="D1381" s="7">
        <f>SUMIFS($D:$D,$C:$C,C1381,$A:$A,_xlfn.MAXIFS($A:$A,$A:$A,"&lt;"&amp;A1381))+SUMIFS(Movimentacao!$D:$D,Movimentacao!$C:$C,C1381,Movimentacao!$A:$A,A1381)</f>
        <v>77623</v>
      </c>
      <c r="E1381" s="2">
        <v>90.17</v>
      </c>
      <c r="F1381" s="2">
        <f t="shared" si="22"/>
        <v>6999265.9100000001</v>
      </c>
    </row>
    <row r="1382" spans="1:6" x14ac:dyDescent="0.25">
      <c r="A1382" s="4">
        <v>44390</v>
      </c>
      <c r="B1382" t="s">
        <v>12</v>
      </c>
      <c r="C1382" t="s">
        <v>2681</v>
      </c>
      <c r="D1382" s="7">
        <f>SUMIFS($D:$D,$C:$C,C1382,$A:$A,_xlfn.MAXIFS($A:$A,$A:$A,"&lt;"&amp;A1382))+SUMIFS(Movimentacao!$D:$D,Movimentacao!$C:$C,C1382,Movimentacao!$A:$A,A1382)</f>
        <v>36095</v>
      </c>
      <c r="E1382" s="2">
        <v>101.12</v>
      </c>
      <c r="F1382" s="2">
        <f t="shared" si="22"/>
        <v>3649926.4000000004</v>
      </c>
    </row>
    <row r="1383" spans="1:6" x14ac:dyDescent="0.25">
      <c r="A1383" s="4">
        <v>44390</v>
      </c>
      <c r="B1383" t="s">
        <v>12</v>
      </c>
      <c r="C1383" t="s">
        <v>2680</v>
      </c>
      <c r="D1383" s="7">
        <f>SUMIFS($D:$D,$C:$C,C1383,$A:$A,_xlfn.MAXIFS($A:$A,$A:$A,"&lt;"&amp;A1383))+SUMIFS(Movimentacao!$D:$D,Movimentacao!$C:$C,C1383,Movimentacao!$A:$A,A1383)</f>
        <v>17997</v>
      </c>
      <c r="E1383" s="2">
        <v>103.96</v>
      </c>
      <c r="F1383" s="2">
        <f t="shared" si="22"/>
        <v>1870968.1199999999</v>
      </c>
    </row>
    <row r="1384" spans="1:6" x14ac:dyDescent="0.25">
      <c r="A1384" s="4">
        <v>44390</v>
      </c>
      <c r="B1384" t="s">
        <v>12</v>
      </c>
      <c r="C1384" t="s">
        <v>2679</v>
      </c>
      <c r="D1384" s="7">
        <f>SUMIFS($D:$D,$C:$C,C1384,$A:$A,_xlfn.MAXIFS($A:$A,$A:$A,"&lt;"&amp;A1384))+SUMIFS(Movimentacao!$D:$D,Movimentacao!$C:$C,C1384,Movimentacao!$A:$A,A1384)</f>
        <v>38571</v>
      </c>
      <c r="E1384" s="2">
        <v>101.12</v>
      </c>
      <c r="F1384" s="2">
        <f t="shared" si="22"/>
        <v>3900299.52</v>
      </c>
    </row>
    <row r="1385" spans="1:6" x14ac:dyDescent="0.25">
      <c r="A1385" s="4">
        <v>44390</v>
      </c>
      <c r="B1385" t="s">
        <v>12</v>
      </c>
      <c r="C1385" t="s">
        <v>2673</v>
      </c>
      <c r="D1385" s="7">
        <f>SUMIFS($D:$D,$C:$C,C1385,$A:$A,_xlfn.MAXIFS($A:$A,$A:$A,"&lt;"&amp;A1385))+SUMIFS(Movimentacao!$D:$D,Movimentacao!$C:$C,C1385,Movimentacao!$A:$A,A1385)</f>
        <v>626</v>
      </c>
      <c r="E1385" s="2">
        <v>101.51</v>
      </c>
      <c r="F1385" s="2">
        <f t="shared" si="22"/>
        <v>63545.26</v>
      </c>
    </row>
    <row r="1386" spans="1:6" x14ac:dyDescent="0.25">
      <c r="A1386" s="4">
        <v>44390</v>
      </c>
      <c r="B1386" t="s">
        <v>12</v>
      </c>
      <c r="C1386" t="s">
        <v>2672</v>
      </c>
      <c r="D1386" s="7">
        <f>SUMIFS($D:$D,$C:$C,C1386,$A:$A,_xlfn.MAXIFS($A:$A,$A:$A,"&lt;"&amp;A1386))+SUMIFS(Movimentacao!$D:$D,Movimentacao!$C:$C,C1386,Movimentacao!$A:$A,A1386)</f>
        <v>125878</v>
      </c>
      <c r="E1386" s="2">
        <v>90.54</v>
      </c>
      <c r="F1386" s="2">
        <f t="shared" si="22"/>
        <v>11396994.120000001</v>
      </c>
    </row>
    <row r="1387" spans="1:6" x14ac:dyDescent="0.25">
      <c r="A1387" s="4">
        <v>44390</v>
      </c>
      <c r="B1387" t="s">
        <v>12</v>
      </c>
      <c r="C1387" t="s">
        <v>2670</v>
      </c>
      <c r="D1387" s="7">
        <f>SUMIFS($D:$D,$C:$C,C1387,$A:$A,_xlfn.MAXIFS($A:$A,$A:$A,"&lt;"&amp;A1387))+SUMIFS(Movimentacao!$D:$D,Movimentacao!$C:$C,C1387,Movimentacao!$A:$A,A1387)</f>
        <v>72289</v>
      </c>
      <c r="E1387" s="2">
        <v>82.99</v>
      </c>
      <c r="F1387" s="2">
        <f t="shared" si="22"/>
        <v>5999264.1099999994</v>
      </c>
    </row>
    <row r="1388" spans="1:6" x14ac:dyDescent="0.25">
      <c r="A1388" s="4">
        <v>44390</v>
      </c>
      <c r="B1388" t="s">
        <v>12</v>
      </c>
      <c r="C1388" t="s">
        <v>55</v>
      </c>
      <c r="D1388" s="7">
        <f>SUMIFS($D:$D,$C:$C,C1388,$A:$A,_xlfn.MAXIFS($A:$A,$A:$A,"&lt;"&amp;A1388))+SUMIFS(Movimentacao!$D:$D,Movimentacao!$C:$C,C1388,Movimentacao!$A:$A,A1388)</f>
        <v>30794</v>
      </c>
      <c r="E1388" s="2">
        <v>99</v>
      </c>
      <c r="F1388" s="2">
        <f t="shared" si="22"/>
        <v>3048606</v>
      </c>
    </row>
    <row r="1389" spans="1:6" x14ac:dyDescent="0.25">
      <c r="A1389" s="4">
        <v>44390</v>
      </c>
      <c r="B1389" t="s">
        <v>12</v>
      </c>
      <c r="C1389" t="s">
        <v>56</v>
      </c>
      <c r="D1389" s="7">
        <f>SUMIFS($D:$D,$C:$C,C1389,$A:$A,_xlfn.MAXIFS($A:$A,$A:$A,"&lt;"&amp;A1389))+SUMIFS(Movimentacao!$D:$D,Movimentacao!$C:$C,C1389,Movimentacao!$A:$A,A1389)</f>
        <v>132323</v>
      </c>
      <c r="E1389" s="2">
        <v>113.1</v>
      </c>
      <c r="F1389" s="2">
        <f t="shared" si="22"/>
        <v>14965731.299999999</v>
      </c>
    </row>
    <row r="1390" spans="1:6" x14ac:dyDescent="0.25">
      <c r="A1390" s="4">
        <v>44390</v>
      </c>
      <c r="B1390" t="s">
        <v>12</v>
      </c>
      <c r="C1390" t="s">
        <v>54</v>
      </c>
      <c r="D1390" s="7">
        <f>SUMIFS($D:$D,$C:$C,C1390,$A:$A,_xlfn.MAXIFS($A:$A,$A:$A,"&lt;"&amp;A1390))+SUMIFS(Movimentacao!$D:$D,Movimentacao!$C:$C,C1390,Movimentacao!$A:$A,A1390)</f>
        <v>85534</v>
      </c>
      <c r="E1390" s="2">
        <v>52.39</v>
      </c>
      <c r="F1390" s="2">
        <f t="shared" si="22"/>
        <v>4481126.26</v>
      </c>
    </row>
    <row r="1391" spans="1:6" x14ac:dyDescent="0.25">
      <c r="A1391" s="4">
        <v>44390</v>
      </c>
      <c r="B1391" t="s">
        <v>12</v>
      </c>
      <c r="C1391" t="s">
        <v>53</v>
      </c>
      <c r="D1391" s="7">
        <f>SUMIFS($D:$D,$C:$C,C1391,$A:$A,_xlfn.MAXIFS($A:$A,$A:$A,"&lt;"&amp;A1391))+SUMIFS(Movimentacao!$D:$D,Movimentacao!$C:$C,C1391,Movimentacao!$A:$A,A1391)</f>
        <v>159847</v>
      </c>
      <c r="E1391" s="2">
        <v>97</v>
      </c>
      <c r="F1391" s="2">
        <f t="shared" si="22"/>
        <v>15505159</v>
      </c>
    </row>
    <row r="1392" spans="1:6" x14ac:dyDescent="0.25">
      <c r="A1392" s="4">
        <v>44390</v>
      </c>
      <c r="B1392" t="s">
        <v>12</v>
      </c>
      <c r="C1392" t="s">
        <v>52</v>
      </c>
      <c r="D1392" s="7">
        <f>SUMIFS($D:$D,$C:$C,C1392,$A:$A,_xlfn.MAXIFS($A:$A,$A:$A,"&lt;"&amp;A1392))+SUMIFS(Movimentacao!$D:$D,Movimentacao!$C:$C,C1392,Movimentacao!$A:$A,A1392)</f>
        <v>112373</v>
      </c>
      <c r="E1392" s="2">
        <v>101.12</v>
      </c>
      <c r="F1392" s="2">
        <f t="shared" si="22"/>
        <v>11363157.76</v>
      </c>
    </row>
    <row r="1393" spans="1:6" x14ac:dyDescent="0.25">
      <c r="A1393" s="4">
        <v>44390</v>
      </c>
      <c r="B1393" t="s">
        <v>12</v>
      </c>
      <c r="C1393" t="s">
        <v>51</v>
      </c>
      <c r="D1393" s="7">
        <f>SUMIFS($D:$D,$C:$C,C1393,$A:$A,_xlfn.MAXIFS($A:$A,$A:$A,"&lt;"&amp;A1393))+SUMIFS(Movimentacao!$D:$D,Movimentacao!$C:$C,C1393,Movimentacao!$A:$A,A1393)</f>
        <v>34257</v>
      </c>
      <c r="E1393" s="2">
        <v>106.63</v>
      </c>
      <c r="F1393" s="2">
        <f t="shared" si="22"/>
        <v>3652823.9099999997</v>
      </c>
    </row>
    <row r="1394" spans="1:6" x14ac:dyDescent="0.25">
      <c r="A1394" s="4">
        <v>44390</v>
      </c>
      <c r="B1394" t="s">
        <v>12</v>
      </c>
      <c r="C1394" t="s">
        <v>50</v>
      </c>
      <c r="D1394" s="7">
        <f>SUMIFS($D:$D,$C:$C,C1394,$A:$A,_xlfn.MAXIFS($A:$A,$A:$A,"&lt;"&amp;A1394))+SUMIFS(Movimentacao!$D:$D,Movimentacao!$C:$C,C1394,Movimentacao!$A:$A,A1394)</f>
        <v>138700</v>
      </c>
      <c r="E1394" s="2">
        <v>106.1</v>
      </c>
      <c r="F1394" s="2">
        <f t="shared" si="22"/>
        <v>14716070</v>
      </c>
    </row>
    <row r="1395" spans="1:6" x14ac:dyDescent="0.25">
      <c r="A1395" s="4">
        <v>44390</v>
      </c>
      <c r="B1395" t="s">
        <v>12</v>
      </c>
      <c r="C1395" t="s">
        <v>49</v>
      </c>
      <c r="D1395" s="7">
        <f>SUMIFS($D:$D,$C:$C,C1395,$A:$A,_xlfn.MAXIFS($A:$A,$A:$A,"&lt;"&amp;A1395))+SUMIFS(Movimentacao!$D:$D,Movimentacao!$C:$C,C1395,Movimentacao!$A:$A,A1395)</f>
        <v>32774</v>
      </c>
      <c r="E1395" s="2">
        <v>64</v>
      </c>
      <c r="F1395" s="2">
        <f t="shared" si="22"/>
        <v>2097536</v>
      </c>
    </row>
    <row r="1396" spans="1:6" x14ac:dyDescent="0.25">
      <c r="A1396" s="4">
        <v>44390</v>
      </c>
      <c r="B1396" t="s">
        <v>12</v>
      </c>
      <c r="C1396" t="s">
        <v>48</v>
      </c>
      <c r="D1396" s="7">
        <f>SUMIFS($D:$D,$C:$C,C1396,$A:$A,_xlfn.MAXIFS($A:$A,$A:$A,"&lt;"&amp;A1396))+SUMIFS(Movimentacao!$D:$D,Movimentacao!$C:$C,C1396,Movimentacao!$A:$A,A1396)</f>
        <v>117439</v>
      </c>
      <c r="E1396" s="2">
        <v>107.98</v>
      </c>
      <c r="F1396" s="2">
        <f t="shared" si="22"/>
        <v>12681063.220000001</v>
      </c>
    </row>
    <row r="1397" spans="1:6" x14ac:dyDescent="0.25">
      <c r="A1397" s="4">
        <v>44390</v>
      </c>
      <c r="B1397" t="s">
        <v>12</v>
      </c>
      <c r="C1397" t="s">
        <v>47</v>
      </c>
      <c r="D1397" s="7">
        <f>SUMIFS($D:$D,$C:$C,C1397,$A:$A,_xlfn.MAXIFS($A:$A,$A:$A,"&lt;"&amp;A1397))+SUMIFS(Movimentacao!$D:$D,Movimentacao!$C:$C,C1397,Movimentacao!$A:$A,A1397)</f>
        <v>51825</v>
      </c>
      <c r="E1397" s="2">
        <v>80.760000000000005</v>
      </c>
      <c r="F1397" s="2">
        <f t="shared" si="22"/>
        <v>4185387.0000000005</v>
      </c>
    </row>
    <row r="1398" spans="1:6" x14ac:dyDescent="0.25">
      <c r="A1398" s="4">
        <v>44391</v>
      </c>
      <c r="B1398" t="s">
        <v>12</v>
      </c>
      <c r="C1398" t="s">
        <v>2672</v>
      </c>
      <c r="D1398" s="7">
        <f>SUMIFS($D:$D,$C:$C,C1398,$A:$A,_xlfn.MAXIFS($A:$A,$A:$A,"&lt;"&amp;A1398))+SUMIFS(Movimentacao!$D:$D,Movimentacao!$C:$C,C1398,Movimentacao!$A:$A,A1398)</f>
        <v>125878</v>
      </c>
      <c r="E1398" s="2">
        <v>89.95</v>
      </c>
      <c r="F1398" s="2">
        <f t="shared" si="22"/>
        <v>11322726.1</v>
      </c>
    </row>
    <row r="1399" spans="1:6" x14ac:dyDescent="0.25">
      <c r="A1399" s="4">
        <v>44391</v>
      </c>
      <c r="B1399" t="s">
        <v>12</v>
      </c>
      <c r="C1399" t="s">
        <v>2673</v>
      </c>
      <c r="D1399" s="7">
        <f>SUMIFS($D:$D,$C:$C,C1399,$A:$A,_xlfn.MAXIFS($A:$A,$A:$A,"&lt;"&amp;A1399))+SUMIFS(Movimentacao!$D:$D,Movimentacao!$C:$C,C1399,Movimentacao!$A:$A,A1399)</f>
        <v>626</v>
      </c>
      <c r="E1399" s="2">
        <v>102.09</v>
      </c>
      <c r="F1399" s="2">
        <f t="shared" si="22"/>
        <v>63908.340000000004</v>
      </c>
    </row>
    <row r="1400" spans="1:6" x14ac:dyDescent="0.25">
      <c r="A1400" s="4">
        <v>44391</v>
      </c>
      <c r="B1400" t="s">
        <v>12</v>
      </c>
      <c r="C1400" t="s">
        <v>2679</v>
      </c>
      <c r="D1400" s="7">
        <f>SUMIFS($D:$D,$C:$C,C1400,$A:$A,_xlfn.MAXIFS($A:$A,$A:$A,"&lt;"&amp;A1400))+SUMIFS(Movimentacao!$D:$D,Movimentacao!$C:$C,C1400,Movimentacao!$A:$A,A1400)</f>
        <v>38571</v>
      </c>
      <c r="E1400" s="2">
        <v>100.4</v>
      </c>
      <c r="F1400" s="2">
        <f t="shared" si="22"/>
        <v>3872528.4000000004</v>
      </c>
    </row>
    <row r="1401" spans="1:6" x14ac:dyDescent="0.25">
      <c r="A1401" s="4">
        <v>44391</v>
      </c>
      <c r="B1401" t="s">
        <v>12</v>
      </c>
      <c r="C1401" t="s">
        <v>2680</v>
      </c>
      <c r="D1401" s="7">
        <f>SUMIFS($D:$D,$C:$C,C1401,$A:$A,_xlfn.MAXIFS($A:$A,$A:$A,"&lt;"&amp;A1401))+SUMIFS(Movimentacao!$D:$D,Movimentacao!$C:$C,C1401,Movimentacao!$A:$A,A1401)</f>
        <v>114551</v>
      </c>
      <c r="E1401" s="2">
        <v>103.44</v>
      </c>
      <c r="F1401" s="2">
        <f t="shared" si="22"/>
        <v>11849155.439999999</v>
      </c>
    </row>
    <row r="1402" spans="1:6" x14ac:dyDescent="0.25">
      <c r="A1402" s="4">
        <v>44391</v>
      </c>
      <c r="B1402" t="s">
        <v>12</v>
      </c>
      <c r="C1402" t="s">
        <v>56</v>
      </c>
      <c r="D1402" s="7">
        <f>SUMIFS($D:$D,$C:$C,C1402,$A:$A,_xlfn.MAXIFS($A:$A,$A:$A,"&lt;"&amp;A1402))+SUMIFS(Movimentacao!$D:$D,Movimentacao!$C:$C,C1402,Movimentacao!$A:$A,A1402)</f>
        <v>132323</v>
      </c>
      <c r="E1402" s="2">
        <v>112.49</v>
      </c>
      <c r="F1402" s="2">
        <f t="shared" si="22"/>
        <v>14885014.27</v>
      </c>
    </row>
    <row r="1403" spans="1:6" x14ac:dyDescent="0.25">
      <c r="A1403" s="4">
        <v>44391</v>
      </c>
      <c r="B1403" t="s">
        <v>12</v>
      </c>
      <c r="C1403" t="s">
        <v>2682</v>
      </c>
      <c r="D1403" s="7">
        <f>SUMIFS($D:$D,$C:$C,C1403,$A:$A,_xlfn.MAXIFS($A:$A,$A:$A,"&lt;"&amp;A1403))+SUMIFS(Movimentacao!$D:$D,Movimentacao!$C:$C,C1403,Movimentacao!$A:$A,A1403)</f>
        <v>77623</v>
      </c>
      <c r="E1403" s="2">
        <v>89.9</v>
      </c>
      <c r="F1403" s="2">
        <f t="shared" si="22"/>
        <v>6978307.7000000002</v>
      </c>
    </row>
    <row r="1404" spans="1:6" x14ac:dyDescent="0.25">
      <c r="A1404" s="4">
        <v>44391</v>
      </c>
      <c r="B1404" t="s">
        <v>12</v>
      </c>
      <c r="C1404" t="s">
        <v>2683</v>
      </c>
      <c r="D1404" s="7">
        <f>SUMIFS($D:$D,$C:$C,C1404,$A:$A,_xlfn.MAXIFS($A:$A,$A:$A,"&lt;"&amp;A1404))+SUMIFS(Movimentacao!$D:$D,Movimentacao!$C:$C,C1404,Movimentacao!$A:$A,A1404)</f>
        <v>0</v>
      </c>
      <c r="E1404" s="2">
        <v>103.44</v>
      </c>
      <c r="F1404" s="2">
        <f t="shared" si="22"/>
        <v>0</v>
      </c>
    </row>
    <row r="1405" spans="1:6" x14ac:dyDescent="0.25">
      <c r="A1405" s="4">
        <v>44391</v>
      </c>
      <c r="B1405" t="s">
        <v>12</v>
      </c>
      <c r="C1405" t="s">
        <v>2671</v>
      </c>
      <c r="D1405" s="7">
        <f>SUMIFS($D:$D,$C:$C,C1405,$A:$A,_xlfn.MAXIFS($A:$A,$A:$A,"&lt;"&amp;A1405))+SUMIFS(Movimentacao!$D:$D,Movimentacao!$C:$C,C1405,Movimentacao!$A:$A,A1405)</f>
        <v>55971</v>
      </c>
      <c r="E1405" s="2">
        <v>203.63</v>
      </c>
      <c r="F1405" s="2">
        <f t="shared" si="22"/>
        <v>11397374.73</v>
      </c>
    </row>
    <row r="1406" spans="1:6" x14ac:dyDescent="0.25">
      <c r="A1406" s="4">
        <v>44391</v>
      </c>
      <c r="B1406" t="s">
        <v>12</v>
      </c>
      <c r="C1406" t="s">
        <v>2681</v>
      </c>
      <c r="D1406" s="7">
        <f>SUMIFS($D:$D,$C:$C,C1406,$A:$A,_xlfn.MAXIFS($A:$A,$A:$A,"&lt;"&amp;A1406))+SUMIFS(Movimentacao!$D:$D,Movimentacao!$C:$C,C1406,Movimentacao!$A:$A,A1406)</f>
        <v>36095</v>
      </c>
      <c r="E1406" s="2">
        <v>100.4</v>
      </c>
      <c r="F1406" s="2">
        <f t="shared" si="22"/>
        <v>3623938</v>
      </c>
    </row>
    <row r="1407" spans="1:6" x14ac:dyDescent="0.25">
      <c r="A1407" s="4">
        <v>44391</v>
      </c>
      <c r="B1407" t="s">
        <v>12</v>
      </c>
      <c r="C1407" t="s">
        <v>2685</v>
      </c>
      <c r="D1407" s="7">
        <f>SUMIFS($D:$D,$C:$C,C1407,$A:$A,_xlfn.MAXIFS($A:$A,$A:$A,"&lt;"&amp;A1407))+SUMIFS(Movimentacao!$D:$D,Movimentacao!$C:$C,C1407,Movimentacao!$A:$A,A1407)</f>
        <v>64000</v>
      </c>
      <c r="E1407" s="2">
        <v>108.8</v>
      </c>
      <c r="F1407" s="2">
        <f t="shared" si="22"/>
        <v>6963200</v>
      </c>
    </row>
    <row r="1408" spans="1:6" x14ac:dyDescent="0.25">
      <c r="A1408" s="4">
        <v>44391</v>
      </c>
      <c r="B1408" t="s">
        <v>12</v>
      </c>
      <c r="C1408" t="s">
        <v>53</v>
      </c>
      <c r="D1408" s="7">
        <f>SUMIFS($D:$D,$C:$C,C1408,$A:$A,_xlfn.MAXIFS($A:$A,$A:$A,"&lt;"&amp;A1408))+SUMIFS(Movimentacao!$D:$D,Movimentacao!$C:$C,C1408,Movimentacao!$A:$A,A1408)</f>
        <v>159847</v>
      </c>
      <c r="E1408" s="2">
        <v>97</v>
      </c>
      <c r="F1408" s="2">
        <f t="shared" si="22"/>
        <v>15505159</v>
      </c>
    </row>
    <row r="1409" spans="1:6" x14ac:dyDescent="0.25">
      <c r="A1409" s="4">
        <v>44391</v>
      </c>
      <c r="B1409" t="s">
        <v>12</v>
      </c>
      <c r="C1409" t="s">
        <v>55</v>
      </c>
      <c r="D1409" s="7">
        <f>SUMIFS($D:$D,$C:$C,C1409,$A:$A,_xlfn.MAXIFS($A:$A,$A:$A,"&lt;"&amp;A1409))+SUMIFS(Movimentacao!$D:$D,Movimentacao!$C:$C,C1409,Movimentacao!$A:$A,A1409)</f>
        <v>30794</v>
      </c>
      <c r="E1409" s="2">
        <v>100.01</v>
      </c>
      <c r="F1409" s="2">
        <f t="shared" si="22"/>
        <v>3079707.94</v>
      </c>
    </row>
    <row r="1410" spans="1:6" x14ac:dyDescent="0.25">
      <c r="A1410" s="4">
        <v>44391</v>
      </c>
      <c r="B1410" t="s">
        <v>12</v>
      </c>
      <c r="C1410" t="s">
        <v>54</v>
      </c>
      <c r="D1410" s="7">
        <f>SUMIFS($D:$D,$C:$C,C1410,$A:$A,_xlfn.MAXIFS($A:$A,$A:$A,"&lt;"&amp;A1410))+SUMIFS(Movimentacao!$D:$D,Movimentacao!$C:$C,C1410,Movimentacao!$A:$A,A1410)</f>
        <v>85534</v>
      </c>
      <c r="E1410" s="2">
        <v>52.99</v>
      </c>
      <c r="F1410" s="2">
        <f t="shared" si="22"/>
        <v>4532446.66</v>
      </c>
    </row>
    <row r="1411" spans="1:6" x14ac:dyDescent="0.25">
      <c r="A1411" s="4">
        <v>44391</v>
      </c>
      <c r="B1411" t="s">
        <v>12</v>
      </c>
      <c r="C1411" t="s">
        <v>52</v>
      </c>
      <c r="D1411" s="7">
        <f>SUMIFS($D:$D,$C:$C,C1411,$A:$A,_xlfn.MAXIFS($A:$A,$A:$A,"&lt;"&amp;A1411))+SUMIFS(Movimentacao!$D:$D,Movimentacao!$C:$C,C1411,Movimentacao!$A:$A,A1411)</f>
        <v>112373</v>
      </c>
      <c r="E1411" s="2">
        <v>100.4</v>
      </c>
      <c r="F1411" s="2">
        <f t="shared" si="22"/>
        <v>11282249.200000001</v>
      </c>
    </row>
    <row r="1412" spans="1:6" x14ac:dyDescent="0.25">
      <c r="A1412" s="4">
        <v>44391</v>
      </c>
      <c r="B1412" t="s">
        <v>12</v>
      </c>
      <c r="C1412" t="s">
        <v>51</v>
      </c>
      <c r="D1412" s="7">
        <f>SUMIFS($D:$D,$C:$C,C1412,$A:$A,_xlfn.MAXIFS($A:$A,$A:$A,"&lt;"&amp;A1412))+SUMIFS(Movimentacao!$D:$D,Movimentacao!$C:$C,C1412,Movimentacao!$A:$A,A1412)</f>
        <v>34257</v>
      </c>
      <c r="E1412" s="2">
        <v>108.76</v>
      </c>
      <c r="F1412" s="2">
        <f t="shared" si="22"/>
        <v>3725791.3200000003</v>
      </c>
    </row>
    <row r="1413" spans="1:6" x14ac:dyDescent="0.25">
      <c r="A1413" s="4">
        <v>44391</v>
      </c>
      <c r="B1413" t="s">
        <v>12</v>
      </c>
      <c r="C1413" t="s">
        <v>50</v>
      </c>
      <c r="D1413" s="7">
        <f>SUMIFS($D:$D,$C:$C,C1413,$A:$A,_xlfn.MAXIFS($A:$A,$A:$A,"&lt;"&amp;A1413))+SUMIFS(Movimentacao!$D:$D,Movimentacao!$C:$C,C1413,Movimentacao!$A:$A,A1413)</f>
        <v>138700</v>
      </c>
      <c r="E1413" s="2">
        <v>105.21</v>
      </c>
      <c r="F1413" s="2">
        <f t="shared" si="22"/>
        <v>14592627</v>
      </c>
    </row>
    <row r="1414" spans="1:6" x14ac:dyDescent="0.25">
      <c r="A1414" s="4">
        <v>44391</v>
      </c>
      <c r="B1414" t="s">
        <v>12</v>
      </c>
      <c r="C1414" t="s">
        <v>49</v>
      </c>
      <c r="D1414" s="7">
        <f>SUMIFS($D:$D,$C:$C,C1414,$A:$A,_xlfn.MAXIFS($A:$A,$A:$A,"&lt;"&amp;A1414))+SUMIFS(Movimentacao!$D:$D,Movimentacao!$C:$C,C1414,Movimentacao!$A:$A,A1414)</f>
        <v>32774</v>
      </c>
      <c r="E1414" s="2">
        <v>64.25</v>
      </c>
      <c r="F1414" s="2">
        <f t="shared" si="22"/>
        <v>2105729.5</v>
      </c>
    </row>
    <row r="1415" spans="1:6" x14ac:dyDescent="0.25">
      <c r="A1415" s="4">
        <v>44391</v>
      </c>
      <c r="B1415" t="s">
        <v>12</v>
      </c>
      <c r="C1415" t="s">
        <v>48</v>
      </c>
      <c r="D1415" s="7">
        <f>SUMIFS($D:$D,$C:$C,C1415,$A:$A,_xlfn.MAXIFS($A:$A,$A:$A,"&lt;"&amp;A1415))+SUMIFS(Movimentacao!$D:$D,Movimentacao!$C:$C,C1415,Movimentacao!$A:$A,A1415)</f>
        <v>117439</v>
      </c>
      <c r="E1415" s="2">
        <v>108.01</v>
      </c>
      <c r="F1415" s="2">
        <f t="shared" si="22"/>
        <v>12684586.390000001</v>
      </c>
    </row>
    <row r="1416" spans="1:6" x14ac:dyDescent="0.25">
      <c r="A1416" s="4">
        <v>44391</v>
      </c>
      <c r="B1416" t="s">
        <v>12</v>
      </c>
      <c r="C1416" t="s">
        <v>47</v>
      </c>
      <c r="D1416" s="7">
        <f>SUMIFS($D:$D,$C:$C,C1416,$A:$A,_xlfn.MAXIFS($A:$A,$A:$A,"&lt;"&amp;A1416))+SUMIFS(Movimentacao!$D:$D,Movimentacao!$C:$C,C1416,Movimentacao!$A:$A,A1416)</f>
        <v>51825</v>
      </c>
      <c r="E1416" s="2">
        <v>80.599999999999994</v>
      </c>
      <c r="F1416" s="2">
        <f t="shared" si="22"/>
        <v>4177094.9999999995</v>
      </c>
    </row>
    <row r="1417" spans="1:6" x14ac:dyDescent="0.25">
      <c r="A1417" s="4">
        <v>44391</v>
      </c>
      <c r="B1417" t="s">
        <v>12</v>
      </c>
      <c r="C1417" t="s">
        <v>2670</v>
      </c>
      <c r="D1417" s="7">
        <f>SUMIFS($D:$D,$C:$C,C1417,$A:$A,_xlfn.MAXIFS($A:$A,$A:$A,"&lt;"&amp;A1417))+SUMIFS(Movimentacao!$D:$D,Movimentacao!$C:$C,C1417,Movimentacao!$A:$A,A1417)</f>
        <v>72289</v>
      </c>
      <c r="E1417" s="2">
        <v>83.25</v>
      </c>
      <c r="F1417" s="2">
        <f t="shared" ref="F1417:F1480" si="23">D1417*E1417</f>
        <v>6018059.25</v>
      </c>
    </row>
    <row r="1418" spans="1:6" x14ac:dyDescent="0.25">
      <c r="A1418" s="4">
        <v>44392</v>
      </c>
      <c r="B1418" t="s">
        <v>12</v>
      </c>
      <c r="C1418" t="s">
        <v>2673</v>
      </c>
      <c r="D1418" s="7">
        <f>SUMIFS($D:$D,$C:$C,C1418,$A:$A,_xlfn.MAXIFS($A:$A,$A:$A,"&lt;"&amp;A1418))+SUMIFS(Movimentacao!$D:$D,Movimentacao!$C:$C,C1418,Movimentacao!$A:$A,A1418)</f>
        <v>626</v>
      </c>
      <c r="E1418" s="2">
        <v>102.61</v>
      </c>
      <c r="F1418" s="2">
        <f t="shared" si="23"/>
        <v>64233.86</v>
      </c>
    </row>
    <row r="1419" spans="1:6" x14ac:dyDescent="0.25">
      <c r="A1419" s="4">
        <v>44392</v>
      </c>
      <c r="B1419" t="s">
        <v>12</v>
      </c>
      <c r="C1419" t="s">
        <v>2671</v>
      </c>
      <c r="D1419" s="7">
        <f>SUMIFS($D:$D,$C:$C,C1419,$A:$A,_xlfn.MAXIFS($A:$A,$A:$A,"&lt;"&amp;A1419))+SUMIFS(Movimentacao!$D:$D,Movimentacao!$C:$C,C1419,Movimentacao!$A:$A,A1419)</f>
        <v>55971</v>
      </c>
      <c r="E1419" s="2">
        <v>203.05</v>
      </c>
      <c r="F1419" s="2">
        <f t="shared" si="23"/>
        <v>11364911.550000001</v>
      </c>
    </row>
    <row r="1420" spans="1:6" x14ac:dyDescent="0.25">
      <c r="A1420" s="4">
        <v>44392</v>
      </c>
      <c r="B1420" t="s">
        <v>12</v>
      </c>
      <c r="C1420" t="s">
        <v>2679</v>
      </c>
      <c r="D1420" s="7">
        <f>SUMIFS($D:$D,$C:$C,C1420,$A:$A,_xlfn.MAXIFS($A:$A,$A:$A,"&lt;"&amp;A1420))+SUMIFS(Movimentacao!$D:$D,Movimentacao!$C:$C,C1420,Movimentacao!$A:$A,A1420)</f>
        <v>38571</v>
      </c>
      <c r="E1420" s="2">
        <v>100.01</v>
      </c>
      <c r="F1420" s="2">
        <f t="shared" si="23"/>
        <v>3857485.7100000004</v>
      </c>
    </row>
    <row r="1421" spans="1:6" x14ac:dyDescent="0.25">
      <c r="A1421" s="4">
        <v>44392</v>
      </c>
      <c r="B1421" t="s">
        <v>12</v>
      </c>
      <c r="C1421" t="s">
        <v>2670</v>
      </c>
      <c r="D1421" s="7">
        <f>SUMIFS($D:$D,$C:$C,C1421,$A:$A,_xlfn.MAXIFS($A:$A,$A:$A,"&lt;"&amp;A1421))+SUMIFS(Movimentacao!$D:$D,Movimentacao!$C:$C,C1421,Movimentacao!$A:$A,A1421)</f>
        <v>72289</v>
      </c>
      <c r="E1421" s="2">
        <v>83.2</v>
      </c>
      <c r="F1421" s="2">
        <f t="shared" si="23"/>
        <v>6014444.7999999998</v>
      </c>
    </row>
    <row r="1422" spans="1:6" x14ac:dyDescent="0.25">
      <c r="A1422" s="4">
        <v>44392</v>
      </c>
      <c r="B1422" t="s">
        <v>12</v>
      </c>
      <c r="C1422" t="s">
        <v>2681</v>
      </c>
      <c r="D1422" s="7">
        <f>SUMIFS($D:$D,$C:$C,C1422,$A:$A,_xlfn.MAXIFS($A:$A,$A:$A,"&lt;"&amp;A1422))+SUMIFS(Movimentacao!$D:$D,Movimentacao!$C:$C,C1422,Movimentacao!$A:$A,A1422)</f>
        <v>36095</v>
      </c>
      <c r="E1422" s="2">
        <v>100.01</v>
      </c>
      <c r="F1422" s="2">
        <f t="shared" si="23"/>
        <v>3609860.95</v>
      </c>
    </row>
    <row r="1423" spans="1:6" x14ac:dyDescent="0.25">
      <c r="A1423" s="4">
        <v>44392</v>
      </c>
      <c r="B1423" t="s">
        <v>12</v>
      </c>
      <c r="C1423" t="s">
        <v>2682</v>
      </c>
      <c r="D1423" s="7">
        <f>SUMIFS($D:$D,$C:$C,C1423,$A:$A,_xlfn.MAXIFS($A:$A,$A:$A,"&lt;"&amp;A1423))+SUMIFS(Movimentacao!$D:$D,Movimentacao!$C:$C,C1423,Movimentacao!$A:$A,A1423)</f>
        <v>77623</v>
      </c>
      <c r="E1423" s="2">
        <v>90.47</v>
      </c>
      <c r="F1423" s="2">
        <f t="shared" si="23"/>
        <v>7022552.8099999996</v>
      </c>
    </row>
    <row r="1424" spans="1:6" x14ac:dyDescent="0.25">
      <c r="A1424" s="4">
        <v>44392</v>
      </c>
      <c r="B1424" t="s">
        <v>12</v>
      </c>
      <c r="C1424" t="s">
        <v>2685</v>
      </c>
      <c r="D1424" s="7">
        <f>SUMIFS($D:$D,$C:$C,C1424,$A:$A,_xlfn.MAXIFS($A:$A,$A:$A,"&lt;"&amp;A1424))+SUMIFS(Movimentacao!$D:$D,Movimentacao!$C:$C,C1424,Movimentacao!$A:$A,A1424)</f>
        <v>64000</v>
      </c>
      <c r="E1424" s="2">
        <v>108.73</v>
      </c>
      <c r="F1424" s="2">
        <f t="shared" si="23"/>
        <v>6958720</v>
      </c>
    </row>
    <row r="1425" spans="1:6" x14ac:dyDescent="0.25">
      <c r="A1425" s="4">
        <v>44392</v>
      </c>
      <c r="B1425" t="s">
        <v>12</v>
      </c>
      <c r="C1425" t="s">
        <v>2680</v>
      </c>
      <c r="D1425" s="7">
        <f>SUMIFS($D:$D,$C:$C,C1425,$A:$A,_xlfn.MAXIFS($A:$A,$A:$A,"&lt;"&amp;A1425))+SUMIFS(Movimentacao!$D:$D,Movimentacao!$C:$C,C1425,Movimentacao!$A:$A,A1425)</f>
        <v>114551</v>
      </c>
      <c r="E1425" s="2">
        <v>104.19</v>
      </c>
      <c r="F1425" s="2">
        <f t="shared" si="23"/>
        <v>11935068.689999999</v>
      </c>
    </row>
    <row r="1426" spans="1:6" x14ac:dyDescent="0.25">
      <c r="A1426" s="4">
        <v>44392</v>
      </c>
      <c r="B1426" t="s">
        <v>12</v>
      </c>
      <c r="C1426" t="s">
        <v>56</v>
      </c>
      <c r="D1426" s="7">
        <f>SUMIFS($D:$D,$C:$C,C1426,$A:$A,_xlfn.MAXIFS($A:$A,$A:$A,"&lt;"&amp;A1426))+SUMIFS(Movimentacao!$D:$D,Movimentacao!$C:$C,C1426,Movimentacao!$A:$A,A1426)</f>
        <v>132323</v>
      </c>
      <c r="E1426" s="2">
        <v>112.1</v>
      </c>
      <c r="F1426" s="2">
        <f t="shared" si="23"/>
        <v>14833408.299999999</v>
      </c>
    </row>
    <row r="1427" spans="1:6" x14ac:dyDescent="0.25">
      <c r="A1427" s="4">
        <v>44392</v>
      </c>
      <c r="B1427" t="s">
        <v>12</v>
      </c>
      <c r="C1427" t="s">
        <v>2672</v>
      </c>
      <c r="D1427" s="7">
        <f>SUMIFS($D:$D,$C:$C,C1427,$A:$A,_xlfn.MAXIFS($A:$A,$A:$A,"&lt;"&amp;A1427))+SUMIFS(Movimentacao!$D:$D,Movimentacao!$C:$C,C1427,Movimentacao!$A:$A,A1427)</f>
        <v>125878</v>
      </c>
      <c r="E1427" s="2">
        <v>90.77</v>
      </c>
      <c r="F1427" s="2">
        <f t="shared" si="23"/>
        <v>11425946.059999999</v>
      </c>
    </row>
    <row r="1428" spans="1:6" x14ac:dyDescent="0.25">
      <c r="A1428" s="4">
        <v>44392</v>
      </c>
      <c r="B1428" t="s">
        <v>12</v>
      </c>
      <c r="C1428" t="s">
        <v>54</v>
      </c>
      <c r="D1428" s="7">
        <f>SUMIFS($D:$D,$C:$C,C1428,$A:$A,_xlfn.MAXIFS($A:$A,$A:$A,"&lt;"&amp;A1428))+SUMIFS(Movimentacao!$D:$D,Movimentacao!$C:$C,C1428,Movimentacao!$A:$A,A1428)</f>
        <v>85534</v>
      </c>
      <c r="E1428" s="2">
        <v>52.99</v>
      </c>
      <c r="F1428" s="2">
        <f t="shared" si="23"/>
        <v>4532446.66</v>
      </c>
    </row>
    <row r="1429" spans="1:6" x14ac:dyDescent="0.25">
      <c r="A1429" s="4">
        <v>44392</v>
      </c>
      <c r="B1429" t="s">
        <v>12</v>
      </c>
      <c r="C1429" t="s">
        <v>48</v>
      </c>
      <c r="D1429" s="7">
        <f>SUMIFS($D:$D,$C:$C,C1429,$A:$A,_xlfn.MAXIFS($A:$A,$A:$A,"&lt;"&amp;A1429))+SUMIFS(Movimentacao!$D:$D,Movimentacao!$C:$C,C1429,Movimentacao!$A:$A,A1429)</f>
        <v>117439</v>
      </c>
      <c r="E1429" s="2">
        <v>107.73</v>
      </c>
      <c r="F1429" s="2">
        <f t="shared" si="23"/>
        <v>12651703.470000001</v>
      </c>
    </row>
    <row r="1430" spans="1:6" x14ac:dyDescent="0.25">
      <c r="A1430" s="4">
        <v>44392</v>
      </c>
      <c r="B1430" t="s">
        <v>12</v>
      </c>
      <c r="C1430" t="s">
        <v>49</v>
      </c>
      <c r="D1430" s="7">
        <f>SUMIFS($D:$D,$C:$C,C1430,$A:$A,_xlfn.MAXIFS($A:$A,$A:$A,"&lt;"&amp;A1430))+SUMIFS(Movimentacao!$D:$D,Movimentacao!$C:$C,C1430,Movimentacao!$A:$A,A1430)</f>
        <v>32774</v>
      </c>
      <c r="E1430" s="2">
        <v>64.650000000000006</v>
      </c>
      <c r="F1430" s="2">
        <f t="shared" si="23"/>
        <v>2118839.1</v>
      </c>
    </row>
    <row r="1431" spans="1:6" x14ac:dyDescent="0.25">
      <c r="A1431" s="4">
        <v>44392</v>
      </c>
      <c r="B1431" t="s">
        <v>12</v>
      </c>
      <c r="C1431" t="s">
        <v>50</v>
      </c>
      <c r="D1431" s="7">
        <f>SUMIFS($D:$D,$C:$C,C1431,$A:$A,_xlfn.MAXIFS($A:$A,$A:$A,"&lt;"&amp;A1431))+SUMIFS(Movimentacao!$D:$D,Movimentacao!$C:$C,C1431,Movimentacao!$A:$A,A1431)</f>
        <v>138700</v>
      </c>
      <c r="E1431" s="2">
        <v>106.5</v>
      </c>
      <c r="F1431" s="2">
        <f t="shared" si="23"/>
        <v>14771550</v>
      </c>
    </row>
    <row r="1432" spans="1:6" x14ac:dyDescent="0.25">
      <c r="A1432" s="4">
        <v>44392</v>
      </c>
      <c r="B1432" t="s">
        <v>12</v>
      </c>
      <c r="C1432" t="s">
        <v>47</v>
      </c>
      <c r="D1432" s="7">
        <f>SUMIFS($D:$D,$C:$C,C1432,$A:$A,_xlfn.MAXIFS($A:$A,$A:$A,"&lt;"&amp;A1432))+SUMIFS(Movimentacao!$D:$D,Movimentacao!$C:$C,C1432,Movimentacao!$A:$A,A1432)</f>
        <v>52465</v>
      </c>
      <c r="E1432" s="2">
        <v>84.65</v>
      </c>
      <c r="F1432" s="2">
        <f t="shared" si="23"/>
        <v>4441162.25</v>
      </c>
    </row>
    <row r="1433" spans="1:6" x14ac:dyDescent="0.25">
      <c r="A1433" s="4">
        <v>44392</v>
      </c>
      <c r="B1433" t="s">
        <v>12</v>
      </c>
      <c r="C1433" t="s">
        <v>52</v>
      </c>
      <c r="D1433" s="7">
        <f>SUMIFS($D:$D,$C:$C,C1433,$A:$A,_xlfn.MAXIFS($A:$A,$A:$A,"&lt;"&amp;A1433))+SUMIFS(Movimentacao!$D:$D,Movimentacao!$C:$C,C1433,Movimentacao!$A:$A,A1433)</f>
        <v>112373</v>
      </c>
      <c r="E1433" s="2">
        <v>100.01</v>
      </c>
      <c r="F1433" s="2">
        <f t="shared" si="23"/>
        <v>11238423.73</v>
      </c>
    </row>
    <row r="1434" spans="1:6" x14ac:dyDescent="0.25">
      <c r="A1434" s="4">
        <v>44392</v>
      </c>
      <c r="B1434" t="s">
        <v>12</v>
      </c>
      <c r="C1434" t="s">
        <v>55</v>
      </c>
      <c r="D1434" s="7">
        <f>SUMIFS($D:$D,$C:$C,C1434,$A:$A,_xlfn.MAXIFS($A:$A,$A:$A,"&lt;"&amp;A1434))+SUMIFS(Movimentacao!$D:$D,Movimentacao!$C:$C,C1434,Movimentacao!$A:$A,A1434)</f>
        <v>30794</v>
      </c>
      <c r="E1434" s="2">
        <v>100.11</v>
      </c>
      <c r="F1434" s="2">
        <f t="shared" si="23"/>
        <v>3082787.34</v>
      </c>
    </row>
    <row r="1435" spans="1:6" x14ac:dyDescent="0.25">
      <c r="A1435" s="4">
        <v>44392</v>
      </c>
      <c r="B1435" t="s">
        <v>12</v>
      </c>
      <c r="C1435" t="s">
        <v>53</v>
      </c>
      <c r="D1435" s="7">
        <f>SUMIFS($D:$D,$C:$C,C1435,$A:$A,_xlfn.MAXIFS($A:$A,$A:$A,"&lt;"&amp;A1435))+SUMIFS(Movimentacao!$D:$D,Movimentacao!$C:$C,C1435,Movimentacao!$A:$A,A1435)</f>
        <v>159847</v>
      </c>
      <c r="E1435" s="2">
        <v>97</v>
      </c>
      <c r="F1435" s="2">
        <f t="shared" si="23"/>
        <v>15505159</v>
      </c>
    </row>
    <row r="1436" spans="1:6" x14ac:dyDescent="0.25">
      <c r="A1436" s="4">
        <v>44392</v>
      </c>
      <c r="B1436" t="s">
        <v>12</v>
      </c>
      <c r="C1436" t="s">
        <v>51</v>
      </c>
      <c r="D1436" s="7">
        <f>SUMIFS($D:$D,$C:$C,C1436,$A:$A,_xlfn.MAXIFS($A:$A,$A:$A,"&lt;"&amp;A1436))+SUMIFS(Movimentacao!$D:$D,Movimentacao!$C:$C,C1436,Movimentacao!$A:$A,A1436)</f>
        <v>34257</v>
      </c>
      <c r="E1436" s="2">
        <v>110.98</v>
      </c>
      <c r="F1436" s="2">
        <f t="shared" si="23"/>
        <v>3801841.8600000003</v>
      </c>
    </row>
    <row r="1437" spans="1:6" x14ac:dyDescent="0.25">
      <c r="A1437" s="4">
        <v>44393</v>
      </c>
      <c r="B1437" t="s">
        <v>12</v>
      </c>
      <c r="C1437" t="s">
        <v>2671</v>
      </c>
      <c r="D1437" s="7">
        <f>SUMIFS($D:$D,$C:$C,C1437,$A:$A,_xlfn.MAXIFS($A:$A,$A:$A,"&lt;"&amp;A1437))+SUMIFS(Movimentacao!$D:$D,Movimentacao!$C:$C,C1437,Movimentacao!$A:$A,A1437)</f>
        <v>55971</v>
      </c>
      <c r="E1437" s="2">
        <v>200.5</v>
      </c>
      <c r="F1437" s="2">
        <f t="shared" si="23"/>
        <v>11222185.5</v>
      </c>
    </row>
    <row r="1438" spans="1:6" x14ac:dyDescent="0.25">
      <c r="A1438" s="4">
        <v>44393</v>
      </c>
      <c r="B1438" t="s">
        <v>12</v>
      </c>
      <c r="C1438" t="s">
        <v>2685</v>
      </c>
      <c r="D1438" s="7">
        <f>SUMIFS($D:$D,$C:$C,C1438,$A:$A,_xlfn.MAXIFS($A:$A,$A:$A,"&lt;"&amp;A1438))+SUMIFS(Movimentacao!$D:$D,Movimentacao!$C:$C,C1438,Movimentacao!$A:$A,A1438)</f>
        <v>64000</v>
      </c>
      <c r="E1438" s="2">
        <v>109.21</v>
      </c>
      <c r="F1438" s="2">
        <f t="shared" si="23"/>
        <v>6989440</v>
      </c>
    </row>
    <row r="1439" spans="1:6" x14ac:dyDescent="0.25">
      <c r="A1439" s="4">
        <v>44393</v>
      </c>
      <c r="B1439" t="s">
        <v>12</v>
      </c>
      <c r="C1439" t="s">
        <v>2682</v>
      </c>
      <c r="D1439" s="7">
        <f>SUMIFS($D:$D,$C:$C,C1439,$A:$A,_xlfn.MAXIFS($A:$A,$A:$A,"&lt;"&amp;A1439))+SUMIFS(Movimentacao!$D:$D,Movimentacao!$C:$C,C1439,Movimentacao!$A:$A,A1439)</f>
        <v>77623</v>
      </c>
      <c r="E1439" s="2">
        <v>90.85</v>
      </c>
      <c r="F1439" s="2">
        <f t="shared" si="23"/>
        <v>7052049.5499999998</v>
      </c>
    </row>
    <row r="1440" spans="1:6" x14ac:dyDescent="0.25">
      <c r="A1440" s="4">
        <v>44393</v>
      </c>
      <c r="B1440" t="s">
        <v>12</v>
      </c>
      <c r="C1440" t="s">
        <v>2681</v>
      </c>
      <c r="D1440" s="7">
        <f>SUMIFS($D:$D,$C:$C,C1440,$A:$A,_xlfn.MAXIFS($A:$A,$A:$A,"&lt;"&amp;A1440))+SUMIFS(Movimentacao!$D:$D,Movimentacao!$C:$C,C1440,Movimentacao!$A:$A,A1440)</f>
        <v>0</v>
      </c>
      <c r="E1440" s="2">
        <v>100.15</v>
      </c>
      <c r="F1440" s="2">
        <f t="shared" si="23"/>
        <v>0</v>
      </c>
    </row>
    <row r="1441" spans="1:6" x14ac:dyDescent="0.25">
      <c r="A1441" s="4">
        <v>44393</v>
      </c>
      <c r="B1441" t="s">
        <v>12</v>
      </c>
      <c r="C1441" t="s">
        <v>2680</v>
      </c>
      <c r="D1441" s="7">
        <f>SUMIFS($D:$D,$C:$C,C1441,$A:$A,_xlfn.MAXIFS($A:$A,$A:$A,"&lt;"&amp;A1441))+SUMIFS(Movimentacao!$D:$D,Movimentacao!$C:$C,C1441,Movimentacao!$A:$A,A1441)</f>
        <v>114551</v>
      </c>
      <c r="E1441" s="2">
        <v>103.99</v>
      </c>
      <c r="F1441" s="2">
        <f t="shared" si="23"/>
        <v>11912158.49</v>
      </c>
    </row>
    <row r="1442" spans="1:6" x14ac:dyDescent="0.25">
      <c r="A1442" s="4">
        <v>44393</v>
      </c>
      <c r="B1442" t="s">
        <v>12</v>
      </c>
      <c r="C1442" t="s">
        <v>2679</v>
      </c>
      <c r="D1442" s="7">
        <f>SUMIFS($D:$D,$C:$C,C1442,$A:$A,_xlfn.MAXIFS($A:$A,$A:$A,"&lt;"&amp;A1442))+SUMIFS(Movimentacao!$D:$D,Movimentacao!$C:$C,C1442,Movimentacao!$A:$A,A1442)</f>
        <v>0</v>
      </c>
      <c r="E1442" s="2">
        <v>100.15</v>
      </c>
      <c r="F1442" s="2">
        <f t="shared" si="23"/>
        <v>0</v>
      </c>
    </row>
    <row r="1443" spans="1:6" x14ac:dyDescent="0.25">
      <c r="A1443" s="4">
        <v>44393</v>
      </c>
      <c r="B1443" t="s">
        <v>12</v>
      </c>
      <c r="C1443" t="s">
        <v>2673</v>
      </c>
      <c r="D1443" s="7">
        <f>SUMIFS($D:$D,$C:$C,C1443,$A:$A,_xlfn.MAXIFS($A:$A,$A:$A,"&lt;"&amp;A1443))+SUMIFS(Movimentacao!$D:$D,Movimentacao!$C:$C,C1443,Movimentacao!$A:$A,A1443)</f>
        <v>626</v>
      </c>
      <c r="E1443" s="2">
        <v>103.47</v>
      </c>
      <c r="F1443" s="2">
        <f t="shared" si="23"/>
        <v>64772.22</v>
      </c>
    </row>
    <row r="1444" spans="1:6" x14ac:dyDescent="0.25">
      <c r="A1444" s="4">
        <v>44393</v>
      </c>
      <c r="B1444" t="s">
        <v>12</v>
      </c>
      <c r="C1444" t="s">
        <v>2672</v>
      </c>
      <c r="D1444" s="7">
        <f>SUMIFS($D:$D,$C:$C,C1444,$A:$A,_xlfn.MAXIFS($A:$A,$A:$A,"&lt;"&amp;A1444))+SUMIFS(Movimentacao!$D:$D,Movimentacao!$C:$C,C1444,Movimentacao!$A:$A,A1444)</f>
        <v>125878</v>
      </c>
      <c r="E1444" s="2">
        <v>90.5</v>
      </c>
      <c r="F1444" s="2">
        <f t="shared" si="23"/>
        <v>11391959</v>
      </c>
    </row>
    <row r="1445" spans="1:6" x14ac:dyDescent="0.25">
      <c r="A1445" s="4">
        <v>44393</v>
      </c>
      <c r="B1445" t="s">
        <v>12</v>
      </c>
      <c r="C1445" t="s">
        <v>2670</v>
      </c>
      <c r="D1445" s="7">
        <f>SUMIFS($D:$D,$C:$C,C1445,$A:$A,_xlfn.MAXIFS($A:$A,$A:$A,"&lt;"&amp;A1445))+SUMIFS(Movimentacao!$D:$D,Movimentacao!$C:$C,C1445,Movimentacao!$A:$A,A1445)</f>
        <v>72289</v>
      </c>
      <c r="E1445" s="2">
        <v>82.89</v>
      </c>
      <c r="F1445" s="2">
        <f t="shared" si="23"/>
        <v>5992035.21</v>
      </c>
    </row>
    <row r="1446" spans="1:6" x14ac:dyDescent="0.25">
      <c r="A1446" s="4">
        <v>44393</v>
      </c>
      <c r="B1446" t="s">
        <v>12</v>
      </c>
      <c r="C1446" t="s">
        <v>55</v>
      </c>
      <c r="D1446" s="7">
        <f>SUMIFS($D:$D,$C:$C,C1446,$A:$A,_xlfn.MAXIFS($A:$A,$A:$A,"&lt;"&amp;A1446))+SUMIFS(Movimentacao!$D:$D,Movimentacao!$C:$C,C1446,Movimentacao!$A:$A,A1446)</f>
        <v>30794</v>
      </c>
      <c r="E1446" s="2">
        <v>102</v>
      </c>
      <c r="F1446" s="2">
        <f t="shared" si="23"/>
        <v>3140988</v>
      </c>
    </row>
    <row r="1447" spans="1:6" x14ac:dyDescent="0.25">
      <c r="A1447" s="4">
        <v>44393</v>
      </c>
      <c r="B1447" t="s">
        <v>12</v>
      </c>
      <c r="C1447" t="s">
        <v>47</v>
      </c>
      <c r="D1447" s="7">
        <f>SUMIFS($D:$D,$C:$C,C1447,$A:$A,_xlfn.MAXIFS($A:$A,$A:$A,"&lt;"&amp;A1447))+SUMIFS(Movimentacao!$D:$D,Movimentacao!$C:$C,C1447,Movimentacao!$A:$A,A1447)</f>
        <v>54524</v>
      </c>
      <c r="E1447" s="2">
        <v>85.3</v>
      </c>
      <c r="F1447" s="2">
        <f t="shared" si="23"/>
        <v>4650897.2</v>
      </c>
    </row>
    <row r="1448" spans="1:6" x14ac:dyDescent="0.25">
      <c r="A1448" s="4">
        <v>44393</v>
      </c>
      <c r="B1448" t="s">
        <v>12</v>
      </c>
      <c r="C1448" t="s">
        <v>54</v>
      </c>
      <c r="D1448" s="7">
        <f>SUMIFS($D:$D,$C:$C,C1448,$A:$A,_xlfn.MAXIFS($A:$A,$A:$A,"&lt;"&amp;A1448))+SUMIFS(Movimentacao!$D:$D,Movimentacao!$C:$C,C1448,Movimentacao!$A:$A,A1448)</f>
        <v>85534</v>
      </c>
      <c r="E1448" s="2">
        <v>53.18</v>
      </c>
      <c r="F1448" s="2">
        <f t="shared" si="23"/>
        <v>4548698.12</v>
      </c>
    </row>
    <row r="1449" spans="1:6" x14ac:dyDescent="0.25">
      <c r="A1449" s="4">
        <v>44393</v>
      </c>
      <c r="B1449" t="s">
        <v>12</v>
      </c>
      <c r="C1449" t="s">
        <v>53</v>
      </c>
      <c r="D1449" s="7">
        <f>SUMIFS($D:$D,$C:$C,C1449,$A:$A,_xlfn.MAXIFS($A:$A,$A:$A,"&lt;"&amp;A1449))+SUMIFS(Movimentacao!$D:$D,Movimentacao!$C:$C,C1449,Movimentacao!$A:$A,A1449)</f>
        <v>159847</v>
      </c>
      <c r="E1449" s="2">
        <v>97.25</v>
      </c>
      <c r="F1449" s="2">
        <f t="shared" si="23"/>
        <v>15545120.75</v>
      </c>
    </row>
    <row r="1450" spans="1:6" x14ac:dyDescent="0.25">
      <c r="A1450" s="4">
        <v>44393</v>
      </c>
      <c r="B1450" t="s">
        <v>12</v>
      </c>
      <c r="C1450" t="s">
        <v>52</v>
      </c>
      <c r="D1450" s="7">
        <f>SUMIFS($D:$D,$C:$C,C1450,$A:$A,_xlfn.MAXIFS($A:$A,$A:$A,"&lt;"&amp;A1450))+SUMIFS(Movimentacao!$D:$D,Movimentacao!$C:$C,C1450,Movimentacao!$A:$A,A1450)</f>
        <v>187039</v>
      </c>
      <c r="E1450" s="2">
        <v>100.15</v>
      </c>
      <c r="F1450" s="2">
        <f t="shared" si="23"/>
        <v>18731955.850000001</v>
      </c>
    </row>
    <row r="1451" spans="1:6" x14ac:dyDescent="0.25">
      <c r="A1451" s="4">
        <v>44393</v>
      </c>
      <c r="B1451" t="s">
        <v>12</v>
      </c>
      <c r="C1451" t="s">
        <v>51</v>
      </c>
      <c r="D1451" s="7">
        <f>SUMIFS($D:$D,$C:$C,C1451,$A:$A,_xlfn.MAXIFS($A:$A,$A:$A,"&lt;"&amp;A1451))+SUMIFS(Movimentacao!$D:$D,Movimentacao!$C:$C,C1451,Movimentacao!$A:$A,A1451)</f>
        <v>34257</v>
      </c>
      <c r="E1451" s="2">
        <v>111</v>
      </c>
      <c r="F1451" s="2">
        <f t="shared" si="23"/>
        <v>3802527</v>
      </c>
    </row>
    <row r="1452" spans="1:6" x14ac:dyDescent="0.25">
      <c r="A1452" s="4">
        <v>44393</v>
      </c>
      <c r="B1452" t="s">
        <v>12</v>
      </c>
      <c r="C1452" t="s">
        <v>50</v>
      </c>
      <c r="D1452" s="7">
        <f>SUMIFS($D:$D,$C:$C,C1452,$A:$A,_xlfn.MAXIFS($A:$A,$A:$A,"&lt;"&amp;A1452))+SUMIFS(Movimentacao!$D:$D,Movimentacao!$C:$C,C1452,Movimentacao!$A:$A,A1452)</f>
        <v>138700</v>
      </c>
      <c r="E1452" s="2">
        <v>106.65</v>
      </c>
      <c r="F1452" s="2">
        <f t="shared" si="23"/>
        <v>14792355</v>
      </c>
    </row>
    <row r="1453" spans="1:6" x14ac:dyDescent="0.25">
      <c r="A1453" s="4">
        <v>44393</v>
      </c>
      <c r="B1453" t="s">
        <v>12</v>
      </c>
      <c r="C1453" t="s">
        <v>49</v>
      </c>
      <c r="D1453" s="7">
        <f>SUMIFS($D:$D,$C:$C,C1453,$A:$A,_xlfn.MAXIFS($A:$A,$A:$A,"&lt;"&amp;A1453))+SUMIFS(Movimentacao!$D:$D,Movimentacao!$C:$C,C1453,Movimentacao!$A:$A,A1453)</f>
        <v>32774</v>
      </c>
      <c r="E1453" s="2">
        <v>64.75</v>
      </c>
      <c r="F1453" s="2">
        <f t="shared" si="23"/>
        <v>2122116.5</v>
      </c>
    </row>
    <row r="1454" spans="1:6" x14ac:dyDescent="0.25">
      <c r="A1454" s="4">
        <v>44393</v>
      </c>
      <c r="B1454" t="s">
        <v>12</v>
      </c>
      <c r="C1454" t="s">
        <v>48</v>
      </c>
      <c r="D1454" s="7">
        <f>SUMIFS($D:$D,$C:$C,C1454,$A:$A,_xlfn.MAXIFS($A:$A,$A:$A,"&lt;"&amp;A1454))+SUMIFS(Movimentacao!$D:$D,Movimentacao!$C:$C,C1454,Movimentacao!$A:$A,A1454)</f>
        <v>117439</v>
      </c>
      <c r="E1454" s="2">
        <v>107.02</v>
      </c>
      <c r="F1454" s="2">
        <f t="shared" si="23"/>
        <v>12568321.779999999</v>
      </c>
    </row>
    <row r="1455" spans="1:6" x14ac:dyDescent="0.25">
      <c r="A1455" s="4">
        <v>44393</v>
      </c>
      <c r="B1455" t="s">
        <v>12</v>
      </c>
      <c r="C1455" t="s">
        <v>56</v>
      </c>
      <c r="D1455" s="7">
        <f>SUMIFS($D:$D,$C:$C,C1455,$A:$A,_xlfn.MAXIFS($A:$A,$A:$A,"&lt;"&amp;A1455))+SUMIFS(Movimentacao!$D:$D,Movimentacao!$C:$C,C1455,Movimentacao!$A:$A,A1455)</f>
        <v>132323</v>
      </c>
      <c r="E1455" s="2">
        <v>112.32</v>
      </c>
      <c r="F1455" s="2">
        <f t="shared" si="23"/>
        <v>14862519.359999999</v>
      </c>
    </row>
    <row r="1456" spans="1:6" x14ac:dyDescent="0.25">
      <c r="A1456" s="4">
        <v>44396</v>
      </c>
      <c r="B1456" t="s">
        <v>12</v>
      </c>
      <c r="C1456" t="s">
        <v>2670</v>
      </c>
      <c r="D1456" s="7">
        <f>SUMIFS($D:$D,$C:$C,C1456,$A:$A,_xlfn.MAXIFS($A:$A,$A:$A,"&lt;"&amp;A1456))+SUMIFS(Movimentacao!$D:$D,Movimentacao!$C:$C,C1456,Movimentacao!$A:$A,A1456)</f>
        <v>72289</v>
      </c>
      <c r="E1456" s="2">
        <v>82.8</v>
      </c>
      <c r="F1456" s="2">
        <f t="shared" si="23"/>
        <v>5985529.2000000002</v>
      </c>
    </row>
    <row r="1457" spans="1:6" x14ac:dyDescent="0.25">
      <c r="A1457" s="4">
        <v>44396</v>
      </c>
      <c r="B1457" t="s">
        <v>12</v>
      </c>
      <c r="C1457" t="s">
        <v>2671</v>
      </c>
      <c r="D1457" s="7">
        <f>SUMIFS($D:$D,$C:$C,C1457,$A:$A,_xlfn.MAXIFS($A:$A,$A:$A,"&lt;"&amp;A1457))+SUMIFS(Movimentacao!$D:$D,Movimentacao!$C:$C,C1457,Movimentacao!$A:$A,A1457)</f>
        <v>55971</v>
      </c>
      <c r="E1457" s="2">
        <v>201.92</v>
      </c>
      <c r="F1457" s="2">
        <f t="shared" si="23"/>
        <v>11301664.319999998</v>
      </c>
    </row>
    <row r="1458" spans="1:6" x14ac:dyDescent="0.25">
      <c r="A1458" s="4">
        <v>44396</v>
      </c>
      <c r="B1458" t="s">
        <v>12</v>
      </c>
      <c r="C1458" t="s">
        <v>2672</v>
      </c>
      <c r="D1458" s="7">
        <f>SUMIFS($D:$D,$C:$C,C1458,$A:$A,_xlfn.MAXIFS($A:$A,$A:$A,"&lt;"&amp;A1458))+SUMIFS(Movimentacao!$D:$D,Movimentacao!$C:$C,C1458,Movimentacao!$A:$A,A1458)</f>
        <v>125878</v>
      </c>
      <c r="E1458" s="2">
        <v>91.9</v>
      </c>
      <c r="F1458" s="2">
        <f t="shared" si="23"/>
        <v>11568188.200000001</v>
      </c>
    </row>
    <row r="1459" spans="1:6" x14ac:dyDescent="0.25">
      <c r="A1459" s="4">
        <v>44396</v>
      </c>
      <c r="B1459" t="s">
        <v>12</v>
      </c>
      <c r="C1459" t="s">
        <v>56</v>
      </c>
      <c r="D1459" s="7">
        <f>SUMIFS($D:$D,$C:$C,C1459,$A:$A,_xlfn.MAXIFS($A:$A,$A:$A,"&lt;"&amp;A1459))+SUMIFS(Movimentacao!$D:$D,Movimentacao!$C:$C,C1459,Movimentacao!$A:$A,A1459)</f>
        <v>132323</v>
      </c>
      <c r="E1459" s="2">
        <v>112.39</v>
      </c>
      <c r="F1459" s="2">
        <f t="shared" si="23"/>
        <v>14871781.970000001</v>
      </c>
    </row>
    <row r="1460" spans="1:6" x14ac:dyDescent="0.25">
      <c r="A1460" s="4">
        <v>44396</v>
      </c>
      <c r="B1460" t="s">
        <v>12</v>
      </c>
      <c r="C1460" t="s">
        <v>2680</v>
      </c>
      <c r="D1460" s="7">
        <f>SUMIFS($D:$D,$C:$C,C1460,$A:$A,_xlfn.MAXIFS($A:$A,$A:$A,"&lt;"&amp;A1460))+SUMIFS(Movimentacao!$D:$D,Movimentacao!$C:$C,C1460,Movimentacao!$A:$A,A1460)</f>
        <v>114551</v>
      </c>
      <c r="E1460" s="2">
        <v>103.5</v>
      </c>
      <c r="F1460" s="2">
        <f t="shared" si="23"/>
        <v>11856028.5</v>
      </c>
    </row>
    <row r="1461" spans="1:6" x14ac:dyDescent="0.25">
      <c r="A1461" s="4">
        <v>44396</v>
      </c>
      <c r="B1461" t="s">
        <v>12</v>
      </c>
      <c r="C1461" t="s">
        <v>2685</v>
      </c>
      <c r="D1461" s="7">
        <f>SUMIFS($D:$D,$C:$C,C1461,$A:$A,_xlfn.MAXIFS($A:$A,$A:$A,"&lt;"&amp;A1461))+SUMIFS(Movimentacao!$D:$D,Movimentacao!$C:$C,C1461,Movimentacao!$A:$A,A1461)</f>
        <v>64000</v>
      </c>
      <c r="E1461" s="2">
        <v>109.4</v>
      </c>
      <c r="F1461" s="2">
        <f t="shared" si="23"/>
        <v>7001600</v>
      </c>
    </row>
    <row r="1462" spans="1:6" x14ac:dyDescent="0.25">
      <c r="A1462" s="4">
        <v>44396</v>
      </c>
      <c r="B1462" t="s">
        <v>12</v>
      </c>
      <c r="C1462" t="s">
        <v>2673</v>
      </c>
      <c r="D1462" s="7">
        <f>SUMIFS($D:$D,$C:$C,C1462,$A:$A,_xlfn.MAXIFS($A:$A,$A:$A,"&lt;"&amp;A1462))+SUMIFS(Movimentacao!$D:$D,Movimentacao!$C:$C,C1462,Movimentacao!$A:$A,A1462)</f>
        <v>626</v>
      </c>
      <c r="E1462" s="2">
        <v>102.55</v>
      </c>
      <c r="F1462" s="2">
        <f t="shared" si="23"/>
        <v>64196.299999999996</v>
      </c>
    </row>
    <row r="1463" spans="1:6" x14ac:dyDescent="0.25">
      <c r="A1463" s="4">
        <v>44396</v>
      </c>
      <c r="B1463" t="s">
        <v>12</v>
      </c>
      <c r="C1463" t="s">
        <v>55</v>
      </c>
      <c r="D1463" s="7">
        <f>SUMIFS($D:$D,$C:$C,C1463,$A:$A,_xlfn.MAXIFS($A:$A,$A:$A,"&lt;"&amp;A1463))+SUMIFS(Movimentacao!$D:$D,Movimentacao!$C:$C,C1463,Movimentacao!$A:$A,A1463)</f>
        <v>30794</v>
      </c>
      <c r="E1463" s="2">
        <v>100.25</v>
      </c>
      <c r="F1463" s="2">
        <f t="shared" si="23"/>
        <v>3087098.5</v>
      </c>
    </row>
    <row r="1464" spans="1:6" x14ac:dyDescent="0.25">
      <c r="A1464" s="4">
        <v>44396</v>
      </c>
      <c r="B1464" t="s">
        <v>12</v>
      </c>
      <c r="C1464" t="s">
        <v>2682</v>
      </c>
      <c r="D1464" s="7">
        <f>SUMIFS($D:$D,$C:$C,C1464,$A:$A,_xlfn.MAXIFS($A:$A,$A:$A,"&lt;"&amp;A1464))+SUMIFS(Movimentacao!$D:$D,Movimentacao!$C:$C,C1464,Movimentacao!$A:$A,A1464)</f>
        <v>77623</v>
      </c>
      <c r="E1464" s="2">
        <v>90.56</v>
      </c>
      <c r="F1464" s="2">
        <f t="shared" si="23"/>
        <v>7029538.8799999999</v>
      </c>
    </row>
    <row r="1465" spans="1:6" x14ac:dyDescent="0.25">
      <c r="A1465" s="4">
        <v>44396</v>
      </c>
      <c r="B1465" t="s">
        <v>12</v>
      </c>
      <c r="C1465" t="s">
        <v>53</v>
      </c>
      <c r="D1465" s="7">
        <f>SUMIFS($D:$D,$C:$C,C1465,$A:$A,_xlfn.MAXIFS($A:$A,$A:$A,"&lt;"&amp;A1465))+SUMIFS(Movimentacao!$D:$D,Movimentacao!$C:$C,C1465,Movimentacao!$A:$A,A1465)</f>
        <v>159847</v>
      </c>
      <c r="E1465" s="2">
        <v>97.5</v>
      </c>
      <c r="F1465" s="2">
        <f t="shared" si="23"/>
        <v>15585082.5</v>
      </c>
    </row>
    <row r="1466" spans="1:6" x14ac:dyDescent="0.25">
      <c r="A1466" s="4">
        <v>44396</v>
      </c>
      <c r="B1466" t="s">
        <v>12</v>
      </c>
      <c r="C1466" t="s">
        <v>52</v>
      </c>
      <c r="D1466" s="7">
        <f>SUMIFS($D:$D,$C:$C,C1466,$A:$A,_xlfn.MAXIFS($A:$A,$A:$A,"&lt;"&amp;A1466))+SUMIFS(Movimentacao!$D:$D,Movimentacao!$C:$C,C1466,Movimentacao!$A:$A,A1466)</f>
        <v>187039</v>
      </c>
      <c r="E1466" s="2">
        <v>100</v>
      </c>
      <c r="F1466" s="2">
        <f t="shared" si="23"/>
        <v>18703900</v>
      </c>
    </row>
    <row r="1467" spans="1:6" x14ac:dyDescent="0.25">
      <c r="A1467" s="4">
        <v>44396</v>
      </c>
      <c r="B1467" t="s">
        <v>12</v>
      </c>
      <c r="C1467" t="s">
        <v>51</v>
      </c>
      <c r="D1467" s="7">
        <f>SUMIFS($D:$D,$C:$C,C1467,$A:$A,_xlfn.MAXIFS($A:$A,$A:$A,"&lt;"&amp;A1467))+SUMIFS(Movimentacao!$D:$D,Movimentacao!$C:$C,C1467,Movimentacao!$A:$A,A1467)</f>
        <v>34257</v>
      </c>
      <c r="E1467" s="2">
        <v>110</v>
      </c>
      <c r="F1467" s="2">
        <f t="shared" si="23"/>
        <v>3768270</v>
      </c>
    </row>
    <row r="1468" spans="1:6" x14ac:dyDescent="0.25">
      <c r="A1468" s="4">
        <v>44396</v>
      </c>
      <c r="B1468" t="s">
        <v>12</v>
      </c>
      <c r="C1468" t="s">
        <v>50</v>
      </c>
      <c r="D1468" s="7">
        <f>SUMIFS($D:$D,$C:$C,C1468,$A:$A,_xlfn.MAXIFS($A:$A,$A:$A,"&lt;"&amp;A1468))+SUMIFS(Movimentacao!$D:$D,Movimentacao!$C:$C,C1468,Movimentacao!$A:$A,A1468)</f>
        <v>138700</v>
      </c>
      <c r="E1468" s="2">
        <v>106.5</v>
      </c>
      <c r="F1468" s="2">
        <f t="shared" si="23"/>
        <v>14771550</v>
      </c>
    </row>
    <row r="1469" spans="1:6" x14ac:dyDescent="0.25">
      <c r="A1469" s="4">
        <v>44396</v>
      </c>
      <c r="B1469" t="s">
        <v>12</v>
      </c>
      <c r="C1469" t="s">
        <v>49</v>
      </c>
      <c r="D1469" s="7">
        <f>SUMIFS($D:$D,$C:$C,C1469,$A:$A,_xlfn.MAXIFS($A:$A,$A:$A,"&lt;"&amp;A1469))+SUMIFS(Movimentacao!$D:$D,Movimentacao!$C:$C,C1469,Movimentacao!$A:$A,A1469)</f>
        <v>32774</v>
      </c>
      <c r="E1469" s="2">
        <v>65.16</v>
      </c>
      <c r="F1469" s="2">
        <f t="shared" si="23"/>
        <v>2135553.84</v>
      </c>
    </row>
    <row r="1470" spans="1:6" x14ac:dyDescent="0.25">
      <c r="A1470" s="4">
        <v>44396</v>
      </c>
      <c r="B1470" t="s">
        <v>12</v>
      </c>
      <c r="C1470" t="s">
        <v>48</v>
      </c>
      <c r="D1470" s="7">
        <f>SUMIFS($D:$D,$C:$C,C1470,$A:$A,_xlfn.MAXIFS($A:$A,$A:$A,"&lt;"&amp;A1470))+SUMIFS(Movimentacao!$D:$D,Movimentacao!$C:$C,C1470,Movimentacao!$A:$A,A1470)</f>
        <v>117439</v>
      </c>
      <c r="E1470" s="2">
        <v>107.98</v>
      </c>
      <c r="F1470" s="2">
        <f t="shared" si="23"/>
        <v>12681063.220000001</v>
      </c>
    </row>
    <row r="1471" spans="1:6" x14ac:dyDescent="0.25">
      <c r="A1471" s="4">
        <v>44396</v>
      </c>
      <c r="B1471" t="s">
        <v>12</v>
      </c>
      <c r="C1471" t="s">
        <v>47</v>
      </c>
      <c r="D1471" s="7">
        <f>SUMIFS($D:$D,$C:$C,C1471,$A:$A,_xlfn.MAXIFS($A:$A,$A:$A,"&lt;"&amp;A1471))+SUMIFS(Movimentacao!$D:$D,Movimentacao!$C:$C,C1471,Movimentacao!$A:$A,A1471)</f>
        <v>56737</v>
      </c>
      <c r="E1471" s="2">
        <v>86</v>
      </c>
      <c r="F1471" s="2">
        <f t="shared" si="23"/>
        <v>4879382</v>
      </c>
    </row>
    <row r="1472" spans="1:6" x14ac:dyDescent="0.25">
      <c r="A1472" s="4">
        <v>44396</v>
      </c>
      <c r="B1472" t="s">
        <v>12</v>
      </c>
      <c r="C1472" t="s">
        <v>54</v>
      </c>
      <c r="D1472" s="7">
        <f>SUMIFS($D:$D,$C:$C,C1472,$A:$A,_xlfn.MAXIFS($A:$A,$A:$A,"&lt;"&amp;A1472))+SUMIFS(Movimentacao!$D:$D,Movimentacao!$C:$C,C1472,Movimentacao!$A:$A,A1472)</f>
        <v>85534</v>
      </c>
      <c r="E1472" s="2">
        <v>53.39</v>
      </c>
      <c r="F1472" s="2">
        <f t="shared" si="23"/>
        <v>4566660.26</v>
      </c>
    </row>
    <row r="1473" spans="1:6" x14ac:dyDescent="0.25">
      <c r="A1473" s="4">
        <v>44397</v>
      </c>
      <c r="B1473" t="s">
        <v>12</v>
      </c>
      <c r="C1473" t="s">
        <v>2682</v>
      </c>
      <c r="D1473" s="7">
        <f>SUMIFS($D:$D,$C:$C,C1473,$A:$A,_xlfn.MAXIFS($A:$A,$A:$A,"&lt;"&amp;A1473))+SUMIFS(Movimentacao!$D:$D,Movimentacao!$C:$C,C1473,Movimentacao!$A:$A,A1473)</f>
        <v>77623</v>
      </c>
      <c r="E1473" s="2">
        <v>90.99</v>
      </c>
      <c r="F1473" s="2">
        <f t="shared" si="23"/>
        <v>7062916.7699999996</v>
      </c>
    </row>
    <row r="1474" spans="1:6" x14ac:dyDescent="0.25">
      <c r="A1474" s="4">
        <v>44397</v>
      </c>
      <c r="B1474" t="s">
        <v>12</v>
      </c>
      <c r="C1474" t="s">
        <v>2680</v>
      </c>
      <c r="D1474" s="7">
        <f>SUMIFS($D:$D,$C:$C,C1474,$A:$A,_xlfn.MAXIFS($A:$A,$A:$A,"&lt;"&amp;A1474))+SUMIFS(Movimentacao!$D:$D,Movimentacao!$C:$C,C1474,Movimentacao!$A:$A,A1474)</f>
        <v>114551</v>
      </c>
      <c r="E1474" s="2">
        <v>103.95</v>
      </c>
      <c r="F1474" s="2">
        <f t="shared" si="23"/>
        <v>11907576.450000001</v>
      </c>
    </row>
    <row r="1475" spans="1:6" x14ac:dyDescent="0.25">
      <c r="A1475" s="4">
        <v>44397</v>
      </c>
      <c r="B1475" t="s">
        <v>12</v>
      </c>
      <c r="C1475" t="s">
        <v>2673</v>
      </c>
      <c r="D1475" s="7">
        <f>SUMIFS($D:$D,$C:$C,C1475,$A:$A,_xlfn.MAXIFS($A:$A,$A:$A,"&lt;"&amp;A1475))+SUMIFS(Movimentacao!$D:$D,Movimentacao!$C:$C,C1475,Movimentacao!$A:$A,A1475)</f>
        <v>626</v>
      </c>
      <c r="E1475" s="2">
        <v>103.28</v>
      </c>
      <c r="F1475" s="2">
        <f t="shared" si="23"/>
        <v>64653.279999999999</v>
      </c>
    </row>
    <row r="1476" spans="1:6" x14ac:dyDescent="0.25">
      <c r="A1476" s="4">
        <v>44397</v>
      </c>
      <c r="B1476" t="s">
        <v>12</v>
      </c>
      <c r="C1476" t="s">
        <v>2672</v>
      </c>
      <c r="D1476" s="7">
        <f>SUMIFS($D:$D,$C:$C,C1476,$A:$A,_xlfn.MAXIFS($A:$A,$A:$A,"&lt;"&amp;A1476))+SUMIFS(Movimentacao!$D:$D,Movimentacao!$C:$C,C1476,Movimentacao!$A:$A,A1476)</f>
        <v>125878</v>
      </c>
      <c r="E1476" s="2">
        <v>91.83</v>
      </c>
      <c r="F1476" s="2">
        <f t="shared" si="23"/>
        <v>11559376.74</v>
      </c>
    </row>
    <row r="1477" spans="1:6" x14ac:dyDescent="0.25">
      <c r="A1477" s="4">
        <v>44397</v>
      </c>
      <c r="B1477" t="s">
        <v>12</v>
      </c>
      <c r="C1477" t="s">
        <v>2671</v>
      </c>
      <c r="D1477" s="7">
        <f>SUMIFS($D:$D,$C:$C,C1477,$A:$A,_xlfn.MAXIFS($A:$A,$A:$A,"&lt;"&amp;A1477))+SUMIFS(Movimentacao!$D:$D,Movimentacao!$C:$C,C1477,Movimentacao!$A:$A,A1477)</f>
        <v>55971</v>
      </c>
      <c r="E1477" s="2">
        <v>201.5</v>
      </c>
      <c r="F1477" s="2">
        <f t="shared" si="23"/>
        <v>11278156.5</v>
      </c>
    </row>
    <row r="1478" spans="1:6" x14ac:dyDescent="0.25">
      <c r="A1478" s="4">
        <v>44397</v>
      </c>
      <c r="B1478" t="s">
        <v>12</v>
      </c>
      <c r="C1478" t="s">
        <v>2670</v>
      </c>
      <c r="D1478" s="7">
        <f>SUMIFS($D:$D,$C:$C,C1478,$A:$A,_xlfn.MAXIFS($A:$A,$A:$A,"&lt;"&amp;A1478))+SUMIFS(Movimentacao!$D:$D,Movimentacao!$C:$C,C1478,Movimentacao!$A:$A,A1478)</f>
        <v>72289</v>
      </c>
      <c r="E1478" s="2">
        <v>82.89</v>
      </c>
      <c r="F1478" s="2">
        <f t="shared" si="23"/>
        <v>5992035.21</v>
      </c>
    </row>
    <row r="1479" spans="1:6" x14ac:dyDescent="0.25">
      <c r="A1479" s="4">
        <v>44397</v>
      </c>
      <c r="B1479" t="s">
        <v>12</v>
      </c>
      <c r="C1479" t="s">
        <v>56</v>
      </c>
      <c r="D1479" s="7">
        <f>SUMIFS($D:$D,$C:$C,C1479,$A:$A,_xlfn.MAXIFS($A:$A,$A:$A,"&lt;"&amp;A1479))+SUMIFS(Movimentacao!$D:$D,Movimentacao!$C:$C,C1479,Movimentacao!$A:$A,A1479)</f>
        <v>132323</v>
      </c>
      <c r="E1479" s="2">
        <v>113.2</v>
      </c>
      <c r="F1479" s="2">
        <f t="shared" si="23"/>
        <v>14978963.6</v>
      </c>
    </row>
    <row r="1480" spans="1:6" x14ac:dyDescent="0.25">
      <c r="A1480" s="4">
        <v>44397</v>
      </c>
      <c r="B1480" t="s">
        <v>12</v>
      </c>
      <c r="C1480" t="s">
        <v>55</v>
      </c>
      <c r="D1480" s="7">
        <f>SUMIFS($D:$D,$C:$C,C1480,$A:$A,_xlfn.MAXIFS($A:$A,$A:$A,"&lt;"&amp;A1480))+SUMIFS(Movimentacao!$D:$D,Movimentacao!$C:$C,C1480,Movimentacao!$A:$A,A1480)</f>
        <v>30794</v>
      </c>
      <c r="E1480" s="2">
        <v>100.52</v>
      </c>
      <c r="F1480" s="2">
        <f t="shared" si="23"/>
        <v>3095412.88</v>
      </c>
    </row>
    <row r="1481" spans="1:6" x14ac:dyDescent="0.25">
      <c r="A1481" s="4">
        <v>44397</v>
      </c>
      <c r="B1481" t="s">
        <v>12</v>
      </c>
      <c r="C1481" t="s">
        <v>2685</v>
      </c>
      <c r="D1481" s="7">
        <f>SUMIFS($D:$D,$C:$C,C1481,$A:$A,_xlfn.MAXIFS($A:$A,$A:$A,"&lt;"&amp;A1481))+SUMIFS(Movimentacao!$D:$D,Movimentacao!$C:$C,C1481,Movimentacao!$A:$A,A1481)</f>
        <v>64000</v>
      </c>
      <c r="E1481" s="2">
        <v>109.19</v>
      </c>
      <c r="F1481" s="2">
        <f t="shared" ref="F1481:F1544" si="24">D1481*E1481</f>
        <v>6988160</v>
      </c>
    </row>
    <row r="1482" spans="1:6" x14ac:dyDescent="0.25">
      <c r="A1482" s="4">
        <v>44397</v>
      </c>
      <c r="B1482" t="s">
        <v>12</v>
      </c>
      <c r="C1482" t="s">
        <v>53</v>
      </c>
      <c r="D1482" s="7">
        <f>SUMIFS($D:$D,$C:$C,C1482,$A:$A,_xlfn.MAXIFS($A:$A,$A:$A,"&lt;"&amp;A1482))+SUMIFS(Movimentacao!$D:$D,Movimentacao!$C:$C,C1482,Movimentacao!$A:$A,A1482)</f>
        <v>159847</v>
      </c>
      <c r="E1482" s="2">
        <v>96.79</v>
      </c>
      <c r="F1482" s="2">
        <f t="shared" si="24"/>
        <v>15471591.130000001</v>
      </c>
    </row>
    <row r="1483" spans="1:6" x14ac:dyDescent="0.25">
      <c r="A1483" s="4">
        <v>44397</v>
      </c>
      <c r="B1483" t="s">
        <v>12</v>
      </c>
      <c r="C1483" t="s">
        <v>52</v>
      </c>
      <c r="D1483" s="7">
        <f>SUMIFS($D:$D,$C:$C,C1483,$A:$A,_xlfn.MAXIFS($A:$A,$A:$A,"&lt;"&amp;A1483))+SUMIFS(Movimentacao!$D:$D,Movimentacao!$C:$C,C1483,Movimentacao!$A:$A,A1483)</f>
        <v>187039</v>
      </c>
      <c r="E1483" s="2">
        <v>99.72</v>
      </c>
      <c r="F1483" s="2">
        <f t="shared" si="24"/>
        <v>18651529.079999998</v>
      </c>
    </row>
    <row r="1484" spans="1:6" x14ac:dyDescent="0.25">
      <c r="A1484" s="4">
        <v>44397</v>
      </c>
      <c r="B1484" t="s">
        <v>12</v>
      </c>
      <c r="C1484" t="s">
        <v>51</v>
      </c>
      <c r="D1484" s="7">
        <f>SUMIFS($D:$D,$C:$C,C1484,$A:$A,_xlfn.MAXIFS($A:$A,$A:$A,"&lt;"&amp;A1484))+SUMIFS(Movimentacao!$D:$D,Movimentacao!$C:$C,C1484,Movimentacao!$A:$A,A1484)</f>
        <v>34257</v>
      </c>
      <c r="E1484" s="2">
        <v>112.84</v>
      </c>
      <c r="F1484" s="2">
        <f t="shared" si="24"/>
        <v>3865559.88</v>
      </c>
    </row>
    <row r="1485" spans="1:6" x14ac:dyDescent="0.25">
      <c r="A1485" s="4">
        <v>44397</v>
      </c>
      <c r="B1485" t="s">
        <v>12</v>
      </c>
      <c r="C1485" t="s">
        <v>50</v>
      </c>
      <c r="D1485" s="7">
        <f>SUMIFS($D:$D,$C:$C,C1485,$A:$A,_xlfn.MAXIFS($A:$A,$A:$A,"&lt;"&amp;A1485))+SUMIFS(Movimentacao!$D:$D,Movimentacao!$C:$C,C1485,Movimentacao!$A:$A,A1485)</f>
        <v>138700</v>
      </c>
      <c r="E1485" s="2">
        <v>105</v>
      </c>
      <c r="F1485" s="2">
        <f t="shared" si="24"/>
        <v>14563500</v>
      </c>
    </row>
    <row r="1486" spans="1:6" x14ac:dyDescent="0.25">
      <c r="A1486" s="4">
        <v>44397</v>
      </c>
      <c r="B1486" t="s">
        <v>12</v>
      </c>
      <c r="C1486" t="s">
        <v>49</v>
      </c>
      <c r="D1486" s="7">
        <f>SUMIFS($D:$D,$C:$C,C1486,$A:$A,_xlfn.MAXIFS($A:$A,$A:$A,"&lt;"&amp;A1486))+SUMIFS(Movimentacao!$D:$D,Movimentacao!$C:$C,C1486,Movimentacao!$A:$A,A1486)</f>
        <v>32774</v>
      </c>
      <c r="E1486" s="2">
        <v>64.900000000000006</v>
      </c>
      <c r="F1486" s="2">
        <f t="shared" si="24"/>
        <v>2127032.6</v>
      </c>
    </row>
    <row r="1487" spans="1:6" x14ac:dyDescent="0.25">
      <c r="A1487" s="4">
        <v>44397</v>
      </c>
      <c r="B1487" t="s">
        <v>12</v>
      </c>
      <c r="C1487" t="s">
        <v>48</v>
      </c>
      <c r="D1487" s="7">
        <f>SUMIFS($D:$D,$C:$C,C1487,$A:$A,_xlfn.MAXIFS($A:$A,$A:$A,"&lt;"&amp;A1487))+SUMIFS(Movimentacao!$D:$D,Movimentacao!$C:$C,C1487,Movimentacao!$A:$A,A1487)</f>
        <v>117439</v>
      </c>
      <c r="E1487" s="2">
        <v>106.03</v>
      </c>
      <c r="F1487" s="2">
        <f t="shared" si="24"/>
        <v>12452057.17</v>
      </c>
    </row>
    <row r="1488" spans="1:6" x14ac:dyDescent="0.25">
      <c r="A1488" s="4">
        <v>44397</v>
      </c>
      <c r="B1488" t="s">
        <v>12</v>
      </c>
      <c r="C1488" t="s">
        <v>47</v>
      </c>
      <c r="D1488" s="7">
        <f>SUMIFS($D:$D,$C:$C,C1488,$A:$A,_xlfn.MAXIFS($A:$A,$A:$A,"&lt;"&amp;A1488))+SUMIFS(Movimentacao!$D:$D,Movimentacao!$C:$C,C1488,Movimentacao!$A:$A,A1488)</f>
        <v>58639</v>
      </c>
      <c r="E1488" s="2">
        <v>86</v>
      </c>
      <c r="F1488" s="2">
        <f t="shared" si="24"/>
        <v>5042954</v>
      </c>
    </row>
    <row r="1489" spans="1:6" x14ac:dyDescent="0.25">
      <c r="A1489" s="4">
        <v>44397</v>
      </c>
      <c r="B1489" t="s">
        <v>12</v>
      </c>
      <c r="C1489" t="s">
        <v>54</v>
      </c>
      <c r="D1489" s="7">
        <f>SUMIFS($D:$D,$C:$C,C1489,$A:$A,_xlfn.MAXIFS($A:$A,$A:$A,"&lt;"&amp;A1489))+SUMIFS(Movimentacao!$D:$D,Movimentacao!$C:$C,C1489,Movimentacao!$A:$A,A1489)</f>
        <v>85534</v>
      </c>
      <c r="E1489" s="2">
        <v>53.35</v>
      </c>
      <c r="F1489" s="2">
        <f t="shared" si="24"/>
        <v>4563238.9000000004</v>
      </c>
    </row>
    <row r="1490" spans="1:6" x14ac:dyDescent="0.25">
      <c r="A1490" s="4">
        <v>44398</v>
      </c>
      <c r="B1490" t="s">
        <v>12</v>
      </c>
      <c r="C1490" t="s">
        <v>2685</v>
      </c>
      <c r="D1490" s="7">
        <f>SUMIFS($D:$D,$C:$C,C1490,$A:$A,_xlfn.MAXIFS($A:$A,$A:$A,"&lt;"&amp;A1490))+SUMIFS(Movimentacao!$D:$D,Movimentacao!$C:$C,C1490,Movimentacao!$A:$A,A1490)</f>
        <v>64000</v>
      </c>
      <c r="E1490" s="2">
        <v>109.63</v>
      </c>
      <c r="F1490" s="2">
        <f t="shared" si="24"/>
        <v>7016320</v>
      </c>
    </row>
    <row r="1491" spans="1:6" x14ac:dyDescent="0.25">
      <c r="A1491" s="4">
        <v>44398</v>
      </c>
      <c r="B1491" t="s">
        <v>12</v>
      </c>
      <c r="C1491" t="s">
        <v>2682</v>
      </c>
      <c r="D1491" s="7">
        <f>SUMIFS($D:$D,$C:$C,C1491,$A:$A,_xlfn.MAXIFS($A:$A,$A:$A,"&lt;"&amp;A1491))+SUMIFS(Movimentacao!$D:$D,Movimentacao!$C:$C,C1491,Movimentacao!$A:$A,A1491)</f>
        <v>77623</v>
      </c>
      <c r="E1491" s="2">
        <v>90.6</v>
      </c>
      <c r="F1491" s="2">
        <f t="shared" si="24"/>
        <v>7032643.7999999998</v>
      </c>
    </row>
    <row r="1492" spans="1:6" x14ac:dyDescent="0.25">
      <c r="A1492" s="4">
        <v>44398</v>
      </c>
      <c r="B1492" t="s">
        <v>12</v>
      </c>
      <c r="C1492" t="s">
        <v>2680</v>
      </c>
      <c r="D1492" s="7">
        <f>SUMIFS($D:$D,$C:$C,C1492,$A:$A,_xlfn.MAXIFS($A:$A,$A:$A,"&lt;"&amp;A1492))+SUMIFS(Movimentacao!$D:$D,Movimentacao!$C:$C,C1492,Movimentacao!$A:$A,A1492)</f>
        <v>114551</v>
      </c>
      <c r="E1492" s="2">
        <v>103.96</v>
      </c>
      <c r="F1492" s="2">
        <f t="shared" si="24"/>
        <v>11908721.959999999</v>
      </c>
    </row>
    <row r="1493" spans="1:6" x14ac:dyDescent="0.25">
      <c r="A1493" s="4">
        <v>44398</v>
      </c>
      <c r="B1493" t="s">
        <v>12</v>
      </c>
      <c r="C1493" t="s">
        <v>2673</v>
      </c>
      <c r="D1493" s="7">
        <f>SUMIFS($D:$D,$C:$C,C1493,$A:$A,_xlfn.MAXIFS($A:$A,$A:$A,"&lt;"&amp;A1493))+SUMIFS(Movimentacao!$D:$D,Movimentacao!$C:$C,C1493,Movimentacao!$A:$A,A1493)</f>
        <v>626</v>
      </c>
      <c r="E1493" s="2">
        <v>102.65</v>
      </c>
      <c r="F1493" s="2">
        <f t="shared" si="24"/>
        <v>64258.9</v>
      </c>
    </row>
    <row r="1494" spans="1:6" x14ac:dyDescent="0.25">
      <c r="A1494" s="4">
        <v>44398</v>
      </c>
      <c r="B1494" t="s">
        <v>12</v>
      </c>
      <c r="C1494" t="s">
        <v>2672</v>
      </c>
      <c r="D1494" s="7">
        <f>SUMIFS($D:$D,$C:$C,C1494,$A:$A,_xlfn.MAXIFS($A:$A,$A:$A,"&lt;"&amp;A1494))+SUMIFS(Movimentacao!$D:$D,Movimentacao!$C:$C,C1494,Movimentacao!$A:$A,A1494)</f>
        <v>125878</v>
      </c>
      <c r="E1494" s="2">
        <v>92.8</v>
      </c>
      <c r="F1494" s="2">
        <f t="shared" si="24"/>
        <v>11681478.4</v>
      </c>
    </row>
    <row r="1495" spans="1:6" x14ac:dyDescent="0.25">
      <c r="A1495" s="4">
        <v>44398</v>
      </c>
      <c r="B1495" t="s">
        <v>12</v>
      </c>
      <c r="C1495" t="s">
        <v>2671</v>
      </c>
      <c r="D1495" s="7">
        <f>SUMIFS($D:$D,$C:$C,C1495,$A:$A,_xlfn.MAXIFS($A:$A,$A:$A,"&lt;"&amp;A1495))+SUMIFS(Movimentacao!$D:$D,Movimentacao!$C:$C,C1495,Movimentacao!$A:$A,A1495)</f>
        <v>55971</v>
      </c>
      <c r="E1495" s="2">
        <v>201</v>
      </c>
      <c r="F1495" s="2">
        <f t="shared" si="24"/>
        <v>11250171</v>
      </c>
    </row>
    <row r="1496" spans="1:6" x14ac:dyDescent="0.25">
      <c r="A1496" s="4">
        <v>44398</v>
      </c>
      <c r="B1496" t="s">
        <v>12</v>
      </c>
      <c r="C1496" t="s">
        <v>2670</v>
      </c>
      <c r="D1496" s="7">
        <f>SUMIFS($D:$D,$C:$C,C1496,$A:$A,_xlfn.MAXIFS($A:$A,$A:$A,"&lt;"&amp;A1496))+SUMIFS(Movimentacao!$D:$D,Movimentacao!$C:$C,C1496,Movimentacao!$A:$A,A1496)</f>
        <v>72289</v>
      </c>
      <c r="E1496" s="2">
        <v>82.48</v>
      </c>
      <c r="F1496" s="2">
        <f t="shared" si="24"/>
        <v>5962396.7200000007</v>
      </c>
    </row>
    <row r="1497" spans="1:6" x14ac:dyDescent="0.25">
      <c r="A1497" s="4">
        <v>44398</v>
      </c>
      <c r="B1497" t="s">
        <v>12</v>
      </c>
      <c r="C1497" t="s">
        <v>56</v>
      </c>
      <c r="D1497" s="7">
        <f>SUMIFS($D:$D,$C:$C,C1497,$A:$A,_xlfn.MAXIFS($A:$A,$A:$A,"&lt;"&amp;A1497))+SUMIFS(Movimentacao!$D:$D,Movimentacao!$C:$C,C1497,Movimentacao!$A:$A,A1497)</f>
        <v>132323</v>
      </c>
      <c r="E1497" s="2">
        <v>113.11</v>
      </c>
      <c r="F1497" s="2">
        <f t="shared" si="24"/>
        <v>14967054.529999999</v>
      </c>
    </row>
    <row r="1498" spans="1:6" x14ac:dyDescent="0.25">
      <c r="A1498" s="4">
        <v>44398</v>
      </c>
      <c r="B1498" t="s">
        <v>12</v>
      </c>
      <c r="C1498" t="s">
        <v>55</v>
      </c>
      <c r="D1498" s="7">
        <f>SUMIFS($D:$D,$C:$C,C1498,$A:$A,_xlfn.MAXIFS($A:$A,$A:$A,"&lt;"&amp;A1498))+SUMIFS(Movimentacao!$D:$D,Movimentacao!$C:$C,C1498,Movimentacao!$A:$A,A1498)</f>
        <v>30794</v>
      </c>
      <c r="E1498" s="2">
        <v>100.94</v>
      </c>
      <c r="F1498" s="2">
        <f t="shared" si="24"/>
        <v>3108346.36</v>
      </c>
    </row>
    <row r="1499" spans="1:6" x14ac:dyDescent="0.25">
      <c r="A1499" s="4">
        <v>44398</v>
      </c>
      <c r="B1499" t="s">
        <v>12</v>
      </c>
      <c r="C1499" t="s">
        <v>53</v>
      </c>
      <c r="D1499" s="7">
        <f>SUMIFS($D:$D,$C:$C,C1499,$A:$A,_xlfn.MAXIFS($A:$A,$A:$A,"&lt;"&amp;A1499))+SUMIFS(Movimentacao!$D:$D,Movimentacao!$C:$C,C1499,Movimentacao!$A:$A,A1499)</f>
        <v>158763</v>
      </c>
      <c r="E1499" s="2">
        <v>96.6</v>
      </c>
      <c r="F1499" s="2">
        <f t="shared" si="24"/>
        <v>15336505.799999999</v>
      </c>
    </row>
    <row r="1500" spans="1:6" x14ac:dyDescent="0.25">
      <c r="A1500" s="4">
        <v>44398</v>
      </c>
      <c r="B1500" t="s">
        <v>12</v>
      </c>
      <c r="C1500" t="s">
        <v>52</v>
      </c>
      <c r="D1500" s="7">
        <f>SUMIFS($D:$D,$C:$C,C1500,$A:$A,_xlfn.MAXIFS($A:$A,$A:$A,"&lt;"&amp;A1500))+SUMIFS(Movimentacao!$D:$D,Movimentacao!$C:$C,C1500,Movimentacao!$A:$A,A1500)</f>
        <v>187039</v>
      </c>
      <c r="E1500" s="2">
        <v>99.57</v>
      </c>
      <c r="F1500" s="2">
        <f t="shared" si="24"/>
        <v>18623473.23</v>
      </c>
    </row>
    <row r="1501" spans="1:6" x14ac:dyDescent="0.25">
      <c r="A1501" s="4">
        <v>44398</v>
      </c>
      <c r="B1501" t="s">
        <v>12</v>
      </c>
      <c r="C1501" t="s">
        <v>51</v>
      </c>
      <c r="D1501" s="7">
        <f>SUMIFS($D:$D,$C:$C,C1501,$A:$A,_xlfn.MAXIFS($A:$A,$A:$A,"&lt;"&amp;A1501))+SUMIFS(Movimentacao!$D:$D,Movimentacao!$C:$C,C1501,Movimentacao!$A:$A,A1501)</f>
        <v>34257</v>
      </c>
      <c r="E1501" s="2">
        <v>111.56</v>
      </c>
      <c r="F1501" s="2">
        <f t="shared" si="24"/>
        <v>3821710.92</v>
      </c>
    </row>
    <row r="1502" spans="1:6" x14ac:dyDescent="0.25">
      <c r="A1502" s="4">
        <v>44398</v>
      </c>
      <c r="B1502" t="s">
        <v>12</v>
      </c>
      <c r="C1502" t="s">
        <v>50</v>
      </c>
      <c r="D1502" s="7">
        <f>SUMIFS($D:$D,$C:$C,C1502,$A:$A,_xlfn.MAXIFS($A:$A,$A:$A,"&lt;"&amp;A1502))+SUMIFS(Movimentacao!$D:$D,Movimentacao!$C:$C,C1502,Movimentacao!$A:$A,A1502)</f>
        <v>138700</v>
      </c>
      <c r="E1502" s="2">
        <v>105.21</v>
      </c>
      <c r="F1502" s="2">
        <f t="shared" si="24"/>
        <v>14592627</v>
      </c>
    </row>
    <row r="1503" spans="1:6" x14ac:dyDescent="0.25">
      <c r="A1503" s="4">
        <v>44398</v>
      </c>
      <c r="B1503" t="s">
        <v>12</v>
      </c>
      <c r="C1503" t="s">
        <v>49</v>
      </c>
      <c r="D1503" s="7">
        <f>SUMIFS($D:$D,$C:$C,C1503,$A:$A,_xlfn.MAXIFS($A:$A,$A:$A,"&lt;"&amp;A1503))+SUMIFS(Movimentacao!$D:$D,Movimentacao!$C:$C,C1503,Movimentacao!$A:$A,A1503)</f>
        <v>32774</v>
      </c>
      <c r="E1503" s="2">
        <v>65.13</v>
      </c>
      <c r="F1503" s="2">
        <f t="shared" si="24"/>
        <v>2134570.6199999996</v>
      </c>
    </row>
    <row r="1504" spans="1:6" x14ac:dyDescent="0.25">
      <c r="A1504" s="4">
        <v>44398</v>
      </c>
      <c r="B1504" t="s">
        <v>12</v>
      </c>
      <c r="C1504" t="s">
        <v>48</v>
      </c>
      <c r="D1504" s="7">
        <f>SUMIFS($D:$D,$C:$C,C1504,$A:$A,_xlfn.MAXIFS($A:$A,$A:$A,"&lt;"&amp;A1504))+SUMIFS(Movimentacao!$D:$D,Movimentacao!$C:$C,C1504,Movimentacao!$A:$A,A1504)</f>
        <v>117439</v>
      </c>
      <c r="E1504" s="2">
        <v>107.2</v>
      </c>
      <c r="F1504" s="2">
        <f t="shared" si="24"/>
        <v>12589460.800000001</v>
      </c>
    </row>
    <row r="1505" spans="1:6" x14ac:dyDescent="0.25">
      <c r="A1505" s="4">
        <v>44398</v>
      </c>
      <c r="B1505" t="s">
        <v>12</v>
      </c>
      <c r="C1505" t="s">
        <v>47</v>
      </c>
      <c r="D1505" s="7">
        <f>SUMIFS($D:$D,$C:$C,C1505,$A:$A,_xlfn.MAXIFS($A:$A,$A:$A,"&lt;"&amp;A1505))+SUMIFS(Movimentacao!$D:$D,Movimentacao!$C:$C,C1505,Movimentacao!$A:$A,A1505)</f>
        <v>61212</v>
      </c>
      <c r="E1505" s="2">
        <v>86</v>
      </c>
      <c r="F1505" s="2">
        <f t="shared" si="24"/>
        <v>5264232</v>
      </c>
    </row>
    <row r="1506" spans="1:6" x14ac:dyDescent="0.25">
      <c r="A1506" s="4">
        <v>44398</v>
      </c>
      <c r="B1506" t="s">
        <v>12</v>
      </c>
      <c r="C1506" t="s">
        <v>54</v>
      </c>
      <c r="D1506" s="7">
        <f>SUMIFS($D:$D,$C:$C,C1506,$A:$A,_xlfn.MAXIFS($A:$A,$A:$A,"&lt;"&amp;A1506))+SUMIFS(Movimentacao!$D:$D,Movimentacao!$C:$C,C1506,Movimentacao!$A:$A,A1506)</f>
        <v>85534</v>
      </c>
      <c r="E1506" s="2">
        <v>53.07</v>
      </c>
      <c r="F1506" s="2">
        <f t="shared" si="24"/>
        <v>4539289.38</v>
      </c>
    </row>
    <row r="1507" spans="1:6" x14ac:dyDescent="0.25">
      <c r="A1507" s="4">
        <v>44399</v>
      </c>
      <c r="B1507" t="s">
        <v>12</v>
      </c>
      <c r="C1507" t="s">
        <v>2670</v>
      </c>
      <c r="D1507" s="7">
        <f>SUMIFS($D:$D,$C:$C,C1507,$A:$A,_xlfn.MAXIFS($A:$A,$A:$A,"&lt;"&amp;A1507))+SUMIFS(Movimentacao!$D:$D,Movimentacao!$C:$C,C1507,Movimentacao!$A:$A,A1507)</f>
        <v>72289</v>
      </c>
      <c r="E1507" s="2">
        <v>82.3</v>
      </c>
      <c r="F1507" s="2">
        <f t="shared" si="24"/>
        <v>5949384.7000000002</v>
      </c>
    </row>
    <row r="1508" spans="1:6" x14ac:dyDescent="0.25">
      <c r="A1508" s="4">
        <v>44399</v>
      </c>
      <c r="B1508" t="s">
        <v>12</v>
      </c>
      <c r="C1508" t="s">
        <v>2685</v>
      </c>
      <c r="D1508" s="7">
        <f>SUMIFS($D:$D,$C:$C,C1508,$A:$A,_xlfn.MAXIFS($A:$A,$A:$A,"&lt;"&amp;A1508))+SUMIFS(Movimentacao!$D:$D,Movimentacao!$C:$C,C1508,Movimentacao!$A:$A,A1508)</f>
        <v>64000</v>
      </c>
      <c r="E1508" s="2">
        <v>109.4</v>
      </c>
      <c r="F1508" s="2">
        <f t="shared" si="24"/>
        <v>7001600</v>
      </c>
    </row>
    <row r="1509" spans="1:6" x14ac:dyDescent="0.25">
      <c r="A1509" s="4">
        <v>44399</v>
      </c>
      <c r="B1509" t="s">
        <v>12</v>
      </c>
      <c r="C1509" t="s">
        <v>2682</v>
      </c>
      <c r="D1509" s="7">
        <f>SUMIFS($D:$D,$C:$C,C1509,$A:$A,_xlfn.MAXIFS($A:$A,$A:$A,"&lt;"&amp;A1509))+SUMIFS(Movimentacao!$D:$D,Movimentacao!$C:$C,C1509,Movimentacao!$A:$A,A1509)</f>
        <v>77623</v>
      </c>
      <c r="E1509" s="2">
        <v>90.14</v>
      </c>
      <c r="F1509" s="2">
        <f t="shared" si="24"/>
        <v>6996937.2199999997</v>
      </c>
    </row>
    <row r="1510" spans="1:6" x14ac:dyDescent="0.25">
      <c r="A1510" s="4">
        <v>44399</v>
      </c>
      <c r="B1510" t="s">
        <v>12</v>
      </c>
      <c r="C1510" t="s">
        <v>2680</v>
      </c>
      <c r="D1510" s="7">
        <f>SUMIFS($D:$D,$C:$C,C1510,$A:$A,_xlfn.MAXIFS($A:$A,$A:$A,"&lt;"&amp;A1510))+SUMIFS(Movimentacao!$D:$D,Movimentacao!$C:$C,C1510,Movimentacao!$A:$A,A1510)</f>
        <v>114551</v>
      </c>
      <c r="E1510" s="2">
        <v>103.87</v>
      </c>
      <c r="F1510" s="2">
        <f t="shared" si="24"/>
        <v>11898412.370000001</v>
      </c>
    </row>
    <row r="1511" spans="1:6" x14ac:dyDescent="0.25">
      <c r="A1511" s="4">
        <v>44399</v>
      </c>
      <c r="B1511" t="s">
        <v>12</v>
      </c>
      <c r="C1511" t="s">
        <v>2673</v>
      </c>
      <c r="D1511" s="7">
        <f>SUMIFS($D:$D,$C:$C,C1511,$A:$A,_xlfn.MAXIFS($A:$A,$A:$A,"&lt;"&amp;A1511))+SUMIFS(Movimentacao!$D:$D,Movimentacao!$C:$C,C1511,Movimentacao!$A:$A,A1511)</f>
        <v>626</v>
      </c>
      <c r="E1511" s="2">
        <v>102.69</v>
      </c>
      <c r="F1511" s="2">
        <f t="shared" si="24"/>
        <v>64283.939999999995</v>
      </c>
    </row>
    <row r="1512" spans="1:6" x14ac:dyDescent="0.25">
      <c r="A1512" s="4">
        <v>44399</v>
      </c>
      <c r="B1512" t="s">
        <v>12</v>
      </c>
      <c r="C1512" t="s">
        <v>2672</v>
      </c>
      <c r="D1512" s="7">
        <f>SUMIFS($D:$D,$C:$C,C1512,$A:$A,_xlfn.MAXIFS($A:$A,$A:$A,"&lt;"&amp;A1512))+SUMIFS(Movimentacao!$D:$D,Movimentacao!$C:$C,C1512,Movimentacao!$A:$A,A1512)</f>
        <v>125878</v>
      </c>
      <c r="E1512" s="2">
        <v>91.65</v>
      </c>
      <c r="F1512" s="2">
        <f t="shared" si="24"/>
        <v>11536718.700000001</v>
      </c>
    </row>
    <row r="1513" spans="1:6" x14ac:dyDescent="0.25">
      <c r="A1513" s="4">
        <v>44399</v>
      </c>
      <c r="B1513" t="s">
        <v>12</v>
      </c>
      <c r="C1513" t="s">
        <v>2671</v>
      </c>
      <c r="D1513" s="7">
        <f>SUMIFS($D:$D,$C:$C,C1513,$A:$A,_xlfn.MAXIFS($A:$A,$A:$A,"&lt;"&amp;A1513))+SUMIFS(Movimentacao!$D:$D,Movimentacao!$C:$C,C1513,Movimentacao!$A:$A,A1513)</f>
        <v>55971</v>
      </c>
      <c r="E1513" s="2">
        <v>200.3</v>
      </c>
      <c r="F1513" s="2">
        <f t="shared" si="24"/>
        <v>11210991.300000001</v>
      </c>
    </row>
    <row r="1514" spans="1:6" x14ac:dyDescent="0.25">
      <c r="A1514" s="4">
        <v>44399</v>
      </c>
      <c r="B1514" t="s">
        <v>12</v>
      </c>
      <c r="C1514" t="s">
        <v>56</v>
      </c>
      <c r="D1514" s="7">
        <f>SUMIFS($D:$D,$C:$C,C1514,$A:$A,_xlfn.MAXIFS($A:$A,$A:$A,"&lt;"&amp;A1514))+SUMIFS(Movimentacao!$D:$D,Movimentacao!$C:$C,C1514,Movimentacao!$A:$A,A1514)</f>
        <v>132323</v>
      </c>
      <c r="E1514" s="2">
        <v>112.95</v>
      </c>
      <c r="F1514" s="2">
        <f t="shared" si="24"/>
        <v>14945882.85</v>
      </c>
    </row>
    <row r="1515" spans="1:6" x14ac:dyDescent="0.25">
      <c r="A1515" s="4">
        <v>44399</v>
      </c>
      <c r="B1515" t="s">
        <v>12</v>
      </c>
      <c r="C1515" t="s">
        <v>48</v>
      </c>
      <c r="D1515" s="7">
        <f>SUMIFS($D:$D,$C:$C,C1515,$A:$A,_xlfn.MAXIFS($A:$A,$A:$A,"&lt;"&amp;A1515))+SUMIFS(Movimentacao!$D:$D,Movimentacao!$C:$C,C1515,Movimentacao!$A:$A,A1515)</f>
        <v>117439</v>
      </c>
      <c r="E1515" s="2">
        <v>106.49</v>
      </c>
      <c r="F1515" s="2">
        <f t="shared" si="24"/>
        <v>12506079.109999999</v>
      </c>
    </row>
    <row r="1516" spans="1:6" x14ac:dyDescent="0.25">
      <c r="A1516" s="4">
        <v>44399</v>
      </c>
      <c r="B1516" t="s">
        <v>12</v>
      </c>
      <c r="C1516" t="s">
        <v>54</v>
      </c>
      <c r="D1516" s="7">
        <f>SUMIFS($D:$D,$C:$C,C1516,$A:$A,_xlfn.MAXIFS($A:$A,$A:$A,"&lt;"&amp;A1516))+SUMIFS(Movimentacao!$D:$D,Movimentacao!$C:$C,C1516,Movimentacao!$A:$A,A1516)</f>
        <v>85534</v>
      </c>
      <c r="E1516" s="2">
        <v>53.14</v>
      </c>
      <c r="F1516" s="2">
        <f t="shared" si="24"/>
        <v>4545276.76</v>
      </c>
    </row>
    <row r="1517" spans="1:6" x14ac:dyDescent="0.25">
      <c r="A1517" s="4">
        <v>44399</v>
      </c>
      <c r="B1517" t="s">
        <v>12</v>
      </c>
      <c r="C1517" t="s">
        <v>53</v>
      </c>
      <c r="D1517" s="7">
        <f>SUMIFS($D:$D,$C:$C,C1517,$A:$A,_xlfn.MAXIFS($A:$A,$A:$A,"&lt;"&amp;A1517))+SUMIFS(Movimentacao!$D:$D,Movimentacao!$C:$C,C1517,Movimentacao!$A:$A,A1517)</f>
        <v>158493</v>
      </c>
      <c r="E1517" s="2">
        <v>96.67</v>
      </c>
      <c r="F1517" s="2">
        <f t="shared" si="24"/>
        <v>15321518.310000001</v>
      </c>
    </row>
    <row r="1518" spans="1:6" x14ac:dyDescent="0.25">
      <c r="A1518" s="4">
        <v>44399</v>
      </c>
      <c r="B1518" t="s">
        <v>12</v>
      </c>
      <c r="C1518" t="s">
        <v>52</v>
      </c>
      <c r="D1518" s="7">
        <f>SUMIFS($D:$D,$C:$C,C1518,$A:$A,_xlfn.MAXIFS($A:$A,$A:$A,"&lt;"&amp;A1518))+SUMIFS(Movimentacao!$D:$D,Movimentacao!$C:$C,C1518,Movimentacao!$A:$A,A1518)</f>
        <v>187039</v>
      </c>
      <c r="E1518" s="2">
        <v>99.89</v>
      </c>
      <c r="F1518" s="2">
        <f t="shared" si="24"/>
        <v>18683325.710000001</v>
      </c>
    </row>
    <row r="1519" spans="1:6" x14ac:dyDescent="0.25">
      <c r="A1519" s="4">
        <v>44399</v>
      </c>
      <c r="B1519" t="s">
        <v>12</v>
      </c>
      <c r="C1519" t="s">
        <v>51</v>
      </c>
      <c r="D1519" s="7">
        <f>SUMIFS($D:$D,$C:$C,C1519,$A:$A,_xlfn.MAXIFS($A:$A,$A:$A,"&lt;"&amp;A1519))+SUMIFS(Movimentacao!$D:$D,Movimentacao!$C:$C,C1519,Movimentacao!$A:$A,A1519)</f>
        <v>34257</v>
      </c>
      <c r="E1519" s="2">
        <v>112.7</v>
      </c>
      <c r="F1519" s="2">
        <f t="shared" si="24"/>
        <v>3860763.9</v>
      </c>
    </row>
    <row r="1520" spans="1:6" x14ac:dyDescent="0.25">
      <c r="A1520" s="4">
        <v>44399</v>
      </c>
      <c r="B1520" t="s">
        <v>12</v>
      </c>
      <c r="C1520" t="s">
        <v>50</v>
      </c>
      <c r="D1520" s="7">
        <f>SUMIFS($D:$D,$C:$C,C1520,$A:$A,_xlfn.MAXIFS($A:$A,$A:$A,"&lt;"&amp;A1520))+SUMIFS(Movimentacao!$D:$D,Movimentacao!$C:$C,C1520,Movimentacao!$A:$A,A1520)</f>
        <v>138700</v>
      </c>
      <c r="E1520" s="2">
        <v>105.16</v>
      </c>
      <c r="F1520" s="2">
        <f t="shared" si="24"/>
        <v>14585692</v>
      </c>
    </row>
    <row r="1521" spans="1:6" x14ac:dyDescent="0.25">
      <c r="A1521" s="4">
        <v>44399</v>
      </c>
      <c r="B1521" t="s">
        <v>12</v>
      </c>
      <c r="C1521" t="s">
        <v>49</v>
      </c>
      <c r="D1521" s="7">
        <f>SUMIFS($D:$D,$C:$C,C1521,$A:$A,_xlfn.MAXIFS($A:$A,$A:$A,"&lt;"&amp;A1521))+SUMIFS(Movimentacao!$D:$D,Movimentacao!$C:$C,C1521,Movimentacao!$A:$A,A1521)</f>
        <v>32774</v>
      </c>
      <c r="E1521" s="2">
        <v>66.569999999999993</v>
      </c>
      <c r="F1521" s="2">
        <f t="shared" si="24"/>
        <v>2181765.1799999997</v>
      </c>
    </row>
    <row r="1522" spans="1:6" x14ac:dyDescent="0.25">
      <c r="A1522" s="4">
        <v>44399</v>
      </c>
      <c r="B1522" t="s">
        <v>12</v>
      </c>
      <c r="C1522" t="s">
        <v>55</v>
      </c>
      <c r="D1522" s="7">
        <f>SUMIFS($D:$D,$C:$C,C1522,$A:$A,_xlfn.MAXIFS($A:$A,$A:$A,"&lt;"&amp;A1522))+SUMIFS(Movimentacao!$D:$D,Movimentacao!$C:$C,C1522,Movimentacao!$A:$A,A1522)</f>
        <v>30794</v>
      </c>
      <c r="E1522" s="2">
        <v>101.99</v>
      </c>
      <c r="F1522" s="2">
        <f t="shared" si="24"/>
        <v>3140680.06</v>
      </c>
    </row>
    <row r="1523" spans="1:6" x14ac:dyDescent="0.25">
      <c r="A1523" s="4">
        <v>44399</v>
      </c>
      <c r="B1523" t="s">
        <v>12</v>
      </c>
      <c r="C1523" t="s">
        <v>47</v>
      </c>
      <c r="D1523" s="7">
        <f>SUMIFS($D:$D,$C:$C,C1523,$A:$A,_xlfn.MAXIFS($A:$A,$A:$A,"&lt;"&amp;A1523))+SUMIFS(Movimentacao!$D:$D,Movimentacao!$C:$C,C1523,Movimentacao!$A:$A,A1523)</f>
        <v>62113</v>
      </c>
      <c r="E1523" s="2">
        <v>86</v>
      </c>
      <c r="F1523" s="2">
        <f t="shared" si="24"/>
        <v>5341718</v>
      </c>
    </row>
    <row r="1524" spans="1:6" x14ac:dyDescent="0.25">
      <c r="A1524" s="4">
        <v>44400</v>
      </c>
      <c r="B1524" t="s">
        <v>12</v>
      </c>
      <c r="C1524" t="s">
        <v>2685</v>
      </c>
      <c r="D1524" s="7">
        <f>SUMIFS($D:$D,$C:$C,C1524,$A:$A,_xlfn.MAXIFS($A:$A,$A:$A,"&lt;"&amp;A1524))+SUMIFS(Movimentacao!$D:$D,Movimentacao!$C:$C,C1524,Movimentacao!$A:$A,A1524)</f>
        <v>64000</v>
      </c>
      <c r="E1524" s="2">
        <v>109.7</v>
      </c>
      <c r="F1524" s="2">
        <f t="shared" si="24"/>
        <v>7020800</v>
      </c>
    </row>
    <row r="1525" spans="1:6" x14ac:dyDescent="0.25">
      <c r="A1525" s="4">
        <v>44400</v>
      </c>
      <c r="B1525" t="s">
        <v>12</v>
      </c>
      <c r="C1525" t="s">
        <v>2682</v>
      </c>
      <c r="D1525" s="7">
        <f>SUMIFS($D:$D,$C:$C,C1525,$A:$A,_xlfn.MAXIFS($A:$A,$A:$A,"&lt;"&amp;A1525))+SUMIFS(Movimentacao!$D:$D,Movimentacao!$C:$C,C1525,Movimentacao!$A:$A,A1525)</f>
        <v>77623</v>
      </c>
      <c r="E1525" s="2">
        <v>90.47</v>
      </c>
      <c r="F1525" s="2">
        <f t="shared" si="24"/>
        <v>7022552.8099999996</v>
      </c>
    </row>
    <row r="1526" spans="1:6" x14ac:dyDescent="0.25">
      <c r="A1526" s="4">
        <v>44400</v>
      </c>
      <c r="B1526" t="s">
        <v>12</v>
      </c>
      <c r="C1526" t="s">
        <v>2680</v>
      </c>
      <c r="D1526" s="7">
        <f>SUMIFS($D:$D,$C:$C,C1526,$A:$A,_xlfn.MAXIFS($A:$A,$A:$A,"&lt;"&amp;A1526))+SUMIFS(Movimentacao!$D:$D,Movimentacao!$C:$C,C1526,Movimentacao!$A:$A,A1526)</f>
        <v>114551</v>
      </c>
      <c r="E1526" s="2">
        <v>103.63</v>
      </c>
      <c r="F1526" s="2">
        <f t="shared" si="24"/>
        <v>11870920.129999999</v>
      </c>
    </row>
    <row r="1527" spans="1:6" x14ac:dyDescent="0.25">
      <c r="A1527" s="4">
        <v>44400</v>
      </c>
      <c r="B1527" t="s">
        <v>12</v>
      </c>
      <c r="C1527" t="s">
        <v>2673</v>
      </c>
      <c r="D1527" s="7">
        <f>SUMIFS($D:$D,$C:$C,C1527,$A:$A,_xlfn.MAXIFS($A:$A,$A:$A,"&lt;"&amp;A1527))+SUMIFS(Movimentacao!$D:$D,Movimentacao!$C:$C,C1527,Movimentacao!$A:$A,A1527)</f>
        <v>626</v>
      </c>
      <c r="E1527" s="2">
        <v>102.26</v>
      </c>
      <c r="F1527" s="2">
        <f t="shared" si="24"/>
        <v>64014.76</v>
      </c>
    </row>
    <row r="1528" spans="1:6" x14ac:dyDescent="0.25">
      <c r="A1528" s="4">
        <v>44400</v>
      </c>
      <c r="B1528" t="s">
        <v>12</v>
      </c>
      <c r="C1528" t="s">
        <v>2672</v>
      </c>
      <c r="D1528" s="7">
        <f>SUMIFS($D:$D,$C:$C,C1528,$A:$A,_xlfn.MAXIFS($A:$A,$A:$A,"&lt;"&amp;A1528))+SUMIFS(Movimentacao!$D:$D,Movimentacao!$C:$C,C1528,Movimentacao!$A:$A,A1528)</f>
        <v>125878</v>
      </c>
      <c r="E1528" s="2">
        <v>91.71</v>
      </c>
      <c r="F1528" s="2">
        <f t="shared" si="24"/>
        <v>11544271.379999999</v>
      </c>
    </row>
    <row r="1529" spans="1:6" x14ac:dyDescent="0.25">
      <c r="A1529" s="4">
        <v>44400</v>
      </c>
      <c r="B1529" t="s">
        <v>12</v>
      </c>
      <c r="C1529" t="s">
        <v>2671</v>
      </c>
      <c r="D1529" s="7">
        <f>SUMIFS($D:$D,$C:$C,C1529,$A:$A,_xlfn.MAXIFS($A:$A,$A:$A,"&lt;"&amp;A1529))+SUMIFS(Movimentacao!$D:$D,Movimentacao!$C:$C,C1529,Movimentacao!$A:$A,A1529)</f>
        <v>55971</v>
      </c>
      <c r="E1529" s="2">
        <v>200.96</v>
      </c>
      <c r="F1529" s="2">
        <f t="shared" si="24"/>
        <v>11247932.16</v>
      </c>
    </row>
    <row r="1530" spans="1:6" x14ac:dyDescent="0.25">
      <c r="A1530" s="4">
        <v>44400</v>
      </c>
      <c r="B1530" t="s">
        <v>12</v>
      </c>
      <c r="C1530" t="s">
        <v>2670</v>
      </c>
      <c r="D1530" s="7">
        <f>SUMIFS($D:$D,$C:$C,C1530,$A:$A,_xlfn.MAXIFS($A:$A,$A:$A,"&lt;"&amp;A1530))+SUMIFS(Movimentacao!$D:$D,Movimentacao!$C:$C,C1530,Movimentacao!$A:$A,A1530)</f>
        <v>72289</v>
      </c>
      <c r="E1530" s="2">
        <v>81.97</v>
      </c>
      <c r="F1530" s="2">
        <f t="shared" si="24"/>
        <v>5925529.3300000001</v>
      </c>
    </row>
    <row r="1531" spans="1:6" x14ac:dyDescent="0.25">
      <c r="A1531" s="4">
        <v>44400</v>
      </c>
      <c r="B1531" t="s">
        <v>12</v>
      </c>
      <c r="C1531" t="s">
        <v>56</v>
      </c>
      <c r="D1531" s="7">
        <f>SUMIFS($D:$D,$C:$C,C1531,$A:$A,_xlfn.MAXIFS($A:$A,$A:$A,"&lt;"&amp;A1531))+SUMIFS(Movimentacao!$D:$D,Movimentacao!$C:$C,C1531,Movimentacao!$A:$A,A1531)</f>
        <v>132323</v>
      </c>
      <c r="E1531" s="2">
        <v>112</v>
      </c>
      <c r="F1531" s="2">
        <f t="shared" si="24"/>
        <v>14820176</v>
      </c>
    </row>
    <row r="1532" spans="1:6" x14ac:dyDescent="0.25">
      <c r="A1532" s="4">
        <v>44400</v>
      </c>
      <c r="B1532" t="s">
        <v>12</v>
      </c>
      <c r="C1532" t="s">
        <v>55</v>
      </c>
      <c r="D1532" s="7">
        <f>SUMIFS($D:$D,$C:$C,C1532,$A:$A,_xlfn.MAXIFS($A:$A,$A:$A,"&lt;"&amp;A1532))+SUMIFS(Movimentacao!$D:$D,Movimentacao!$C:$C,C1532,Movimentacao!$A:$A,A1532)</f>
        <v>30794</v>
      </c>
      <c r="E1532" s="2">
        <v>102.2</v>
      </c>
      <c r="F1532" s="2">
        <f t="shared" si="24"/>
        <v>3147146.8000000003</v>
      </c>
    </row>
    <row r="1533" spans="1:6" x14ac:dyDescent="0.25">
      <c r="A1533" s="4">
        <v>44400</v>
      </c>
      <c r="B1533" t="s">
        <v>12</v>
      </c>
      <c r="C1533" t="s">
        <v>54</v>
      </c>
      <c r="D1533" s="7">
        <f>SUMIFS($D:$D,$C:$C,C1533,$A:$A,_xlfn.MAXIFS($A:$A,$A:$A,"&lt;"&amp;A1533))+SUMIFS(Movimentacao!$D:$D,Movimentacao!$C:$C,C1533,Movimentacao!$A:$A,A1533)</f>
        <v>85534</v>
      </c>
      <c r="E1533" s="2">
        <v>52.83</v>
      </c>
      <c r="F1533" s="2">
        <f t="shared" si="24"/>
        <v>4518761.22</v>
      </c>
    </row>
    <row r="1534" spans="1:6" x14ac:dyDescent="0.25">
      <c r="A1534" s="4">
        <v>44400</v>
      </c>
      <c r="B1534" t="s">
        <v>12</v>
      </c>
      <c r="C1534" t="s">
        <v>53</v>
      </c>
      <c r="D1534" s="7">
        <f>SUMIFS($D:$D,$C:$C,C1534,$A:$A,_xlfn.MAXIFS($A:$A,$A:$A,"&lt;"&amp;A1534))+SUMIFS(Movimentacao!$D:$D,Movimentacao!$C:$C,C1534,Movimentacao!$A:$A,A1534)</f>
        <v>158247</v>
      </c>
      <c r="E1534" s="2">
        <v>95.95</v>
      </c>
      <c r="F1534" s="2">
        <f t="shared" si="24"/>
        <v>15183799.65</v>
      </c>
    </row>
    <row r="1535" spans="1:6" x14ac:dyDescent="0.25">
      <c r="A1535" s="4">
        <v>44400</v>
      </c>
      <c r="B1535" t="s">
        <v>12</v>
      </c>
      <c r="C1535" t="s">
        <v>52</v>
      </c>
      <c r="D1535" s="7">
        <f>SUMIFS($D:$D,$C:$C,C1535,$A:$A,_xlfn.MAXIFS($A:$A,$A:$A,"&lt;"&amp;A1535))+SUMIFS(Movimentacao!$D:$D,Movimentacao!$C:$C,C1535,Movimentacao!$A:$A,A1535)</f>
        <v>187039</v>
      </c>
      <c r="E1535" s="2">
        <v>99.59</v>
      </c>
      <c r="F1535" s="2">
        <f t="shared" si="24"/>
        <v>18627214.010000002</v>
      </c>
    </row>
    <row r="1536" spans="1:6" x14ac:dyDescent="0.25">
      <c r="A1536" s="4">
        <v>44400</v>
      </c>
      <c r="B1536" t="s">
        <v>12</v>
      </c>
      <c r="C1536" t="s">
        <v>51</v>
      </c>
      <c r="D1536" s="7">
        <f>SUMIFS($D:$D,$C:$C,C1536,$A:$A,_xlfn.MAXIFS($A:$A,$A:$A,"&lt;"&amp;A1536))+SUMIFS(Movimentacao!$D:$D,Movimentacao!$C:$C,C1536,Movimentacao!$A:$A,A1536)</f>
        <v>34257</v>
      </c>
      <c r="E1536" s="2">
        <v>111.95</v>
      </c>
      <c r="F1536" s="2">
        <f t="shared" si="24"/>
        <v>3835071.15</v>
      </c>
    </row>
    <row r="1537" spans="1:6" x14ac:dyDescent="0.25">
      <c r="A1537" s="4">
        <v>44400</v>
      </c>
      <c r="B1537" t="s">
        <v>12</v>
      </c>
      <c r="C1537" t="s">
        <v>50</v>
      </c>
      <c r="D1537" s="7">
        <f>SUMIFS($D:$D,$C:$C,C1537,$A:$A,_xlfn.MAXIFS($A:$A,$A:$A,"&lt;"&amp;A1537))+SUMIFS(Movimentacao!$D:$D,Movimentacao!$C:$C,C1537,Movimentacao!$A:$A,A1537)</f>
        <v>138700</v>
      </c>
      <c r="E1537" s="2">
        <v>105.39</v>
      </c>
      <c r="F1537" s="2">
        <f t="shared" si="24"/>
        <v>14617593</v>
      </c>
    </row>
    <row r="1538" spans="1:6" x14ac:dyDescent="0.25">
      <c r="A1538" s="4">
        <v>44400</v>
      </c>
      <c r="B1538" t="s">
        <v>12</v>
      </c>
      <c r="C1538" t="s">
        <v>49</v>
      </c>
      <c r="D1538" s="7">
        <f>SUMIFS($D:$D,$C:$C,C1538,$A:$A,_xlfn.MAXIFS($A:$A,$A:$A,"&lt;"&amp;A1538))+SUMIFS(Movimentacao!$D:$D,Movimentacao!$C:$C,C1538,Movimentacao!$A:$A,A1538)</f>
        <v>32774</v>
      </c>
      <c r="E1538" s="2">
        <v>66.25</v>
      </c>
      <c r="F1538" s="2">
        <f t="shared" si="24"/>
        <v>2171277.5</v>
      </c>
    </row>
    <row r="1539" spans="1:6" x14ac:dyDescent="0.25">
      <c r="A1539" s="4">
        <v>44400</v>
      </c>
      <c r="B1539" t="s">
        <v>12</v>
      </c>
      <c r="C1539" t="s">
        <v>48</v>
      </c>
      <c r="D1539" s="7">
        <f>SUMIFS($D:$D,$C:$C,C1539,$A:$A,_xlfn.MAXIFS($A:$A,$A:$A,"&lt;"&amp;A1539))+SUMIFS(Movimentacao!$D:$D,Movimentacao!$C:$C,C1539,Movimentacao!$A:$A,A1539)</f>
        <v>117439</v>
      </c>
      <c r="E1539" s="2">
        <v>106</v>
      </c>
      <c r="F1539" s="2">
        <f t="shared" si="24"/>
        <v>12448534</v>
      </c>
    </row>
    <row r="1540" spans="1:6" x14ac:dyDescent="0.25">
      <c r="A1540" s="4">
        <v>44400</v>
      </c>
      <c r="B1540" t="s">
        <v>12</v>
      </c>
      <c r="C1540" t="s">
        <v>47</v>
      </c>
      <c r="D1540" s="7">
        <f>SUMIFS($D:$D,$C:$C,C1540,$A:$A,_xlfn.MAXIFS($A:$A,$A:$A,"&lt;"&amp;A1540))+SUMIFS(Movimentacao!$D:$D,Movimentacao!$C:$C,C1540,Movimentacao!$A:$A,A1540)</f>
        <v>64233</v>
      </c>
      <c r="E1540" s="2">
        <v>85.78</v>
      </c>
      <c r="F1540" s="2">
        <f t="shared" si="24"/>
        <v>5509906.7400000002</v>
      </c>
    </row>
    <row r="1541" spans="1:6" x14ac:dyDescent="0.25">
      <c r="A1541" s="4">
        <v>44403</v>
      </c>
      <c r="B1541" t="s">
        <v>12</v>
      </c>
      <c r="C1541" t="s">
        <v>2682</v>
      </c>
      <c r="D1541" s="7">
        <f>SUMIFS($D:$D,$C:$C,C1541,$A:$A,_xlfn.MAXIFS($A:$A,$A:$A,"&lt;"&amp;A1541))+SUMIFS(Movimentacao!$D:$D,Movimentacao!$C:$C,C1541,Movimentacao!$A:$A,A1541)</f>
        <v>77623</v>
      </c>
      <c r="E1541" s="2">
        <v>90.24</v>
      </c>
      <c r="F1541" s="2">
        <f t="shared" si="24"/>
        <v>7004699.5199999996</v>
      </c>
    </row>
    <row r="1542" spans="1:6" x14ac:dyDescent="0.25">
      <c r="A1542" s="4">
        <v>44403</v>
      </c>
      <c r="B1542" t="s">
        <v>12</v>
      </c>
      <c r="C1542" t="s">
        <v>2680</v>
      </c>
      <c r="D1542" s="7">
        <f>SUMIFS($D:$D,$C:$C,C1542,$A:$A,_xlfn.MAXIFS($A:$A,$A:$A,"&lt;"&amp;A1542))+SUMIFS(Movimentacao!$D:$D,Movimentacao!$C:$C,C1542,Movimentacao!$A:$A,A1542)</f>
        <v>114551</v>
      </c>
      <c r="E1542" s="2">
        <v>103.7</v>
      </c>
      <c r="F1542" s="2">
        <f t="shared" si="24"/>
        <v>11878938.700000001</v>
      </c>
    </row>
    <row r="1543" spans="1:6" x14ac:dyDescent="0.25">
      <c r="A1543" s="4">
        <v>44403</v>
      </c>
      <c r="B1543" t="s">
        <v>12</v>
      </c>
      <c r="C1543" t="s">
        <v>2673</v>
      </c>
      <c r="D1543" s="7">
        <f>SUMIFS($D:$D,$C:$C,C1543,$A:$A,_xlfn.MAXIFS($A:$A,$A:$A,"&lt;"&amp;A1543))+SUMIFS(Movimentacao!$D:$D,Movimentacao!$C:$C,C1543,Movimentacao!$A:$A,A1543)</f>
        <v>626</v>
      </c>
      <c r="E1543" s="2">
        <v>102.81</v>
      </c>
      <c r="F1543" s="2">
        <f t="shared" si="24"/>
        <v>64359.060000000005</v>
      </c>
    </row>
    <row r="1544" spans="1:6" x14ac:dyDescent="0.25">
      <c r="A1544" s="4">
        <v>44403</v>
      </c>
      <c r="B1544" t="s">
        <v>12</v>
      </c>
      <c r="C1544" t="s">
        <v>2672</v>
      </c>
      <c r="D1544" s="7">
        <f>SUMIFS($D:$D,$C:$C,C1544,$A:$A,_xlfn.MAXIFS($A:$A,$A:$A,"&lt;"&amp;A1544))+SUMIFS(Movimentacao!$D:$D,Movimentacao!$C:$C,C1544,Movimentacao!$A:$A,A1544)</f>
        <v>125878</v>
      </c>
      <c r="E1544" s="2">
        <v>91.5</v>
      </c>
      <c r="F1544" s="2">
        <f t="shared" si="24"/>
        <v>11517837</v>
      </c>
    </row>
    <row r="1545" spans="1:6" x14ac:dyDescent="0.25">
      <c r="A1545" s="4">
        <v>44403</v>
      </c>
      <c r="B1545" t="s">
        <v>12</v>
      </c>
      <c r="C1545" t="s">
        <v>2671</v>
      </c>
      <c r="D1545" s="7">
        <f>SUMIFS($D:$D,$C:$C,C1545,$A:$A,_xlfn.MAXIFS($A:$A,$A:$A,"&lt;"&amp;A1545))+SUMIFS(Movimentacao!$D:$D,Movimentacao!$C:$C,C1545,Movimentacao!$A:$A,A1545)</f>
        <v>55971</v>
      </c>
      <c r="E1545" s="2">
        <v>200.9</v>
      </c>
      <c r="F1545" s="2">
        <f t="shared" ref="F1545:F1608" si="25">D1545*E1545</f>
        <v>11244573.9</v>
      </c>
    </row>
    <row r="1546" spans="1:6" x14ac:dyDescent="0.25">
      <c r="A1546" s="4">
        <v>44403</v>
      </c>
      <c r="B1546" t="s">
        <v>12</v>
      </c>
      <c r="C1546" t="s">
        <v>2670</v>
      </c>
      <c r="D1546" s="7">
        <f>SUMIFS($D:$D,$C:$C,C1546,$A:$A,_xlfn.MAXIFS($A:$A,$A:$A,"&lt;"&amp;A1546))+SUMIFS(Movimentacao!$D:$D,Movimentacao!$C:$C,C1546,Movimentacao!$A:$A,A1546)</f>
        <v>72289</v>
      </c>
      <c r="E1546" s="2">
        <v>82.19</v>
      </c>
      <c r="F1546" s="2">
        <f t="shared" si="25"/>
        <v>5941432.9100000001</v>
      </c>
    </row>
    <row r="1547" spans="1:6" x14ac:dyDescent="0.25">
      <c r="A1547" s="4">
        <v>44403</v>
      </c>
      <c r="B1547" t="s">
        <v>12</v>
      </c>
      <c r="C1547" t="s">
        <v>56</v>
      </c>
      <c r="D1547" s="7">
        <f>SUMIFS($D:$D,$C:$C,C1547,$A:$A,_xlfn.MAXIFS($A:$A,$A:$A,"&lt;"&amp;A1547))+SUMIFS(Movimentacao!$D:$D,Movimentacao!$C:$C,C1547,Movimentacao!$A:$A,A1547)</f>
        <v>132323</v>
      </c>
      <c r="E1547" s="2">
        <v>112.24</v>
      </c>
      <c r="F1547" s="2">
        <f t="shared" si="25"/>
        <v>14851933.52</v>
      </c>
    </row>
    <row r="1548" spans="1:6" x14ac:dyDescent="0.25">
      <c r="A1548" s="4">
        <v>44403</v>
      </c>
      <c r="B1548" t="s">
        <v>12</v>
      </c>
      <c r="C1548" t="s">
        <v>55</v>
      </c>
      <c r="D1548" s="7">
        <f>SUMIFS($D:$D,$C:$C,C1548,$A:$A,_xlfn.MAXIFS($A:$A,$A:$A,"&lt;"&amp;A1548))+SUMIFS(Movimentacao!$D:$D,Movimentacao!$C:$C,C1548,Movimentacao!$A:$A,A1548)</f>
        <v>30794</v>
      </c>
      <c r="E1548" s="2">
        <v>103</v>
      </c>
      <c r="F1548" s="2">
        <f t="shared" si="25"/>
        <v>3171782</v>
      </c>
    </row>
    <row r="1549" spans="1:6" x14ac:dyDescent="0.25">
      <c r="A1549" s="4">
        <v>44403</v>
      </c>
      <c r="B1549" t="s">
        <v>12</v>
      </c>
      <c r="C1549" t="s">
        <v>2685</v>
      </c>
      <c r="D1549" s="7">
        <f>SUMIFS($D:$D,$C:$C,C1549,$A:$A,_xlfn.MAXIFS($A:$A,$A:$A,"&lt;"&amp;A1549))+SUMIFS(Movimentacao!$D:$D,Movimentacao!$C:$C,C1549,Movimentacao!$A:$A,A1549)</f>
        <v>64000</v>
      </c>
      <c r="E1549" s="2">
        <v>109.45</v>
      </c>
      <c r="F1549" s="2">
        <f t="shared" si="25"/>
        <v>7004800</v>
      </c>
    </row>
    <row r="1550" spans="1:6" x14ac:dyDescent="0.25">
      <c r="A1550" s="4">
        <v>44403</v>
      </c>
      <c r="B1550" t="s">
        <v>12</v>
      </c>
      <c r="C1550" t="s">
        <v>53</v>
      </c>
      <c r="D1550" s="7">
        <f>SUMIFS($D:$D,$C:$C,C1550,$A:$A,_xlfn.MAXIFS($A:$A,$A:$A,"&lt;"&amp;A1550))+SUMIFS(Movimentacao!$D:$D,Movimentacao!$C:$C,C1550,Movimentacao!$A:$A,A1550)</f>
        <v>157621</v>
      </c>
      <c r="E1550" s="2">
        <v>96.01</v>
      </c>
      <c r="F1550" s="2">
        <f t="shared" si="25"/>
        <v>15133192.210000001</v>
      </c>
    </row>
    <row r="1551" spans="1:6" x14ac:dyDescent="0.25">
      <c r="A1551" s="4">
        <v>44403</v>
      </c>
      <c r="B1551" t="s">
        <v>12</v>
      </c>
      <c r="C1551" t="s">
        <v>52</v>
      </c>
      <c r="D1551" s="7">
        <f>SUMIFS($D:$D,$C:$C,C1551,$A:$A,_xlfn.MAXIFS($A:$A,$A:$A,"&lt;"&amp;A1551))+SUMIFS(Movimentacao!$D:$D,Movimentacao!$C:$C,C1551,Movimentacao!$A:$A,A1551)</f>
        <v>187039</v>
      </c>
      <c r="E1551" s="2">
        <v>99.73</v>
      </c>
      <c r="F1551" s="2">
        <f t="shared" si="25"/>
        <v>18653399.470000003</v>
      </c>
    </row>
    <row r="1552" spans="1:6" x14ac:dyDescent="0.25">
      <c r="A1552" s="4">
        <v>44403</v>
      </c>
      <c r="B1552" t="s">
        <v>12</v>
      </c>
      <c r="C1552" t="s">
        <v>51</v>
      </c>
      <c r="D1552" s="7">
        <f>SUMIFS($D:$D,$C:$C,C1552,$A:$A,_xlfn.MAXIFS($A:$A,$A:$A,"&lt;"&amp;A1552))+SUMIFS(Movimentacao!$D:$D,Movimentacao!$C:$C,C1552,Movimentacao!$A:$A,A1552)</f>
        <v>34257</v>
      </c>
      <c r="E1552" s="2">
        <v>112.95</v>
      </c>
      <c r="F1552" s="2">
        <f t="shared" si="25"/>
        <v>3869328.15</v>
      </c>
    </row>
    <row r="1553" spans="1:6" x14ac:dyDescent="0.25">
      <c r="A1553" s="4">
        <v>44403</v>
      </c>
      <c r="B1553" t="s">
        <v>12</v>
      </c>
      <c r="C1553" t="s">
        <v>50</v>
      </c>
      <c r="D1553" s="7">
        <f>SUMIFS($D:$D,$C:$C,C1553,$A:$A,_xlfn.MAXIFS($A:$A,$A:$A,"&lt;"&amp;A1553))+SUMIFS(Movimentacao!$D:$D,Movimentacao!$C:$C,C1553,Movimentacao!$A:$A,A1553)</f>
        <v>138700</v>
      </c>
      <c r="E1553" s="2">
        <v>105.32</v>
      </c>
      <c r="F1553" s="2">
        <f t="shared" si="25"/>
        <v>14607883.999999998</v>
      </c>
    </row>
    <row r="1554" spans="1:6" x14ac:dyDescent="0.25">
      <c r="A1554" s="4">
        <v>44403</v>
      </c>
      <c r="B1554" t="s">
        <v>12</v>
      </c>
      <c r="C1554" t="s">
        <v>49</v>
      </c>
      <c r="D1554" s="7">
        <f>SUMIFS($D:$D,$C:$C,C1554,$A:$A,_xlfn.MAXIFS($A:$A,$A:$A,"&lt;"&amp;A1554))+SUMIFS(Movimentacao!$D:$D,Movimentacao!$C:$C,C1554,Movimentacao!$A:$A,A1554)</f>
        <v>32774</v>
      </c>
      <c r="E1554" s="2">
        <v>65.099999999999994</v>
      </c>
      <c r="F1554" s="2">
        <f t="shared" si="25"/>
        <v>2133587.4</v>
      </c>
    </row>
    <row r="1555" spans="1:6" x14ac:dyDescent="0.25">
      <c r="A1555" s="4">
        <v>44403</v>
      </c>
      <c r="B1555" t="s">
        <v>12</v>
      </c>
      <c r="C1555" t="s">
        <v>48</v>
      </c>
      <c r="D1555" s="7">
        <f>SUMIFS($D:$D,$C:$C,C1555,$A:$A,_xlfn.MAXIFS($A:$A,$A:$A,"&lt;"&amp;A1555))+SUMIFS(Movimentacao!$D:$D,Movimentacao!$C:$C,C1555,Movimentacao!$A:$A,A1555)</f>
        <v>117439</v>
      </c>
      <c r="E1555" s="2">
        <v>106.3</v>
      </c>
      <c r="F1555" s="2">
        <f t="shared" si="25"/>
        <v>12483765.699999999</v>
      </c>
    </row>
    <row r="1556" spans="1:6" x14ac:dyDescent="0.25">
      <c r="A1556" s="4">
        <v>44403</v>
      </c>
      <c r="B1556" t="s">
        <v>12</v>
      </c>
      <c r="C1556" t="s">
        <v>47</v>
      </c>
      <c r="D1556" s="7">
        <f>SUMIFS($D:$D,$C:$C,C1556,$A:$A,_xlfn.MAXIFS($A:$A,$A:$A,"&lt;"&amp;A1556))+SUMIFS(Movimentacao!$D:$D,Movimentacao!$C:$C,C1556,Movimentacao!$A:$A,A1556)</f>
        <v>64233</v>
      </c>
      <c r="E1556" s="2">
        <v>84.94</v>
      </c>
      <c r="F1556" s="2">
        <f t="shared" si="25"/>
        <v>5455951.0199999996</v>
      </c>
    </row>
    <row r="1557" spans="1:6" x14ac:dyDescent="0.25">
      <c r="A1557" s="4">
        <v>44403</v>
      </c>
      <c r="B1557" t="s">
        <v>12</v>
      </c>
      <c r="C1557" t="s">
        <v>54</v>
      </c>
      <c r="D1557" s="7">
        <f>SUMIFS($D:$D,$C:$C,C1557,$A:$A,_xlfn.MAXIFS($A:$A,$A:$A,"&lt;"&amp;A1557))+SUMIFS(Movimentacao!$D:$D,Movimentacao!$C:$C,C1557,Movimentacao!$A:$A,A1557)</f>
        <v>85534</v>
      </c>
      <c r="E1557" s="2">
        <v>52.9</v>
      </c>
      <c r="F1557" s="2">
        <f t="shared" si="25"/>
        <v>4524748.5999999996</v>
      </c>
    </row>
    <row r="1558" spans="1:6" x14ac:dyDescent="0.25">
      <c r="A1558" s="4">
        <v>44404</v>
      </c>
      <c r="B1558" t="s">
        <v>12</v>
      </c>
      <c r="C1558" t="s">
        <v>2682</v>
      </c>
      <c r="D1558" s="7">
        <f>SUMIFS($D:$D,$C:$C,C1558,$A:$A,_xlfn.MAXIFS($A:$A,$A:$A,"&lt;"&amp;A1558))+SUMIFS(Movimentacao!$D:$D,Movimentacao!$C:$C,C1558,Movimentacao!$A:$A,A1558)</f>
        <v>77623</v>
      </c>
      <c r="E1558" s="2">
        <v>89.52</v>
      </c>
      <c r="F1558" s="2">
        <f t="shared" si="25"/>
        <v>6948810.96</v>
      </c>
    </row>
    <row r="1559" spans="1:6" x14ac:dyDescent="0.25">
      <c r="A1559" s="4">
        <v>44404</v>
      </c>
      <c r="B1559" t="s">
        <v>12</v>
      </c>
      <c r="C1559" t="s">
        <v>2680</v>
      </c>
      <c r="D1559" s="7">
        <f>SUMIFS($D:$D,$C:$C,C1559,$A:$A,_xlfn.MAXIFS($A:$A,$A:$A,"&lt;"&amp;A1559))+SUMIFS(Movimentacao!$D:$D,Movimentacao!$C:$C,C1559,Movimentacao!$A:$A,A1559)</f>
        <v>114551</v>
      </c>
      <c r="E1559" s="2">
        <v>103.51</v>
      </c>
      <c r="F1559" s="2">
        <f t="shared" si="25"/>
        <v>11857174.01</v>
      </c>
    </row>
    <row r="1560" spans="1:6" x14ac:dyDescent="0.25">
      <c r="A1560" s="4">
        <v>44404</v>
      </c>
      <c r="B1560" t="s">
        <v>12</v>
      </c>
      <c r="C1560" t="s">
        <v>2673</v>
      </c>
      <c r="D1560" s="7">
        <f>SUMIFS($D:$D,$C:$C,C1560,$A:$A,_xlfn.MAXIFS($A:$A,$A:$A,"&lt;"&amp;A1560))+SUMIFS(Movimentacao!$D:$D,Movimentacao!$C:$C,C1560,Movimentacao!$A:$A,A1560)</f>
        <v>626</v>
      </c>
      <c r="E1560" s="2">
        <v>102.8</v>
      </c>
      <c r="F1560" s="2">
        <f t="shared" si="25"/>
        <v>64352.799999999996</v>
      </c>
    </row>
    <row r="1561" spans="1:6" x14ac:dyDescent="0.25">
      <c r="A1561" s="4">
        <v>44404</v>
      </c>
      <c r="B1561" t="s">
        <v>12</v>
      </c>
      <c r="C1561" t="s">
        <v>2672</v>
      </c>
      <c r="D1561" s="7">
        <f>SUMIFS($D:$D,$C:$C,C1561,$A:$A,_xlfn.MAXIFS($A:$A,$A:$A,"&lt;"&amp;A1561))+SUMIFS(Movimentacao!$D:$D,Movimentacao!$C:$C,C1561,Movimentacao!$A:$A,A1561)</f>
        <v>125878</v>
      </c>
      <c r="E1561" s="2">
        <v>90.04</v>
      </c>
      <c r="F1561" s="2">
        <f t="shared" si="25"/>
        <v>11334055.120000001</v>
      </c>
    </row>
    <row r="1562" spans="1:6" x14ac:dyDescent="0.25">
      <c r="A1562" s="4">
        <v>44404</v>
      </c>
      <c r="B1562" t="s">
        <v>12</v>
      </c>
      <c r="C1562" t="s">
        <v>2671</v>
      </c>
      <c r="D1562" s="7">
        <f>SUMIFS($D:$D,$C:$C,C1562,$A:$A,_xlfn.MAXIFS($A:$A,$A:$A,"&lt;"&amp;A1562))+SUMIFS(Movimentacao!$D:$D,Movimentacao!$C:$C,C1562,Movimentacao!$A:$A,A1562)</f>
        <v>55971</v>
      </c>
      <c r="E1562" s="2">
        <v>199.63</v>
      </c>
      <c r="F1562" s="2">
        <f t="shared" si="25"/>
        <v>11173490.73</v>
      </c>
    </row>
    <row r="1563" spans="1:6" x14ac:dyDescent="0.25">
      <c r="A1563" s="4">
        <v>44404</v>
      </c>
      <c r="B1563" t="s">
        <v>12</v>
      </c>
      <c r="C1563" t="s">
        <v>2670</v>
      </c>
      <c r="D1563" s="7">
        <f>SUMIFS($D:$D,$C:$C,C1563,$A:$A,_xlfn.MAXIFS($A:$A,$A:$A,"&lt;"&amp;A1563))+SUMIFS(Movimentacao!$D:$D,Movimentacao!$C:$C,C1563,Movimentacao!$A:$A,A1563)</f>
        <v>72289</v>
      </c>
      <c r="E1563" s="2">
        <v>81</v>
      </c>
      <c r="F1563" s="2">
        <f t="shared" si="25"/>
        <v>5855409</v>
      </c>
    </row>
    <row r="1564" spans="1:6" x14ac:dyDescent="0.25">
      <c r="A1564" s="4">
        <v>44404</v>
      </c>
      <c r="B1564" t="s">
        <v>12</v>
      </c>
      <c r="C1564" t="s">
        <v>56</v>
      </c>
      <c r="D1564" s="7">
        <f>SUMIFS($D:$D,$C:$C,C1564,$A:$A,_xlfn.MAXIFS($A:$A,$A:$A,"&lt;"&amp;A1564))+SUMIFS(Movimentacao!$D:$D,Movimentacao!$C:$C,C1564,Movimentacao!$A:$A,A1564)</f>
        <v>132323</v>
      </c>
      <c r="E1564" s="2">
        <v>110.4</v>
      </c>
      <c r="F1564" s="2">
        <f t="shared" si="25"/>
        <v>14608459.200000001</v>
      </c>
    </row>
    <row r="1565" spans="1:6" x14ac:dyDescent="0.25">
      <c r="A1565" s="4">
        <v>44404</v>
      </c>
      <c r="B1565" t="s">
        <v>12</v>
      </c>
      <c r="C1565" t="s">
        <v>55</v>
      </c>
      <c r="D1565" s="7">
        <f>SUMIFS($D:$D,$C:$C,C1565,$A:$A,_xlfn.MAXIFS($A:$A,$A:$A,"&lt;"&amp;A1565))+SUMIFS(Movimentacao!$D:$D,Movimentacao!$C:$C,C1565,Movimentacao!$A:$A,A1565)</f>
        <v>30794</v>
      </c>
      <c r="E1565" s="2">
        <v>101.25</v>
      </c>
      <c r="F1565" s="2">
        <f t="shared" si="25"/>
        <v>3117892.5</v>
      </c>
    </row>
    <row r="1566" spans="1:6" x14ac:dyDescent="0.25">
      <c r="A1566" s="4">
        <v>44404</v>
      </c>
      <c r="B1566" t="s">
        <v>12</v>
      </c>
      <c r="C1566" t="s">
        <v>2685</v>
      </c>
      <c r="D1566" s="7">
        <f>SUMIFS($D:$D,$C:$C,C1566,$A:$A,_xlfn.MAXIFS($A:$A,$A:$A,"&lt;"&amp;A1566))+SUMIFS(Movimentacao!$D:$D,Movimentacao!$C:$C,C1566,Movimentacao!$A:$A,A1566)</f>
        <v>64000</v>
      </c>
      <c r="E1566" s="2">
        <v>109.8</v>
      </c>
      <c r="F1566" s="2">
        <f t="shared" si="25"/>
        <v>7027200</v>
      </c>
    </row>
    <row r="1567" spans="1:6" x14ac:dyDescent="0.25">
      <c r="A1567" s="4">
        <v>44404</v>
      </c>
      <c r="B1567" t="s">
        <v>12</v>
      </c>
      <c r="C1567" t="s">
        <v>53</v>
      </c>
      <c r="D1567" s="7">
        <f>SUMIFS($D:$D,$C:$C,C1567,$A:$A,_xlfn.MAXIFS($A:$A,$A:$A,"&lt;"&amp;A1567))+SUMIFS(Movimentacao!$D:$D,Movimentacao!$C:$C,C1567,Movimentacao!$A:$A,A1567)</f>
        <v>157621</v>
      </c>
      <c r="E1567" s="2">
        <v>95.5</v>
      </c>
      <c r="F1567" s="2">
        <f t="shared" si="25"/>
        <v>15052805.5</v>
      </c>
    </row>
    <row r="1568" spans="1:6" x14ac:dyDescent="0.25">
      <c r="A1568" s="4">
        <v>44404</v>
      </c>
      <c r="B1568" t="s">
        <v>12</v>
      </c>
      <c r="C1568" t="s">
        <v>52</v>
      </c>
      <c r="D1568" s="7">
        <f>SUMIFS($D:$D,$C:$C,C1568,$A:$A,_xlfn.MAXIFS($A:$A,$A:$A,"&lt;"&amp;A1568))+SUMIFS(Movimentacao!$D:$D,Movimentacao!$C:$C,C1568,Movimentacao!$A:$A,A1568)</f>
        <v>187039</v>
      </c>
      <c r="E1568" s="2">
        <v>99.69</v>
      </c>
      <c r="F1568" s="2">
        <f t="shared" si="25"/>
        <v>18645917.91</v>
      </c>
    </row>
    <row r="1569" spans="1:6" x14ac:dyDescent="0.25">
      <c r="A1569" s="4">
        <v>44404</v>
      </c>
      <c r="B1569" t="s">
        <v>12</v>
      </c>
      <c r="C1569" t="s">
        <v>51</v>
      </c>
      <c r="D1569" s="7">
        <f>SUMIFS($D:$D,$C:$C,C1569,$A:$A,_xlfn.MAXIFS($A:$A,$A:$A,"&lt;"&amp;A1569))+SUMIFS(Movimentacao!$D:$D,Movimentacao!$C:$C,C1569,Movimentacao!$A:$A,A1569)</f>
        <v>34257</v>
      </c>
      <c r="E1569" s="2">
        <v>111</v>
      </c>
      <c r="F1569" s="2">
        <f t="shared" si="25"/>
        <v>3802527</v>
      </c>
    </row>
    <row r="1570" spans="1:6" x14ac:dyDescent="0.25">
      <c r="A1570" s="4">
        <v>44404</v>
      </c>
      <c r="B1570" t="s">
        <v>12</v>
      </c>
      <c r="C1570" t="s">
        <v>50</v>
      </c>
      <c r="D1570" s="7">
        <f>SUMIFS($D:$D,$C:$C,C1570,$A:$A,_xlfn.MAXIFS($A:$A,$A:$A,"&lt;"&amp;A1570))+SUMIFS(Movimentacao!$D:$D,Movimentacao!$C:$C,C1570,Movimentacao!$A:$A,A1570)</f>
        <v>138700</v>
      </c>
      <c r="E1570" s="2">
        <v>104.25</v>
      </c>
      <c r="F1570" s="2">
        <f t="shared" si="25"/>
        <v>14459475</v>
      </c>
    </row>
    <row r="1571" spans="1:6" x14ac:dyDescent="0.25">
      <c r="A1571" s="4">
        <v>44404</v>
      </c>
      <c r="B1571" t="s">
        <v>12</v>
      </c>
      <c r="C1571" t="s">
        <v>49</v>
      </c>
      <c r="D1571" s="7">
        <f>SUMIFS($D:$D,$C:$C,C1571,$A:$A,_xlfn.MAXIFS($A:$A,$A:$A,"&lt;"&amp;A1571))+SUMIFS(Movimentacao!$D:$D,Movimentacao!$C:$C,C1571,Movimentacao!$A:$A,A1571)</f>
        <v>32774</v>
      </c>
      <c r="E1571" s="2">
        <v>64.849999999999994</v>
      </c>
      <c r="F1571" s="2">
        <f t="shared" si="25"/>
        <v>2125393.9</v>
      </c>
    </row>
    <row r="1572" spans="1:6" x14ac:dyDescent="0.25">
      <c r="A1572" s="4">
        <v>44404</v>
      </c>
      <c r="B1572" t="s">
        <v>12</v>
      </c>
      <c r="C1572" t="s">
        <v>48</v>
      </c>
      <c r="D1572" s="7">
        <f>SUMIFS($D:$D,$C:$C,C1572,$A:$A,_xlfn.MAXIFS($A:$A,$A:$A,"&lt;"&amp;A1572))+SUMIFS(Movimentacao!$D:$D,Movimentacao!$C:$C,C1572,Movimentacao!$A:$A,A1572)</f>
        <v>117439</v>
      </c>
      <c r="E1572" s="2">
        <v>106.48</v>
      </c>
      <c r="F1572" s="2">
        <f t="shared" si="25"/>
        <v>12504904.720000001</v>
      </c>
    </row>
    <row r="1573" spans="1:6" x14ac:dyDescent="0.25">
      <c r="A1573" s="4">
        <v>44404</v>
      </c>
      <c r="B1573" t="s">
        <v>12</v>
      </c>
      <c r="C1573" t="s">
        <v>47</v>
      </c>
      <c r="D1573" s="7">
        <f>SUMIFS($D:$D,$C:$C,C1573,$A:$A,_xlfn.MAXIFS($A:$A,$A:$A,"&lt;"&amp;A1573))+SUMIFS(Movimentacao!$D:$D,Movimentacao!$C:$C,C1573,Movimentacao!$A:$A,A1573)</f>
        <v>64233</v>
      </c>
      <c r="E1573" s="2">
        <v>84.98</v>
      </c>
      <c r="F1573" s="2">
        <f t="shared" si="25"/>
        <v>5458520.3399999999</v>
      </c>
    </row>
    <row r="1574" spans="1:6" x14ac:dyDescent="0.25">
      <c r="A1574" s="4">
        <v>44404</v>
      </c>
      <c r="B1574" t="s">
        <v>12</v>
      </c>
      <c r="C1574" t="s">
        <v>54</v>
      </c>
      <c r="D1574" s="7">
        <f>SUMIFS($D:$D,$C:$C,C1574,$A:$A,_xlfn.MAXIFS($A:$A,$A:$A,"&lt;"&amp;A1574))+SUMIFS(Movimentacao!$D:$D,Movimentacao!$C:$C,C1574,Movimentacao!$A:$A,A1574)</f>
        <v>85534</v>
      </c>
      <c r="E1574" s="2">
        <v>52.69</v>
      </c>
      <c r="F1574" s="2">
        <f t="shared" si="25"/>
        <v>4506786.46</v>
      </c>
    </row>
    <row r="1575" spans="1:6" x14ac:dyDescent="0.25">
      <c r="A1575" s="4">
        <v>44405</v>
      </c>
      <c r="B1575" t="s">
        <v>12</v>
      </c>
      <c r="C1575" t="s">
        <v>2685</v>
      </c>
      <c r="D1575" s="7">
        <f>SUMIFS($D:$D,$C:$C,C1575,$A:$A,_xlfn.MAXIFS($A:$A,$A:$A,"&lt;"&amp;A1575))+SUMIFS(Movimentacao!$D:$D,Movimentacao!$C:$C,C1575,Movimentacao!$A:$A,A1575)</f>
        <v>64000</v>
      </c>
      <c r="E1575" s="2">
        <v>109.2</v>
      </c>
      <c r="F1575" s="2">
        <f t="shared" si="25"/>
        <v>6988800</v>
      </c>
    </row>
    <row r="1576" spans="1:6" x14ac:dyDescent="0.25">
      <c r="A1576" s="4">
        <v>44405</v>
      </c>
      <c r="B1576" t="s">
        <v>12</v>
      </c>
      <c r="C1576" t="s">
        <v>2682</v>
      </c>
      <c r="D1576" s="7">
        <f>SUMIFS($D:$D,$C:$C,C1576,$A:$A,_xlfn.MAXIFS($A:$A,$A:$A,"&lt;"&amp;A1576))+SUMIFS(Movimentacao!$D:$D,Movimentacao!$C:$C,C1576,Movimentacao!$A:$A,A1576)</f>
        <v>77623</v>
      </c>
      <c r="E1576" s="2">
        <v>89.31</v>
      </c>
      <c r="F1576" s="2">
        <f t="shared" si="25"/>
        <v>6932510.1299999999</v>
      </c>
    </row>
    <row r="1577" spans="1:6" x14ac:dyDescent="0.25">
      <c r="A1577" s="4">
        <v>44405</v>
      </c>
      <c r="B1577" t="s">
        <v>12</v>
      </c>
      <c r="C1577" t="s">
        <v>2680</v>
      </c>
      <c r="D1577" s="7">
        <f>SUMIFS($D:$D,$C:$C,C1577,$A:$A,_xlfn.MAXIFS($A:$A,$A:$A,"&lt;"&amp;A1577))+SUMIFS(Movimentacao!$D:$D,Movimentacao!$C:$C,C1577,Movimentacao!$A:$A,A1577)</f>
        <v>114551</v>
      </c>
      <c r="E1577" s="2">
        <v>103.81</v>
      </c>
      <c r="F1577" s="2">
        <f t="shared" si="25"/>
        <v>11891539.310000001</v>
      </c>
    </row>
    <row r="1578" spans="1:6" x14ac:dyDescent="0.25">
      <c r="A1578" s="4">
        <v>44405</v>
      </c>
      <c r="B1578" t="s">
        <v>12</v>
      </c>
      <c r="C1578" t="s">
        <v>2673</v>
      </c>
      <c r="D1578" s="7">
        <f>SUMIFS($D:$D,$C:$C,C1578,$A:$A,_xlfn.MAXIFS($A:$A,$A:$A,"&lt;"&amp;A1578))+SUMIFS(Movimentacao!$D:$D,Movimentacao!$C:$C,C1578,Movimentacao!$A:$A,A1578)</f>
        <v>626</v>
      </c>
      <c r="E1578" s="2">
        <v>102.8</v>
      </c>
      <c r="F1578" s="2">
        <f t="shared" si="25"/>
        <v>64352.799999999996</v>
      </c>
    </row>
    <row r="1579" spans="1:6" x14ac:dyDescent="0.25">
      <c r="A1579" s="4">
        <v>44405</v>
      </c>
      <c r="B1579" t="s">
        <v>12</v>
      </c>
      <c r="C1579" t="s">
        <v>2672</v>
      </c>
      <c r="D1579" s="7">
        <f>SUMIFS($D:$D,$C:$C,C1579,$A:$A,_xlfn.MAXIFS($A:$A,$A:$A,"&lt;"&amp;A1579))+SUMIFS(Movimentacao!$D:$D,Movimentacao!$C:$C,C1579,Movimentacao!$A:$A,A1579)</f>
        <v>125878</v>
      </c>
      <c r="E1579" s="2">
        <v>89.96</v>
      </c>
      <c r="F1579" s="2">
        <f t="shared" si="25"/>
        <v>11323984.879999999</v>
      </c>
    </row>
    <row r="1580" spans="1:6" x14ac:dyDescent="0.25">
      <c r="A1580" s="4">
        <v>44405</v>
      </c>
      <c r="B1580" t="s">
        <v>12</v>
      </c>
      <c r="C1580" t="s">
        <v>2671</v>
      </c>
      <c r="D1580" s="7">
        <f>SUMIFS($D:$D,$C:$C,C1580,$A:$A,_xlfn.MAXIFS($A:$A,$A:$A,"&lt;"&amp;A1580))+SUMIFS(Movimentacao!$D:$D,Movimentacao!$C:$C,C1580,Movimentacao!$A:$A,A1580)</f>
        <v>55971</v>
      </c>
      <c r="E1580" s="2">
        <v>200.2</v>
      </c>
      <c r="F1580" s="2">
        <f t="shared" si="25"/>
        <v>11205394.199999999</v>
      </c>
    </row>
    <row r="1581" spans="1:6" x14ac:dyDescent="0.25">
      <c r="A1581" s="4">
        <v>44405</v>
      </c>
      <c r="B1581" t="s">
        <v>12</v>
      </c>
      <c r="C1581" t="s">
        <v>2670</v>
      </c>
      <c r="D1581" s="7">
        <f>SUMIFS($D:$D,$C:$C,C1581,$A:$A,_xlfn.MAXIFS($A:$A,$A:$A,"&lt;"&amp;A1581))+SUMIFS(Movimentacao!$D:$D,Movimentacao!$C:$C,C1581,Movimentacao!$A:$A,A1581)</f>
        <v>72289</v>
      </c>
      <c r="E1581" s="2">
        <v>80.849999999999994</v>
      </c>
      <c r="F1581" s="2">
        <f t="shared" si="25"/>
        <v>5844565.6499999994</v>
      </c>
    </row>
    <row r="1582" spans="1:6" x14ac:dyDescent="0.25">
      <c r="A1582" s="4">
        <v>44405</v>
      </c>
      <c r="B1582" t="s">
        <v>12</v>
      </c>
      <c r="C1582" t="s">
        <v>56</v>
      </c>
      <c r="D1582" s="7">
        <f>SUMIFS($D:$D,$C:$C,C1582,$A:$A,_xlfn.MAXIFS($A:$A,$A:$A,"&lt;"&amp;A1582))+SUMIFS(Movimentacao!$D:$D,Movimentacao!$C:$C,C1582,Movimentacao!$A:$A,A1582)</f>
        <v>132323</v>
      </c>
      <c r="E1582" s="2">
        <v>110</v>
      </c>
      <c r="F1582" s="2">
        <f t="shared" si="25"/>
        <v>14555530</v>
      </c>
    </row>
    <row r="1583" spans="1:6" x14ac:dyDescent="0.25">
      <c r="A1583" s="4">
        <v>44405</v>
      </c>
      <c r="B1583" t="s">
        <v>12</v>
      </c>
      <c r="C1583" t="s">
        <v>55</v>
      </c>
      <c r="D1583" s="7">
        <f>SUMIFS($D:$D,$C:$C,C1583,$A:$A,_xlfn.MAXIFS($A:$A,$A:$A,"&lt;"&amp;A1583))+SUMIFS(Movimentacao!$D:$D,Movimentacao!$C:$C,C1583,Movimentacao!$A:$A,A1583)</f>
        <v>30794</v>
      </c>
      <c r="E1583" s="2">
        <v>101.01</v>
      </c>
      <c r="F1583" s="2">
        <f t="shared" si="25"/>
        <v>3110501.94</v>
      </c>
    </row>
    <row r="1584" spans="1:6" x14ac:dyDescent="0.25">
      <c r="A1584" s="4">
        <v>44405</v>
      </c>
      <c r="B1584" t="s">
        <v>12</v>
      </c>
      <c r="C1584" t="s">
        <v>53</v>
      </c>
      <c r="D1584" s="7">
        <f>SUMIFS($D:$D,$C:$C,C1584,$A:$A,_xlfn.MAXIFS($A:$A,$A:$A,"&lt;"&amp;A1584))+SUMIFS(Movimentacao!$D:$D,Movimentacao!$C:$C,C1584,Movimentacao!$A:$A,A1584)</f>
        <v>157621</v>
      </c>
      <c r="E1584" s="2">
        <v>95.5</v>
      </c>
      <c r="F1584" s="2">
        <f t="shared" si="25"/>
        <v>15052805.5</v>
      </c>
    </row>
    <row r="1585" spans="1:6" x14ac:dyDescent="0.25">
      <c r="A1585" s="4">
        <v>44405</v>
      </c>
      <c r="B1585" t="s">
        <v>12</v>
      </c>
      <c r="C1585" t="s">
        <v>52</v>
      </c>
      <c r="D1585" s="7">
        <f>SUMIFS($D:$D,$C:$C,C1585,$A:$A,_xlfn.MAXIFS($A:$A,$A:$A,"&lt;"&amp;A1585))+SUMIFS(Movimentacao!$D:$D,Movimentacao!$C:$C,C1585,Movimentacao!$A:$A,A1585)</f>
        <v>187039</v>
      </c>
      <c r="E1585" s="2">
        <v>99.95</v>
      </c>
      <c r="F1585" s="2">
        <f t="shared" si="25"/>
        <v>18694548.050000001</v>
      </c>
    </row>
    <row r="1586" spans="1:6" x14ac:dyDescent="0.25">
      <c r="A1586" s="4">
        <v>44405</v>
      </c>
      <c r="B1586" t="s">
        <v>12</v>
      </c>
      <c r="C1586" t="s">
        <v>51</v>
      </c>
      <c r="D1586" s="7">
        <f>SUMIFS($D:$D,$C:$C,C1586,$A:$A,_xlfn.MAXIFS($A:$A,$A:$A,"&lt;"&amp;A1586))+SUMIFS(Movimentacao!$D:$D,Movimentacao!$C:$C,C1586,Movimentacao!$A:$A,A1586)</f>
        <v>34257</v>
      </c>
      <c r="E1586" s="2">
        <v>110.95</v>
      </c>
      <c r="F1586" s="2">
        <f t="shared" si="25"/>
        <v>3800814.15</v>
      </c>
    </row>
    <row r="1587" spans="1:6" x14ac:dyDescent="0.25">
      <c r="A1587" s="4">
        <v>44405</v>
      </c>
      <c r="B1587" t="s">
        <v>12</v>
      </c>
      <c r="C1587" t="s">
        <v>50</v>
      </c>
      <c r="D1587" s="7">
        <f>SUMIFS($D:$D,$C:$C,C1587,$A:$A,_xlfn.MAXIFS($A:$A,$A:$A,"&lt;"&amp;A1587))+SUMIFS(Movimentacao!$D:$D,Movimentacao!$C:$C,C1587,Movimentacao!$A:$A,A1587)</f>
        <v>138700</v>
      </c>
      <c r="E1587" s="2">
        <v>104.47</v>
      </c>
      <c r="F1587" s="2">
        <f t="shared" si="25"/>
        <v>14489989</v>
      </c>
    </row>
    <row r="1588" spans="1:6" x14ac:dyDescent="0.25">
      <c r="A1588" s="4">
        <v>44405</v>
      </c>
      <c r="B1588" t="s">
        <v>12</v>
      </c>
      <c r="C1588" t="s">
        <v>49</v>
      </c>
      <c r="D1588" s="7">
        <f>SUMIFS($D:$D,$C:$C,C1588,$A:$A,_xlfn.MAXIFS($A:$A,$A:$A,"&lt;"&amp;A1588))+SUMIFS(Movimentacao!$D:$D,Movimentacao!$C:$C,C1588,Movimentacao!$A:$A,A1588)</f>
        <v>32774</v>
      </c>
      <c r="E1588" s="2">
        <v>63.88</v>
      </c>
      <c r="F1588" s="2">
        <f t="shared" si="25"/>
        <v>2093603.12</v>
      </c>
    </row>
    <row r="1589" spans="1:6" x14ac:dyDescent="0.25">
      <c r="A1589" s="4">
        <v>44405</v>
      </c>
      <c r="B1589" t="s">
        <v>12</v>
      </c>
      <c r="C1589" t="s">
        <v>48</v>
      </c>
      <c r="D1589" s="7">
        <f>SUMIFS($D:$D,$C:$C,C1589,$A:$A,_xlfn.MAXIFS($A:$A,$A:$A,"&lt;"&amp;A1589))+SUMIFS(Movimentacao!$D:$D,Movimentacao!$C:$C,C1589,Movimentacao!$A:$A,A1589)</f>
        <v>117439</v>
      </c>
      <c r="E1589" s="2">
        <v>106.8</v>
      </c>
      <c r="F1589" s="2">
        <f t="shared" si="25"/>
        <v>12542485.199999999</v>
      </c>
    </row>
    <row r="1590" spans="1:6" x14ac:dyDescent="0.25">
      <c r="A1590" s="4">
        <v>44405</v>
      </c>
      <c r="B1590" t="s">
        <v>12</v>
      </c>
      <c r="C1590" t="s">
        <v>47</v>
      </c>
      <c r="D1590" s="7">
        <f>SUMIFS($D:$D,$C:$C,C1590,$A:$A,_xlfn.MAXIFS($A:$A,$A:$A,"&lt;"&amp;A1590))+SUMIFS(Movimentacao!$D:$D,Movimentacao!$C:$C,C1590,Movimentacao!$A:$A,A1590)</f>
        <v>64233</v>
      </c>
      <c r="E1590" s="2">
        <v>82.62</v>
      </c>
      <c r="F1590" s="2">
        <f t="shared" si="25"/>
        <v>5306930.46</v>
      </c>
    </row>
    <row r="1591" spans="1:6" x14ac:dyDescent="0.25">
      <c r="A1591" s="4">
        <v>44405</v>
      </c>
      <c r="B1591" t="s">
        <v>12</v>
      </c>
      <c r="C1591" t="s">
        <v>54</v>
      </c>
      <c r="D1591" s="7">
        <f>SUMIFS($D:$D,$C:$C,C1591,$A:$A,_xlfn.MAXIFS($A:$A,$A:$A,"&lt;"&amp;A1591))+SUMIFS(Movimentacao!$D:$D,Movimentacao!$C:$C,C1591,Movimentacao!$A:$A,A1591)</f>
        <v>85534</v>
      </c>
      <c r="E1591" s="2">
        <v>52.88</v>
      </c>
      <c r="F1591" s="2">
        <f t="shared" si="25"/>
        <v>4523037.92</v>
      </c>
    </row>
    <row r="1592" spans="1:6" x14ac:dyDescent="0.25">
      <c r="A1592" s="4">
        <v>44406</v>
      </c>
      <c r="B1592" t="s">
        <v>12</v>
      </c>
      <c r="C1592" t="s">
        <v>2670</v>
      </c>
      <c r="D1592" s="7">
        <f>SUMIFS($D:$D,$C:$C,C1592,$A:$A,_xlfn.MAXIFS($A:$A,$A:$A,"&lt;"&amp;A1592))+SUMIFS(Movimentacao!$D:$D,Movimentacao!$C:$C,C1592,Movimentacao!$A:$A,A1592)</f>
        <v>72289</v>
      </c>
      <c r="E1592" s="2">
        <v>81.59</v>
      </c>
      <c r="F1592" s="2">
        <f t="shared" si="25"/>
        <v>5898059.5100000007</v>
      </c>
    </row>
    <row r="1593" spans="1:6" x14ac:dyDescent="0.25">
      <c r="A1593" s="4">
        <v>44406</v>
      </c>
      <c r="B1593" t="s">
        <v>12</v>
      </c>
      <c r="C1593" t="s">
        <v>2682</v>
      </c>
      <c r="D1593" s="7">
        <f>SUMIFS($D:$D,$C:$C,C1593,$A:$A,_xlfn.MAXIFS($A:$A,$A:$A,"&lt;"&amp;A1593))+SUMIFS(Movimentacao!$D:$D,Movimentacao!$C:$C,C1593,Movimentacao!$A:$A,A1593)</f>
        <v>77623</v>
      </c>
      <c r="E1593" s="2">
        <v>90.14</v>
      </c>
      <c r="F1593" s="2">
        <f t="shared" si="25"/>
        <v>6996937.2199999997</v>
      </c>
    </row>
    <row r="1594" spans="1:6" x14ac:dyDescent="0.25">
      <c r="A1594" s="4">
        <v>44406</v>
      </c>
      <c r="B1594" t="s">
        <v>12</v>
      </c>
      <c r="C1594" t="s">
        <v>2685</v>
      </c>
      <c r="D1594" s="7">
        <f>SUMIFS($D:$D,$C:$C,C1594,$A:$A,_xlfn.MAXIFS($A:$A,$A:$A,"&lt;"&amp;A1594))+SUMIFS(Movimentacao!$D:$D,Movimentacao!$C:$C,C1594,Movimentacao!$A:$A,A1594)</f>
        <v>64000</v>
      </c>
      <c r="E1594" s="2">
        <v>109.8</v>
      </c>
      <c r="F1594" s="2">
        <f t="shared" si="25"/>
        <v>7027200</v>
      </c>
    </row>
    <row r="1595" spans="1:6" x14ac:dyDescent="0.25">
      <c r="A1595" s="4">
        <v>44406</v>
      </c>
      <c r="B1595" t="s">
        <v>12</v>
      </c>
      <c r="C1595" t="s">
        <v>2680</v>
      </c>
      <c r="D1595" s="7">
        <f>SUMIFS($D:$D,$C:$C,C1595,$A:$A,_xlfn.MAXIFS($A:$A,$A:$A,"&lt;"&amp;A1595))+SUMIFS(Movimentacao!$D:$D,Movimentacao!$C:$C,C1595,Movimentacao!$A:$A,A1595)</f>
        <v>114551</v>
      </c>
      <c r="E1595" s="2">
        <v>103.7</v>
      </c>
      <c r="F1595" s="2">
        <f t="shared" si="25"/>
        <v>11878938.700000001</v>
      </c>
    </row>
    <row r="1596" spans="1:6" x14ac:dyDescent="0.25">
      <c r="A1596" s="4">
        <v>44406</v>
      </c>
      <c r="B1596" t="s">
        <v>12</v>
      </c>
      <c r="C1596" t="s">
        <v>2673</v>
      </c>
      <c r="D1596" s="7">
        <f>SUMIFS($D:$D,$C:$C,C1596,$A:$A,_xlfn.MAXIFS($A:$A,$A:$A,"&lt;"&amp;A1596))+SUMIFS(Movimentacao!$D:$D,Movimentacao!$C:$C,C1596,Movimentacao!$A:$A,A1596)</f>
        <v>626</v>
      </c>
      <c r="E1596" s="2">
        <v>103.21</v>
      </c>
      <c r="F1596" s="2">
        <f t="shared" si="25"/>
        <v>64609.46</v>
      </c>
    </row>
    <row r="1597" spans="1:6" x14ac:dyDescent="0.25">
      <c r="A1597" s="4">
        <v>44406</v>
      </c>
      <c r="B1597" t="s">
        <v>12</v>
      </c>
      <c r="C1597" t="s">
        <v>2672</v>
      </c>
      <c r="D1597" s="7">
        <f>SUMIFS($D:$D,$C:$C,C1597,$A:$A,_xlfn.MAXIFS($A:$A,$A:$A,"&lt;"&amp;A1597))+SUMIFS(Movimentacao!$D:$D,Movimentacao!$C:$C,C1597,Movimentacao!$A:$A,A1597)</f>
        <v>125878</v>
      </c>
      <c r="E1597" s="2">
        <v>90</v>
      </c>
      <c r="F1597" s="2">
        <f t="shared" si="25"/>
        <v>11329020</v>
      </c>
    </row>
    <row r="1598" spans="1:6" x14ac:dyDescent="0.25">
      <c r="A1598" s="4">
        <v>44406</v>
      </c>
      <c r="B1598" t="s">
        <v>12</v>
      </c>
      <c r="C1598" t="s">
        <v>2671</v>
      </c>
      <c r="D1598" s="7">
        <f>SUMIFS($D:$D,$C:$C,C1598,$A:$A,_xlfn.MAXIFS($A:$A,$A:$A,"&lt;"&amp;A1598))+SUMIFS(Movimentacao!$D:$D,Movimentacao!$C:$C,C1598,Movimentacao!$A:$A,A1598)</f>
        <v>55971</v>
      </c>
      <c r="E1598" s="2">
        <v>200</v>
      </c>
      <c r="F1598" s="2">
        <f t="shared" si="25"/>
        <v>11194200</v>
      </c>
    </row>
    <row r="1599" spans="1:6" x14ac:dyDescent="0.25">
      <c r="A1599" s="4">
        <v>44406</v>
      </c>
      <c r="B1599" t="s">
        <v>12</v>
      </c>
      <c r="C1599" t="s">
        <v>56</v>
      </c>
      <c r="D1599" s="7">
        <f>SUMIFS($D:$D,$C:$C,C1599,$A:$A,_xlfn.MAXIFS($A:$A,$A:$A,"&lt;"&amp;A1599))+SUMIFS(Movimentacao!$D:$D,Movimentacao!$C:$C,C1599,Movimentacao!$A:$A,A1599)</f>
        <v>132323</v>
      </c>
      <c r="E1599" s="2">
        <v>109.75</v>
      </c>
      <c r="F1599" s="2">
        <f t="shared" si="25"/>
        <v>14522449.25</v>
      </c>
    </row>
    <row r="1600" spans="1:6" x14ac:dyDescent="0.25">
      <c r="A1600" s="4">
        <v>44406</v>
      </c>
      <c r="B1600" t="s">
        <v>12</v>
      </c>
      <c r="C1600" t="s">
        <v>48</v>
      </c>
      <c r="D1600" s="7">
        <f>SUMIFS($D:$D,$C:$C,C1600,$A:$A,_xlfn.MAXIFS($A:$A,$A:$A,"&lt;"&amp;A1600))+SUMIFS(Movimentacao!$D:$D,Movimentacao!$C:$C,C1600,Movimentacao!$A:$A,A1600)</f>
        <v>117439</v>
      </c>
      <c r="E1600" s="2">
        <v>107</v>
      </c>
      <c r="F1600" s="2">
        <f t="shared" si="25"/>
        <v>12565973</v>
      </c>
    </row>
    <row r="1601" spans="1:6" x14ac:dyDescent="0.25">
      <c r="A1601" s="4">
        <v>44406</v>
      </c>
      <c r="B1601" t="s">
        <v>12</v>
      </c>
      <c r="C1601" t="s">
        <v>54</v>
      </c>
      <c r="D1601" s="7">
        <f>SUMIFS($D:$D,$C:$C,C1601,$A:$A,_xlfn.MAXIFS($A:$A,$A:$A,"&lt;"&amp;A1601))+SUMIFS(Movimentacao!$D:$D,Movimentacao!$C:$C,C1601,Movimentacao!$A:$A,A1601)</f>
        <v>85534</v>
      </c>
      <c r="E1601" s="2">
        <v>52.7</v>
      </c>
      <c r="F1601" s="2">
        <f t="shared" si="25"/>
        <v>4507641.8</v>
      </c>
    </row>
    <row r="1602" spans="1:6" x14ac:dyDescent="0.25">
      <c r="A1602" s="4">
        <v>44406</v>
      </c>
      <c r="B1602" t="s">
        <v>12</v>
      </c>
      <c r="C1602" t="s">
        <v>47</v>
      </c>
      <c r="D1602" s="7">
        <f>SUMIFS($D:$D,$C:$C,C1602,$A:$A,_xlfn.MAXIFS($A:$A,$A:$A,"&lt;"&amp;A1602))+SUMIFS(Movimentacao!$D:$D,Movimentacao!$C:$C,C1602,Movimentacao!$A:$A,A1602)</f>
        <v>64233</v>
      </c>
      <c r="E1602" s="2">
        <v>84.27</v>
      </c>
      <c r="F1602" s="2">
        <f t="shared" si="25"/>
        <v>5412914.9100000001</v>
      </c>
    </row>
    <row r="1603" spans="1:6" x14ac:dyDescent="0.25">
      <c r="A1603" s="4">
        <v>44406</v>
      </c>
      <c r="B1603" t="s">
        <v>12</v>
      </c>
      <c r="C1603" t="s">
        <v>49</v>
      </c>
      <c r="D1603" s="7">
        <f>SUMIFS($D:$D,$C:$C,C1603,$A:$A,_xlfn.MAXIFS($A:$A,$A:$A,"&lt;"&amp;A1603))+SUMIFS(Movimentacao!$D:$D,Movimentacao!$C:$C,C1603,Movimentacao!$A:$A,A1603)</f>
        <v>32774</v>
      </c>
      <c r="E1603" s="2">
        <v>64.14</v>
      </c>
      <c r="F1603" s="2">
        <f t="shared" si="25"/>
        <v>2102124.36</v>
      </c>
    </row>
    <row r="1604" spans="1:6" x14ac:dyDescent="0.25">
      <c r="A1604" s="4">
        <v>44406</v>
      </c>
      <c r="B1604" t="s">
        <v>12</v>
      </c>
      <c r="C1604" t="s">
        <v>50</v>
      </c>
      <c r="D1604" s="7">
        <f>SUMIFS($D:$D,$C:$C,C1604,$A:$A,_xlfn.MAXIFS($A:$A,$A:$A,"&lt;"&amp;A1604))+SUMIFS(Movimentacao!$D:$D,Movimentacao!$C:$C,C1604,Movimentacao!$A:$A,A1604)</f>
        <v>138700</v>
      </c>
      <c r="E1604" s="2">
        <v>104.98</v>
      </c>
      <c r="F1604" s="2">
        <f t="shared" si="25"/>
        <v>14560726</v>
      </c>
    </row>
    <row r="1605" spans="1:6" x14ac:dyDescent="0.25">
      <c r="A1605" s="4">
        <v>44406</v>
      </c>
      <c r="B1605" t="s">
        <v>12</v>
      </c>
      <c r="C1605" t="s">
        <v>55</v>
      </c>
      <c r="D1605" s="7">
        <f>SUMIFS($D:$D,$C:$C,C1605,$A:$A,_xlfn.MAXIFS($A:$A,$A:$A,"&lt;"&amp;A1605))+SUMIFS(Movimentacao!$D:$D,Movimentacao!$C:$C,C1605,Movimentacao!$A:$A,A1605)</f>
        <v>30794</v>
      </c>
      <c r="E1605" s="2">
        <v>102</v>
      </c>
      <c r="F1605" s="2">
        <f t="shared" si="25"/>
        <v>3140988</v>
      </c>
    </row>
    <row r="1606" spans="1:6" x14ac:dyDescent="0.25">
      <c r="A1606" s="4">
        <v>44406</v>
      </c>
      <c r="B1606" t="s">
        <v>12</v>
      </c>
      <c r="C1606" t="s">
        <v>52</v>
      </c>
      <c r="D1606" s="7">
        <f>SUMIFS($D:$D,$C:$C,C1606,$A:$A,_xlfn.MAXIFS($A:$A,$A:$A,"&lt;"&amp;A1606))+SUMIFS(Movimentacao!$D:$D,Movimentacao!$C:$C,C1606,Movimentacao!$A:$A,A1606)</f>
        <v>187039</v>
      </c>
      <c r="E1606" s="2">
        <v>99.7</v>
      </c>
      <c r="F1606" s="2">
        <f t="shared" si="25"/>
        <v>18647788.300000001</v>
      </c>
    </row>
    <row r="1607" spans="1:6" x14ac:dyDescent="0.25">
      <c r="A1607" s="4">
        <v>44406</v>
      </c>
      <c r="B1607" t="s">
        <v>12</v>
      </c>
      <c r="C1607" t="s">
        <v>53</v>
      </c>
      <c r="D1607" s="7">
        <f>SUMIFS($D:$D,$C:$C,C1607,$A:$A,_xlfn.MAXIFS($A:$A,$A:$A,"&lt;"&amp;A1607))+SUMIFS(Movimentacao!$D:$D,Movimentacao!$C:$C,C1607,Movimentacao!$A:$A,A1607)</f>
        <v>157621</v>
      </c>
      <c r="E1607" s="2">
        <v>94</v>
      </c>
      <c r="F1607" s="2">
        <f t="shared" si="25"/>
        <v>14816374</v>
      </c>
    </row>
    <row r="1608" spans="1:6" x14ac:dyDescent="0.25">
      <c r="A1608" s="4">
        <v>44406</v>
      </c>
      <c r="B1608" t="s">
        <v>12</v>
      </c>
      <c r="C1608" t="s">
        <v>51</v>
      </c>
      <c r="D1608" s="7">
        <f>SUMIFS($D:$D,$C:$C,C1608,$A:$A,_xlfn.MAXIFS($A:$A,$A:$A,"&lt;"&amp;A1608))+SUMIFS(Movimentacao!$D:$D,Movimentacao!$C:$C,C1608,Movimentacao!$A:$A,A1608)</f>
        <v>34257</v>
      </c>
      <c r="E1608" s="2">
        <v>112.99</v>
      </c>
      <c r="F1608" s="2">
        <f t="shared" si="25"/>
        <v>3870698.4299999997</v>
      </c>
    </row>
    <row r="1609" spans="1:6" x14ac:dyDescent="0.25">
      <c r="A1609" s="4">
        <v>44407</v>
      </c>
      <c r="B1609" t="s">
        <v>12</v>
      </c>
      <c r="C1609" t="s">
        <v>2686</v>
      </c>
      <c r="D1609" s="7">
        <f>SUMIFS($D:$D,$C:$C,C1609,$A:$A,_xlfn.MAXIFS($A:$A,$A:$A,"&lt;"&amp;A1609))+SUMIFS(Movimentacao!$D:$D,Movimentacao!$C:$C,C1609,Movimentacao!$A:$A,A1609)</f>
        <v>56883</v>
      </c>
      <c r="E1609" s="2">
        <v>1.62</v>
      </c>
      <c r="F1609" s="2">
        <f t="shared" ref="F1609:F1672" si="26">D1609*E1609</f>
        <v>92150.46</v>
      </c>
    </row>
    <row r="1610" spans="1:6" x14ac:dyDescent="0.25">
      <c r="A1610" s="4">
        <v>44407</v>
      </c>
      <c r="B1610" t="s">
        <v>12</v>
      </c>
      <c r="C1610" t="s">
        <v>2685</v>
      </c>
      <c r="D1610" s="7">
        <f>SUMIFS($D:$D,$C:$C,C1610,$A:$A,_xlfn.MAXIFS($A:$A,$A:$A,"&lt;"&amp;A1610))+SUMIFS(Movimentacao!$D:$D,Movimentacao!$C:$C,C1610,Movimentacao!$A:$A,A1610)</f>
        <v>64000</v>
      </c>
      <c r="E1610" s="2">
        <v>109.98</v>
      </c>
      <c r="F1610" s="2">
        <f t="shared" si="26"/>
        <v>7038720</v>
      </c>
    </row>
    <row r="1611" spans="1:6" x14ac:dyDescent="0.25">
      <c r="A1611" s="4">
        <v>44407</v>
      </c>
      <c r="B1611" t="s">
        <v>12</v>
      </c>
      <c r="C1611" t="s">
        <v>2682</v>
      </c>
      <c r="D1611" s="7">
        <f>SUMIFS($D:$D,$C:$C,C1611,$A:$A,_xlfn.MAXIFS($A:$A,$A:$A,"&lt;"&amp;A1611))+SUMIFS(Movimentacao!$D:$D,Movimentacao!$C:$C,C1611,Movimentacao!$A:$A,A1611)</f>
        <v>77623</v>
      </c>
      <c r="E1611" s="2">
        <v>90.24</v>
      </c>
      <c r="F1611" s="2">
        <f t="shared" si="26"/>
        <v>7004699.5199999996</v>
      </c>
    </row>
    <row r="1612" spans="1:6" x14ac:dyDescent="0.25">
      <c r="A1612" s="4">
        <v>44407</v>
      </c>
      <c r="B1612" t="s">
        <v>12</v>
      </c>
      <c r="C1612" t="s">
        <v>2680</v>
      </c>
      <c r="D1612" s="7">
        <f>SUMIFS($D:$D,$C:$C,C1612,$A:$A,_xlfn.MAXIFS($A:$A,$A:$A,"&lt;"&amp;A1612))+SUMIFS(Movimentacao!$D:$D,Movimentacao!$C:$C,C1612,Movimentacao!$A:$A,A1612)</f>
        <v>114551</v>
      </c>
      <c r="E1612" s="2">
        <v>103.7</v>
      </c>
      <c r="F1612" s="2">
        <f t="shared" si="26"/>
        <v>11878938.700000001</v>
      </c>
    </row>
    <row r="1613" spans="1:6" x14ac:dyDescent="0.25">
      <c r="A1613" s="4">
        <v>44407</v>
      </c>
      <c r="B1613" t="s">
        <v>12</v>
      </c>
      <c r="C1613" t="s">
        <v>2673</v>
      </c>
      <c r="D1613" s="7">
        <f>SUMIFS($D:$D,$C:$C,C1613,$A:$A,_xlfn.MAXIFS($A:$A,$A:$A,"&lt;"&amp;A1613))+SUMIFS(Movimentacao!$D:$D,Movimentacao!$C:$C,C1613,Movimentacao!$A:$A,A1613)</f>
        <v>626</v>
      </c>
      <c r="E1613" s="2">
        <v>103.01</v>
      </c>
      <c r="F1613" s="2">
        <f t="shared" si="26"/>
        <v>64484.26</v>
      </c>
    </row>
    <row r="1614" spans="1:6" x14ac:dyDescent="0.25">
      <c r="A1614" s="4">
        <v>44407</v>
      </c>
      <c r="B1614" t="s">
        <v>12</v>
      </c>
      <c r="C1614" t="s">
        <v>2672</v>
      </c>
      <c r="D1614" s="7">
        <f>SUMIFS($D:$D,$C:$C,C1614,$A:$A,_xlfn.MAXIFS($A:$A,$A:$A,"&lt;"&amp;A1614))+SUMIFS(Movimentacao!$D:$D,Movimentacao!$C:$C,C1614,Movimentacao!$A:$A,A1614)</f>
        <v>125878</v>
      </c>
      <c r="E1614" s="2">
        <v>89.56</v>
      </c>
      <c r="F1614" s="2">
        <f t="shared" si="26"/>
        <v>11273633.68</v>
      </c>
    </row>
    <row r="1615" spans="1:6" x14ac:dyDescent="0.25">
      <c r="A1615" s="4">
        <v>44407</v>
      </c>
      <c r="B1615" t="s">
        <v>12</v>
      </c>
      <c r="C1615" t="s">
        <v>2670</v>
      </c>
      <c r="D1615" s="7">
        <f>SUMIFS($D:$D,$C:$C,C1615,$A:$A,_xlfn.MAXIFS($A:$A,$A:$A,"&lt;"&amp;A1615))+SUMIFS(Movimentacao!$D:$D,Movimentacao!$C:$C,C1615,Movimentacao!$A:$A,A1615)</f>
        <v>72289</v>
      </c>
      <c r="E1615" s="2">
        <v>81.010000000000005</v>
      </c>
      <c r="F1615" s="2">
        <f t="shared" si="26"/>
        <v>5856131.8900000006</v>
      </c>
    </row>
    <row r="1616" spans="1:6" x14ac:dyDescent="0.25">
      <c r="A1616" s="4">
        <v>44407</v>
      </c>
      <c r="B1616" t="s">
        <v>12</v>
      </c>
      <c r="C1616" t="s">
        <v>55</v>
      </c>
      <c r="D1616" s="7">
        <f>SUMIFS($D:$D,$C:$C,C1616,$A:$A,_xlfn.MAXIFS($A:$A,$A:$A,"&lt;"&amp;A1616))+SUMIFS(Movimentacao!$D:$D,Movimentacao!$C:$C,C1616,Movimentacao!$A:$A,A1616)</f>
        <v>30794</v>
      </c>
      <c r="E1616" s="2">
        <v>102.02</v>
      </c>
      <c r="F1616" s="2">
        <f t="shared" si="26"/>
        <v>3141603.88</v>
      </c>
    </row>
    <row r="1617" spans="1:6" x14ac:dyDescent="0.25">
      <c r="A1617" s="4">
        <v>44407</v>
      </c>
      <c r="B1617" t="s">
        <v>12</v>
      </c>
      <c r="C1617" t="s">
        <v>2671</v>
      </c>
      <c r="D1617" s="7">
        <f>SUMIFS($D:$D,$C:$C,C1617,$A:$A,_xlfn.MAXIFS($A:$A,$A:$A,"&lt;"&amp;A1617))+SUMIFS(Movimentacao!$D:$D,Movimentacao!$C:$C,C1617,Movimentacao!$A:$A,A1617)</f>
        <v>55971</v>
      </c>
      <c r="E1617" s="2">
        <v>199</v>
      </c>
      <c r="F1617" s="2">
        <f t="shared" si="26"/>
        <v>11138229</v>
      </c>
    </row>
    <row r="1618" spans="1:6" x14ac:dyDescent="0.25">
      <c r="A1618" s="4">
        <v>44407</v>
      </c>
      <c r="B1618" t="s">
        <v>12</v>
      </c>
      <c r="C1618" t="s">
        <v>56</v>
      </c>
      <c r="D1618" s="7">
        <f>SUMIFS($D:$D,$C:$C,C1618,$A:$A,_xlfn.MAXIFS($A:$A,$A:$A,"&lt;"&amp;A1618))+SUMIFS(Movimentacao!$D:$D,Movimentacao!$C:$C,C1618,Movimentacao!$A:$A,A1618)</f>
        <v>132323</v>
      </c>
      <c r="E1618" s="2">
        <v>109.75</v>
      </c>
      <c r="F1618" s="2">
        <f t="shared" si="26"/>
        <v>14522449.25</v>
      </c>
    </row>
    <row r="1619" spans="1:6" x14ac:dyDescent="0.25">
      <c r="A1619" s="4">
        <v>44407</v>
      </c>
      <c r="B1619" t="s">
        <v>12</v>
      </c>
      <c r="C1619" t="s">
        <v>53</v>
      </c>
      <c r="D1619" s="7">
        <f>SUMIFS($D:$D,$C:$C,C1619,$A:$A,_xlfn.MAXIFS($A:$A,$A:$A,"&lt;"&amp;A1619))+SUMIFS(Movimentacao!$D:$D,Movimentacao!$C:$C,C1619,Movimentacao!$A:$A,A1619)</f>
        <v>157621</v>
      </c>
      <c r="E1619" s="2">
        <v>96.2</v>
      </c>
      <c r="F1619" s="2">
        <f t="shared" si="26"/>
        <v>15163140.200000001</v>
      </c>
    </row>
    <row r="1620" spans="1:6" x14ac:dyDescent="0.25">
      <c r="A1620" s="4">
        <v>44407</v>
      </c>
      <c r="B1620" t="s">
        <v>12</v>
      </c>
      <c r="C1620" t="s">
        <v>52</v>
      </c>
      <c r="D1620" s="7">
        <f>SUMIFS($D:$D,$C:$C,C1620,$A:$A,_xlfn.MAXIFS($A:$A,$A:$A,"&lt;"&amp;A1620))+SUMIFS(Movimentacao!$D:$D,Movimentacao!$C:$C,C1620,Movimentacao!$A:$A,A1620)</f>
        <v>187039</v>
      </c>
      <c r="E1620" s="2">
        <v>99.69</v>
      </c>
      <c r="F1620" s="2">
        <f t="shared" si="26"/>
        <v>18645917.91</v>
      </c>
    </row>
    <row r="1621" spans="1:6" x14ac:dyDescent="0.25">
      <c r="A1621" s="4">
        <v>44407</v>
      </c>
      <c r="B1621" t="s">
        <v>12</v>
      </c>
      <c r="C1621" t="s">
        <v>51</v>
      </c>
      <c r="D1621" s="7">
        <f>SUMIFS($D:$D,$C:$C,C1621,$A:$A,_xlfn.MAXIFS($A:$A,$A:$A,"&lt;"&amp;A1621))+SUMIFS(Movimentacao!$D:$D,Movimentacao!$C:$C,C1621,Movimentacao!$A:$A,A1621)</f>
        <v>34257</v>
      </c>
      <c r="E1621" s="2">
        <v>113.99</v>
      </c>
      <c r="F1621" s="2">
        <f t="shared" si="26"/>
        <v>3904955.4299999997</v>
      </c>
    </row>
    <row r="1622" spans="1:6" x14ac:dyDescent="0.25">
      <c r="A1622" s="4">
        <v>44407</v>
      </c>
      <c r="B1622" t="s">
        <v>12</v>
      </c>
      <c r="C1622" t="s">
        <v>50</v>
      </c>
      <c r="D1622" s="7">
        <f>SUMIFS($D:$D,$C:$C,C1622,$A:$A,_xlfn.MAXIFS($A:$A,$A:$A,"&lt;"&amp;A1622))+SUMIFS(Movimentacao!$D:$D,Movimentacao!$C:$C,C1622,Movimentacao!$A:$A,A1622)</f>
        <v>138700</v>
      </c>
      <c r="E1622" s="2">
        <v>105</v>
      </c>
      <c r="F1622" s="2">
        <f t="shared" si="26"/>
        <v>14563500</v>
      </c>
    </row>
    <row r="1623" spans="1:6" x14ac:dyDescent="0.25">
      <c r="A1623" s="4">
        <v>44407</v>
      </c>
      <c r="B1623" t="s">
        <v>12</v>
      </c>
      <c r="C1623" t="s">
        <v>49</v>
      </c>
      <c r="D1623" s="7">
        <f>SUMIFS($D:$D,$C:$C,C1623,$A:$A,_xlfn.MAXIFS($A:$A,$A:$A,"&lt;"&amp;A1623))+SUMIFS(Movimentacao!$D:$D,Movimentacao!$C:$C,C1623,Movimentacao!$A:$A,A1623)</f>
        <v>32774</v>
      </c>
      <c r="E1623" s="2">
        <v>64</v>
      </c>
      <c r="F1623" s="2">
        <f t="shared" si="26"/>
        <v>2097536</v>
      </c>
    </row>
    <row r="1624" spans="1:6" x14ac:dyDescent="0.25">
      <c r="A1624" s="4">
        <v>44407</v>
      </c>
      <c r="B1624" t="s">
        <v>12</v>
      </c>
      <c r="C1624" t="s">
        <v>48</v>
      </c>
      <c r="D1624" s="7">
        <f>SUMIFS($D:$D,$C:$C,C1624,$A:$A,_xlfn.MAXIFS($A:$A,$A:$A,"&lt;"&amp;A1624))+SUMIFS(Movimentacao!$D:$D,Movimentacao!$C:$C,C1624,Movimentacao!$A:$A,A1624)</f>
        <v>117439</v>
      </c>
      <c r="E1624" s="2">
        <v>106.53</v>
      </c>
      <c r="F1624" s="2">
        <f t="shared" si="26"/>
        <v>12510776.67</v>
      </c>
    </row>
    <row r="1625" spans="1:6" x14ac:dyDescent="0.25">
      <c r="A1625" s="4">
        <v>44407</v>
      </c>
      <c r="B1625" t="s">
        <v>12</v>
      </c>
      <c r="C1625" t="s">
        <v>47</v>
      </c>
      <c r="D1625" s="7">
        <f>SUMIFS($D:$D,$C:$C,C1625,$A:$A,_xlfn.MAXIFS($A:$A,$A:$A,"&lt;"&amp;A1625))+SUMIFS(Movimentacao!$D:$D,Movimentacao!$C:$C,C1625,Movimentacao!$A:$A,A1625)</f>
        <v>64233</v>
      </c>
      <c r="E1625" s="2">
        <v>86</v>
      </c>
      <c r="F1625" s="2">
        <f t="shared" si="26"/>
        <v>5524038</v>
      </c>
    </row>
    <row r="1626" spans="1:6" x14ac:dyDescent="0.25">
      <c r="A1626" s="4">
        <v>44407</v>
      </c>
      <c r="B1626" t="s">
        <v>12</v>
      </c>
      <c r="C1626" t="s">
        <v>54</v>
      </c>
      <c r="D1626" s="7">
        <f>SUMIFS($D:$D,$C:$C,C1626,$A:$A,_xlfn.MAXIFS($A:$A,$A:$A,"&lt;"&amp;A1626))+SUMIFS(Movimentacao!$D:$D,Movimentacao!$C:$C,C1626,Movimentacao!$A:$A,A1626)</f>
        <v>85534</v>
      </c>
      <c r="E1626" s="2">
        <v>52.8</v>
      </c>
      <c r="F1626" s="2">
        <f t="shared" si="26"/>
        <v>4516195.2</v>
      </c>
    </row>
    <row r="1627" spans="1:6" x14ac:dyDescent="0.25">
      <c r="A1627" s="4">
        <v>44410</v>
      </c>
      <c r="B1627" t="s">
        <v>12</v>
      </c>
      <c r="C1627" t="s">
        <v>2670</v>
      </c>
      <c r="D1627" s="7">
        <f>SUMIFS($D:$D,$C:$C,C1627,$A:$A,_xlfn.MAXIFS($A:$A,$A:$A,"&lt;"&amp;A1627))+SUMIFS(Movimentacao!$D:$D,Movimentacao!$C:$C,C1627,Movimentacao!$A:$A,A1627)</f>
        <v>72289</v>
      </c>
      <c r="E1627" s="2">
        <v>80.790000000000006</v>
      </c>
      <c r="F1627" s="2">
        <f t="shared" si="26"/>
        <v>5840228.3100000005</v>
      </c>
    </row>
    <row r="1628" spans="1:6" x14ac:dyDescent="0.25">
      <c r="A1628" s="4">
        <v>44410</v>
      </c>
      <c r="B1628" t="s">
        <v>12</v>
      </c>
      <c r="C1628" t="s">
        <v>2671</v>
      </c>
      <c r="D1628" s="7">
        <f>SUMIFS($D:$D,$C:$C,C1628,$A:$A,_xlfn.MAXIFS($A:$A,$A:$A,"&lt;"&amp;A1628))+SUMIFS(Movimentacao!$D:$D,Movimentacao!$C:$C,C1628,Movimentacao!$A:$A,A1628)</f>
        <v>55971</v>
      </c>
      <c r="E1628" s="2">
        <v>198.68</v>
      </c>
      <c r="F1628" s="2">
        <f t="shared" si="26"/>
        <v>11120318.280000001</v>
      </c>
    </row>
    <row r="1629" spans="1:6" x14ac:dyDescent="0.25">
      <c r="A1629" s="4">
        <v>44410</v>
      </c>
      <c r="B1629" t="s">
        <v>12</v>
      </c>
      <c r="C1629" t="s">
        <v>2672</v>
      </c>
      <c r="D1629" s="7">
        <f>SUMIFS($D:$D,$C:$C,C1629,$A:$A,_xlfn.MAXIFS($A:$A,$A:$A,"&lt;"&amp;A1629))+SUMIFS(Movimentacao!$D:$D,Movimentacao!$C:$C,C1629,Movimentacao!$A:$A,A1629)</f>
        <v>125878</v>
      </c>
      <c r="E1629" s="2">
        <v>89.5</v>
      </c>
      <c r="F1629" s="2">
        <f t="shared" si="26"/>
        <v>11266081</v>
      </c>
    </row>
    <row r="1630" spans="1:6" x14ac:dyDescent="0.25">
      <c r="A1630" s="4">
        <v>44410</v>
      </c>
      <c r="B1630" t="s">
        <v>12</v>
      </c>
      <c r="C1630" t="s">
        <v>56</v>
      </c>
      <c r="D1630" s="7">
        <f>SUMIFS($D:$D,$C:$C,C1630,$A:$A,_xlfn.MAXIFS($A:$A,$A:$A,"&lt;"&amp;A1630))+SUMIFS(Movimentacao!$D:$D,Movimentacao!$C:$C,C1630,Movimentacao!$A:$A,A1630)</f>
        <v>132323</v>
      </c>
      <c r="E1630" s="2">
        <v>109</v>
      </c>
      <c r="F1630" s="2">
        <f t="shared" si="26"/>
        <v>14423207</v>
      </c>
    </row>
    <row r="1631" spans="1:6" x14ac:dyDescent="0.25">
      <c r="A1631" s="4">
        <v>44410</v>
      </c>
      <c r="B1631" t="s">
        <v>12</v>
      </c>
      <c r="C1631" t="s">
        <v>2680</v>
      </c>
      <c r="D1631" s="7">
        <f>SUMIFS($D:$D,$C:$C,C1631,$A:$A,_xlfn.MAXIFS($A:$A,$A:$A,"&lt;"&amp;A1631))+SUMIFS(Movimentacao!$D:$D,Movimentacao!$C:$C,C1631,Movimentacao!$A:$A,A1631)</f>
        <v>114551</v>
      </c>
      <c r="E1631" s="2">
        <v>104.04</v>
      </c>
      <c r="F1631" s="2">
        <f t="shared" si="26"/>
        <v>11917886.040000001</v>
      </c>
    </row>
    <row r="1632" spans="1:6" x14ac:dyDescent="0.25">
      <c r="A1632" s="4">
        <v>44410</v>
      </c>
      <c r="B1632" t="s">
        <v>12</v>
      </c>
      <c r="C1632" t="s">
        <v>2682</v>
      </c>
      <c r="D1632" s="7">
        <f>SUMIFS($D:$D,$C:$C,C1632,$A:$A,_xlfn.MAXIFS($A:$A,$A:$A,"&lt;"&amp;A1632))+SUMIFS(Movimentacao!$D:$D,Movimentacao!$C:$C,C1632,Movimentacao!$A:$A,A1632)</f>
        <v>77623</v>
      </c>
      <c r="E1632" s="2">
        <v>91.49</v>
      </c>
      <c r="F1632" s="2">
        <f t="shared" si="26"/>
        <v>7101728.2699999996</v>
      </c>
    </row>
    <row r="1633" spans="1:6" x14ac:dyDescent="0.25">
      <c r="A1633" s="4">
        <v>44410</v>
      </c>
      <c r="B1633" t="s">
        <v>12</v>
      </c>
      <c r="C1633" t="s">
        <v>2685</v>
      </c>
      <c r="D1633" s="7">
        <f>SUMIFS($D:$D,$C:$C,C1633,$A:$A,_xlfn.MAXIFS($A:$A,$A:$A,"&lt;"&amp;A1633))+SUMIFS(Movimentacao!$D:$D,Movimentacao!$C:$C,C1633,Movimentacao!$A:$A,A1633)</f>
        <v>64000</v>
      </c>
      <c r="E1633" s="2">
        <v>108.7</v>
      </c>
      <c r="F1633" s="2">
        <f t="shared" si="26"/>
        <v>6956800</v>
      </c>
    </row>
    <row r="1634" spans="1:6" x14ac:dyDescent="0.25">
      <c r="A1634" s="4">
        <v>44410</v>
      </c>
      <c r="B1634" t="s">
        <v>12</v>
      </c>
      <c r="C1634" t="s">
        <v>2673</v>
      </c>
      <c r="D1634" s="7">
        <f>SUMIFS($D:$D,$C:$C,C1634,$A:$A,_xlfn.MAXIFS($A:$A,$A:$A,"&lt;"&amp;A1634))+SUMIFS(Movimentacao!$D:$D,Movimentacao!$C:$C,C1634,Movimentacao!$A:$A,A1634)</f>
        <v>626</v>
      </c>
      <c r="E1634" s="2">
        <v>101.44</v>
      </c>
      <c r="F1634" s="2">
        <f t="shared" si="26"/>
        <v>63501.439999999995</v>
      </c>
    </row>
    <row r="1635" spans="1:6" x14ac:dyDescent="0.25">
      <c r="A1635" s="4">
        <v>44410</v>
      </c>
      <c r="B1635" t="s">
        <v>12</v>
      </c>
      <c r="C1635" t="s">
        <v>2686</v>
      </c>
      <c r="D1635" s="7">
        <f>SUMIFS($D:$D,$C:$C,C1635,$A:$A,_xlfn.MAXIFS($A:$A,$A:$A,"&lt;"&amp;A1635))+SUMIFS(Movimentacao!$D:$D,Movimentacao!$C:$C,C1635,Movimentacao!$A:$A,A1635)</f>
        <v>56883</v>
      </c>
      <c r="E1635" s="2">
        <v>0.92</v>
      </c>
      <c r="F1635" s="2">
        <f t="shared" si="26"/>
        <v>52332.36</v>
      </c>
    </row>
    <row r="1636" spans="1:6" x14ac:dyDescent="0.25">
      <c r="A1636" s="4">
        <v>44410</v>
      </c>
      <c r="B1636" t="s">
        <v>12</v>
      </c>
      <c r="C1636" t="s">
        <v>55</v>
      </c>
      <c r="D1636" s="7">
        <f>SUMIFS($D:$D,$C:$C,C1636,$A:$A,_xlfn.MAXIFS($A:$A,$A:$A,"&lt;"&amp;A1636))+SUMIFS(Movimentacao!$D:$D,Movimentacao!$C:$C,C1636,Movimentacao!$A:$A,A1636)</f>
        <v>30794</v>
      </c>
      <c r="E1636" s="2">
        <v>102.28</v>
      </c>
      <c r="F1636" s="2">
        <f t="shared" si="26"/>
        <v>3149610.32</v>
      </c>
    </row>
    <row r="1637" spans="1:6" x14ac:dyDescent="0.25">
      <c r="A1637" s="4">
        <v>44410</v>
      </c>
      <c r="B1637" t="s">
        <v>12</v>
      </c>
      <c r="C1637" t="s">
        <v>53</v>
      </c>
      <c r="D1637" s="7">
        <f>SUMIFS($D:$D,$C:$C,C1637,$A:$A,_xlfn.MAXIFS($A:$A,$A:$A,"&lt;"&amp;A1637))+SUMIFS(Movimentacao!$D:$D,Movimentacao!$C:$C,C1637,Movimentacao!$A:$A,A1637)</f>
        <v>157621</v>
      </c>
      <c r="E1637" s="2">
        <v>95.05</v>
      </c>
      <c r="F1637" s="2">
        <f t="shared" si="26"/>
        <v>14981876.049999999</v>
      </c>
    </row>
    <row r="1638" spans="1:6" x14ac:dyDescent="0.25">
      <c r="A1638" s="4">
        <v>44410</v>
      </c>
      <c r="B1638" t="s">
        <v>12</v>
      </c>
      <c r="C1638" t="s">
        <v>47</v>
      </c>
      <c r="D1638" s="7">
        <f>SUMIFS($D:$D,$C:$C,C1638,$A:$A,_xlfn.MAXIFS($A:$A,$A:$A,"&lt;"&amp;A1638))+SUMIFS(Movimentacao!$D:$D,Movimentacao!$C:$C,C1638,Movimentacao!$A:$A,A1638)</f>
        <v>64233</v>
      </c>
      <c r="E1638" s="2">
        <v>82.12</v>
      </c>
      <c r="F1638" s="2">
        <f t="shared" si="26"/>
        <v>5274813.96</v>
      </c>
    </row>
    <row r="1639" spans="1:6" x14ac:dyDescent="0.25">
      <c r="A1639" s="4">
        <v>44410</v>
      </c>
      <c r="B1639" t="s">
        <v>12</v>
      </c>
      <c r="C1639" t="s">
        <v>48</v>
      </c>
      <c r="D1639" s="7">
        <f>SUMIFS($D:$D,$C:$C,C1639,$A:$A,_xlfn.MAXIFS($A:$A,$A:$A,"&lt;"&amp;A1639))+SUMIFS(Movimentacao!$D:$D,Movimentacao!$C:$C,C1639,Movimentacao!$A:$A,A1639)</f>
        <v>117439</v>
      </c>
      <c r="E1639" s="2">
        <v>105.6</v>
      </c>
      <c r="F1639" s="2">
        <f t="shared" si="26"/>
        <v>12401558.399999999</v>
      </c>
    </row>
    <row r="1640" spans="1:6" x14ac:dyDescent="0.25">
      <c r="A1640" s="4">
        <v>44410</v>
      </c>
      <c r="B1640" t="s">
        <v>12</v>
      </c>
      <c r="C1640" t="s">
        <v>49</v>
      </c>
      <c r="D1640" s="7">
        <f>SUMIFS($D:$D,$C:$C,C1640,$A:$A,_xlfn.MAXIFS($A:$A,$A:$A,"&lt;"&amp;A1640))+SUMIFS(Movimentacao!$D:$D,Movimentacao!$C:$C,C1640,Movimentacao!$A:$A,A1640)</f>
        <v>32774</v>
      </c>
      <c r="E1640" s="2">
        <v>64.13</v>
      </c>
      <c r="F1640" s="2">
        <f t="shared" si="26"/>
        <v>2101796.6199999996</v>
      </c>
    </row>
    <row r="1641" spans="1:6" x14ac:dyDescent="0.25">
      <c r="A1641" s="4">
        <v>44410</v>
      </c>
      <c r="B1641" t="s">
        <v>12</v>
      </c>
      <c r="C1641" t="s">
        <v>54</v>
      </c>
      <c r="D1641" s="7">
        <f>SUMIFS($D:$D,$C:$C,C1641,$A:$A,_xlfn.MAXIFS($A:$A,$A:$A,"&lt;"&amp;A1641))+SUMIFS(Movimentacao!$D:$D,Movimentacao!$C:$C,C1641,Movimentacao!$A:$A,A1641)</f>
        <v>85534</v>
      </c>
      <c r="E1641" s="2">
        <v>53.07</v>
      </c>
      <c r="F1641" s="2">
        <f t="shared" si="26"/>
        <v>4539289.38</v>
      </c>
    </row>
    <row r="1642" spans="1:6" x14ac:dyDescent="0.25">
      <c r="A1642" s="4">
        <v>44410</v>
      </c>
      <c r="B1642" t="s">
        <v>12</v>
      </c>
      <c r="C1642" t="s">
        <v>51</v>
      </c>
      <c r="D1642" s="7">
        <f>SUMIFS($D:$D,$C:$C,C1642,$A:$A,_xlfn.MAXIFS($A:$A,$A:$A,"&lt;"&amp;A1642))+SUMIFS(Movimentacao!$D:$D,Movimentacao!$C:$C,C1642,Movimentacao!$A:$A,A1642)</f>
        <v>34257</v>
      </c>
      <c r="E1642" s="2">
        <v>114.98</v>
      </c>
      <c r="F1642" s="2">
        <f t="shared" si="26"/>
        <v>3938869.8600000003</v>
      </c>
    </row>
    <row r="1643" spans="1:6" x14ac:dyDescent="0.25">
      <c r="A1643" s="4">
        <v>44410</v>
      </c>
      <c r="B1643" t="s">
        <v>12</v>
      </c>
      <c r="C1643" t="s">
        <v>52</v>
      </c>
      <c r="D1643" s="7">
        <f>SUMIFS($D:$D,$C:$C,C1643,$A:$A,_xlfn.MAXIFS($A:$A,$A:$A,"&lt;"&amp;A1643))+SUMIFS(Movimentacao!$D:$D,Movimentacao!$C:$C,C1643,Movimentacao!$A:$A,A1643)</f>
        <v>187039</v>
      </c>
      <c r="E1643" s="2">
        <v>99.84</v>
      </c>
      <c r="F1643" s="2">
        <f t="shared" si="26"/>
        <v>18673973.760000002</v>
      </c>
    </row>
    <row r="1644" spans="1:6" x14ac:dyDescent="0.25">
      <c r="A1644" s="4">
        <v>44410</v>
      </c>
      <c r="B1644" t="s">
        <v>12</v>
      </c>
      <c r="C1644" t="s">
        <v>50</v>
      </c>
      <c r="D1644" s="7">
        <f>SUMIFS($D:$D,$C:$C,C1644,$A:$A,_xlfn.MAXIFS($A:$A,$A:$A,"&lt;"&amp;A1644))+SUMIFS(Movimentacao!$D:$D,Movimentacao!$C:$C,C1644,Movimentacao!$A:$A,A1644)</f>
        <v>138700</v>
      </c>
      <c r="E1644" s="2">
        <v>104.05</v>
      </c>
      <c r="F1644" s="2">
        <f t="shared" si="26"/>
        <v>14431735</v>
      </c>
    </row>
    <row r="1645" spans="1:6" x14ac:dyDescent="0.25">
      <c r="A1645" s="4">
        <v>44411</v>
      </c>
      <c r="B1645" t="s">
        <v>12</v>
      </c>
      <c r="C1645" t="s">
        <v>2686</v>
      </c>
      <c r="D1645" s="7">
        <f>SUMIFS($D:$D,$C:$C,C1645,$A:$A,_xlfn.MAXIFS($A:$A,$A:$A,"&lt;"&amp;A1645))+SUMIFS(Movimentacao!$D:$D,Movimentacao!$C:$C,C1645,Movimentacao!$A:$A,A1645)</f>
        <v>56883</v>
      </c>
      <c r="E1645" s="2">
        <v>1.08</v>
      </c>
      <c r="F1645" s="2">
        <f t="shared" si="26"/>
        <v>61433.640000000007</v>
      </c>
    </row>
    <row r="1646" spans="1:6" x14ac:dyDescent="0.25">
      <c r="A1646" s="4">
        <v>44411</v>
      </c>
      <c r="B1646" t="s">
        <v>12</v>
      </c>
      <c r="C1646" t="s">
        <v>56</v>
      </c>
      <c r="D1646" s="7">
        <f>SUMIFS($D:$D,$C:$C,C1646,$A:$A,_xlfn.MAXIFS($A:$A,$A:$A,"&lt;"&amp;A1646))+SUMIFS(Movimentacao!$D:$D,Movimentacao!$C:$C,C1646,Movimentacao!$A:$A,A1646)</f>
        <v>132323</v>
      </c>
      <c r="E1646" s="2">
        <v>108.1</v>
      </c>
      <c r="F1646" s="2">
        <f t="shared" si="26"/>
        <v>14304116.299999999</v>
      </c>
    </row>
    <row r="1647" spans="1:6" x14ac:dyDescent="0.25">
      <c r="A1647" s="4">
        <v>44411</v>
      </c>
      <c r="B1647" t="s">
        <v>12</v>
      </c>
      <c r="C1647" t="s">
        <v>2682</v>
      </c>
      <c r="D1647" s="7">
        <f>SUMIFS($D:$D,$C:$C,C1647,$A:$A,_xlfn.MAXIFS($A:$A,$A:$A,"&lt;"&amp;A1647))+SUMIFS(Movimentacao!$D:$D,Movimentacao!$C:$C,C1647,Movimentacao!$A:$A,A1647)</f>
        <v>77623</v>
      </c>
      <c r="E1647" s="2">
        <v>91.23</v>
      </c>
      <c r="F1647" s="2">
        <f t="shared" si="26"/>
        <v>7081546.29</v>
      </c>
    </row>
    <row r="1648" spans="1:6" x14ac:dyDescent="0.25">
      <c r="A1648" s="4">
        <v>44411</v>
      </c>
      <c r="B1648" t="s">
        <v>12</v>
      </c>
      <c r="C1648" t="s">
        <v>2680</v>
      </c>
      <c r="D1648" s="7">
        <f>SUMIFS($D:$D,$C:$C,C1648,$A:$A,_xlfn.MAXIFS($A:$A,$A:$A,"&lt;"&amp;A1648))+SUMIFS(Movimentacao!$D:$D,Movimentacao!$C:$C,C1648,Movimentacao!$A:$A,A1648)</f>
        <v>114551</v>
      </c>
      <c r="E1648" s="2">
        <v>103.36</v>
      </c>
      <c r="F1648" s="2">
        <f t="shared" si="26"/>
        <v>11839991.359999999</v>
      </c>
    </row>
    <row r="1649" spans="1:6" x14ac:dyDescent="0.25">
      <c r="A1649" s="4">
        <v>44411</v>
      </c>
      <c r="B1649" t="s">
        <v>12</v>
      </c>
      <c r="C1649" t="s">
        <v>2673</v>
      </c>
      <c r="D1649" s="7">
        <f>SUMIFS($D:$D,$C:$C,C1649,$A:$A,_xlfn.MAXIFS($A:$A,$A:$A,"&lt;"&amp;A1649))+SUMIFS(Movimentacao!$D:$D,Movimentacao!$C:$C,C1649,Movimentacao!$A:$A,A1649)</f>
        <v>626</v>
      </c>
      <c r="E1649" s="2">
        <v>101.4</v>
      </c>
      <c r="F1649" s="2">
        <f t="shared" si="26"/>
        <v>63476.4</v>
      </c>
    </row>
    <row r="1650" spans="1:6" x14ac:dyDescent="0.25">
      <c r="A1650" s="4">
        <v>44411</v>
      </c>
      <c r="B1650" t="s">
        <v>12</v>
      </c>
      <c r="C1650" t="s">
        <v>2672</v>
      </c>
      <c r="D1650" s="7">
        <f>SUMIFS($D:$D,$C:$C,C1650,$A:$A,_xlfn.MAXIFS($A:$A,$A:$A,"&lt;"&amp;A1650))+SUMIFS(Movimentacao!$D:$D,Movimentacao!$C:$C,C1650,Movimentacao!$A:$A,A1650)</f>
        <v>125878</v>
      </c>
      <c r="E1650" s="2">
        <v>88.18</v>
      </c>
      <c r="F1650" s="2">
        <f t="shared" si="26"/>
        <v>11099922.040000001</v>
      </c>
    </row>
    <row r="1651" spans="1:6" x14ac:dyDescent="0.25">
      <c r="A1651" s="4">
        <v>44411</v>
      </c>
      <c r="B1651" t="s">
        <v>12</v>
      </c>
      <c r="C1651" t="s">
        <v>2671</v>
      </c>
      <c r="D1651" s="7">
        <f>SUMIFS($D:$D,$C:$C,C1651,$A:$A,_xlfn.MAXIFS($A:$A,$A:$A,"&lt;"&amp;A1651))+SUMIFS(Movimentacao!$D:$D,Movimentacao!$C:$C,C1651,Movimentacao!$A:$A,A1651)</f>
        <v>55971</v>
      </c>
      <c r="E1651" s="2">
        <v>199</v>
      </c>
      <c r="F1651" s="2">
        <f t="shared" si="26"/>
        <v>11138229</v>
      </c>
    </row>
    <row r="1652" spans="1:6" x14ac:dyDescent="0.25">
      <c r="A1652" s="4">
        <v>44411</v>
      </c>
      <c r="B1652" t="s">
        <v>12</v>
      </c>
      <c r="C1652" t="s">
        <v>2670</v>
      </c>
      <c r="D1652" s="7">
        <f>SUMIFS($D:$D,$C:$C,C1652,$A:$A,_xlfn.MAXIFS($A:$A,$A:$A,"&lt;"&amp;A1652))+SUMIFS(Movimentacao!$D:$D,Movimentacao!$C:$C,C1652,Movimentacao!$A:$A,A1652)</f>
        <v>72289</v>
      </c>
      <c r="E1652" s="2">
        <v>80.05</v>
      </c>
      <c r="F1652" s="2">
        <f t="shared" si="26"/>
        <v>5786734.4500000002</v>
      </c>
    </row>
    <row r="1653" spans="1:6" x14ac:dyDescent="0.25">
      <c r="A1653" s="4">
        <v>44411</v>
      </c>
      <c r="B1653" t="s">
        <v>12</v>
      </c>
      <c r="C1653" t="s">
        <v>2685</v>
      </c>
      <c r="D1653" s="7">
        <f>SUMIFS($D:$D,$C:$C,C1653,$A:$A,_xlfn.MAXIFS($A:$A,$A:$A,"&lt;"&amp;A1653))+SUMIFS(Movimentacao!$D:$D,Movimentacao!$C:$C,C1653,Movimentacao!$A:$A,A1653)</f>
        <v>64000</v>
      </c>
      <c r="E1653" s="2">
        <v>108.18</v>
      </c>
      <c r="F1653" s="2">
        <f t="shared" si="26"/>
        <v>6923520</v>
      </c>
    </row>
    <row r="1654" spans="1:6" x14ac:dyDescent="0.25">
      <c r="A1654" s="4">
        <v>44411</v>
      </c>
      <c r="B1654" t="s">
        <v>12</v>
      </c>
      <c r="C1654" t="s">
        <v>55</v>
      </c>
      <c r="D1654" s="7">
        <f>SUMIFS($D:$D,$C:$C,C1654,$A:$A,_xlfn.MAXIFS($A:$A,$A:$A,"&lt;"&amp;A1654))+SUMIFS(Movimentacao!$D:$D,Movimentacao!$C:$C,C1654,Movimentacao!$A:$A,A1654)</f>
        <v>30794</v>
      </c>
      <c r="E1654" s="2">
        <v>102.01</v>
      </c>
      <c r="F1654" s="2">
        <f t="shared" si="26"/>
        <v>3141295.94</v>
      </c>
    </row>
    <row r="1655" spans="1:6" x14ac:dyDescent="0.25">
      <c r="A1655" s="4">
        <v>44411</v>
      </c>
      <c r="B1655" t="s">
        <v>12</v>
      </c>
      <c r="C1655" t="s">
        <v>53</v>
      </c>
      <c r="D1655" s="7">
        <f>SUMIFS($D:$D,$C:$C,C1655,$A:$A,_xlfn.MAXIFS($A:$A,$A:$A,"&lt;"&amp;A1655))+SUMIFS(Movimentacao!$D:$D,Movimentacao!$C:$C,C1655,Movimentacao!$A:$A,A1655)</f>
        <v>157621</v>
      </c>
      <c r="E1655" s="2">
        <v>95.54</v>
      </c>
      <c r="F1655" s="2">
        <f t="shared" si="26"/>
        <v>15059110.340000002</v>
      </c>
    </row>
    <row r="1656" spans="1:6" x14ac:dyDescent="0.25">
      <c r="A1656" s="4">
        <v>44411</v>
      </c>
      <c r="B1656" t="s">
        <v>12</v>
      </c>
      <c r="C1656" t="s">
        <v>52</v>
      </c>
      <c r="D1656" s="7">
        <f>SUMIFS($D:$D,$C:$C,C1656,$A:$A,_xlfn.MAXIFS($A:$A,$A:$A,"&lt;"&amp;A1656))+SUMIFS(Movimentacao!$D:$D,Movimentacao!$C:$C,C1656,Movimentacao!$A:$A,A1656)</f>
        <v>187039</v>
      </c>
      <c r="E1656" s="2">
        <v>99.92</v>
      </c>
      <c r="F1656" s="2">
        <f t="shared" si="26"/>
        <v>18688936.879999999</v>
      </c>
    </row>
    <row r="1657" spans="1:6" x14ac:dyDescent="0.25">
      <c r="A1657" s="4">
        <v>44411</v>
      </c>
      <c r="B1657" t="s">
        <v>12</v>
      </c>
      <c r="C1657" t="s">
        <v>51</v>
      </c>
      <c r="D1657" s="7">
        <f>SUMIFS($D:$D,$C:$C,C1657,$A:$A,_xlfn.MAXIFS($A:$A,$A:$A,"&lt;"&amp;A1657))+SUMIFS(Movimentacao!$D:$D,Movimentacao!$C:$C,C1657,Movimentacao!$A:$A,A1657)</f>
        <v>34257</v>
      </c>
      <c r="E1657" s="2">
        <v>113.65</v>
      </c>
      <c r="F1657" s="2">
        <f t="shared" si="26"/>
        <v>3893308.0500000003</v>
      </c>
    </row>
    <row r="1658" spans="1:6" x14ac:dyDescent="0.25">
      <c r="A1658" s="4">
        <v>44411</v>
      </c>
      <c r="B1658" t="s">
        <v>12</v>
      </c>
      <c r="C1658" t="s">
        <v>50</v>
      </c>
      <c r="D1658" s="7">
        <f>SUMIFS($D:$D,$C:$C,C1658,$A:$A,_xlfn.MAXIFS($A:$A,$A:$A,"&lt;"&amp;A1658))+SUMIFS(Movimentacao!$D:$D,Movimentacao!$C:$C,C1658,Movimentacao!$A:$A,A1658)</f>
        <v>138700</v>
      </c>
      <c r="E1658" s="2">
        <v>102.71</v>
      </c>
      <c r="F1658" s="2">
        <f t="shared" si="26"/>
        <v>14245877</v>
      </c>
    </row>
    <row r="1659" spans="1:6" x14ac:dyDescent="0.25">
      <c r="A1659" s="4">
        <v>44411</v>
      </c>
      <c r="B1659" t="s">
        <v>12</v>
      </c>
      <c r="C1659" t="s">
        <v>49</v>
      </c>
      <c r="D1659" s="7">
        <f>SUMIFS($D:$D,$C:$C,C1659,$A:$A,_xlfn.MAXIFS($A:$A,$A:$A,"&lt;"&amp;A1659))+SUMIFS(Movimentacao!$D:$D,Movimentacao!$C:$C,C1659,Movimentacao!$A:$A,A1659)</f>
        <v>32774</v>
      </c>
      <c r="E1659" s="2">
        <v>63.6</v>
      </c>
      <c r="F1659" s="2">
        <f t="shared" si="26"/>
        <v>2084426.4000000001</v>
      </c>
    </row>
    <row r="1660" spans="1:6" x14ac:dyDescent="0.25">
      <c r="A1660" s="4">
        <v>44411</v>
      </c>
      <c r="B1660" t="s">
        <v>12</v>
      </c>
      <c r="C1660" t="s">
        <v>48</v>
      </c>
      <c r="D1660" s="7">
        <f>SUMIFS($D:$D,$C:$C,C1660,$A:$A,_xlfn.MAXIFS($A:$A,$A:$A,"&lt;"&amp;A1660))+SUMIFS(Movimentacao!$D:$D,Movimentacao!$C:$C,C1660,Movimentacao!$A:$A,A1660)</f>
        <v>117439</v>
      </c>
      <c r="E1660" s="2">
        <v>106</v>
      </c>
      <c r="F1660" s="2">
        <f t="shared" si="26"/>
        <v>12448534</v>
      </c>
    </row>
    <row r="1661" spans="1:6" x14ac:dyDescent="0.25">
      <c r="A1661" s="4">
        <v>44411</v>
      </c>
      <c r="B1661" t="s">
        <v>12</v>
      </c>
      <c r="C1661" t="s">
        <v>47</v>
      </c>
      <c r="D1661" s="7">
        <f>SUMIFS($D:$D,$C:$C,C1661,$A:$A,_xlfn.MAXIFS($A:$A,$A:$A,"&lt;"&amp;A1661))+SUMIFS(Movimentacao!$D:$D,Movimentacao!$C:$C,C1661,Movimentacao!$A:$A,A1661)</f>
        <v>64233</v>
      </c>
      <c r="E1661" s="2">
        <v>81.84</v>
      </c>
      <c r="F1661" s="2">
        <f t="shared" si="26"/>
        <v>5256828.7200000007</v>
      </c>
    </row>
    <row r="1662" spans="1:6" x14ac:dyDescent="0.25">
      <c r="A1662" s="4">
        <v>44411</v>
      </c>
      <c r="B1662" t="s">
        <v>12</v>
      </c>
      <c r="C1662" t="s">
        <v>54</v>
      </c>
      <c r="D1662" s="7">
        <f>SUMIFS($D:$D,$C:$C,C1662,$A:$A,_xlfn.MAXIFS($A:$A,$A:$A,"&lt;"&amp;A1662))+SUMIFS(Movimentacao!$D:$D,Movimentacao!$C:$C,C1662,Movimentacao!$A:$A,A1662)</f>
        <v>85534</v>
      </c>
      <c r="E1662" s="2">
        <v>52.31</v>
      </c>
      <c r="F1662" s="2">
        <f t="shared" si="26"/>
        <v>4474283.54</v>
      </c>
    </row>
    <row r="1663" spans="1:6" x14ac:dyDescent="0.25">
      <c r="A1663" s="4">
        <v>44412</v>
      </c>
      <c r="B1663" t="s">
        <v>12</v>
      </c>
      <c r="C1663" t="s">
        <v>2670</v>
      </c>
      <c r="D1663" s="7">
        <f>SUMIFS($D:$D,$C:$C,C1663,$A:$A,_xlfn.MAXIFS($A:$A,$A:$A,"&lt;"&amp;A1663))+SUMIFS(Movimentacao!$D:$D,Movimentacao!$C:$C,C1663,Movimentacao!$A:$A,A1663)</f>
        <v>72289</v>
      </c>
      <c r="E1663" s="2">
        <v>80.2</v>
      </c>
      <c r="F1663" s="2">
        <f t="shared" si="26"/>
        <v>5797577.7999999998</v>
      </c>
    </row>
    <row r="1664" spans="1:6" x14ac:dyDescent="0.25">
      <c r="A1664" s="4">
        <v>44412</v>
      </c>
      <c r="B1664" t="s">
        <v>12</v>
      </c>
      <c r="C1664" t="s">
        <v>2686</v>
      </c>
      <c r="D1664" s="7">
        <f>SUMIFS($D:$D,$C:$C,C1664,$A:$A,_xlfn.MAXIFS($A:$A,$A:$A,"&lt;"&amp;A1664))+SUMIFS(Movimentacao!$D:$D,Movimentacao!$C:$C,C1664,Movimentacao!$A:$A,A1664)</f>
        <v>56883</v>
      </c>
      <c r="E1664" s="2">
        <v>1.1499999999999999</v>
      </c>
      <c r="F1664" s="2">
        <f t="shared" si="26"/>
        <v>65415.45</v>
      </c>
    </row>
    <row r="1665" spans="1:6" x14ac:dyDescent="0.25">
      <c r="A1665" s="4">
        <v>44412</v>
      </c>
      <c r="B1665" t="s">
        <v>12</v>
      </c>
      <c r="C1665" t="s">
        <v>2682</v>
      </c>
      <c r="D1665" s="7">
        <f>SUMIFS($D:$D,$C:$C,C1665,$A:$A,_xlfn.MAXIFS($A:$A,$A:$A,"&lt;"&amp;A1665))+SUMIFS(Movimentacao!$D:$D,Movimentacao!$C:$C,C1665,Movimentacao!$A:$A,A1665)</f>
        <v>77623</v>
      </c>
      <c r="E1665" s="2">
        <v>89.97</v>
      </c>
      <c r="F1665" s="2">
        <f t="shared" si="26"/>
        <v>6983741.3099999996</v>
      </c>
    </row>
    <row r="1666" spans="1:6" x14ac:dyDescent="0.25">
      <c r="A1666" s="4">
        <v>44412</v>
      </c>
      <c r="B1666" t="s">
        <v>12</v>
      </c>
      <c r="C1666" t="s">
        <v>2680</v>
      </c>
      <c r="D1666" s="7">
        <f>SUMIFS($D:$D,$C:$C,C1666,$A:$A,_xlfn.MAXIFS($A:$A,$A:$A,"&lt;"&amp;A1666))+SUMIFS(Movimentacao!$D:$D,Movimentacao!$C:$C,C1666,Movimentacao!$A:$A,A1666)</f>
        <v>114551</v>
      </c>
      <c r="E1666" s="2">
        <v>103.35</v>
      </c>
      <c r="F1666" s="2">
        <f t="shared" si="26"/>
        <v>11838845.85</v>
      </c>
    </row>
    <row r="1667" spans="1:6" x14ac:dyDescent="0.25">
      <c r="A1667" s="4">
        <v>44412</v>
      </c>
      <c r="B1667" t="s">
        <v>12</v>
      </c>
      <c r="C1667" t="s">
        <v>2673</v>
      </c>
      <c r="D1667" s="7">
        <f>SUMIFS($D:$D,$C:$C,C1667,$A:$A,_xlfn.MAXIFS($A:$A,$A:$A,"&lt;"&amp;A1667))+SUMIFS(Movimentacao!$D:$D,Movimentacao!$C:$C,C1667,Movimentacao!$A:$A,A1667)</f>
        <v>626</v>
      </c>
      <c r="E1667" s="2">
        <v>100.48</v>
      </c>
      <c r="F1667" s="2">
        <f t="shared" si="26"/>
        <v>62900.480000000003</v>
      </c>
    </row>
    <row r="1668" spans="1:6" x14ac:dyDescent="0.25">
      <c r="A1668" s="4">
        <v>44412</v>
      </c>
      <c r="B1668" t="s">
        <v>12</v>
      </c>
      <c r="C1668" t="s">
        <v>2672</v>
      </c>
      <c r="D1668" s="7">
        <f>SUMIFS($D:$D,$C:$C,C1668,$A:$A,_xlfn.MAXIFS($A:$A,$A:$A,"&lt;"&amp;A1668))+SUMIFS(Movimentacao!$D:$D,Movimentacao!$C:$C,C1668,Movimentacao!$A:$A,A1668)</f>
        <v>125878</v>
      </c>
      <c r="E1668" s="2">
        <v>87.2</v>
      </c>
      <c r="F1668" s="2">
        <f t="shared" si="26"/>
        <v>10976561.6</v>
      </c>
    </row>
    <row r="1669" spans="1:6" x14ac:dyDescent="0.25">
      <c r="A1669" s="4">
        <v>44412</v>
      </c>
      <c r="B1669" t="s">
        <v>12</v>
      </c>
      <c r="C1669" t="s">
        <v>2671</v>
      </c>
      <c r="D1669" s="7">
        <f>SUMIFS($D:$D,$C:$C,C1669,$A:$A,_xlfn.MAXIFS($A:$A,$A:$A,"&lt;"&amp;A1669))+SUMIFS(Movimentacao!$D:$D,Movimentacao!$C:$C,C1669,Movimentacao!$A:$A,A1669)</f>
        <v>55971</v>
      </c>
      <c r="E1669" s="2">
        <v>198.51</v>
      </c>
      <c r="F1669" s="2">
        <f t="shared" si="26"/>
        <v>11110803.209999999</v>
      </c>
    </row>
    <row r="1670" spans="1:6" x14ac:dyDescent="0.25">
      <c r="A1670" s="4">
        <v>44412</v>
      </c>
      <c r="B1670" t="s">
        <v>12</v>
      </c>
      <c r="C1670" t="s">
        <v>56</v>
      </c>
      <c r="D1670" s="7">
        <f>SUMIFS($D:$D,$C:$C,C1670,$A:$A,_xlfn.MAXIFS($A:$A,$A:$A,"&lt;"&amp;A1670))+SUMIFS(Movimentacao!$D:$D,Movimentacao!$C:$C,C1670,Movimentacao!$A:$A,A1670)</f>
        <v>132323</v>
      </c>
      <c r="E1670" s="2">
        <v>106.81</v>
      </c>
      <c r="F1670" s="2">
        <f t="shared" si="26"/>
        <v>14133419.630000001</v>
      </c>
    </row>
    <row r="1671" spans="1:6" x14ac:dyDescent="0.25">
      <c r="A1671" s="4">
        <v>44412</v>
      </c>
      <c r="B1671" t="s">
        <v>12</v>
      </c>
      <c r="C1671" t="s">
        <v>2685</v>
      </c>
      <c r="D1671" s="7">
        <f>SUMIFS($D:$D,$C:$C,C1671,$A:$A,_xlfn.MAXIFS($A:$A,$A:$A,"&lt;"&amp;A1671))+SUMIFS(Movimentacao!$D:$D,Movimentacao!$C:$C,C1671,Movimentacao!$A:$A,A1671)</f>
        <v>64000</v>
      </c>
      <c r="E1671" s="2">
        <v>107.91</v>
      </c>
      <c r="F1671" s="2">
        <f t="shared" si="26"/>
        <v>6906240</v>
      </c>
    </row>
    <row r="1672" spans="1:6" x14ac:dyDescent="0.25">
      <c r="A1672" s="4">
        <v>44412</v>
      </c>
      <c r="B1672" t="s">
        <v>12</v>
      </c>
      <c r="C1672" t="s">
        <v>54</v>
      </c>
      <c r="D1672" s="7">
        <f>SUMIFS($D:$D,$C:$C,C1672,$A:$A,_xlfn.MAXIFS($A:$A,$A:$A,"&lt;"&amp;A1672))+SUMIFS(Movimentacao!$D:$D,Movimentacao!$C:$C,C1672,Movimentacao!$A:$A,A1672)</f>
        <v>85534</v>
      </c>
      <c r="E1672" s="2">
        <v>52.25</v>
      </c>
      <c r="F1672" s="2">
        <f t="shared" si="26"/>
        <v>4469151.5</v>
      </c>
    </row>
    <row r="1673" spans="1:6" x14ac:dyDescent="0.25">
      <c r="A1673" s="4">
        <v>44412</v>
      </c>
      <c r="B1673" t="s">
        <v>12</v>
      </c>
      <c r="C1673" t="s">
        <v>55</v>
      </c>
      <c r="D1673" s="7">
        <f>SUMIFS($D:$D,$C:$C,C1673,$A:$A,_xlfn.MAXIFS($A:$A,$A:$A,"&lt;"&amp;A1673))+SUMIFS(Movimentacao!$D:$D,Movimentacao!$C:$C,C1673,Movimentacao!$A:$A,A1673)</f>
        <v>30794</v>
      </c>
      <c r="E1673" s="2">
        <v>102.07</v>
      </c>
      <c r="F1673" s="2">
        <f t="shared" ref="F1673:F1736" si="27">D1673*E1673</f>
        <v>3143143.5799999996</v>
      </c>
    </row>
    <row r="1674" spans="1:6" x14ac:dyDescent="0.25">
      <c r="A1674" s="4">
        <v>44412</v>
      </c>
      <c r="B1674" t="s">
        <v>12</v>
      </c>
      <c r="C1674" t="s">
        <v>48</v>
      </c>
      <c r="D1674" s="7">
        <f>SUMIFS($D:$D,$C:$C,C1674,$A:$A,_xlfn.MAXIFS($A:$A,$A:$A,"&lt;"&amp;A1674))+SUMIFS(Movimentacao!$D:$D,Movimentacao!$C:$C,C1674,Movimentacao!$A:$A,A1674)</f>
        <v>117439</v>
      </c>
      <c r="E1674" s="2">
        <v>106.21</v>
      </c>
      <c r="F1674" s="2">
        <f t="shared" si="27"/>
        <v>12473196.189999999</v>
      </c>
    </row>
    <row r="1675" spans="1:6" x14ac:dyDescent="0.25">
      <c r="A1675" s="4">
        <v>44412</v>
      </c>
      <c r="B1675" t="s">
        <v>12</v>
      </c>
      <c r="C1675" t="s">
        <v>49</v>
      </c>
      <c r="D1675" s="7">
        <f>SUMIFS($D:$D,$C:$C,C1675,$A:$A,_xlfn.MAXIFS($A:$A,$A:$A,"&lt;"&amp;A1675))+SUMIFS(Movimentacao!$D:$D,Movimentacao!$C:$C,C1675,Movimentacao!$A:$A,A1675)</f>
        <v>32774</v>
      </c>
      <c r="E1675" s="2">
        <v>64.13</v>
      </c>
      <c r="F1675" s="2">
        <f t="shared" si="27"/>
        <v>2101796.6199999996</v>
      </c>
    </row>
    <row r="1676" spans="1:6" x14ac:dyDescent="0.25">
      <c r="A1676" s="4">
        <v>44412</v>
      </c>
      <c r="B1676" t="s">
        <v>12</v>
      </c>
      <c r="C1676" t="s">
        <v>47</v>
      </c>
      <c r="D1676" s="7">
        <f>SUMIFS($D:$D,$C:$C,C1676,$A:$A,_xlfn.MAXIFS($A:$A,$A:$A,"&lt;"&amp;A1676))+SUMIFS(Movimentacao!$D:$D,Movimentacao!$C:$C,C1676,Movimentacao!$A:$A,A1676)</f>
        <v>64233</v>
      </c>
      <c r="E1676" s="2">
        <v>81.010000000000005</v>
      </c>
      <c r="F1676" s="2">
        <f t="shared" si="27"/>
        <v>5203515.33</v>
      </c>
    </row>
    <row r="1677" spans="1:6" x14ac:dyDescent="0.25">
      <c r="A1677" s="4">
        <v>44412</v>
      </c>
      <c r="B1677" t="s">
        <v>12</v>
      </c>
      <c r="C1677" t="s">
        <v>51</v>
      </c>
      <c r="D1677" s="7">
        <f>SUMIFS($D:$D,$C:$C,C1677,$A:$A,_xlfn.MAXIFS($A:$A,$A:$A,"&lt;"&amp;A1677))+SUMIFS(Movimentacao!$D:$D,Movimentacao!$C:$C,C1677,Movimentacao!$A:$A,A1677)</f>
        <v>34257</v>
      </c>
      <c r="E1677" s="2">
        <v>112.31</v>
      </c>
      <c r="F1677" s="2">
        <f t="shared" si="27"/>
        <v>3847403.67</v>
      </c>
    </row>
    <row r="1678" spans="1:6" x14ac:dyDescent="0.25">
      <c r="A1678" s="4">
        <v>44412</v>
      </c>
      <c r="B1678" t="s">
        <v>12</v>
      </c>
      <c r="C1678" t="s">
        <v>52</v>
      </c>
      <c r="D1678" s="7">
        <f>SUMIFS($D:$D,$C:$C,C1678,$A:$A,_xlfn.MAXIFS($A:$A,$A:$A,"&lt;"&amp;A1678))+SUMIFS(Movimentacao!$D:$D,Movimentacao!$C:$C,C1678,Movimentacao!$A:$A,A1678)</f>
        <v>187039</v>
      </c>
      <c r="E1678" s="2">
        <v>99.9</v>
      </c>
      <c r="F1678" s="2">
        <f t="shared" si="27"/>
        <v>18685196.100000001</v>
      </c>
    </row>
    <row r="1679" spans="1:6" x14ac:dyDescent="0.25">
      <c r="A1679" s="4">
        <v>44412</v>
      </c>
      <c r="B1679" t="s">
        <v>12</v>
      </c>
      <c r="C1679" t="s">
        <v>53</v>
      </c>
      <c r="D1679" s="7">
        <f>SUMIFS($D:$D,$C:$C,C1679,$A:$A,_xlfn.MAXIFS($A:$A,$A:$A,"&lt;"&amp;A1679))+SUMIFS(Movimentacao!$D:$D,Movimentacao!$C:$C,C1679,Movimentacao!$A:$A,A1679)</f>
        <v>156428</v>
      </c>
      <c r="E1679" s="2">
        <v>95.8</v>
      </c>
      <c r="F1679" s="2">
        <f t="shared" si="27"/>
        <v>14985802.4</v>
      </c>
    </row>
    <row r="1680" spans="1:6" x14ac:dyDescent="0.25">
      <c r="A1680" s="4">
        <v>44412</v>
      </c>
      <c r="B1680" t="s">
        <v>12</v>
      </c>
      <c r="C1680" t="s">
        <v>50</v>
      </c>
      <c r="D1680" s="7">
        <f>SUMIFS($D:$D,$C:$C,C1680,$A:$A,_xlfn.MAXIFS($A:$A,$A:$A,"&lt;"&amp;A1680))+SUMIFS(Movimentacao!$D:$D,Movimentacao!$C:$C,C1680,Movimentacao!$A:$A,A1680)</f>
        <v>138700</v>
      </c>
      <c r="E1680" s="2">
        <v>101.41</v>
      </c>
      <c r="F1680" s="2">
        <f t="shared" si="27"/>
        <v>14065567</v>
      </c>
    </row>
    <row r="1681" spans="1:6" x14ac:dyDescent="0.25">
      <c r="A1681" s="4">
        <v>44413</v>
      </c>
      <c r="B1681" t="s">
        <v>12</v>
      </c>
      <c r="C1681" t="s">
        <v>2670</v>
      </c>
      <c r="D1681" s="7">
        <f>SUMIFS($D:$D,$C:$C,C1681,$A:$A,_xlfn.MAXIFS($A:$A,$A:$A,"&lt;"&amp;A1681))+SUMIFS(Movimentacao!$D:$D,Movimentacao!$C:$C,C1681,Movimentacao!$A:$A,A1681)</f>
        <v>72289</v>
      </c>
      <c r="E1681" s="2">
        <v>79.849999999999994</v>
      </c>
      <c r="F1681" s="2">
        <f t="shared" si="27"/>
        <v>5772276.6499999994</v>
      </c>
    </row>
    <row r="1682" spans="1:6" x14ac:dyDescent="0.25">
      <c r="A1682" s="4">
        <v>44413</v>
      </c>
      <c r="B1682" t="s">
        <v>12</v>
      </c>
      <c r="C1682" t="s">
        <v>2686</v>
      </c>
      <c r="D1682" s="7">
        <f>SUMIFS($D:$D,$C:$C,C1682,$A:$A,_xlfn.MAXIFS($A:$A,$A:$A,"&lt;"&amp;A1682))+SUMIFS(Movimentacao!$D:$D,Movimentacao!$C:$C,C1682,Movimentacao!$A:$A,A1682)</f>
        <v>56883</v>
      </c>
      <c r="E1682" s="2">
        <v>0.69</v>
      </c>
      <c r="F1682" s="2">
        <f t="shared" si="27"/>
        <v>39249.269999999997</v>
      </c>
    </row>
    <row r="1683" spans="1:6" x14ac:dyDescent="0.25">
      <c r="A1683" s="4">
        <v>44413</v>
      </c>
      <c r="B1683" t="s">
        <v>12</v>
      </c>
      <c r="C1683" t="s">
        <v>2685</v>
      </c>
      <c r="D1683" s="7">
        <f>SUMIFS($D:$D,$C:$C,C1683,$A:$A,_xlfn.MAXIFS($A:$A,$A:$A,"&lt;"&amp;A1683))+SUMIFS(Movimentacao!$D:$D,Movimentacao!$C:$C,C1683,Movimentacao!$A:$A,A1683)</f>
        <v>64000</v>
      </c>
      <c r="E1683" s="2">
        <v>107.84</v>
      </c>
      <c r="F1683" s="2">
        <f t="shared" si="27"/>
        <v>6901760</v>
      </c>
    </row>
    <row r="1684" spans="1:6" x14ac:dyDescent="0.25">
      <c r="A1684" s="4">
        <v>44413</v>
      </c>
      <c r="B1684" t="s">
        <v>12</v>
      </c>
      <c r="C1684" t="s">
        <v>2682</v>
      </c>
      <c r="D1684" s="7">
        <f>SUMIFS($D:$D,$C:$C,C1684,$A:$A,_xlfn.MAXIFS($A:$A,$A:$A,"&lt;"&amp;A1684))+SUMIFS(Movimentacao!$D:$D,Movimentacao!$C:$C,C1684,Movimentacao!$A:$A,A1684)</f>
        <v>77623</v>
      </c>
      <c r="E1684" s="2">
        <v>91</v>
      </c>
      <c r="F1684" s="2">
        <f t="shared" si="27"/>
        <v>7063693</v>
      </c>
    </row>
    <row r="1685" spans="1:6" x14ac:dyDescent="0.25">
      <c r="A1685" s="4">
        <v>44413</v>
      </c>
      <c r="B1685" t="s">
        <v>12</v>
      </c>
      <c r="C1685" t="s">
        <v>2680</v>
      </c>
      <c r="D1685" s="7">
        <f>SUMIFS($D:$D,$C:$C,C1685,$A:$A,_xlfn.MAXIFS($A:$A,$A:$A,"&lt;"&amp;A1685))+SUMIFS(Movimentacao!$D:$D,Movimentacao!$C:$C,C1685,Movimentacao!$A:$A,A1685)</f>
        <v>114551</v>
      </c>
      <c r="E1685" s="2">
        <v>103.39</v>
      </c>
      <c r="F1685" s="2">
        <f t="shared" si="27"/>
        <v>11843427.890000001</v>
      </c>
    </row>
    <row r="1686" spans="1:6" x14ac:dyDescent="0.25">
      <c r="A1686" s="4">
        <v>44413</v>
      </c>
      <c r="B1686" t="s">
        <v>12</v>
      </c>
      <c r="C1686" t="s">
        <v>2673</v>
      </c>
      <c r="D1686" s="7">
        <f>SUMIFS($D:$D,$C:$C,C1686,$A:$A,_xlfn.MAXIFS($A:$A,$A:$A,"&lt;"&amp;A1686))+SUMIFS(Movimentacao!$D:$D,Movimentacao!$C:$C,C1686,Movimentacao!$A:$A,A1686)</f>
        <v>626</v>
      </c>
      <c r="E1686" s="2">
        <v>100.4</v>
      </c>
      <c r="F1686" s="2">
        <f t="shared" si="27"/>
        <v>62850.400000000001</v>
      </c>
    </row>
    <row r="1687" spans="1:6" x14ac:dyDescent="0.25">
      <c r="A1687" s="4">
        <v>44413</v>
      </c>
      <c r="B1687" t="s">
        <v>12</v>
      </c>
      <c r="C1687" t="s">
        <v>2672</v>
      </c>
      <c r="D1687" s="7">
        <f>SUMIFS($D:$D,$C:$C,C1687,$A:$A,_xlfn.MAXIFS($A:$A,$A:$A,"&lt;"&amp;A1687))+SUMIFS(Movimentacao!$D:$D,Movimentacao!$C:$C,C1687,Movimentacao!$A:$A,A1687)</f>
        <v>125878</v>
      </c>
      <c r="E1687" s="2">
        <v>88.1</v>
      </c>
      <c r="F1687" s="2">
        <f t="shared" si="27"/>
        <v>11089851.799999999</v>
      </c>
    </row>
    <row r="1688" spans="1:6" x14ac:dyDescent="0.25">
      <c r="A1688" s="4">
        <v>44413</v>
      </c>
      <c r="B1688" t="s">
        <v>12</v>
      </c>
      <c r="C1688" t="s">
        <v>2671</v>
      </c>
      <c r="D1688" s="7">
        <f>SUMIFS($D:$D,$C:$C,C1688,$A:$A,_xlfn.MAXIFS($A:$A,$A:$A,"&lt;"&amp;A1688))+SUMIFS(Movimentacao!$D:$D,Movimentacao!$C:$C,C1688,Movimentacao!$A:$A,A1688)</f>
        <v>55971</v>
      </c>
      <c r="E1688" s="2">
        <v>196.85</v>
      </c>
      <c r="F1688" s="2">
        <f t="shared" si="27"/>
        <v>11017891.35</v>
      </c>
    </row>
    <row r="1689" spans="1:6" x14ac:dyDescent="0.25">
      <c r="A1689" s="4">
        <v>44413</v>
      </c>
      <c r="B1689" t="s">
        <v>12</v>
      </c>
      <c r="C1689" t="s">
        <v>56</v>
      </c>
      <c r="D1689" s="7">
        <f>SUMIFS($D:$D,$C:$C,C1689,$A:$A,_xlfn.MAXIFS($A:$A,$A:$A,"&lt;"&amp;A1689))+SUMIFS(Movimentacao!$D:$D,Movimentacao!$C:$C,C1689,Movimentacao!$A:$A,A1689)</f>
        <v>132323</v>
      </c>
      <c r="E1689" s="2">
        <v>106</v>
      </c>
      <c r="F1689" s="2">
        <f t="shared" si="27"/>
        <v>14026238</v>
      </c>
    </row>
    <row r="1690" spans="1:6" x14ac:dyDescent="0.25">
      <c r="A1690" s="4">
        <v>44413</v>
      </c>
      <c r="B1690" t="s">
        <v>12</v>
      </c>
      <c r="C1690" t="s">
        <v>55</v>
      </c>
      <c r="D1690" s="7">
        <f>SUMIFS($D:$D,$C:$C,C1690,$A:$A,_xlfn.MAXIFS($A:$A,$A:$A,"&lt;"&amp;A1690))+SUMIFS(Movimentacao!$D:$D,Movimentacao!$C:$C,C1690,Movimentacao!$A:$A,A1690)</f>
        <v>30794</v>
      </c>
      <c r="E1690" s="2">
        <v>96.13</v>
      </c>
      <c r="F1690" s="2">
        <f t="shared" si="27"/>
        <v>2960227.2199999997</v>
      </c>
    </row>
    <row r="1691" spans="1:6" x14ac:dyDescent="0.25">
      <c r="A1691" s="4">
        <v>44413</v>
      </c>
      <c r="B1691" t="s">
        <v>12</v>
      </c>
      <c r="C1691" t="s">
        <v>54</v>
      </c>
      <c r="D1691" s="7">
        <f>SUMIFS($D:$D,$C:$C,C1691,$A:$A,_xlfn.MAXIFS($A:$A,$A:$A,"&lt;"&amp;A1691))+SUMIFS(Movimentacao!$D:$D,Movimentacao!$C:$C,C1691,Movimentacao!$A:$A,A1691)</f>
        <v>85534</v>
      </c>
      <c r="E1691" s="2">
        <v>52</v>
      </c>
      <c r="F1691" s="2">
        <f t="shared" si="27"/>
        <v>4447768</v>
      </c>
    </row>
    <row r="1692" spans="1:6" x14ac:dyDescent="0.25">
      <c r="A1692" s="4">
        <v>44413</v>
      </c>
      <c r="B1692" t="s">
        <v>12</v>
      </c>
      <c r="C1692" t="s">
        <v>53</v>
      </c>
      <c r="D1692" s="7">
        <f>SUMIFS($D:$D,$C:$C,C1692,$A:$A,_xlfn.MAXIFS($A:$A,$A:$A,"&lt;"&amp;A1692))+SUMIFS(Movimentacao!$D:$D,Movimentacao!$C:$C,C1692,Movimentacao!$A:$A,A1692)</f>
        <v>156428</v>
      </c>
      <c r="E1692" s="2">
        <v>95.02</v>
      </c>
      <c r="F1692" s="2">
        <f t="shared" si="27"/>
        <v>14863788.559999999</v>
      </c>
    </row>
    <row r="1693" spans="1:6" x14ac:dyDescent="0.25">
      <c r="A1693" s="4">
        <v>44413</v>
      </c>
      <c r="B1693" t="s">
        <v>12</v>
      </c>
      <c r="C1693" t="s">
        <v>52</v>
      </c>
      <c r="D1693" s="7">
        <f>SUMIFS($D:$D,$C:$C,C1693,$A:$A,_xlfn.MAXIFS($A:$A,$A:$A,"&lt;"&amp;A1693))+SUMIFS(Movimentacao!$D:$D,Movimentacao!$C:$C,C1693,Movimentacao!$A:$A,A1693)</f>
        <v>187039</v>
      </c>
      <c r="E1693" s="2">
        <v>99.48</v>
      </c>
      <c r="F1693" s="2">
        <f t="shared" si="27"/>
        <v>18606639.720000003</v>
      </c>
    </row>
    <row r="1694" spans="1:6" x14ac:dyDescent="0.25">
      <c r="A1694" s="4">
        <v>44413</v>
      </c>
      <c r="B1694" t="s">
        <v>12</v>
      </c>
      <c r="C1694" t="s">
        <v>51</v>
      </c>
      <c r="D1694" s="7">
        <f>SUMIFS($D:$D,$C:$C,C1694,$A:$A,_xlfn.MAXIFS($A:$A,$A:$A,"&lt;"&amp;A1694))+SUMIFS(Movimentacao!$D:$D,Movimentacao!$C:$C,C1694,Movimentacao!$A:$A,A1694)</f>
        <v>34257</v>
      </c>
      <c r="E1694" s="2">
        <v>112</v>
      </c>
      <c r="F1694" s="2">
        <f t="shared" si="27"/>
        <v>3836784</v>
      </c>
    </row>
    <row r="1695" spans="1:6" x14ac:dyDescent="0.25">
      <c r="A1695" s="4">
        <v>44413</v>
      </c>
      <c r="B1695" t="s">
        <v>12</v>
      </c>
      <c r="C1695" t="s">
        <v>50</v>
      </c>
      <c r="D1695" s="7">
        <f>SUMIFS($D:$D,$C:$C,C1695,$A:$A,_xlfn.MAXIFS($A:$A,$A:$A,"&lt;"&amp;A1695))+SUMIFS(Movimentacao!$D:$D,Movimentacao!$C:$C,C1695,Movimentacao!$A:$A,A1695)</f>
        <v>138700</v>
      </c>
      <c r="E1695" s="2">
        <v>102.21</v>
      </c>
      <c r="F1695" s="2">
        <f t="shared" si="27"/>
        <v>14176527</v>
      </c>
    </row>
    <row r="1696" spans="1:6" x14ac:dyDescent="0.25">
      <c r="A1696" s="4">
        <v>44413</v>
      </c>
      <c r="B1696" t="s">
        <v>12</v>
      </c>
      <c r="C1696" t="s">
        <v>49</v>
      </c>
      <c r="D1696" s="7">
        <f>SUMIFS($D:$D,$C:$C,C1696,$A:$A,_xlfn.MAXIFS($A:$A,$A:$A,"&lt;"&amp;A1696))+SUMIFS(Movimentacao!$D:$D,Movimentacao!$C:$C,C1696,Movimentacao!$A:$A,A1696)</f>
        <v>32774</v>
      </c>
      <c r="E1696" s="2">
        <v>64.62</v>
      </c>
      <c r="F1696" s="2">
        <f t="shared" si="27"/>
        <v>2117855.8800000004</v>
      </c>
    </row>
    <row r="1697" spans="1:6" x14ac:dyDescent="0.25">
      <c r="A1697" s="4">
        <v>44413</v>
      </c>
      <c r="B1697" t="s">
        <v>12</v>
      </c>
      <c r="C1697" t="s">
        <v>48</v>
      </c>
      <c r="D1697" s="7">
        <f>SUMIFS($D:$D,$C:$C,C1697,$A:$A,_xlfn.MAXIFS($A:$A,$A:$A,"&lt;"&amp;A1697))+SUMIFS(Movimentacao!$D:$D,Movimentacao!$C:$C,C1697,Movimentacao!$A:$A,A1697)</f>
        <v>117439</v>
      </c>
      <c r="E1697" s="2">
        <v>106.04</v>
      </c>
      <c r="F1697" s="2">
        <f t="shared" si="27"/>
        <v>12453231.560000001</v>
      </c>
    </row>
    <row r="1698" spans="1:6" x14ac:dyDescent="0.25">
      <c r="A1698" s="4">
        <v>44413</v>
      </c>
      <c r="B1698" t="s">
        <v>12</v>
      </c>
      <c r="C1698" t="s">
        <v>47</v>
      </c>
      <c r="D1698" s="7">
        <f>SUMIFS($D:$D,$C:$C,C1698,$A:$A,_xlfn.MAXIFS($A:$A,$A:$A,"&lt;"&amp;A1698))+SUMIFS(Movimentacao!$D:$D,Movimentacao!$C:$C,C1698,Movimentacao!$A:$A,A1698)</f>
        <v>64233</v>
      </c>
      <c r="E1698" s="2">
        <v>81.010000000000005</v>
      </c>
      <c r="F1698" s="2">
        <f t="shared" si="27"/>
        <v>5203515.33</v>
      </c>
    </row>
    <row r="1699" spans="1:6" x14ac:dyDescent="0.25">
      <c r="A1699" s="4">
        <v>44414</v>
      </c>
      <c r="B1699" t="s">
        <v>12</v>
      </c>
      <c r="C1699" t="s">
        <v>2671</v>
      </c>
      <c r="D1699" s="7">
        <f>SUMIFS($D:$D,$C:$C,C1699,$A:$A,_xlfn.MAXIFS($A:$A,$A:$A,"&lt;"&amp;A1699))+SUMIFS(Movimentacao!$D:$D,Movimentacao!$C:$C,C1699,Movimentacao!$A:$A,A1699)</f>
        <v>55971</v>
      </c>
      <c r="E1699" s="2">
        <v>196.01</v>
      </c>
      <c r="F1699" s="2">
        <f t="shared" si="27"/>
        <v>10970875.709999999</v>
      </c>
    </row>
    <row r="1700" spans="1:6" x14ac:dyDescent="0.25">
      <c r="A1700" s="4">
        <v>44414</v>
      </c>
      <c r="B1700" t="s">
        <v>12</v>
      </c>
      <c r="C1700" t="s">
        <v>2672</v>
      </c>
      <c r="D1700" s="7">
        <f>SUMIFS($D:$D,$C:$C,C1700,$A:$A,_xlfn.MAXIFS($A:$A,$A:$A,"&lt;"&amp;A1700))+SUMIFS(Movimentacao!$D:$D,Movimentacao!$C:$C,C1700,Movimentacao!$A:$A,A1700)</f>
        <v>125878</v>
      </c>
      <c r="E1700" s="2">
        <v>87.87</v>
      </c>
      <c r="F1700" s="2">
        <f t="shared" si="27"/>
        <v>11060899.860000001</v>
      </c>
    </row>
    <row r="1701" spans="1:6" x14ac:dyDescent="0.25">
      <c r="A1701" s="4">
        <v>44414</v>
      </c>
      <c r="B1701" t="s">
        <v>12</v>
      </c>
      <c r="C1701" t="s">
        <v>2673</v>
      </c>
      <c r="D1701" s="7">
        <f>SUMIFS($D:$D,$C:$C,C1701,$A:$A,_xlfn.MAXIFS($A:$A,$A:$A,"&lt;"&amp;A1701))+SUMIFS(Movimentacao!$D:$D,Movimentacao!$C:$C,C1701,Movimentacao!$A:$A,A1701)</f>
        <v>626</v>
      </c>
      <c r="E1701" s="2">
        <v>100.15</v>
      </c>
      <c r="F1701" s="2">
        <f t="shared" si="27"/>
        <v>62693.9</v>
      </c>
    </row>
    <row r="1702" spans="1:6" x14ac:dyDescent="0.25">
      <c r="A1702" s="4">
        <v>44414</v>
      </c>
      <c r="B1702" t="s">
        <v>12</v>
      </c>
      <c r="C1702" t="s">
        <v>2686</v>
      </c>
      <c r="D1702" s="7">
        <f>SUMIFS($D:$D,$C:$C,C1702,$A:$A,_xlfn.MAXIFS($A:$A,$A:$A,"&lt;"&amp;A1702))+SUMIFS(Movimentacao!$D:$D,Movimentacao!$C:$C,C1702,Movimentacao!$A:$A,A1702)</f>
        <v>56883</v>
      </c>
      <c r="E1702" s="2">
        <v>0.86</v>
      </c>
      <c r="F1702" s="2">
        <f t="shared" si="27"/>
        <v>48919.38</v>
      </c>
    </row>
    <row r="1703" spans="1:6" x14ac:dyDescent="0.25">
      <c r="A1703" s="4">
        <v>44414</v>
      </c>
      <c r="B1703" t="s">
        <v>12</v>
      </c>
      <c r="C1703" t="s">
        <v>2682</v>
      </c>
      <c r="D1703" s="7">
        <f>SUMIFS($D:$D,$C:$C,C1703,$A:$A,_xlfn.MAXIFS($A:$A,$A:$A,"&lt;"&amp;A1703))+SUMIFS(Movimentacao!$D:$D,Movimentacao!$C:$C,C1703,Movimentacao!$A:$A,A1703)</f>
        <v>77623</v>
      </c>
      <c r="E1703" s="2">
        <v>91.46</v>
      </c>
      <c r="F1703" s="2">
        <f t="shared" si="27"/>
        <v>7099399.5799999991</v>
      </c>
    </row>
    <row r="1704" spans="1:6" x14ac:dyDescent="0.25">
      <c r="A1704" s="4">
        <v>44414</v>
      </c>
      <c r="B1704" t="s">
        <v>12</v>
      </c>
      <c r="C1704" t="s">
        <v>2685</v>
      </c>
      <c r="D1704" s="7">
        <f>SUMIFS($D:$D,$C:$C,C1704,$A:$A,_xlfn.MAXIFS($A:$A,$A:$A,"&lt;"&amp;A1704))+SUMIFS(Movimentacao!$D:$D,Movimentacao!$C:$C,C1704,Movimentacao!$A:$A,A1704)</f>
        <v>64000</v>
      </c>
      <c r="E1704" s="2">
        <v>107</v>
      </c>
      <c r="F1704" s="2">
        <f t="shared" si="27"/>
        <v>6848000</v>
      </c>
    </row>
    <row r="1705" spans="1:6" x14ac:dyDescent="0.25">
      <c r="A1705" s="4">
        <v>44414</v>
      </c>
      <c r="B1705" t="s">
        <v>12</v>
      </c>
      <c r="C1705" t="s">
        <v>2670</v>
      </c>
      <c r="D1705" s="7">
        <f>SUMIFS($D:$D,$C:$C,C1705,$A:$A,_xlfn.MAXIFS($A:$A,$A:$A,"&lt;"&amp;A1705))+SUMIFS(Movimentacao!$D:$D,Movimentacao!$C:$C,C1705,Movimentacao!$A:$A,A1705)</f>
        <v>72289</v>
      </c>
      <c r="E1705" s="2">
        <v>79.53</v>
      </c>
      <c r="F1705" s="2">
        <f t="shared" si="27"/>
        <v>5749144.1699999999</v>
      </c>
    </row>
    <row r="1706" spans="1:6" x14ac:dyDescent="0.25">
      <c r="A1706" s="4">
        <v>44414</v>
      </c>
      <c r="B1706" t="s">
        <v>12</v>
      </c>
      <c r="C1706" t="s">
        <v>2680</v>
      </c>
      <c r="D1706" s="7">
        <f>SUMIFS($D:$D,$C:$C,C1706,$A:$A,_xlfn.MAXIFS($A:$A,$A:$A,"&lt;"&amp;A1706))+SUMIFS(Movimentacao!$D:$D,Movimentacao!$C:$C,C1706,Movimentacao!$A:$A,A1706)</f>
        <v>114551</v>
      </c>
      <c r="E1706" s="2">
        <v>103.8</v>
      </c>
      <c r="F1706" s="2">
        <f t="shared" si="27"/>
        <v>11890393.799999999</v>
      </c>
    </row>
    <row r="1707" spans="1:6" x14ac:dyDescent="0.25">
      <c r="A1707" s="4">
        <v>44414</v>
      </c>
      <c r="B1707" t="s">
        <v>12</v>
      </c>
      <c r="C1707" t="s">
        <v>56</v>
      </c>
      <c r="D1707" s="7">
        <f>SUMIFS($D:$D,$C:$C,C1707,$A:$A,_xlfn.MAXIFS($A:$A,$A:$A,"&lt;"&amp;A1707))+SUMIFS(Movimentacao!$D:$D,Movimentacao!$C:$C,C1707,Movimentacao!$A:$A,A1707)</f>
        <v>132323</v>
      </c>
      <c r="E1707" s="2">
        <v>106.74</v>
      </c>
      <c r="F1707" s="2">
        <f t="shared" si="27"/>
        <v>14124157.02</v>
      </c>
    </row>
    <row r="1708" spans="1:6" x14ac:dyDescent="0.25">
      <c r="A1708" s="4">
        <v>44414</v>
      </c>
      <c r="B1708" t="s">
        <v>12</v>
      </c>
      <c r="C1708" t="s">
        <v>55</v>
      </c>
      <c r="D1708" s="7">
        <f>SUMIFS($D:$D,$C:$C,C1708,$A:$A,_xlfn.MAXIFS($A:$A,$A:$A,"&lt;"&amp;A1708))+SUMIFS(Movimentacao!$D:$D,Movimentacao!$C:$C,C1708,Movimentacao!$A:$A,A1708)</f>
        <v>30794</v>
      </c>
      <c r="E1708" s="2">
        <v>96</v>
      </c>
      <c r="F1708" s="2">
        <f t="shared" si="27"/>
        <v>2956224</v>
      </c>
    </row>
    <row r="1709" spans="1:6" x14ac:dyDescent="0.25">
      <c r="A1709" s="4">
        <v>44414</v>
      </c>
      <c r="B1709" t="s">
        <v>12</v>
      </c>
      <c r="C1709" t="s">
        <v>54</v>
      </c>
      <c r="D1709" s="7">
        <f>SUMIFS($D:$D,$C:$C,C1709,$A:$A,_xlfn.MAXIFS($A:$A,$A:$A,"&lt;"&amp;A1709))+SUMIFS(Movimentacao!$D:$D,Movimentacao!$C:$C,C1709,Movimentacao!$A:$A,A1709)</f>
        <v>85534</v>
      </c>
      <c r="E1709" s="2">
        <v>51</v>
      </c>
      <c r="F1709" s="2">
        <f t="shared" si="27"/>
        <v>4362234</v>
      </c>
    </row>
    <row r="1710" spans="1:6" x14ac:dyDescent="0.25">
      <c r="A1710" s="4">
        <v>44414</v>
      </c>
      <c r="B1710" t="s">
        <v>12</v>
      </c>
      <c r="C1710" t="s">
        <v>53</v>
      </c>
      <c r="D1710" s="7">
        <f>SUMIFS($D:$D,$C:$C,C1710,$A:$A,_xlfn.MAXIFS($A:$A,$A:$A,"&lt;"&amp;A1710))+SUMIFS(Movimentacao!$D:$D,Movimentacao!$C:$C,C1710,Movimentacao!$A:$A,A1710)</f>
        <v>156428</v>
      </c>
      <c r="E1710" s="2">
        <v>95.5</v>
      </c>
      <c r="F1710" s="2">
        <f t="shared" si="27"/>
        <v>14938874</v>
      </c>
    </row>
    <row r="1711" spans="1:6" x14ac:dyDescent="0.25">
      <c r="A1711" s="4">
        <v>44414</v>
      </c>
      <c r="B1711" t="s">
        <v>12</v>
      </c>
      <c r="C1711" t="s">
        <v>52</v>
      </c>
      <c r="D1711" s="7">
        <f>SUMIFS($D:$D,$C:$C,C1711,$A:$A,_xlfn.MAXIFS($A:$A,$A:$A,"&lt;"&amp;A1711))+SUMIFS(Movimentacao!$D:$D,Movimentacao!$C:$C,C1711,Movimentacao!$A:$A,A1711)</f>
        <v>187039</v>
      </c>
      <c r="E1711" s="2">
        <v>99.8</v>
      </c>
      <c r="F1711" s="2">
        <f t="shared" si="27"/>
        <v>18666492.199999999</v>
      </c>
    </row>
    <row r="1712" spans="1:6" x14ac:dyDescent="0.25">
      <c r="A1712" s="4">
        <v>44414</v>
      </c>
      <c r="B1712" t="s">
        <v>12</v>
      </c>
      <c r="C1712" t="s">
        <v>51</v>
      </c>
      <c r="D1712" s="7">
        <f>SUMIFS($D:$D,$C:$C,C1712,$A:$A,_xlfn.MAXIFS($A:$A,$A:$A,"&lt;"&amp;A1712))+SUMIFS(Movimentacao!$D:$D,Movimentacao!$C:$C,C1712,Movimentacao!$A:$A,A1712)</f>
        <v>34257</v>
      </c>
      <c r="E1712" s="2">
        <v>110.8</v>
      </c>
      <c r="F1712" s="2">
        <f t="shared" si="27"/>
        <v>3795675.6</v>
      </c>
    </row>
    <row r="1713" spans="1:6" x14ac:dyDescent="0.25">
      <c r="A1713" s="4">
        <v>44414</v>
      </c>
      <c r="B1713" t="s">
        <v>12</v>
      </c>
      <c r="C1713" t="s">
        <v>50</v>
      </c>
      <c r="D1713" s="7">
        <f>SUMIFS($D:$D,$C:$C,C1713,$A:$A,_xlfn.MAXIFS($A:$A,$A:$A,"&lt;"&amp;A1713))+SUMIFS(Movimentacao!$D:$D,Movimentacao!$C:$C,C1713,Movimentacao!$A:$A,A1713)</f>
        <v>138700</v>
      </c>
      <c r="E1713" s="2">
        <v>102.09</v>
      </c>
      <c r="F1713" s="2">
        <f t="shared" si="27"/>
        <v>14159883</v>
      </c>
    </row>
    <row r="1714" spans="1:6" x14ac:dyDescent="0.25">
      <c r="A1714" s="4">
        <v>44414</v>
      </c>
      <c r="B1714" t="s">
        <v>12</v>
      </c>
      <c r="C1714" t="s">
        <v>49</v>
      </c>
      <c r="D1714" s="7">
        <f>SUMIFS($D:$D,$C:$C,C1714,$A:$A,_xlfn.MAXIFS($A:$A,$A:$A,"&lt;"&amp;A1714))+SUMIFS(Movimentacao!$D:$D,Movimentacao!$C:$C,C1714,Movimentacao!$A:$A,A1714)</f>
        <v>32774</v>
      </c>
      <c r="E1714" s="2">
        <v>65</v>
      </c>
      <c r="F1714" s="2">
        <f t="shared" si="27"/>
        <v>2130310</v>
      </c>
    </row>
    <row r="1715" spans="1:6" x14ac:dyDescent="0.25">
      <c r="A1715" s="4">
        <v>44414</v>
      </c>
      <c r="B1715" t="s">
        <v>12</v>
      </c>
      <c r="C1715" t="s">
        <v>48</v>
      </c>
      <c r="D1715" s="7">
        <f>SUMIFS($D:$D,$C:$C,C1715,$A:$A,_xlfn.MAXIFS($A:$A,$A:$A,"&lt;"&amp;A1715))+SUMIFS(Movimentacao!$D:$D,Movimentacao!$C:$C,C1715,Movimentacao!$A:$A,A1715)</f>
        <v>117439</v>
      </c>
      <c r="E1715" s="2">
        <v>106.1</v>
      </c>
      <c r="F1715" s="2">
        <f t="shared" si="27"/>
        <v>12460277.899999999</v>
      </c>
    </row>
    <row r="1716" spans="1:6" x14ac:dyDescent="0.25">
      <c r="A1716" s="4">
        <v>44414</v>
      </c>
      <c r="B1716" t="s">
        <v>12</v>
      </c>
      <c r="C1716" t="s">
        <v>47</v>
      </c>
      <c r="D1716" s="7">
        <f>SUMIFS($D:$D,$C:$C,C1716,$A:$A,_xlfn.MAXIFS($A:$A,$A:$A,"&lt;"&amp;A1716))+SUMIFS(Movimentacao!$D:$D,Movimentacao!$C:$C,C1716,Movimentacao!$A:$A,A1716)</f>
        <v>64233</v>
      </c>
      <c r="E1716" s="2">
        <v>81.319999999999993</v>
      </c>
      <c r="F1716" s="2">
        <f t="shared" si="27"/>
        <v>5223427.5599999996</v>
      </c>
    </row>
    <row r="1717" spans="1:6" x14ac:dyDescent="0.25">
      <c r="A1717" s="4">
        <v>44417</v>
      </c>
      <c r="B1717" t="s">
        <v>12</v>
      </c>
      <c r="C1717" t="s">
        <v>2671</v>
      </c>
      <c r="D1717" s="7">
        <f>SUMIFS($D:$D,$C:$C,C1717,$A:$A,_xlfn.MAXIFS($A:$A,$A:$A,"&lt;"&amp;A1717))+SUMIFS(Movimentacao!$D:$D,Movimentacao!$C:$C,C1717,Movimentacao!$A:$A,A1717)</f>
        <v>55971</v>
      </c>
      <c r="E1717" s="2">
        <v>194.7</v>
      </c>
      <c r="F1717" s="2">
        <f t="shared" si="27"/>
        <v>10897553.699999999</v>
      </c>
    </row>
    <row r="1718" spans="1:6" x14ac:dyDescent="0.25">
      <c r="A1718" s="4">
        <v>44417</v>
      </c>
      <c r="B1718" t="s">
        <v>12</v>
      </c>
      <c r="C1718" t="s">
        <v>2672</v>
      </c>
      <c r="D1718" s="7">
        <f>SUMIFS($D:$D,$C:$C,C1718,$A:$A,_xlfn.MAXIFS($A:$A,$A:$A,"&lt;"&amp;A1718))+SUMIFS(Movimentacao!$D:$D,Movimentacao!$C:$C,C1718,Movimentacao!$A:$A,A1718)</f>
        <v>125878</v>
      </c>
      <c r="E1718" s="2">
        <v>88</v>
      </c>
      <c r="F1718" s="2">
        <f t="shared" si="27"/>
        <v>11077264</v>
      </c>
    </row>
    <row r="1719" spans="1:6" x14ac:dyDescent="0.25">
      <c r="A1719" s="4">
        <v>44417</v>
      </c>
      <c r="B1719" t="s">
        <v>12</v>
      </c>
      <c r="C1719" t="s">
        <v>2673</v>
      </c>
      <c r="D1719" s="7">
        <f>SUMIFS($D:$D,$C:$C,C1719,$A:$A,_xlfn.MAXIFS($A:$A,$A:$A,"&lt;"&amp;A1719))+SUMIFS(Movimentacao!$D:$D,Movimentacao!$C:$C,C1719,Movimentacao!$A:$A,A1719)</f>
        <v>626</v>
      </c>
      <c r="E1719" s="2">
        <v>100.6</v>
      </c>
      <c r="F1719" s="2">
        <f t="shared" si="27"/>
        <v>62975.6</v>
      </c>
    </row>
    <row r="1720" spans="1:6" x14ac:dyDescent="0.25">
      <c r="A1720" s="4">
        <v>44417</v>
      </c>
      <c r="B1720" t="s">
        <v>12</v>
      </c>
      <c r="C1720" t="s">
        <v>2686</v>
      </c>
      <c r="D1720" s="7">
        <f>SUMIFS($D:$D,$C:$C,C1720,$A:$A,_xlfn.MAXIFS($A:$A,$A:$A,"&lt;"&amp;A1720))+SUMIFS(Movimentacao!$D:$D,Movimentacao!$C:$C,C1720,Movimentacao!$A:$A,A1720)</f>
        <v>56883</v>
      </c>
      <c r="E1720" s="2">
        <v>0.72</v>
      </c>
      <c r="F1720" s="2">
        <f t="shared" si="27"/>
        <v>40955.760000000002</v>
      </c>
    </row>
    <row r="1721" spans="1:6" x14ac:dyDescent="0.25">
      <c r="A1721" s="4">
        <v>44417</v>
      </c>
      <c r="B1721" t="s">
        <v>12</v>
      </c>
      <c r="C1721" t="s">
        <v>2682</v>
      </c>
      <c r="D1721" s="7">
        <f>SUMIFS($D:$D,$C:$C,C1721,$A:$A,_xlfn.MAXIFS($A:$A,$A:$A,"&lt;"&amp;A1721))+SUMIFS(Movimentacao!$D:$D,Movimentacao!$C:$C,C1721,Movimentacao!$A:$A,A1721)</f>
        <v>77623</v>
      </c>
      <c r="E1721" s="2">
        <v>90.07</v>
      </c>
      <c r="F1721" s="2">
        <f t="shared" si="27"/>
        <v>6991503.6099999994</v>
      </c>
    </row>
    <row r="1722" spans="1:6" x14ac:dyDescent="0.25">
      <c r="A1722" s="4">
        <v>44417</v>
      </c>
      <c r="B1722" t="s">
        <v>12</v>
      </c>
      <c r="C1722" t="s">
        <v>2685</v>
      </c>
      <c r="D1722" s="7">
        <f>SUMIFS($D:$D,$C:$C,C1722,$A:$A,_xlfn.MAXIFS($A:$A,$A:$A,"&lt;"&amp;A1722))+SUMIFS(Movimentacao!$D:$D,Movimentacao!$C:$C,C1722,Movimentacao!$A:$A,A1722)</f>
        <v>64000</v>
      </c>
      <c r="E1722" s="2">
        <v>106.85</v>
      </c>
      <c r="F1722" s="2">
        <f t="shared" si="27"/>
        <v>6838400</v>
      </c>
    </row>
    <row r="1723" spans="1:6" x14ac:dyDescent="0.25">
      <c r="A1723" s="4">
        <v>44417</v>
      </c>
      <c r="B1723" t="s">
        <v>12</v>
      </c>
      <c r="C1723" t="s">
        <v>2670</v>
      </c>
      <c r="D1723" s="7">
        <f>SUMIFS($D:$D,$C:$C,C1723,$A:$A,_xlfn.MAXIFS($A:$A,$A:$A,"&lt;"&amp;A1723))+SUMIFS(Movimentacao!$D:$D,Movimentacao!$C:$C,C1723,Movimentacao!$A:$A,A1723)</f>
        <v>72289</v>
      </c>
      <c r="E1723" s="2">
        <v>78.900000000000006</v>
      </c>
      <c r="F1723" s="2">
        <f t="shared" si="27"/>
        <v>5703602.1000000006</v>
      </c>
    </row>
    <row r="1724" spans="1:6" x14ac:dyDescent="0.25">
      <c r="A1724" s="4">
        <v>44417</v>
      </c>
      <c r="B1724" t="s">
        <v>12</v>
      </c>
      <c r="C1724" t="s">
        <v>2680</v>
      </c>
      <c r="D1724" s="7">
        <f>SUMIFS($D:$D,$C:$C,C1724,$A:$A,_xlfn.MAXIFS($A:$A,$A:$A,"&lt;"&amp;A1724))+SUMIFS(Movimentacao!$D:$D,Movimentacao!$C:$C,C1724,Movimentacao!$A:$A,A1724)</f>
        <v>114551</v>
      </c>
      <c r="E1724" s="2">
        <v>104.39</v>
      </c>
      <c r="F1724" s="2">
        <f t="shared" si="27"/>
        <v>11957978.890000001</v>
      </c>
    </row>
    <row r="1725" spans="1:6" x14ac:dyDescent="0.25">
      <c r="A1725" s="4">
        <v>44417</v>
      </c>
      <c r="B1725" t="s">
        <v>12</v>
      </c>
      <c r="C1725" t="s">
        <v>56</v>
      </c>
      <c r="D1725" s="7">
        <f>SUMIFS($D:$D,$C:$C,C1725,$A:$A,_xlfn.MAXIFS($A:$A,$A:$A,"&lt;"&amp;A1725))+SUMIFS(Movimentacao!$D:$D,Movimentacao!$C:$C,C1725,Movimentacao!$A:$A,A1725)</f>
        <v>132323</v>
      </c>
      <c r="E1725" s="2">
        <v>106.7</v>
      </c>
      <c r="F1725" s="2">
        <f t="shared" si="27"/>
        <v>14118864.1</v>
      </c>
    </row>
    <row r="1726" spans="1:6" x14ac:dyDescent="0.25">
      <c r="A1726" s="4">
        <v>44417</v>
      </c>
      <c r="B1726" t="s">
        <v>12</v>
      </c>
      <c r="C1726" t="s">
        <v>55</v>
      </c>
      <c r="D1726" s="7">
        <f>SUMIFS($D:$D,$C:$C,C1726,$A:$A,_xlfn.MAXIFS($A:$A,$A:$A,"&lt;"&amp;A1726))+SUMIFS(Movimentacao!$D:$D,Movimentacao!$C:$C,C1726,Movimentacao!$A:$A,A1726)</f>
        <v>30794</v>
      </c>
      <c r="E1726" s="2">
        <v>99.49</v>
      </c>
      <c r="F1726" s="2">
        <f t="shared" si="27"/>
        <v>3063695.06</v>
      </c>
    </row>
    <row r="1727" spans="1:6" x14ac:dyDescent="0.25">
      <c r="A1727" s="4">
        <v>44417</v>
      </c>
      <c r="B1727" t="s">
        <v>12</v>
      </c>
      <c r="C1727" t="s">
        <v>54</v>
      </c>
      <c r="D1727" s="7">
        <f>SUMIFS($D:$D,$C:$C,C1727,$A:$A,_xlfn.MAXIFS($A:$A,$A:$A,"&lt;"&amp;A1727))+SUMIFS(Movimentacao!$D:$D,Movimentacao!$C:$C,C1727,Movimentacao!$A:$A,A1727)</f>
        <v>85534</v>
      </c>
      <c r="E1727" s="2">
        <v>51.1</v>
      </c>
      <c r="F1727" s="2">
        <f t="shared" si="27"/>
        <v>4370787.4000000004</v>
      </c>
    </row>
    <row r="1728" spans="1:6" x14ac:dyDescent="0.25">
      <c r="A1728" s="4">
        <v>44417</v>
      </c>
      <c r="B1728" t="s">
        <v>12</v>
      </c>
      <c r="C1728" t="s">
        <v>53</v>
      </c>
      <c r="D1728" s="7">
        <f>SUMIFS($D:$D,$C:$C,C1728,$A:$A,_xlfn.MAXIFS($A:$A,$A:$A,"&lt;"&amp;A1728))+SUMIFS(Movimentacao!$D:$D,Movimentacao!$C:$C,C1728,Movimentacao!$A:$A,A1728)</f>
        <v>156428</v>
      </c>
      <c r="E1728" s="2">
        <v>95.4</v>
      </c>
      <c r="F1728" s="2">
        <f t="shared" si="27"/>
        <v>14923231.200000001</v>
      </c>
    </row>
    <row r="1729" spans="1:6" x14ac:dyDescent="0.25">
      <c r="A1729" s="4">
        <v>44417</v>
      </c>
      <c r="B1729" t="s">
        <v>12</v>
      </c>
      <c r="C1729" t="s">
        <v>52</v>
      </c>
      <c r="D1729" s="7">
        <f>SUMIFS($D:$D,$C:$C,C1729,$A:$A,_xlfn.MAXIFS($A:$A,$A:$A,"&lt;"&amp;A1729))+SUMIFS(Movimentacao!$D:$D,Movimentacao!$C:$C,C1729,Movimentacao!$A:$A,A1729)</f>
        <v>187039</v>
      </c>
      <c r="E1729" s="2">
        <v>99.95</v>
      </c>
      <c r="F1729" s="2">
        <f t="shared" si="27"/>
        <v>18694548.050000001</v>
      </c>
    </row>
    <row r="1730" spans="1:6" x14ac:dyDescent="0.25">
      <c r="A1730" s="4">
        <v>44417</v>
      </c>
      <c r="B1730" t="s">
        <v>12</v>
      </c>
      <c r="C1730" t="s">
        <v>51</v>
      </c>
      <c r="D1730" s="7">
        <f>SUMIFS($D:$D,$C:$C,C1730,$A:$A,_xlfn.MAXIFS($A:$A,$A:$A,"&lt;"&amp;A1730))+SUMIFS(Movimentacao!$D:$D,Movimentacao!$C:$C,C1730,Movimentacao!$A:$A,A1730)</f>
        <v>34257</v>
      </c>
      <c r="E1730" s="2">
        <v>113</v>
      </c>
      <c r="F1730" s="2">
        <f t="shared" si="27"/>
        <v>3871041</v>
      </c>
    </row>
    <row r="1731" spans="1:6" x14ac:dyDescent="0.25">
      <c r="A1731" s="4">
        <v>44417</v>
      </c>
      <c r="B1731" t="s">
        <v>12</v>
      </c>
      <c r="C1731" t="s">
        <v>50</v>
      </c>
      <c r="D1731" s="7">
        <f>SUMIFS($D:$D,$C:$C,C1731,$A:$A,_xlfn.MAXIFS($A:$A,$A:$A,"&lt;"&amp;A1731))+SUMIFS(Movimentacao!$D:$D,Movimentacao!$C:$C,C1731,Movimentacao!$A:$A,A1731)</f>
        <v>138700</v>
      </c>
      <c r="E1731" s="2">
        <v>103.51</v>
      </c>
      <c r="F1731" s="2">
        <f t="shared" si="27"/>
        <v>14356837</v>
      </c>
    </row>
    <row r="1732" spans="1:6" x14ac:dyDescent="0.25">
      <c r="A1732" s="4">
        <v>44417</v>
      </c>
      <c r="B1732" t="s">
        <v>12</v>
      </c>
      <c r="C1732" t="s">
        <v>49</v>
      </c>
      <c r="D1732" s="7">
        <f>SUMIFS($D:$D,$C:$C,C1732,$A:$A,_xlfn.MAXIFS($A:$A,$A:$A,"&lt;"&amp;A1732))+SUMIFS(Movimentacao!$D:$D,Movimentacao!$C:$C,C1732,Movimentacao!$A:$A,A1732)</f>
        <v>32774</v>
      </c>
      <c r="E1732" s="2">
        <v>64.2</v>
      </c>
      <c r="F1732" s="2">
        <f t="shared" si="27"/>
        <v>2104090.8000000003</v>
      </c>
    </row>
    <row r="1733" spans="1:6" x14ac:dyDescent="0.25">
      <c r="A1733" s="4">
        <v>44417</v>
      </c>
      <c r="B1733" t="s">
        <v>12</v>
      </c>
      <c r="C1733" t="s">
        <v>48</v>
      </c>
      <c r="D1733" s="7">
        <f>SUMIFS($D:$D,$C:$C,C1733,$A:$A,_xlfn.MAXIFS($A:$A,$A:$A,"&lt;"&amp;A1733))+SUMIFS(Movimentacao!$D:$D,Movimentacao!$C:$C,C1733,Movimentacao!$A:$A,A1733)</f>
        <v>117439</v>
      </c>
      <c r="E1733" s="2">
        <v>105.42</v>
      </c>
      <c r="F1733" s="2">
        <f t="shared" si="27"/>
        <v>12380419.380000001</v>
      </c>
    </row>
    <row r="1734" spans="1:6" x14ac:dyDescent="0.25">
      <c r="A1734" s="4">
        <v>44417</v>
      </c>
      <c r="B1734" t="s">
        <v>12</v>
      </c>
      <c r="C1734" t="s">
        <v>47</v>
      </c>
      <c r="D1734" s="7">
        <f>SUMIFS($D:$D,$C:$C,C1734,$A:$A,_xlfn.MAXIFS($A:$A,$A:$A,"&lt;"&amp;A1734))+SUMIFS(Movimentacao!$D:$D,Movimentacao!$C:$C,C1734,Movimentacao!$A:$A,A1734)</f>
        <v>64233</v>
      </c>
      <c r="E1734" s="2">
        <v>80.599999999999994</v>
      </c>
      <c r="F1734" s="2">
        <f t="shared" si="27"/>
        <v>5177179.8</v>
      </c>
    </row>
    <row r="1735" spans="1:6" x14ac:dyDescent="0.25">
      <c r="A1735" s="4">
        <v>44418</v>
      </c>
      <c r="B1735" t="s">
        <v>12</v>
      </c>
      <c r="C1735" t="s">
        <v>2685</v>
      </c>
      <c r="D1735" s="7">
        <f>SUMIFS($D:$D,$C:$C,C1735,$A:$A,_xlfn.MAXIFS($A:$A,$A:$A,"&lt;"&amp;A1735))+SUMIFS(Movimentacao!$D:$D,Movimentacao!$C:$C,C1735,Movimentacao!$A:$A,A1735)</f>
        <v>64000</v>
      </c>
      <c r="E1735" s="2">
        <v>106.7</v>
      </c>
      <c r="F1735" s="2">
        <f t="shared" si="27"/>
        <v>6828800</v>
      </c>
    </row>
    <row r="1736" spans="1:6" x14ac:dyDescent="0.25">
      <c r="A1736" s="4">
        <v>44418</v>
      </c>
      <c r="B1736" t="s">
        <v>12</v>
      </c>
      <c r="C1736" t="s">
        <v>2682</v>
      </c>
      <c r="D1736" s="7">
        <f>SUMIFS($D:$D,$C:$C,C1736,$A:$A,_xlfn.MAXIFS($A:$A,$A:$A,"&lt;"&amp;A1736))+SUMIFS(Movimentacao!$D:$D,Movimentacao!$C:$C,C1736,Movimentacao!$A:$A,A1736)</f>
        <v>77623</v>
      </c>
      <c r="E1736" s="2">
        <v>89.46</v>
      </c>
      <c r="F1736" s="2">
        <f t="shared" si="27"/>
        <v>6944153.5799999991</v>
      </c>
    </row>
    <row r="1737" spans="1:6" x14ac:dyDescent="0.25">
      <c r="A1737" s="4">
        <v>44418</v>
      </c>
      <c r="B1737" t="s">
        <v>12</v>
      </c>
      <c r="C1737" t="s">
        <v>2680</v>
      </c>
      <c r="D1737" s="7">
        <f>SUMIFS($D:$D,$C:$C,C1737,$A:$A,_xlfn.MAXIFS($A:$A,$A:$A,"&lt;"&amp;A1737))+SUMIFS(Movimentacao!$D:$D,Movimentacao!$C:$C,C1737,Movimentacao!$A:$A,A1737)</f>
        <v>114551</v>
      </c>
      <c r="E1737" s="2">
        <v>101.4</v>
      </c>
      <c r="F1737" s="2">
        <f t="shared" ref="F1737:F1800" si="28">D1737*E1737</f>
        <v>11615471.4</v>
      </c>
    </row>
    <row r="1738" spans="1:6" x14ac:dyDescent="0.25">
      <c r="A1738" s="4">
        <v>44418</v>
      </c>
      <c r="B1738" t="s">
        <v>12</v>
      </c>
      <c r="C1738" t="s">
        <v>2673</v>
      </c>
      <c r="D1738" s="7">
        <f>SUMIFS($D:$D,$C:$C,C1738,$A:$A,_xlfn.MAXIFS($A:$A,$A:$A,"&lt;"&amp;A1738))+SUMIFS(Movimentacao!$D:$D,Movimentacao!$C:$C,C1738,Movimentacao!$A:$A,A1738)</f>
        <v>626</v>
      </c>
      <c r="E1738" s="2">
        <v>100.5</v>
      </c>
      <c r="F1738" s="2">
        <f t="shared" si="28"/>
        <v>62913</v>
      </c>
    </row>
    <row r="1739" spans="1:6" x14ac:dyDescent="0.25">
      <c r="A1739" s="4">
        <v>44418</v>
      </c>
      <c r="B1739" t="s">
        <v>12</v>
      </c>
      <c r="C1739" t="s">
        <v>2672</v>
      </c>
      <c r="D1739" s="7">
        <f>SUMIFS($D:$D,$C:$C,C1739,$A:$A,_xlfn.MAXIFS($A:$A,$A:$A,"&lt;"&amp;A1739))+SUMIFS(Movimentacao!$D:$D,Movimentacao!$C:$C,C1739,Movimentacao!$A:$A,A1739)</f>
        <v>125878</v>
      </c>
      <c r="E1739" s="2">
        <v>87.54</v>
      </c>
      <c r="F1739" s="2">
        <f t="shared" si="28"/>
        <v>11019360.120000001</v>
      </c>
    </row>
    <row r="1740" spans="1:6" x14ac:dyDescent="0.25">
      <c r="A1740" s="4">
        <v>44418</v>
      </c>
      <c r="B1740" t="s">
        <v>12</v>
      </c>
      <c r="C1740" t="s">
        <v>2671</v>
      </c>
      <c r="D1740" s="7">
        <f>SUMIFS($D:$D,$C:$C,C1740,$A:$A,_xlfn.MAXIFS($A:$A,$A:$A,"&lt;"&amp;A1740))+SUMIFS(Movimentacao!$D:$D,Movimentacao!$C:$C,C1740,Movimentacao!$A:$A,A1740)</f>
        <v>55971</v>
      </c>
      <c r="E1740" s="2">
        <v>193.66</v>
      </c>
      <c r="F1740" s="2">
        <f t="shared" si="28"/>
        <v>10839343.859999999</v>
      </c>
    </row>
    <row r="1741" spans="1:6" x14ac:dyDescent="0.25">
      <c r="A1741" s="4">
        <v>44418</v>
      </c>
      <c r="B1741" t="s">
        <v>12</v>
      </c>
      <c r="C1741" t="s">
        <v>2670</v>
      </c>
      <c r="D1741" s="7">
        <f>SUMIFS($D:$D,$C:$C,C1741,$A:$A,_xlfn.MAXIFS($A:$A,$A:$A,"&lt;"&amp;A1741))+SUMIFS(Movimentacao!$D:$D,Movimentacao!$C:$C,C1741,Movimentacao!$A:$A,A1741)</f>
        <v>72289</v>
      </c>
      <c r="E1741" s="2">
        <v>78.040000000000006</v>
      </c>
      <c r="F1741" s="2">
        <f t="shared" si="28"/>
        <v>5641433.5600000005</v>
      </c>
    </row>
    <row r="1742" spans="1:6" x14ac:dyDescent="0.25">
      <c r="A1742" s="4">
        <v>44418</v>
      </c>
      <c r="B1742" t="s">
        <v>12</v>
      </c>
      <c r="C1742" t="s">
        <v>56</v>
      </c>
      <c r="D1742" s="7">
        <f>SUMIFS($D:$D,$C:$C,C1742,$A:$A,_xlfn.MAXIFS($A:$A,$A:$A,"&lt;"&amp;A1742))+SUMIFS(Movimentacao!$D:$D,Movimentacao!$C:$C,C1742,Movimentacao!$A:$A,A1742)</f>
        <v>132323</v>
      </c>
      <c r="E1742" s="2">
        <v>106</v>
      </c>
      <c r="F1742" s="2">
        <f t="shared" si="28"/>
        <v>14026238</v>
      </c>
    </row>
    <row r="1743" spans="1:6" x14ac:dyDescent="0.25">
      <c r="A1743" s="4">
        <v>44418</v>
      </c>
      <c r="B1743" t="s">
        <v>12</v>
      </c>
      <c r="C1743" t="s">
        <v>2686</v>
      </c>
      <c r="D1743" s="7">
        <f>SUMIFS($D:$D,$C:$C,C1743,$A:$A,_xlfn.MAXIFS($A:$A,$A:$A,"&lt;"&amp;A1743))+SUMIFS(Movimentacao!$D:$D,Movimentacao!$C:$C,C1743,Movimentacao!$A:$A,A1743)</f>
        <v>56883</v>
      </c>
      <c r="E1743" s="2">
        <v>0.45</v>
      </c>
      <c r="F1743" s="2">
        <f t="shared" si="28"/>
        <v>25597.350000000002</v>
      </c>
    </row>
    <row r="1744" spans="1:6" x14ac:dyDescent="0.25">
      <c r="A1744" s="4">
        <v>44418</v>
      </c>
      <c r="B1744" t="s">
        <v>12</v>
      </c>
      <c r="C1744" t="s">
        <v>54</v>
      </c>
      <c r="D1744" s="7">
        <f>SUMIFS($D:$D,$C:$C,C1744,$A:$A,_xlfn.MAXIFS($A:$A,$A:$A,"&lt;"&amp;A1744))+SUMIFS(Movimentacao!$D:$D,Movimentacao!$C:$C,C1744,Movimentacao!$A:$A,A1744)</f>
        <v>85534</v>
      </c>
      <c r="E1744" s="2">
        <v>51.5</v>
      </c>
      <c r="F1744" s="2">
        <f t="shared" si="28"/>
        <v>4405001</v>
      </c>
    </row>
    <row r="1745" spans="1:6" x14ac:dyDescent="0.25">
      <c r="A1745" s="4">
        <v>44418</v>
      </c>
      <c r="B1745" t="s">
        <v>12</v>
      </c>
      <c r="C1745" t="s">
        <v>47</v>
      </c>
      <c r="D1745" s="7">
        <f>SUMIFS($D:$D,$C:$C,C1745,$A:$A,_xlfn.MAXIFS($A:$A,$A:$A,"&lt;"&amp;A1745))+SUMIFS(Movimentacao!$D:$D,Movimentacao!$C:$C,C1745,Movimentacao!$A:$A,A1745)</f>
        <v>64233</v>
      </c>
      <c r="E1745" s="2">
        <v>79.52</v>
      </c>
      <c r="F1745" s="2">
        <f t="shared" si="28"/>
        <v>5107808.16</v>
      </c>
    </row>
    <row r="1746" spans="1:6" x14ac:dyDescent="0.25">
      <c r="A1746" s="4">
        <v>44418</v>
      </c>
      <c r="B1746" t="s">
        <v>12</v>
      </c>
      <c r="C1746" t="s">
        <v>48</v>
      </c>
      <c r="D1746" s="7">
        <f>SUMIFS($D:$D,$C:$C,C1746,$A:$A,_xlfn.MAXIFS($A:$A,$A:$A,"&lt;"&amp;A1746))+SUMIFS(Movimentacao!$D:$D,Movimentacao!$C:$C,C1746,Movimentacao!$A:$A,A1746)</f>
        <v>117439</v>
      </c>
      <c r="E1746" s="2">
        <v>105.02</v>
      </c>
      <c r="F1746" s="2">
        <f t="shared" si="28"/>
        <v>12333443.779999999</v>
      </c>
    </row>
    <row r="1747" spans="1:6" x14ac:dyDescent="0.25">
      <c r="A1747" s="4">
        <v>44418</v>
      </c>
      <c r="B1747" t="s">
        <v>12</v>
      </c>
      <c r="C1747" t="s">
        <v>49</v>
      </c>
      <c r="D1747" s="7">
        <f>SUMIFS($D:$D,$C:$C,C1747,$A:$A,_xlfn.MAXIFS($A:$A,$A:$A,"&lt;"&amp;A1747))+SUMIFS(Movimentacao!$D:$D,Movimentacao!$C:$C,C1747,Movimentacao!$A:$A,A1747)</f>
        <v>32774</v>
      </c>
      <c r="E1747" s="2">
        <v>64.09</v>
      </c>
      <c r="F1747" s="2">
        <f t="shared" si="28"/>
        <v>2100485.66</v>
      </c>
    </row>
    <row r="1748" spans="1:6" x14ac:dyDescent="0.25">
      <c r="A1748" s="4">
        <v>44418</v>
      </c>
      <c r="B1748" t="s">
        <v>12</v>
      </c>
      <c r="C1748" t="s">
        <v>55</v>
      </c>
      <c r="D1748" s="7">
        <f>SUMIFS($D:$D,$C:$C,C1748,$A:$A,_xlfn.MAXIFS($A:$A,$A:$A,"&lt;"&amp;A1748))+SUMIFS(Movimentacao!$D:$D,Movimentacao!$C:$C,C1748,Movimentacao!$A:$A,A1748)</f>
        <v>30794</v>
      </c>
      <c r="E1748" s="2">
        <v>96.61</v>
      </c>
      <c r="F1748" s="2">
        <f t="shared" si="28"/>
        <v>2975008.34</v>
      </c>
    </row>
    <row r="1749" spans="1:6" x14ac:dyDescent="0.25">
      <c r="A1749" s="4">
        <v>44418</v>
      </c>
      <c r="B1749" t="s">
        <v>12</v>
      </c>
      <c r="C1749" t="s">
        <v>51</v>
      </c>
      <c r="D1749" s="7">
        <f>SUMIFS($D:$D,$C:$C,C1749,$A:$A,_xlfn.MAXIFS($A:$A,$A:$A,"&lt;"&amp;A1749))+SUMIFS(Movimentacao!$D:$D,Movimentacao!$C:$C,C1749,Movimentacao!$A:$A,A1749)</f>
        <v>34257</v>
      </c>
      <c r="E1749" s="2">
        <v>113</v>
      </c>
      <c r="F1749" s="2">
        <f t="shared" si="28"/>
        <v>3871041</v>
      </c>
    </row>
    <row r="1750" spans="1:6" x14ac:dyDescent="0.25">
      <c r="A1750" s="4">
        <v>44418</v>
      </c>
      <c r="B1750" t="s">
        <v>12</v>
      </c>
      <c r="C1750" t="s">
        <v>52</v>
      </c>
      <c r="D1750" s="7">
        <f>SUMIFS($D:$D,$C:$C,C1750,$A:$A,_xlfn.MAXIFS($A:$A,$A:$A,"&lt;"&amp;A1750))+SUMIFS(Movimentacao!$D:$D,Movimentacao!$C:$C,C1750,Movimentacao!$A:$A,A1750)</f>
        <v>187039</v>
      </c>
      <c r="E1750" s="2">
        <v>99.95</v>
      </c>
      <c r="F1750" s="2">
        <f t="shared" si="28"/>
        <v>18694548.050000001</v>
      </c>
    </row>
    <row r="1751" spans="1:6" x14ac:dyDescent="0.25">
      <c r="A1751" s="4">
        <v>44418</v>
      </c>
      <c r="B1751" t="s">
        <v>12</v>
      </c>
      <c r="C1751" t="s">
        <v>53</v>
      </c>
      <c r="D1751" s="7">
        <f>SUMIFS($D:$D,$C:$C,C1751,$A:$A,_xlfn.MAXIFS($A:$A,$A:$A,"&lt;"&amp;A1751))+SUMIFS(Movimentacao!$D:$D,Movimentacao!$C:$C,C1751,Movimentacao!$A:$A,A1751)</f>
        <v>156428</v>
      </c>
      <c r="E1751" s="2">
        <v>95</v>
      </c>
      <c r="F1751" s="2">
        <f t="shared" si="28"/>
        <v>14860660</v>
      </c>
    </row>
    <row r="1752" spans="1:6" x14ac:dyDescent="0.25">
      <c r="A1752" s="4">
        <v>44418</v>
      </c>
      <c r="B1752" t="s">
        <v>12</v>
      </c>
      <c r="C1752" t="s">
        <v>50</v>
      </c>
      <c r="D1752" s="7">
        <f>SUMIFS($D:$D,$C:$C,C1752,$A:$A,_xlfn.MAXIFS($A:$A,$A:$A,"&lt;"&amp;A1752))+SUMIFS(Movimentacao!$D:$D,Movimentacao!$C:$C,C1752,Movimentacao!$A:$A,A1752)</f>
        <v>138700</v>
      </c>
      <c r="E1752" s="2">
        <v>102.99</v>
      </c>
      <c r="F1752" s="2">
        <f t="shared" si="28"/>
        <v>14284713</v>
      </c>
    </row>
    <row r="1753" spans="1:6" x14ac:dyDescent="0.25">
      <c r="A1753" s="4">
        <v>44419</v>
      </c>
      <c r="B1753" t="s">
        <v>12</v>
      </c>
      <c r="C1753" t="s">
        <v>2670</v>
      </c>
      <c r="D1753" s="7">
        <f>SUMIFS($D:$D,$C:$C,C1753,$A:$A,_xlfn.MAXIFS($A:$A,$A:$A,"&lt;"&amp;A1753))+SUMIFS(Movimentacao!$D:$D,Movimentacao!$C:$C,C1753,Movimentacao!$A:$A,A1753)</f>
        <v>72289</v>
      </c>
      <c r="E1753" s="2">
        <v>76.95</v>
      </c>
      <c r="F1753" s="2">
        <f t="shared" si="28"/>
        <v>5562638.5499999998</v>
      </c>
    </row>
    <row r="1754" spans="1:6" x14ac:dyDescent="0.25">
      <c r="A1754" s="4">
        <v>44419</v>
      </c>
      <c r="B1754" t="s">
        <v>12</v>
      </c>
      <c r="C1754" t="s">
        <v>2686</v>
      </c>
      <c r="D1754" s="7">
        <f>SUMIFS($D:$D,$C:$C,C1754,$A:$A,_xlfn.MAXIFS($A:$A,$A:$A,"&lt;"&amp;A1754))+SUMIFS(Movimentacao!$D:$D,Movimentacao!$C:$C,C1754,Movimentacao!$A:$A,A1754)</f>
        <v>56883</v>
      </c>
      <c r="E1754" s="2">
        <v>0.55000000000000004</v>
      </c>
      <c r="F1754" s="2">
        <f t="shared" si="28"/>
        <v>31285.65</v>
      </c>
    </row>
    <row r="1755" spans="1:6" x14ac:dyDescent="0.25">
      <c r="A1755" s="4">
        <v>44419</v>
      </c>
      <c r="B1755" t="s">
        <v>12</v>
      </c>
      <c r="C1755" t="s">
        <v>2685</v>
      </c>
      <c r="D1755" s="7">
        <f>SUMIFS($D:$D,$C:$C,C1755,$A:$A,_xlfn.MAXIFS($A:$A,$A:$A,"&lt;"&amp;A1755))+SUMIFS(Movimentacao!$D:$D,Movimentacao!$C:$C,C1755,Movimentacao!$A:$A,A1755)</f>
        <v>64000</v>
      </c>
      <c r="E1755" s="2">
        <v>107.09</v>
      </c>
      <c r="F1755" s="2">
        <f t="shared" si="28"/>
        <v>6853760</v>
      </c>
    </row>
    <row r="1756" spans="1:6" x14ac:dyDescent="0.25">
      <c r="A1756" s="4">
        <v>44419</v>
      </c>
      <c r="B1756" t="s">
        <v>12</v>
      </c>
      <c r="C1756" t="s">
        <v>2682</v>
      </c>
      <c r="D1756" s="7">
        <f>SUMIFS($D:$D,$C:$C,C1756,$A:$A,_xlfn.MAXIFS($A:$A,$A:$A,"&lt;"&amp;A1756))+SUMIFS(Movimentacao!$D:$D,Movimentacao!$C:$C,C1756,Movimentacao!$A:$A,A1756)</f>
        <v>77623</v>
      </c>
      <c r="E1756" s="2">
        <v>87.4</v>
      </c>
      <c r="F1756" s="2">
        <f t="shared" si="28"/>
        <v>6784250.2000000002</v>
      </c>
    </row>
    <row r="1757" spans="1:6" x14ac:dyDescent="0.25">
      <c r="A1757" s="4">
        <v>44419</v>
      </c>
      <c r="B1757" t="s">
        <v>12</v>
      </c>
      <c r="C1757" t="s">
        <v>2680</v>
      </c>
      <c r="D1757" s="7">
        <f>SUMIFS($D:$D,$C:$C,C1757,$A:$A,_xlfn.MAXIFS($A:$A,$A:$A,"&lt;"&amp;A1757))+SUMIFS(Movimentacao!$D:$D,Movimentacao!$C:$C,C1757,Movimentacao!$A:$A,A1757)</f>
        <v>114551</v>
      </c>
      <c r="E1757" s="2">
        <v>100.59</v>
      </c>
      <c r="F1757" s="2">
        <f t="shared" si="28"/>
        <v>11522685.09</v>
      </c>
    </row>
    <row r="1758" spans="1:6" x14ac:dyDescent="0.25">
      <c r="A1758" s="4">
        <v>44419</v>
      </c>
      <c r="B1758" t="s">
        <v>12</v>
      </c>
      <c r="C1758" t="s">
        <v>2673</v>
      </c>
      <c r="D1758" s="7">
        <f>SUMIFS($D:$D,$C:$C,C1758,$A:$A,_xlfn.MAXIFS($A:$A,$A:$A,"&lt;"&amp;A1758))+SUMIFS(Movimentacao!$D:$D,Movimentacao!$C:$C,C1758,Movimentacao!$A:$A,A1758)</f>
        <v>626</v>
      </c>
      <c r="E1758" s="2">
        <v>99.91</v>
      </c>
      <c r="F1758" s="2">
        <f t="shared" si="28"/>
        <v>62543.659999999996</v>
      </c>
    </row>
    <row r="1759" spans="1:6" x14ac:dyDescent="0.25">
      <c r="A1759" s="4">
        <v>44419</v>
      </c>
      <c r="B1759" t="s">
        <v>12</v>
      </c>
      <c r="C1759" t="s">
        <v>2672</v>
      </c>
      <c r="D1759" s="7">
        <f>SUMIFS($D:$D,$C:$C,C1759,$A:$A,_xlfn.MAXIFS($A:$A,$A:$A,"&lt;"&amp;A1759))+SUMIFS(Movimentacao!$D:$D,Movimentacao!$C:$C,C1759,Movimentacao!$A:$A,A1759)</f>
        <v>125878</v>
      </c>
      <c r="E1759" s="2">
        <v>86.99</v>
      </c>
      <c r="F1759" s="2">
        <f t="shared" si="28"/>
        <v>10950127.219999999</v>
      </c>
    </row>
    <row r="1760" spans="1:6" x14ac:dyDescent="0.25">
      <c r="A1760" s="4">
        <v>44419</v>
      </c>
      <c r="B1760" t="s">
        <v>12</v>
      </c>
      <c r="C1760" t="s">
        <v>2671</v>
      </c>
      <c r="D1760" s="7">
        <f>SUMIFS($D:$D,$C:$C,C1760,$A:$A,_xlfn.MAXIFS($A:$A,$A:$A,"&lt;"&amp;A1760))+SUMIFS(Movimentacao!$D:$D,Movimentacao!$C:$C,C1760,Movimentacao!$A:$A,A1760)</f>
        <v>55971</v>
      </c>
      <c r="E1760" s="2">
        <v>192</v>
      </c>
      <c r="F1760" s="2">
        <f t="shared" si="28"/>
        <v>10746432</v>
      </c>
    </row>
    <row r="1761" spans="1:6" x14ac:dyDescent="0.25">
      <c r="A1761" s="4">
        <v>44419</v>
      </c>
      <c r="B1761" t="s">
        <v>12</v>
      </c>
      <c r="C1761" t="s">
        <v>56</v>
      </c>
      <c r="D1761" s="7">
        <f>SUMIFS($D:$D,$C:$C,C1761,$A:$A,_xlfn.MAXIFS($A:$A,$A:$A,"&lt;"&amp;A1761))+SUMIFS(Movimentacao!$D:$D,Movimentacao!$C:$C,C1761,Movimentacao!$A:$A,A1761)</f>
        <v>132323</v>
      </c>
      <c r="E1761" s="2">
        <v>104</v>
      </c>
      <c r="F1761" s="2">
        <f t="shared" si="28"/>
        <v>13761592</v>
      </c>
    </row>
    <row r="1762" spans="1:6" x14ac:dyDescent="0.25">
      <c r="A1762" s="4">
        <v>44419</v>
      </c>
      <c r="B1762" t="s">
        <v>12</v>
      </c>
      <c r="C1762" t="s">
        <v>55</v>
      </c>
      <c r="D1762" s="7">
        <f>SUMIFS($D:$D,$C:$C,C1762,$A:$A,_xlfn.MAXIFS($A:$A,$A:$A,"&lt;"&amp;A1762))+SUMIFS(Movimentacao!$D:$D,Movimentacao!$C:$C,C1762,Movimentacao!$A:$A,A1762)</f>
        <v>30794</v>
      </c>
      <c r="E1762" s="2">
        <v>96.99</v>
      </c>
      <c r="F1762" s="2">
        <f t="shared" si="28"/>
        <v>2986710.06</v>
      </c>
    </row>
    <row r="1763" spans="1:6" x14ac:dyDescent="0.25">
      <c r="A1763" s="4">
        <v>44419</v>
      </c>
      <c r="B1763" t="s">
        <v>12</v>
      </c>
      <c r="C1763" t="s">
        <v>54</v>
      </c>
      <c r="D1763" s="7">
        <f>SUMIFS($D:$D,$C:$C,C1763,$A:$A,_xlfn.MAXIFS($A:$A,$A:$A,"&lt;"&amp;A1763))+SUMIFS(Movimentacao!$D:$D,Movimentacao!$C:$C,C1763,Movimentacao!$A:$A,A1763)</f>
        <v>85534</v>
      </c>
      <c r="E1763" s="2">
        <v>51.51</v>
      </c>
      <c r="F1763" s="2">
        <f t="shared" si="28"/>
        <v>4405856.34</v>
      </c>
    </row>
    <row r="1764" spans="1:6" x14ac:dyDescent="0.25">
      <c r="A1764" s="4">
        <v>44419</v>
      </c>
      <c r="B1764" t="s">
        <v>12</v>
      </c>
      <c r="C1764" t="s">
        <v>53</v>
      </c>
      <c r="D1764" s="7">
        <f>SUMIFS($D:$D,$C:$C,C1764,$A:$A,_xlfn.MAXIFS($A:$A,$A:$A,"&lt;"&amp;A1764))+SUMIFS(Movimentacao!$D:$D,Movimentacao!$C:$C,C1764,Movimentacao!$A:$A,A1764)</f>
        <v>156428</v>
      </c>
      <c r="E1764" s="2">
        <v>95.45</v>
      </c>
      <c r="F1764" s="2">
        <f t="shared" si="28"/>
        <v>14931052.6</v>
      </c>
    </row>
    <row r="1765" spans="1:6" x14ac:dyDescent="0.25">
      <c r="A1765" s="4">
        <v>44419</v>
      </c>
      <c r="B1765" t="s">
        <v>12</v>
      </c>
      <c r="C1765" t="s">
        <v>52</v>
      </c>
      <c r="D1765" s="7">
        <f>SUMIFS($D:$D,$C:$C,C1765,$A:$A,_xlfn.MAXIFS($A:$A,$A:$A,"&lt;"&amp;A1765))+SUMIFS(Movimentacao!$D:$D,Movimentacao!$C:$C,C1765,Movimentacao!$A:$A,A1765)</f>
        <v>187039</v>
      </c>
      <c r="E1765" s="2">
        <v>99.9</v>
      </c>
      <c r="F1765" s="2">
        <f t="shared" si="28"/>
        <v>18685196.100000001</v>
      </c>
    </row>
    <row r="1766" spans="1:6" x14ac:dyDescent="0.25">
      <c r="A1766" s="4">
        <v>44419</v>
      </c>
      <c r="B1766" t="s">
        <v>12</v>
      </c>
      <c r="C1766" t="s">
        <v>51</v>
      </c>
      <c r="D1766" s="7">
        <f>SUMIFS($D:$D,$C:$C,C1766,$A:$A,_xlfn.MAXIFS($A:$A,$A:$A,"&lt;"&amp;A1766))+SUMIFS(Movimentacao!$D:$D,Movimentacao!$C:$C,C1766,Movimentacao!$A:$A,A1766)</f>
        <v>34257</v>
      </c>
      <c r="E1766" s="2">
        <v>110.11</v>
      </c>
      <c r="F1766" s="2">
        <f t="shared" si="28"/>
        <v>3772038.27</v>
      </c>
    </row>
    <row r="1767" spans="1:6" x14ac:dyDescent="0.25">
      <c r="A1767" s="4">
        <v>44419</v>
      </c>
      <c r="B1767" t="s">
        <v>12</v>
      </c>
      <c r="C1767" t="s">
        <v>50</v>
      </c>
      <c r="D1767" s="7">
        <f>SUMIFS($D:$D,$C:$C,C1767,$A:$A,_xlfn.MAXIFS($A:$A,$A:$A,"&lt;"&amp;A1767))+SUMIFS(Movimentacao!$D:$D,Movimentacao!$C:$C,C1767,Movimentacao!$A:$A,A1767)</f>
        <v>138700</v>
      </c>
      <c r="E1767" s="2">
        <v>102.09</v>
      </c>
      <c r="F1767" s="2">
        <f t="shared" si="28"/>
        <v>14159883</v>
      </c>
    </row>
    <row r="1768" spans="1:6" x14ac:dyDescent="0.25">
      <c r="A1768" s="4">
        <v>44419</v>
      </c>
      <c r="B1768" t="s">
        <v>12</v>
      </c>
      <c r="C1768" t="s">
        <v>49</v>
      </c>
      <c r="D1768" s="7">
        <f>SUMIFS($D:$D,$C:$C,C1768,$A:$A,_xlfn.MAXIFS($A:$A,$A:$A,"&lt;"&amp;A1768))+SUMIFS(Movimentacao!$D:$D,Movimentacao!$C:$C,C1768,Movimentacao!$A:$A,A1768)</f>
        <v>32774</v>
      </c>
      <c r="E1768" s="2">
        <v>64</v>
      </c>
      <c r="F1768" s="2">
        <f t="shared" si="28"/>
        <v>2097536</v>
      </c>
    </row>
    <row r="1769" spans="1:6" x14ac:dyDescent="0.25">
      <c r="A1769" s="4">
        <v>44419</v>
      </c>
      <c r="B1769" t="s">
        <v>12</v>
      </c>
      <c r="C1769" t="s">
        <v>48</v>
      </c>
      <c r="D1769" s="7">
        <f>SUMIFS($D:$D,$C:$C,C1769,$A:$A,_xlfn.MAXIFS($A:$A,$A:$A,"&lt;"&amp;A1769))+SUMIFS(Movimentacao!$D:$D,Movimentacao!$C:$C,C1769,Movimentacao!$A:$A,A1769)</f>
        <v>117439</v>
      </c>
      <c r="E1769" s="2">
        <v>103.51</v>
      </c>
      <c r="F1769" s="2">
        <f t="shared" si="28"/>
        <v>12156110.890000001</v>
      </c>
    </row>
    <row r="1770" spans="1:6" x14ac:dyDescent="0.25">
      <c r="A1770" s="4">
        <v>44419</v>
      </c>
      <c r="B1770" t="s">
        <v>12</v>
      </c>
      <c r="C1770" t="s">
        <v>47</v>
      </c>
      <c r="D1770" s="7">
        <f>SUMIFS($D:$D,$C:$C,C1770,$A:$A,_xlfn.MAXIFS($A:$A,$A:$A,"&lt;"&amp;A1770))+SUMIFS(Movimentacao!$D:$D,Movimentacao!$C:$C,C1770,Movimentacao!$A:$A,A1770)</f>
        <v>64233</v>
      </c>
      <c r="E1770" s="2">
        <v>81.400000000000006</v>
      </c>
      <c r="F1770" s="2">
        <f t="shared" si="28"/>
        <v>5228566.2</v>
      </c>
    </row>
    <row r="1771" spans="1:6" x14ac:dyDescent="0.25">
      <c r="A1771" s="4">
        <v>44420</v>
      </c>
      <c r="B1771" t="s">
        <v>12</v>
      </c>
      <c r="C1771" t="s">
        <v>2685</v>
      </c>
      <c r="D1771" s="7">
        <f>SUMIFS($D:$D,$C:$C,C1771,$A:$A,_xlfn.MAXIFS($A:$A,$A:$A,"&lt;"&amp;A1771))+SUMIFS(Movimentacao!$D:$D,Movimentacao!$C:$C,C1771,Movimentacao!$A:$A,A1771)</f>
        <v>64000</v>
      </c>
      <c r="E1771" s="2">
        <v>106.85</v>
      </c>
      <c r="F1771" s="2">
        <f t="shared" si="28"/>
        <v>6838400</v>
      </c>
    </row>
    <row r="1772" spans="1:6" x14ac:dyDescent="0.25">
      <c r="A1772" s="4">
        <v>44420</v>
      </c>
      <c r="B1772" t="s">
        <v>12</v>
      </c>
      <c r="C1772" t="s">
        <v>2682</v>
      </c>
      <c r="D1772" s="7">
        <f>SUMIFS($D:$D,$C:$C,C1772,$A:$A,_xlfn.MAXIFS($A:$A,$A:$A,"&lt;"&amp;A1772))+SUMIFS(Movimentacao!$D:$D,Movimentacao!$C:$C,C1772,Movimentacao!$A:$A,A1772)</f>
        <v>78397</v>
      </c>
      <c r="E1772" s="2">
        <v>87.89</v>
      </c>
      <c r="F1772" s="2">
        <f t="shared" si="28"/>
        <v>6890312.3300000001</v>
      </c>
    </row>
    <row r="1773" spans="1:6" x14ac:dyDescent="0.25">
      <c r="A1773" s="4">
        <v>44420</v>
      </c>
      <c r="B1773" t="s">
        <v>12</v>
      </c>
      <c r="C1773" t="s">
        <v>2680</v>
      </c>
      <c r="D1773" s="7">
        <f>SUMIFS($D:$D,$C:$C,C1773,$A:$A,_xlfn.MAXIFS($A:$A,$A:$A,"&lt;"&amp;A1773))+SUMIFS(Movimentacao!$D:$D,Movimentacao!$C:$C,C1773,Movimentacao!$A:$A,A1773)</f>
        <v>115453</v>
      </c>
      <c r="E1773" s="2">
        <v>100.23</v>
      </c>
      <c r="F1773" s="2">
        <f t="shared" si="28"/>
        <v>11571854.190000001</v>
      </c>
    </row>
    <row r="1774" spans="1:6" x14ac:dyDescent="0.25">
      <c r="A1774" s="4">
        <v>44420</v>
      </c>
      <c r="B1774" t="s">
        <v>12</v>
      </c>
      <c r="C1774" t="s">
        <v>2673</v>
      </c>
      <c r="D1774" s="7">
        <f>SUMIFS($D:$D,$C:$C,C1774,$A:$A,_xlfn.MAXIFS($A:$A,$A:$A,"&lt;"&amp;A1774))+SUMIFS(Movimentacao!$D:$D,Movimentacao!$C:$C,C1774,Movimentacao!$A:$A,A1774)</f>
        <v>626</v>
      </c>
      <c r="E1774" s="2">
        <v>100.4</v>
      </c>
      <c r="F1774" s="2">
        <f t="shared" si="28"/>
        <v>62850.400000000001</v>
      </c>
    </row>
    <row r="1775" spans="1:6" x14ac:dyDescent="0.25">
      <c r="A1775" s="4">
        <v>44420</v>
      </c>
      <c r="B1775" t="s">
        <v>12</v>
      </c>
      <c r="C1775" t="s">
        <v>2672</v>
      </c>
      <c r="D1775" s="7">
        <f>SUMIFS($D:$D,$C:$C,C1775,$A:$A,_xlfn.MAXIFS($A:$A,$A:$A,"&lt;"&amp;A1775))+SUMIFS(Movimentacao!$D:$D,Movimentacao!$C:$C,C1775,Movimentacao!$A:$A,A1775)</f>
        <v>125878</v>
      </c>
      <c r="E1775" s="2">
        <v>86.99</v>
      </c>
      <c r="F1775" s="2">
        <f t="shared" si="28"/>
        <v>10950127.219999999</v>
      </c>
    </row>
    <row r="1776" spans="1:6" x14ac:dyDescent="0.25">
      <c r="A1776" s="4">
        <v>44420</v>
      </c>
      <c r="B1776" t="s">
        <v>12</v>
      </c>
      <c r="C1776" t="s">
        <v>2671</v>
      </c>
      <c r="D1776" s="7">
        <f>SUMIFS($D:$D,$C:$C,C1776,$A:$A,_xlfn.MAXIFS($A:$A,$A:$A,"&lt;"&amp;A1776))+SUMIFS(Movimentacao!$D:$D,Movimentacao!$C:$C,C1776,Movimentacao!$A:$A,A1776)</f>
        <v>55971</v>
      </c>
      <c r="E1776" s="2">
        <v>191.5</v>
      </c>
      <c r="F1776" s="2">
        <f t="shared" si="28"/>
        <v>10718446.5</v>
      </c>
    </row>
    <row r="1777" spans="1:6" x14ac:dyDescent="0.25">
      <c r="A1777" s="4">
        <v>44420</v>
      </c>
      <c r="B1777" t="s">
        <v>12</v>
      </c>
      <c r="C1777" t="s">
        <v>2670</v>
      </c>
      <c r="D1777" s="7">
        <f>SUMIFS($D:$D,$C:$C,C1777,$A:$A,_xlfn.MAXIFS($A:$A,$A:$A,"&lt;"&amp;A1777))+SUMIFS(Movimentacao!$D:$D,Movimentacao!$C:$C,C1777,Movimentacao!$A:$A,A1777)</f>
        <v>72289</v>
      </c>
      <c r="E1777" s="2">
        <v>76.45</v>
      </c>
      <c r="F1777" s="2">
        <f t="shared" si="28"/>
        <v>5526494.0499999998</v>
      </c>
    </row>
    <row r="1778" spans="1:6" x14ac:dyDescent="0.25">
      <c r="A1778" s="4">
        <v>44420</v>
      </c>
      <c r="B1778" t="s">
        <v>12</v>
      </c>
      <c r="C1778" t="s">
        <v>56</v>
      </c>
      <c r="D1778" s="7">
        <f>SUMIFS($D:$D,$C:$C,C1778,$A:$A,_xlfn.MAXIFS($A:$A,$A:$A,"&lt;"&amp;A1778))+SUMIFS(Movimentacao!$D:$D,Movimentacao!$C:$C,C1778,Movimentacao!$A:$A,A1778)</f>
        <v>132323</v>
      </c>
      <c r="E1778" s="2">
        <v>102.75</v>
      </c>
      <c r="F1778" s="2">
        <f t="shared" si="28"/>
        <v>13596188.25</v>
      </c>
    </row>
    <row r="1779" spans="1:6" x14ac:dyDescent="0.25">
      <c r="A1779" s="4">
        <v>44420</v>
      </c>
      <c r="B1779" t="s">
        <v>12</v>
      </c>
      <c r="C1779" t="s">
        <v>2686</v>
      </c>
      <c r="D1779" s="7">
        <f>SUMIFS($D:$D,$C:$C,C1779,$A:$A,_xlfn.MAXIFS($A:$A,$A:$A,"&lt;"&amp;A1779))+SUMIFS(Movimentacao!$D:$D,Movimentacao!$C:$C,C1779,Movimentacao!$A:$A,A1779)</f>
        <v>56883</v>
      </c>
      <c r="E1779" s="2">
        <v>0.25</v>
      </c>
      <c r="F1779" s="2">
        <f t="shared" si="28"/>
        <v>14220.75</v>
      </c>
    </row>
    <row r="1780" spans="1:6" x14ac:dyDescent="0.25">
      <c r="A1780" s="4">
        <v>44420</v>
      </c>
      <c r="B1780" t="s">
        <v>12</v>
      </c>
      <c r="C1780" t="s">
        <v>54</v>
      </c>
      <c r="D1780" s="7">
        <f>SUMIFS($D:$D,$C:$C,C1780,$A:$A,_xlfn.MAXIFS($A:$A,$A:$A,"&lt;"&amp;A1780))+SUMIFS(Movimentacao!$D:$D,Movimentacao!$C:$C,C1780,Movimentacao!$A:$A,A1780)</f>
        <v>85534</v>
      </c>
      <c r="E1780" s="2">
        <v>51.15</v>
      </c>
      <c r="F1780" s="2">
        <f t="shared" si="28"/>
        <v>4375064.0999999996</v>
      </c>
    </row>
    <row r="1781" spans="1:6" x14ac:dyDescent="0.25">
      <c r="A1781" s="4">
        <v>44420</v>
      </c>
      <c r="B1781" t="s">
        <v>12</v>
      </c>
      <c r="C1781" t="s">
        <v>47</v>
      </c>
      <c r="D1781" s="7">
        <f>SUMIFS($D:$D,$C:$C,C1781,$A:$A,_xlfn.MAXIFS($A:$A,$A:$A,"&lt;"&amp;A1781))+SUMIFS(Movimentacao!$D:$D,Movimentacao!$C:$C,C1781,Movimentacao!$A:$A,A1781)</f>
        <v>64233</v>
      </c>
      <c r="E1781" s="2">
        <v>80.400000000000006</v>
      </c>
      <c r="F1781" s="2">
        <f t="shared" si="28"/>
        <v>5164333.2</v>
      </c>
    </row>
    <row r="1782" spans="1:6" x14ac:dyDescent="0.25">
      <c r="A1782" s="4">
        <v>44420</v>
      </c>
      <c r="B1782" t="s">
        <v>12</v>
      </c>
      <c r="C1782" t="s">
        <v>48</v>
      </c>
      <c r="D1782" s="7">
        <f>SUMIFS($D:$D,$C:$C,C1782,$A:$A,_xlfn.MAXIFS($A:$A,$A:$A,"&lt;"&amp;A1782))+SUMIFS(Movimentacao!$D:$D,Movimentacao!$C:$C,C1782,Movimentacao!$A:$A,A1782)</f>
        <v>117439</v>
      </c>
      <c r="E1782" s="2">
        <v>103.77</v>
      </c>
      <c r="F1782" s="2">
        <f t="shared" si="28"/>
        <v>12186645.029999999</v>
      </c>
    </row>
    <row r="1783" spans="1:6" x14ac:dyDescent="0.25">
      <c r="A1783" s="4">
        <v>44420</v>
      </c>
      <c r="B1783" t="s">
        <v>12</v>
      </c>
      <c r="C1783" t="s">
        <v>49</v>
      </c>
      <c r="D1783" s="7">
        <f>SUMIFS($D:$D,$C:$C,C1783,$A:$A,_xlfn.MAXIFS($A:$A,$A:$A,"&lt;"&amp;A1783))+SUMIFS(Movimentacao!$D:$D,Movimentacao!$C:$C,C1783,Movimentacao!$A:$A,A1783)</f>
        <v>32774</v>
      </c>
      <c r="E1783" s="2">
        <v>64.510000000000005</v>
      </c>
      <c r="F1783" s="2">
        <f t="shared" si="28"/>
        <v>2114250.7400000002</v>
      </c>
    </row>
    <row r="1784" spans="1:6" x14ac:dyDescent="0.25">
      <c r="A1784" s="4">
        <v>44420</v>
      </c>
      <c r="B1784" t="s">
        <v>12</v>
      </c>
      <c r="C1784" t="s">
        <v>55</v>
      </c>
      <c r="D1784" s="7">
        <f>SUMIFS($D:$D,$C:$C,C1784,$A:$A,_xlfn.MAXIFS($A:$A,$A:$A,"&lt;"&amp;A1784))+SUMIFS(Movimentacao!$D:$D,Movimentacao!$C:$C,C1784,Movimentacao!$A:$A,A1784)</f>
        <v>30794</v>
      </c>
      <c r="E1784" s="2">
        <v>96.99</v>
      </c>
      <c r="F1784" s="2">
        <f t="shared" si="28"/>
        <v>2986710.06</v>
      </c>
    </row>
    <row r="1785" spans="1:6" x14ac:dyDescent="0.25">
      <c r="A1785" s="4">
        <v>44420</v>
      </c>
      <c r="B1785" t="s">
        <v>12</v>
      </c>
      <c r="C1785" t="s">
        <v>51</v>
      </c>
      <c r="D1785" s="7">
        <f>SUMIFS($D:$D,$C:$C,C1785,$A:$A,_xlfn.MAXIFS($A:$A,$A:$A,"&lt;"&amp;A1785))+SUMIFS(Movimentacao!$D:$D,Movimentacao!$C:$C,C1785,Movimentacao!$A:$A,A1785)</f>
        <v>34257</v>
      </c>
      <c r="E1785" s="2">
        <v>111.23</v>
      </c>
      <c r="F1785" s="2">
        <f t="shared" si="28"/>
        <v>3810406.1100000003</v>
      </c>
    </row>
    <row r="1786" spans="1:6" x14ac:dyDescent="0.25">
      <c r="A1786" s="4">
        <v>44420</v>
      </c>
      <c r="B1786" t="s">
        <v>12</v>
      </c>
      <c r="C1786" t="s">
        <v>52</v>
      </c>
      <c r="D1786" s="7">
        <f>SUMIFS($D:$D,$C:$C,C1786,$A:$A,_xlfn.MAXIFS($A:$A,$A:$A,"&lt;"&amp;A1786))+SUMIFS(Movimentacao!$D:$D,Movimentacao!$C:$C,C1786,Movimentacao!$A:$A,A1786)</f>
        <v>187039</v>
      </c>
      <c r="E1786" s="2">
        <v>98.38</v>
      </c>
      <c r="F1786" s="2">
        <f t="shared" si="28"/>
        <v>18400896.82</v>
      </c>
    </row>
    <row r="1787" spans="1:6" x14ac:dyDescent="0.25">
      <c r="A1787" s="4">
        <v>44420</v>
      </c>
      <c r="B1787" t="s">
        <v>12</v>
      </c>
      <c r="C1787" t="s">
        <v>53</v>
      </c>
      <c r="D1787" s="7">
        <f>SUMIFS($D:$D,$C:$C,C1787,$A:$A,_xlfn.MAXIFS($A:$A,$A:$A,"&lt;"&amp;A1787))+SUMIFS(Movimentacao!$D:$D,Movimentacao!$C:$C,C1787,Movimentacao!$A:$A,A1787)</f>
        <v>156428</v>
      </c>
      <c r="E1787" s="2">
        <v>95</v>
      </c>
      <c r="F1787" s="2">
        <f t="shared" si="28"/>
        <v>14860660</v>
      </c>
    </row>
    <row r="1788" spans="1:6" x14ac:dyDescent="0.25">
      <c r="A1788" s="4">
        <v>44420</v>
      </c>
      <c r="B1788" t="s">
        <v>12</v>
      </c>
      <c r="C1788" t="s">
        <v>50</v>
      </c>
      <c r="D1788" s="7">
        <f>SUMIFS($D:$D,$C:$C,C1788,$A:$A,_xlfn.MAXIFS($A:$A,$A:$A,"&lt;"&amp;A1788))+SUMIFS(Movimentacao!$D:$D,Movimentacao!$C:$C,C1788,Movimentacao!$A:$A,A1788)</f>
        <v>138700</v>
      </c>
      <c r="E1788" s="2">
        <v>101.45</v>
      </c>
      <c r="F1788" s="2">
        <f t="shared" si="28"/>
        <v>14071115</v>
      </c>
    </row>
    <row r="1789" spans="1:6" x14ac:dyDescent="0.25">
      <c r="A1789" s="4">
        <v>44421</v>
      </c>
      <c r="B1789" t="s">
        <v>12</v>
      </c>
      <c r="C1789" t="s">
        <v>2670</v>
      </c>
      <c r="D1789" s="7">
        <f>SUMIFS($D:$D,$C:$C,C1789,$A:$A,_xlfn.MAXIFS($A:$A,$A:$A,"&lt;"&amp;A1789))+SUMIFS(Movimentacao!$D:$D,Movimentacao!$C:$C,C1789,Movimentacao!$A:$A,A1789)</f>
        <v>72289</v>
      </c>
      <c r="E1789" s="2">
        <v>77.25</v>
      </c>
      <c r="F1789" s="2">
        <f t="shared" si="28"/>
        <v>5584325.25</v>
      </c>
    </row>
    <row r="1790" spans="1:6" x14ac:dyDescent="0.25">
      <c r="A1790" s="4">
        <v>44421</v>
      </c>
      <c r="B1790" t="s">
        <v>12</v>
      </c>
      <c r="C1790" t="s">
        <v>2685</v>
      </c>
      <c r="D1790" s="7">
        <f>SUMIFS($D:$D,$C:$C,C1790,$A:$A,_xlfn.MAXIFS($A:$A,$A:$A,"&lt;"&amp;A1790))+SUMIFS(Movimentacao!$D:$D,Movimentacao!$C:$C,C1790,Movimentacao!$A:$A,A1790)</f>
        <v>64000</v>
      </c>
      <c r="E1790" s="2">
        <v>107.27</v>
      </c>
      <c r="F1790" s="2">
        <f t="shared" si="28"/>
        <v>6865280</v>
      </c>
    </row>
    <row r="1791" spans="1:6" x14ac:dyDescent="0.25">
      <c r="A1791" s="4">
        <v>44421</v>
      </c>
      <c r="B1791" t="s">
        <v>12</v>
      </c>
      <c r="C1791" t="s">
        <v>2682</v>
      </c>
      <c r="D1791" s="7">
        <f>SUMIFS($D:$D,$C:$C,C1791,$A:$A,_xlfn.MAXIFS($A:$A,$A:$A,"&lt;"&amp;A1791))+SUMIFS(Movimentacao!$D:$D,Movimentacao!$C:$C,C1791,Movimentacao!$A:$A,A1791)</f>
        <v>78584</v>
      </c>
      <c r="E1791" s="2">
        <v>86.85</v>
      </c>
      <c r="F1791" s="2">
        <f t="shared" si="28"/>
        <v>6825020.3999999994</v>
      </c>
    </row>
    <row r="1792" spans="1:6" x14ac:dyDescent="0.25">
      <c r="A1792" s="4">
        <v>44421</v>
      </c>
      <c r="B1792" t="s">
        <v>12</v>
      </c>
      <c r="C1792" t="s">
        <v>2680</v>
      </c>
      <c r="D1792" s="7">
        <f>SUMIFS($D:$D,$C:$C,C1792,$A:$A,_xlfn.MAXIFS($A:$A,$A:$A,"&lt;"&amp;A1792))+SUMIFS(Movimentacao!$D:$D,Movimentacao!$C:$C,C1792,Movimentacao!$A:$A,A1792)</f>
        <v>115740</v>
      </c>
      <c r="E1792" s="2">
        <v>100.77</v>
      </c>
      <c r="F1792" s="2">
        <f t="shared" si="28"/>
        <v>11663119.799999999</v>
      </c>
    </row>
    <row r="1793" spans="1:6" x14ac:dyDescent="0.25">
      <c r="A1793" s="4">
        <v>44421</v>
      </c>
      <c r="B1793" t="s">
        <v>12</v>
      </c>
      <c r="C1793" t="s">
        <v>2673</v>
      </c>
      <c r="D1793" s="7">
        <f>SUMIFS($D:$D,$C:$C,C1793,$A:$A,_xlfn.MAXIFS($A:$A,$A:$A,"&lt;"&amp;A1793))+SUMIFS(Movimentacao!$D:$D,Movimentacao!$C:$C,C1793,Movimentacao!$A:$A,A1793)</f>
        <v>626</v>
      </c>
      <c r="E1793" s="2">
        <v>99.45</v>
      </c>
      <c r="F1793" s="2">
        <f t="shared" si="28"/>
        <v>62255.700000000004</v>
      </c>
    </row>
    <row r="1794" spans="1:6" x14ac:dyDescent="0.25">
      <c r="A1794" s="4">
        <v>44421</v>
      </c>
      <c r="B1794" t="s">
        <v>12</v>
      </c>
      <c r="C1794" t="s">
        <v>2672</v>
      </c>
      <c r="D1794" s="7">
        <f>SUMIFS($D:$D,$C:$C,C1794,$A:$A,_xlfn.MAXIFS($A:$A,$A:$A,"&lt;"&amp;A1794))+SUMIFS(Movimentacao!$D:$D,Movimentacao!$C:$C,C1794,Movimentacao!$A:$A,A1794)</f>
        <v>125878</v>
      </c>
      <c r="E1794" s="2">
        <v>86.2</v>
      </c>
      <c r="F1794" s="2">
        <f t="shared" si="28"/>
        <v>10850683.6</v>
      </c>
    </row>
    <row r="1795" spans="1:6" x14ac:dyDescent="0.25">
      <c r="A1795" s="4">
        <v>44421</v>
      </c>
      <c r="B1795" t="s">
        <v>12</v>
      </c>
      <c r="C1795" t="s">
        <v>2671</v>
      </c>
      <c r="D1795" s="7">
        <f>SUMIFS($D:$D,$C:$C,C1795,$A:$A,_xlfn.MAXIFS($A:$A,$A:$A,"&lt;"&amp;A1795))+SUMIFS(Movimentacao!$D:$D,Movimentacao!$C:$C,C1795,Movimentacao!$A:$A,A1795)</f>
        <v>55971</v>
      </c>
      <c r="E1795" s="2">
        <v>193.35</v>
      </c>
      <c r="F1795" s="2">
        <f t="shared" si="28"/>
        <v>10821992.85</v>
      </c>
    </row>
    <row r="1796" spans="1:6" x14ac:dyDescent="0.25">
      <c r="A1796" s="4">
        <v>44421</v>
      </c>
      <c r="B1796" t="s">
        <v>12</v>
      </c>
      <c r="C1796" t="s">
        <v>56</v>
      </c>
      <c r="D1796" s="7">
        <f>SUMIFS($D:$D,$C:$C,C1796,$A:$A,_xlfn.MAXIFS($A:$A,$A:$A,"&lt;"&amp;A1796))+SUMIFS(Movimentacao!$D:$D,Movimentacao!$C:$C,C1796,Movimentacao!$A:$A,A1796)</f>
        <v>132323</v>
      </c>
      <c r="E1796" s="2">
        <v>103</v>
      </c>
      <c r="F1796" s="2">
        <f t="shared" si="28"/>
        <v>13629269</v>
      </c>
    </row>
    <row r="1797" spans="1:6" x14ac:dyDescent="0.25">
      <c r="A1797" s="4">
        <v>44421</v>
      </c>
      <c r="B1797" t="s">
        <v>12</v>
      </c>
      <c r="C1797" t="s">
        <v>2686</v>
      </c>
      <c r="D1797" s="7">
        <f>SUMIFS($D:$D,$C:$C,C1797,$A:$A,_xlfn.MAXIFS($A:$A,$A:$A,"&lt;"&amp;A1797))+SUMIFS(Movimentacao!$D:$D,Movimentacao!$C:$C,C1797,Movimentacao!$A:$A,A1797)</f>
        <v>56883</v>
      </c>
      <c r="E1797" s="2">
        <v>7.0000000000000007E-2</v>
      </c>
      <c r="F1797" s="2">
        <f t="shared" si="28"/>
        <v>3981.8100000000004</v>
      </c>
    </row>
    <row r="1798" spans="1:6" x14ac:dyDescent="0.25">
      <c r="A1798" s="4">
        <v>44421</v>
      </c>
      <c r="B1798" t="s">
        <v>12</v>
      </c>
      <c r="C1798" t="s">
        <v>54</v>
      </c>
      <c r="D1798" s="7">
        <f>SUMIFS($D:$D,$C:$C,C1798,$A:$A,_xlfn.MAXIFS($A:$A,$A:$A,"&lt;"&amp;A1798))+SUMIFS(Movimentacao!$D:$D,Movimentacao!$C:$C,C1798,Movimentacao!$A:$A,A1798)</f>
        <v>85534</v>
      </c>
      <c r="E1798" s="2">
        <v>51.48</v>
      </c>
      <c r="F1798" s="2">
        <f t="shared" si="28"/>
        <v>4403290.3199999994</v>
      </c>
    </row>
    <row r="1799" spans="1:6" x14ac:dyDescent="0.25">
      <c r="A1799" s="4">
        <v>44421</v>
      </c>
      <c r="B1799" t="s">
        <v>12</v>
      </c>
      <c r="C1799" t="s">
        <v>47</v>
      </c>
      <c r="D1799" s="7">
        <f>SUMIFS($D:$D,$C:$C,C1799,$A:$A,_xlfn.MAXIFS($A:$A,$A:$A,"&lt;"&amp;A1799))+SUMIFS(Movimentacao!$D:$D,Movimentacao!$C:$C,C1799,Movimentacao!$A:$A,A1799)</f>
        <v>64233</v>
      </c>
      <c r="E1799" s="2">
        <v>80.930000000000007</v>
      </c>
      <c r="F1799" s="2">
        <f t="shared" si="28"/>
        <v>5198376.6900000004</v>
      </c>
    </row>
    <row r="1800" spans="1:6" x14ac:dyDescent="0.25">
      <c r="A1800" s="4">
        <v>44421</v>
      </c>
      <c r="B1800" t="s">
        <v>12</v>
      </c>
      <c r="C1800" t="s">
        <v>48</v>
      </c>
      <c r="D1800" s="7">
        <f>SUMIFS($D:$D,$C:$C,C1800,$A:$A,_xlfn.MAXIFS($A:$A,$A:$A,"&lt;"&amp;A1800))+SUMIFS(Movimentacao!$D:$D,Movimentacao!$C:$C,C1800,Movimentacao!$A:$A,A1800)</f>
        <v>117439</v>
      </c>
      <c r="E1800" s="2">
        <v>105</v>
      </c>
      <c r="F1800" s="2">
        <f t="shared" si="28"/>
        <v>12331095</v>
      </c>
    </row>
    <row r="1801" spans="1:6" x14ac:dyDescent="0.25">
      <c r="A1801" s="4">
        <v>44421</v>
      </c>
      <c r="B1801" t="s">
        <v>12</v>
      </c>
      <c r="C1801" t="s">
        <v>49</v>
      </c>
      <c r="D1801" s="7">
        <f>SUMIFS($D:$D,$C:$C,C1801,$A:$A,_xlfn.MAXIFS($A:$A,$A:$A,"&lt;"&amp;A1801))+SUMIFS(Movimentacao!$D:$D,Movimentacao!$C:$C,C1801,Movimentacao!$A:$A,A1801)</f>
        <v>32774</v>
      </c>
      <c r="E1801" s="2">
        <v>64.709999999999994</v>
      </c>
      <c r="F1801" s="2">
        <f t="shared" ref="F1801:F1864" si="29">D1801*E1801</f>
        <v>2120805.5399999996</v>
      </c>
    </row>
    <row r="1802" spans="1:6" x14ac:dyDescent="0.25">
      <c r="A1802" s="4">
        <v>44421</v>
      </c>
      <c r="B1802" t="s">
        <v>12</v>
      </c>
      <c r="C1802" t="s">
        <v>55</v>
      </c>
      <c r="D1802" s="7">
        <f>SUMIFS($D:$D,$C:$C,C1802,$A:$A,_xlfn.MAXIFS($A:$A,$A:$A,"&lt;"&amp;A1802))+SUMIFS(Movimentacao!$D:$D,Movimentacao!$C:$C,C1802,Movimentacao!$A:$A,A1802)</f>
        <v>30794</v>
      </c>
      <c r="E1802" s="2">
        <v>90.42</v>
      </c>
      <c r="F1802" s="2">
        <f t="shared" si="29"/>
        <v>2784393.48</v>
      </c>
    </row>
    <row r="1803" spans="1:6" x14ac:dyDescent="0.25">
      <c r="A1803" s="4">
        <v>44421</v>
      </c>
      <c r="B1803" t="s">
        <v>12</v>
      </c>
      <c r="C1803" t="s">
        <v>51</v>
      </c>
      <c r="D1803" s="7">
        <f>SUMIFS($D:$D,$C:$C,C1803,$A:$A,_xlfn.MAXIFS($A:$A,$A:$A,"&lt;"&amp;A1803))+SUMIFS(Movimentacao!$D:$D,Movimentacao!$C:$C,C1803,Movimentacao!$A:$A,A1803)</f>
        <v>34257</v>
      </c>
      <c r="E1803" s="2">
        <v>110.03</v>
      </c>
      <c r="F1803" s="2">
        <f t="shared" si="29"/>
        <v>3769297.71</v>
      </c>
    </row>
    <row r="1804" spans="1:6" x14ac:dyDescent="0.25">
      <c r="A1804" s="4">
        <v>44421</v>
      </c>
      <c r="B1804" t="s">
        <v>12</v>
      </c>
      <c r="C1804" t="s">
        <v>52</v>
      </c>
      <c r="D1804" s="7">
        <f>SUMIFS($D:$D,$C:$C,C1804,$A:$A,_xlfn.MAXIFS($A:$A,$A:$A,"&lt;"&amp;A1804))+SUMIFS(Movimentacao!$D:$D,Movimentacao!$C:$C,C1804,Movimentacao!$A:$A,A1804)</f>
        <v>187039</v>
      </c>
      <c r="E1804" s="2">
        <v>98.47</v>
      </c>
      <c r="F1804" s="2">
        <f t="shared" si="29"/>
        <v>18417730.329999998</v>
      </c>
    </row>
    <row r="1805" spans="1:6" x14ac:dyDescent="0.25">
      <c r="A1805" s="4">
        <v>44421</v>
      </c>
      <c r="B1805" t="s">
        <v>12</v>
      </c>
      <c r="C1805" t="s">
        <v>53</v>
      </c>
      <c r="D1805" s="7">
        <f>SUMIFS($D:$D,$C:$C,C1805,$A:$A,_xlfn.MAXIFS($A:$A,$A:$A,"&lt;"&amp;A1805))+SUMIFS(Movimentacao!$D:$D,Movimentacao!$C:$C,C1805,Movimentacao!$A:$A,A1805)</f>
        <v>156428</v>
      </c>
      <c r="E1805" s="2">
        <v>94.74</v>
      </c>
      <c r="F1805" s="2">
        <f t="shared" si="29"/>
        <v>14819988.719999999</v>
      </c>
    </row>
    <row r="1806" spans="1:6" x14ac:dyDescent="0.25">
      <c r="A1806" s="4">
        <v>44421</v>
      </c>
      <c r="B1806" t="s">
        <v>12</v>
      </c>
      <c r="C1806" t="s">
        <v>50</v>
      </c>
      <c r="D1806" s="7">
        <f>SUMIFS($D:$D,$C:$C,C1806,$A:$A,_xlfn.MAXIFS($A:$A,$A:$A,"&lt;"&amp;A1806))+SUMIFS(Movimentacao!$D:$D,Movimentacao!$C:$C,C1806,Movimentacao!$A:$A,A1806)</f>
        <v>138700</v>
      </c>
      <c r="E1806" s="2">
        <v>101.4</v>
      </c>
      <c r="F1806" s="2">
        <f t="shared" si="29"/>
        <v>14064180</v>
      </c>
    </row>
    <row r="1807" spans="1:6" x14ac:dyDescent="0.25">
      <c r="A1807" s="4">
        <v>44424</v>
      </c>
      <c r="B1807" t="s">
        <v>12</v>
      </c>
      <c r="C1807" t="s">
        <v>56</v>
      </c>
      <c r="D1807" s="7">
        <f>SUMIFS($D:$D,$C:$C,C1807,$A:$A,_xlfn.MAXIFS($A:$A,$A:$A,"&lt;"&amp;A1807))+SUMIFS(Movimentacao!$D:$D,Movimentacao!$C:$C,C1807,Movimentacao!$A:$A,A1807)</f>
        <v>132323</v>
      </c>
      <c r="E1807" s="2">
        <v>103</v>
      </c>
      <c r="F1807" s="2">
        <f t="shared" si="29"/>
        <v>13629269</v>
      </c>
    </row>
    <row r="1808" spans="1:6" x14ac:dyDescent="0.25">
      <c r="A1808" s="4">
        <v>44424</v>
      </c>
      <c r="B1808" t="s">
        <v>12</v>
      </c>
      <c r="C1808" t="s">
        <v>2685</v>
      </c>
      <c r="D1808" s="7">
        <f>SUMIFS($D:$D,$C:$C,C1808,$A:$A,_xlfn.MAXIFS($A:$A,$A:$A,"&lt;"&amp;A1808))+SUMIFS(Movimentacao!$D:$D,Movimentacao!$C:$C,C1808,Movimentacao!$A:$A,A1808)</f>
        <v>64000</v>
      </c>
      <c r="E1808" s="2">
        <v>106.5</v>
      </c>
      <c r="F1808" s="2">
        <f t="shared" si="29"/>
        <v>6816000</v>
      </c>
    </row>
    <row r="1809" spans="1:6" x14ac:dyDescent="0.25">
      <c r="A1809" s="4">
        <v>44424</v>
      </c>
      <c r="B1809" t="s">
        <v>12</v>
      </c>
      <c r="C1809" t="s">
        <v>2682</v>
      </c>
      <c r="D1809" s="7">
        <f>SUMIFS($D:$D,$C:$C,C1809,$A:$A,_xlfn.MAXIFS($A:$A,$A:$A,"&lt;"&amp;A1809))+SUMIFS(Movimentacao!$D:$D,Movimentacao!$C:$C,C1809,Movimentacao!$A:$A,A1809)</f>
        <v>79132</v>
      </c>
      <c r="E1809" s="2">
        <v>87.25</v>
      </c>
      <c r="F1809" s="2">
        <f t="shared" si="29"/>
        <v>6904267</v>
      </c>
    </row>
    <row r="1810" spans="1:6" x14ac:dyDescent="0.25">
      <c r="A1810" s="4">
        <v>44424</v>
      </c>
      <c r="B1810" t="s">
        <v>12</v>
      </c>
      <c r="C1810" t="s">
        <v>2680</v>
      </c>
      <c r="D1810" s="7">
        <f>SUMIFS($D:$D,$C:$C,C1810,$A:$A,_xlfn.MAXIFS($A:$A,$A:$A,"&lt;"&amp;A1810))+SUMIFS(Movimentacao!$D:$D,Movimentacao!$C:$C,C1810,Movimentacao!$A:$A,A1810)</f>
        <v>116015</v>
      </c>
      <c r="E1810" s="2">
        <v>100.88</v>
      </c>
      <c r="F1810" s="2">
        <f t="shared" si="29"/>
        <v>11703593.199999999</v>
      </c>
    </row>
    <row r="1811" spans="1:6" x14ac:dyDescent="0.25">
      <c r="A1811" s="4">
        <v>44424</v>
      </c>
      <c r="B1811" t="s">
        <v>12</v>
      </c>
      <c r="C1811" t="s">
        <v>2673</v>
      </c>
      <c r="D1811" s="7">
        <f>SUMIFS($D:$D,$C:$C,C1811,$A:$A,_xlfn.MAXIFS($A:$A,$A:$A,"&lt;"&amp;A1811))+SUMIFS(Movimentacao!$D:$D,Movimentacao!$C:$C,C1811,Movimentacao!$A:$A,A1811)</f>
        <v>626</v>
      </c>
      <c r="E1811" s="2">
        <v>99.28</v>
      </c>
      <c r="F1811" s="2">
        <f t="shared" si="29"/>
        <v>62149.279999999999</v>
      </c>
    </row>
    <row r="1812" spans="1:6" x14ac:dyDescent="0.25">
      <c r="A1812" s="4">
        <v>44424</v>
      </c>
      <c r="B1812" t="s">
        <v>12</v>
      </c>
      <c r="C1812" t="s">
        <v>2672</v>
      </c>
      <c r="D1812" s="7">
        <f>SUMIFS($D:$D,$C:$C,C1812,$A:$A,_xlfn.MAXIFS($A:$A,$A:$A,"&lt;"&amp;A1812))+SUMIFS(Movimentacao!$D:$D,Movimentacao!$C:$C,C1812,Movimentacao!$A:$A,A1812)</f>
        <v>125878</v>
      </c>
      <c r="E1812" s="2">
        <v>85.12</v>
      </c>
      <c r="F1812" s="2">
        <f t="shared" si="29"/>
        <v>10714735.360000001</v>
      </c>
    </row>
    <row r="1813" spans="1:6" x14ac:dyDescent="0.25">
      <c r="A1813" s="4">
        <v>44424</v>
      </c>
      <c r="B1813" t="s">
        <v>12</v>
      </c>
      <c r="C1813" t="s">
        <v>2671</v>
      </c>
      <c r="D1813" s="7">
        <f>SUMIFS($D:$D,$C:$C,C1813,$A:$A,_xlfn.MAXIFS($A:$A,$A:$A,"&lt;"&amp;A1813))+SUMIFS(Movimentacao!$D:$D,Movimentacao!$C:$C,C1813,Movimentacao!$A:$A,A1813)</f>
        <v>55971</v>
      </c>
      <c r="E1813" s="2">
        <v>192.01</v>
      </c>
      <c r="F1813" s="2">
        <f t="shared" si="29"/>
        <v>10746991.709999999</v>
      </c>
    </row>
    <row r="1814" spans="1:6" x14ac:dyDescent="0.25">
      <c r="A1814" s="4">
        <v>44424</v>
      </c>
      <c r="B1814" t="s">
        <v>12</v>
      </c>
      <c r="C1814" t="s">
        <v>2670</v>
      </c>
      <c r="D1814" s="7">
        <f>SUMIFS($D:$D,$C:$C,C1814,$A:$A,_xlfn.MAXIFS($A:$A,$A:$A,"&lt;"&amp;A1814))+SUMIFS(Movimentacao!$D:$D,Movimentacao!$C:$C,C1814,Movimentacao!$A:$A,A1814)</f>
        <v>72289</v>
      </c>
      <c r="E1814" s="2">
        <v>77.040000000000006</v>
      </c>
      <c r="F1814" s="2">
        <f t="shared" si="29"/>
        <v>5569144.5600000005</v>
      </c>
    </row>
    <row r="1815" spans="1:6" x14ac:dyDescent="0.25">
      <c r="A1815" s="4">
        <v>44424</v>
      </c>
      <c r="B1815" t="s">
        <v>12</v>
      </c>
      <c r="C1815" t="s">
        <v>2686</v>
      </c>
      <c r="D1815" s="7">
        <f>SUMIFS($D:$D,$C:$C,C1815,$A:$A,_xlfn.MAXIFS($A:$A,$A:$A,"&lt;"&amp;A1815))+SUMIFS(Movimentacao!$D:$D,Movimentacao!$C:$C,C1815,Movimentacao!$A:$A,A1815)</f>
        <v>56883</v>
      </c>
      <c r="E1815" s="2">
        <v>0.01</v>
      </c>
      <c r="F1815" s="2">
        <f t="shared" si="29"/>
        <v>568.83000000000004</v>
      </c>
    </row>
    <row r="1816" spans="1:6" x14ac:dyDescent="0.25">
      <c r="A1816" s="4">
        <v>44424</v>
      </c>
      <c r="B1816" t="s">
        <v>12</v>
      </c>
      <c r="C1816" t="s">
        <v>55</v>
      </c>
      <c r="D1816" s="7">
        <f>SUMIFS($D:$D,$C:$C,C1816,$A:$A,_xlfn.MAXIFS($A:$A,$A:$A,"&lt;"&amp;A1816))+SUMIFS(Movimentacao!$D:$D,Movimentacao!$C:$C,C1816,Movimentacao!$A:$A,A1816)</f>
        <v>30794</v>
      </c>
      <c r="E1816" s="2">
        <v>93.5</v>
      </c>
      <c r="F1816" s="2">
        <f t="shared" si="29"/>
        <v>2879239</v>
      </c>
    </row>
    <row r="1817" spans="1:6" x14ac:dyDescent="0.25">
      <c r="A1817" s="4">
        <v>44424</v>
      </c>
      <c r="B1817" t="s">
        <v>12</v>
      </c>
      <c r="C1817" t="s">
        <v>53</v>
      </c>
      <c r="D1817" s="7">
        <f>SUMIFS($D:$D,$C:$C,C1817,$A:$A,_xlfn.MAXIFS($A:$A,$A:$A,"&lt;"&amp;A1817))+SUMIFS(Movimentacao!$D:$D,Movimentacao!$C:$C,C1817,Movimentacao!$A:$A,A1817)</f>
        <v>156428</v>
      </c>
      <c r="E1817" s="2">
        <v>94.42</v>
      </c>
      <c r="F1817" s="2">
        <f t="shared" si="29"/>
        <v>14769931.76</v>
      </c>
    </row>
    <row r="1818" spans="1:6" x14ac:dyDescent="0.25">
      <c r="A1818" s="4">
        <v>44424</v>
      </c>
      <c r="B1818" t="s">
        <v>12</v>
      </c>
      <c r="C1818" t="s">
        <v>52</v>
      </c>
      <c r="D1818" s="7">
        <f>SUMIFS($D:$D,$C:$C,C1818,$A:$A,_xlfn.MAXIFS($A:$A,$A:$A,"&lt;"&amp;A1818))+SUMIFS(Movimentacao!$D:$D,Movimentacao!$C:$C,C1818,Movimentacao!$A:$A,A1818)</f>
        <v>187039</v>
      </c>
      <c r="E1818" s="2">
        <v>98.55</v>
      </c>
      <c r="F1818" s="2">
        <f t="shared" si="29"/>
        <v>18432693.449999999</v>
      </c>
    </row>
    <row r="1819" spans="1:6" x14ac:dyDescent="0.25">
      <c r="A1819" s="4">
        <v>44424</v>
      </c>
      <c r="B1819" t="s">
        <v>12</v>
      </c>
      <c r="C1819" t="s">
        <v>51</v>
      </c>
      <c r="D1819" s="7">
        <f>SUMIFS($D:$D,$C:$C,C1819,$A:$A,_xlfn.MAXIFS($A:$A,$A:$A,"&lt;"&amp;A1819))+SUMIFS(Movimentacao!$D:$D,Movimentacao!$C:$C,C1819,Movimentacao!$A:$A,A1819)</f>
        <v>34257</v>
      </c>
      <c r="E1819" s="2">
        <v>110.03</v>
      </c>
      <c r="F1819" s="2">
        <f t="shared" si="29"/>
        <v>3769297.71</v>
      </c>
    </row>
    <row r="1820" spans="1:6" x14ac:dyDescent="0.25">
      <c r="A1820" s="4">
        <v>44424</v>
      </c>
      <c r="B1820" t="s">
        <v>12</v>
      </c>
      <c r="C1820" t="s">
        <v>50</v>
      </c>
      <c r="D1820" s="7">
        <f>SUMIFS($D:$D,$C:$C,C1820,$A:$A,_xlfn.MAXIFS($A:$A,$A:$A,"&lt;"&amp;A1820))+SUMIFS(Movimentacao!$D:$D,Movimentacao!$C:$C,C1820,Movimentacao!$A:$A,A1820)</f>
        <v>138700</v>
      </c>
      <c r="E1820" s="2">
        <v>100.71</v>
      </c>
      <c r="F1820" s="2">
        <f t="shared" si="29"/>
        <v>13968477</v>
      </c>
    </row>
    <row r="1821" spans="1:6" x14ac:dyDescent="0.25">
      <c r="A1821" s="4">
        <v>44424</v>
      </c>
      <c r="B1821" t="s">
        <v>12</v>
      </c>
      <c r="C1821" t="s">
        <v>49</v>
      </c>
      <c r="D1821" s="7">
        <f>SUMIFS($D:$D,$C:$C,C1821,$A:$A,_xlfn.MAXIFS($A:$A,$A:$A,"&lt;"&amp;A1821))+SUMIFS(Movimentacao!$D:$D,Movimentacao!$C:$C,C1821,Movimentacao!$A:$A,A1821)</f>
        <v>32774</v>
      </c>
      <c r="E1821" s="2">
        <v>64.599999999999994</v>
      </c>
      <c r="F1821" s="2">
        <f t="shared" si="29"/>
        <v>2117200.4</v>
      </c>
    </row>
    <row r="1822" spans="1:6" x14ac:dyDescent="0.25">
      <c r="A1822" s="4">
        <v>44424</v>
      </c>
      <c r="B1822" t="s">
        <v>12</v>
      </c>
      <c r="C1822" t="s">
        <v>48</v>
      </c>
      <c r="D1822" s="7">
        <f>SUMIFS($D:$D,$C:$C,C1822,$A:$A,_xlfn.MAXIFS($A:$A,$A:$A,"&lt;"&amp;A1822))+SUMIFS(Movimentacao!$D:$D,Movimentacao!$C:$C,C1822,Movimentacao!$A:$A,A1822)</f>
        <v>117439</v>
      </c>
      <c r="E1822" s="2">
        <v>105.1</v>
      </c>
      <c r="F1822" s="2">
        <f t="shared" si="29"/>
        <v>12342838.899999999</v>
      </c>
    </row>
    <row r="1823" spans="1:6" x14ac:dyDescent="0.25">
      <c r="A1823" s="4">
        <v>44424</v>
      </c>
      <c r="B1823" t="s">
        <v>12</v>
      </c>
      <c r="C1823" t="s">
        <v>47</v>
      </c>
      <c r="D1823" s="7">
        <f>SUMIFS($D:$D,$C:$C,C1823,$A:$A,_xlfn.MAXIFS($A:$A,$A:$A,"&lt;"&amp;A1823))+SUMIFS(Movimentacao!$D:$D,Movimentacao!$C:$C,C1823,Movimentacao!$A:$A,A1823)</f>
        <v>64233</v>
      </c>
      <c r="E1823" s="2">
        <v>80</v>
      </c>
      <c r="F1823" s="2">
        <f t="shared" si="29"/>
        <v>5138640</v>
      </c>
    </row>
    <row r="1824" spans="1:6" x14ac:dyDescent="0.25">
      <c r="A1824" s="4">
        <v>44424</v>
      </c>
      <c r="B1824" t="s">
        <v>12</v>
      </c>
      <c r="C1824" t="s">
        <v>54</v>
      </c>
      <c r="D1824" s="7">
        <f>SUMIFS($D:$D,$C:$C,C1824,$A:$A,_xlfn.MAXIFS($A:$A,$A:$A,"&lt;"&amp;A1824))+SUMIFS(Movimentacao!$D:$D,Movimentacao!$C:$C,C1824,Movimentacao!$A:$A,A1824)</f>
        <v>85534</v>
      </c>
      <c r="E1824" s="2">
        <v>51.15</v>
      </c>
      <c r="F1824" s="2">
        <f t="shared" si="29"/>
        <v>4375064.0999999996</v>
      </c>
    </row>
    <row r="1825" spans="1:6" x14ac:dyDescent="0.25">
      <c r="A1825" s="4">
        <v>44425</v>
      </c>
      <c r="B1825" t="s">
        <v>12</v>
      </c>
      <c r="C1825" t="s">
        <v>2670</v>
      </c>
      <c r="D1825" s="7">
        <f>SUMIFS($D:$D,$C:$C,C1825,$A:$A,_xlfn.MAXIFS($A:$A,$A:$A,"&lt;"&amp;A1825))+SUMIFS(Movimentacao!$D:$D,Movimentacao!$C:$C,C1825,Movimentacao!$A:$A,A1825)</f>
        <v>72289</v>
      </c>
      <c r="E1825" s="2">
        <v>75.739999999999995</v>
      </c>
      <c r="F1825" s="2">
        <f t="shared" si="29"/>
        <v>5475168.8599999994</v>
      </c>
    </row>
    <row r="1826" spans="1:6" x14ac:dyDescent="0.25">
      <c r="A1826" s="4">
        <v>44425</v>
      </c>
      <c r="B1826" t="s">
        <v>12</v>
      </c>
      <c r="C1826" t="s">
        <v>2685</v>
      </c>
      <c r="D1826" s="7">
        <f>SUMIFS($D:$D,$C:$C,C1826,$A:$A,_xlfn.MAXIFS($A:$A,$A:$A,"&lt;"&amp;A1826))+SUMIFS(Movimentacao!$D:$D,Movimentacao!$C:$C,C1826,Movimentacao!$A:$A,A1826)</f>
        <v>64000</v>
      </c>
      <c r="E1826" s="2">
        <v>106.57</v>
      </c>
      <c r="F1826" s="2">
        <f t="shared" si="29"/>
        <v>6820480</v>
      </c>
    </row>
    <row r="1827" spans="1:6" x14ac:dyDescent="0.25">
      <c r="A1827" s="4">
        <v>44425</v>
      </c>
      <c r="B1827" t="s">
        <v>12</v>
      </c>
      <c r="C1827" t="s">
        <v>2682</v>
      </c>
      <c r="D1827" s="7">
        <f>SUMIFS($D:$D,$C:$C,C1827,$A:$A,_xlfn.MAXIFS($A:$A,$A:$A,"&lt;"&amp;A1827))+SUMIFS(Movimentacao!$D:$D,Movimentacao!$C:$C,C1827,Movimentacao!$A:$A,A1827)</f>
        <v>79132</v>
      </c>
      <c r="E1827" s="2">
        <v>87.2</v>
      </c>
      <c r="F1827" s="2">
        <f t="shared" si="29"/>
        <v>6900310.4000000004</v>
      </c>
    </row>
    <row r="1828" spans="1:6" x14ac:dyDescent="0.25">
      <c r="A1828" s="4">
        <v>44425</v>
      </c>
      <c r="B1828" t="s">
        <v>12</v>
      </c>
      <c r="C1828" t="s">
        <v>2680</v>
      </c>
      <c r="D1828" s="7">
        <f>SUMIFS($D:$D,$C:$C,C1828,$A:$A,_xlfn.MAXIFS($A:$A,$A:$A,"&lt;"&amp;A1828))+SUMIFS(Movimentacao!$D:$D,Movimentacao!$C:$C,C1828,Movimentacao!$A:$A,A1828)</f>
        <v>116699</v>
      </c>
      <c r="E1828" s="2">
        <v>100.3</v>
      </c>
      <c r="F1828" s="2">
        <f t="shared" si="29"/>
        <v>11704909.699999999</v>
      </c>
    </row>
    <row r="1829" spans="1:6" x14ac:dyDescent="0.25">
      <c r="A1829" s="4">
        <v>44425</v>
      </c>
      <c r="B1829" t="s">
        <v>12</v>
      </c>
      <c r="C1829" t="s">
        <v>2673</v>
      </c>
      <c r="D1829" s="7">
        <f>SUMIFS($D:$D,$C:$C,C1829,$A:$A,_xlfn.MAXIFS($A:$A,$A:$A,"&lt;"&amp;A1829))+SUMIFS(Movimentacao!$D:$D,Movimentacao!$C:$C,C1829,Movimentacao!$A:$A,A1829)</f>
        <v>626</v>
      </c>
      <c r="E1829" s="2">
        <v>98.57</v>
      </c>
      <c r="F1829" s="2">
        <f t="shared" si="29"/>
        <v>61704.819999999992</v>
      </c>
    </row>
    <row r="1830" spans="1:6" x14ac:dyDescent="0.25">
      <c r="A1830" s="4">
        <v>44425</v>
      </c>
      <c r="B1830" t="s">
        <v>12</v>
      </c>
      <c r="C1830" t="s">
        <v>2672</v>
      </c>
      <c r="D1830" s="7">
        <f>SUMIFS($D:$D,$C:$C,C1830,$A:$A,_xlfn.MAXIFS($A:$A,$A:$A,"&lt;"&amp;A1830))+SUMIFS(Movimentacao!$D:$D,Movimentacao!$C:$C,C1830,Movimentacao!$A:$A,A1830)</f>
        <v>125878</v>
      </c>
      <c r="E1830" s="2">
        <v>84</v>
      </c>
      <c r="F1830" s="2">
        <f t="shared" si="29"/>
        <v>10573752</v>
      </c>
    </row>
    <row r="1831" spans="1:6" x14ac:dyDescent="0.25">
      <c r="A1831" s="4">
        <v>44425</v>
      </c>
      <c r="B1831" t="s">
        <v>12</v>
      </c>
      <c r="C1831" t="s">
        <v>2671</v>
      </c>
      <c r="D1831" s="7">
        <f>SUMIFS($D:$D,$C:$C,C1831,$A:$A,_xlfn.MAXIFS($A:$A,$A:$A,"&lt;"&amp;A1831))+SUMIFS(Movimentacao!$D:$D,Movimentacao!$C:$C,C1831,Movimentacao!$A:$A,A1831)</f>
        <v>55971</v>
      </c>
      <c r="E1831" s="2">
        <v>191.4</v>
      </c>
      <c r="F1831" s="2">
        <f t="shared" si="29"/>
        <v>10712849.4</v>
      </c>
    </row>
    <row r="1832" spans="1:6" x14ac:dyDescent="0.25">
      <c r="A1832" s="4">
        <v>44425</v>
      </c>
      <c r="B1832" t="s">
        <v>12</v>
      </c>
      <c r="C1832" t="s">
        <v>56</v>
      </c>
      <c r="D1832" s="7">
        <f>SUMIFS($D:$D,$C:$C,C1832,$A:$A,_xlfn.MAXIFS($A:$A,$A:$A,"&lt;"&amp;A1832))+SUMIFS(Movimentacao!$D:$D,Movimentacao!$C:$C,C1832,Movimentacao!$A:$A,A1832)</f>
        <v>132323</v>
      </c>
      <c r="E1832" s="2">
        <v>101.83</v>
      </c>
      <c r="F1832" s="2">
        <f t="shared" si="29"/>
        <v>13474451.09</v>
      </c>
    </row>
    <row r="1833" spans="1:6" x14ac:dyDescent="0.25">
      <c r="A1833" s="4">
        <v>44425</v>
      </c>
      <c r="B1833" t="s">
        <v>12</v>
      </c>
      <c r="C1833" t="s">
        <v>2686</v>
      </c>
      <c r="D1833" s="7">
        <f>SUMIFS($D:$D,$C:$C,C1833,$A:$A,_xlfn.MAXIFS($A:$A,$A:$A,"&lt;"&amp;A1833))+SUMIFS(Movimentacao!$D:$D,Movimentacao!$C:$C,C1833,Movimentacao!$A:$A,A1833)</f>
        <v>0</v>
      </c>
      <c r="E1833" s="2">
        <v>94.49</v>
      </c>
      <c r="F1833" s="2">
        <f t="shared" si="29"/>
        <v>0</v>
      </c>
    </row>
    <row r="1834" spans="1:6" x14ac:dyDescent="0.25">
      <c r="A1834" s="4">
        <v>44425</v>
      </c>
      <c r="B1834" t="s">
        <v>12</v>
      </c>
      <c r="C1834" t="s">
        <v>54</v>
      </c>
      <c r="D1834" s="7">
        <f>SUMIFS($D:$D,$C:$C,C1834,$A:$A,_xlfn.MAXIFS($A:$A,$A:$A,"&lt;"&amp;A1834))+SUMIFS(Movimentacao!$D:$D,Movimentacao!$C:$C,C1834,Movimentacao!$A:$A,A1834)</f>
        <v>85534</v>
      </c>
      <c r="E1834" s="2">
        <v>50.01</v>
      </c>
      <c r="F1834" s="2">
        <f t="shared" si="29"/>
        <v>4277555.34</v>
      </c>
    </row>
    <row r="1835" spans="1:6" x14ac:dyDescent="0.25">
      <c r="A1835" s="4">
        <v>44425</v>
      </c>
      <c r="B1835" t="s">
        <v>12</v>
      </c>
      <c r="C1835" t="s">
        <v>47</v>
      </c>
      <c r="D1835" s="7">
        <f>SUMIFS($D:$D,$C:$C,C1835,$A:$A,_xlfn.MAXIFS($A:$A,$A:$A,"&lt;"&amp;A1835))+SUMIFS(Movimentacao!$D:$D,Movimentacao!$C:$C,C1835,Movimentacao!$A:$A,A1835)</f>
        <v>64233</v>
      </c>
      <c r="E1835" s="2">
        <v>79.87</v>
      </c>
      <c r="F1835" s="2">
        <f t="shared" si="29"/>
        <v>5130289.71</v>
      </c>
    </row>
    <row r="1836" spans="1:6" x14ac:dyDescent="0.25">
      <c r="A1836" s="4">
        <v>44425</v>
      </c>
      <c r="B1836" t="s">
        <v>12</v>
      </c>
      <c r="C1836" t="s">
        <v>48</v>
      </c>
      <c r="D1836" s="7">
        <f>SUMIFS($D:$D,$C:$C,C1836,$A:$A,_xlfn.MAXIFS($A:$A,$A:$A,"&lt;"&amp;A1836))+SUMIFS(Movimentacao!$D:$D,Movimentacao!$C:$C,C1836,Movimentacao!$A:$A,A1836)</f>
        <v>117439</v>
      </c>
      <c r="E1836" s="2">
        <v>104.79</v>
      </c>
      <c r="F1836" s="2">
        <f t="shared" si="29"/>
        <v>12306432.810000001</v>
      </c>
    </row>
    <row r="1837" spans="1:6" x14ac:dyDescent="0.25">
      <c r="A1837" s="4">
        <v>44425</v>
      </c>
      <c r="B1837" t="s">
        <v>12</v>
      </c>
      <c r="C1837" t="s">
        <v>49</v>
      </c>
      <c r="D1837" s="7">
        <f>SUMIFS($D:$D,$C:$C,C1837,$A:$A,_xlfn.MAXIFS($A:$A,$A:$A,"&lt;"&amp;A1837))+SUMIFS(Movimentacao!$D:$D,Movimentacao!$C:$C,C1837,Movimentacao!$A:$A,A1837)</f>
        <v>32774</v>
      </c>
      <c r="E1837" s="2">
        <v>64.400000000000006</v>
      </c>
      <c r="F1837" s="2">
        <f t="shared" si="29"/>
        <v>2110645.6</v>
      </c>
    </row>
    <row r="1838" spans="1:6" x14ac:dyDescent="0.25">
      <c r="A1838" s="4">
        <v>44425</v>
      </c>
      <c r="B1838" t="s">
        <v>12</v>
      </c>
      <c r="C1838" t="s">
        <v>55</v>
      </c>
      <c r="D1838" s="7">
        <f>SUMIFS($D:$D,$C:$C,C1838,$A:$A,_xlfn.MAXIFS($A:$A,$A:$A,"&lt;"&amp;A1838))+SUMIFS(Movimentacao!$D:$D,Movimentacao!$C:$C,C1838,Movimentacao!$A:$A,A1838)</f>
        <v>30794</v>
      </c>
      <c r="E1838" s="2">
        <v>94</v>
      </c>
      <c r="F1838" s="2">
        <f t="shared" si="29"/>
        <v>2894636</v>
      </c>
    </row>
    <row r="1839" spans="1:6" x14ac:dyDescent="0.25">
      <c r="A1839" s="4">
        <v>44425</v>
      </c>
      <c r="B1839" t="s">
        <v>12</v>
      </c>
      <c r="C1839" t="s">
        <v>51</v>
      </c>
      <c r="D1839" s="7">
        <f>SUMIFS($D:$D,$C:$C,C1839,$A:$A,_xlfn.MAXIFS($A:$A,$A:$A,"&lt;"&amp;A1839))+SUMIFS(Movimentacao!$D:$D,Movimentacao!$C:$C,C1839,Movimentacao!$A:$A,A1839)</f>
        <v>34257</v>
      </c>
      <c r="E1839" s="2">
        <v>110.19</v>
      </c>
      <c r="F1839" s="2">
        <f t="shared" si="29"/>
        <v>3774778.83</v>
      </c>
    </row>
    <row r="1840" spans="1:6" x14ac:dyDescent="0.25">
      <c r="A1840" s="4">
        <v>44425</v>
      </c>
      <c r="B1840" t="s">
        <v>12</v>
      </c>
      <c r="C1840" t="s">
        <v>52</v>
      </c>
      <c r="D1840" s="7">
        <f>SUMIFS($D:$D,$C:$C,C1840,$A:$A,_xlfn.MAXIFS($A:$A,$A:$A,"&lt;"&amp;A1840))+SUMIFS(Movimentacao!$D:$D,Movimentacao!$C:$C,C1840,Movimentacao!$A:$A,A1840)</f>
        <v>187039</v>
      </c>
      <c r="E1840" s="2">
        <v>97.8</v>
      </c>
      <c r="F1840" s="2">
        <f t="shared" si="29"/>
        <v>18292414.199999999</v>
      </c>
    </row>
    <row r="1841" spans="1:6" x14ac:dyDescent="0.25">
      <c r="A1841" s="4">
        <v>44425</v>
      </c>
      <c r="B1841" t="s">
        <v>12</v>
      </c>
      <c r="C1841" t="s">
        <v>53</v>
      </c>
      <c r="D1841" s="7">
        <f>SUMIFS($D:$D,$C:$C,C1841,$A:$A,_xlfn.MAXIFS($A:$A,$A:$A,"&lt;"&amp;A1841))+SUMIFS(Movimentacao!$D:$D,Movimentacao!$C:$C,C1841,Movimentacao!$A:$A,A1841)</f>
        <v>156428</v>
      </c>
      <c r="E1841" s="2">
        <v>94.49</v>
      </c>
      <c r="F1841" s="2">
        <f t="shared" si="29"/>
        <v>14780881.719999999</v>
      </c>
    </row>
    <row r="1842" spans="1:6" x14ac:dyDescent="0.25">
      <c r="A1842" s="4">
        <v>44425</v>
      </c>
      <c r="B1842" t="s">
        <v>12</v>
      </c>
      <c r="C1842" t="s">
        <v>50</v>
      </c>
      <c r="D1842" s="7">
        <f>SUMIFS($D:$D,$C:$C,C1842,$A:$A,_xlfn.MAXIFS($A:$A,$A:$A,"&lt;"&amp;A1842))+SUMIFS(Movimentacao!$D:$D,Movimentacao!$C:$C,C1842,Movimentacao!$A:$A,A1842)</f>
        <v>138700</v>
      </c>
      <c r="E1842" s="2">
        <v>100.61</v>
      </c>
      <c r="F1842" s="2">
        <f t="shared" si="29"/>
        <v>13954607</v>
      </c>
    </row>
    <row r="1843" spans="1:6" x14ac:dyDescent="0.25">
      <c r="A1843" s="4">
        <v>44426</v>
      </c>
      <c r="B1843" t="s">
        <v>12</v>
      </c>
      <c r="C1843" t="s">
        <v>2674</v>
      </c>
      <c r="D1843" s="7">
        <f>SUMIFS($D:$D,$C:$C,C1843,$A:$A,_xlfn.MAXIFS($A:$A,$A:$A,"&lt;"&amp;A1843))+SUMIFS(Movimentacao!$D:$D,Movimentacao!$C:$C,C1843,Movimentacao!$A:$A,A1843)</f>
        <v>207</v>
      </c>
      <c r="E1843" s="2">
        <v>1.67</v>
      </c>
      <c r="F1843" s="2">
        <f t="shared" si="29"/>
        <v>345.69</v>
      </c>
    </row>
    <row r="1844" spans="1:6" x14ac:dyDescent="0.25">
      <c r="A1844" s="4">
        <v>44426</v>
      </c>
      <c r="B1844" t="s">
        <v>12</v>
      </c>
      <c r="C1844" t="s">
        <v>2685</v>
      </c>
      <c r="D1844" s="7">
        <f>SUMIFS($D:$D,$C:$C,C1844,$A:$A,_xlfn.MAXIFS($A:$A,$A:$A,"&lt;"&amp;A1844))+SUMIFS(Movimentacao!$D:$D,Movimentacao!$C:$C,C1844,Movimentacao!$A:$A,A1844)</f>
        <v>64000</v>
      </c>
      <c r="E1844" s="2">
        <v>106.3</v>
      </c>
      <c r="F1844" s="2">
        <f t="shared" si="29"/>
        <v>6803200</v>
      </c>
    </row>
    <row r="1845" spans="1:6" x14ac:dyDescent="0.25">
      <c r="A1845" s="4">
        <v>44426</v>
      </c>
      <c r="B1845" t="s">
        <v>12</v>
      </c>
      <c r="C1845" t="s">
        <v>2682</v>
      </c>
      <c r="D1845" s="7">
        <f>SUMIFS($D:$D,$C:$C,C1845,$A:$A,_xlfn.MAXIFS($A:$A,$A:$A,"&lt;"&amp;A1845))+SUMIFS(Movimentacao!$D:$D,Movimentacao!$C:$C,C1845,Movimentacao!$A:$A,A1845)</f>
        <v>79132</v>
      </c>
      <c r="E1845" s="2">
        <v>86.55</v>
      </c>
      <c r="F1845" s="2">
        <f t="shared" si="29"/>
        <v>6848874.5999999996</v>
      </c>
    </row>
    <row r="1846" spans="1:6" x14ac:dyDescent="0.25">
      <c r="A1846" s="4">
        <v>44426</v>
      </c>
      <c r="B1846" t="s">
        <v>12</v>
      </c>
      <c r="C1846" t="s">
        <v>2680</v>
      </c>
      <c r="D1846" s="7">
        <f>SUMIFS($D:$D,$C:$C,C1846,$A:$A,_xlfn.MAXIFS($A:$A,$A:$A,"&lt;"&amp;A1846))+SUMIFS(Movimentacao!$D:$D,Movimentacao!$C:$C,C1846,Movimentacao!$A:$A,A1846)</f>
        <v>117339</v>
      </c>
      <c r="E1846" s="2">
        <v>100</v>
      </c>
      <c r="F1846" s="2">
        <f t="shared" si="29"/>
        <v>11733900</v>
      </c>
    </row>
    <row r="1847" spans="1:6" x14ac:dyDescent="0.25">
      <c r="A1847" s="4">
        <v>44426</v>
      </c>
      <c r="B1847" t="s">
        <v>12</v>
      </c>
      <c r="C1847" t="s">
        <v>2673</v>
      </c>
      <c r="D1847" s="7">
        <f>SUMIFS($D:$D,$C:$C,C1847,$A:$A,_xlfn.MAXIFS($A:$A,$A:$A,"&lt;"&amp;A1847))+SUMIFS(Movimentacao!$D:$D,Movimentacao!$C:$C,C1847,Movimentacao!$A:$A,A1847)</f>
        <v>626</v>
      </c>
      <c r="E1847" s="2">
        <v>98.43</v>
      </c>
      <c r="F1847" s="2">
        <f t="shared" si="29"/>
        <v>61617.180000000008</v>
      </c>
    </row>
    <row r="1848" spans="1:6" x14ac:dyDescent="0.25">
      <c r="A1848" s="4">
        <v>44426</v>
      </c>
      <c r="B1848" t="s">
        <v>12</v>
      </c>
      <c r="C1848" t="s">
        <v>2672</v>
      </c>
      <c r="D1848" s="7">
        <f>SUMIFS($D:$D,$C:$C,C1848,$A:$A,_xlfn.MAXIFS($A:$A,$A:$A,"&lt;"&amp;A1848))+SUMIFS(Movimentacao!$D:$D,Movimentacao!$C:$C,C1848,Movimentacao!$A:$A,A1848)</f>
        <v>125878</v>
      </c>
      <c r="E1848" s="2">
        <v>82.92</v>
      </c>
      <c r="F1848" s="2">
        <f t="shared" si="29"/>
        <v>10437803.76</v>
      </c>
    </row>
    <row r="1849" spans="1:6" x14ac:dyDescent="0.25">
      <c r="A1849" s="4">
        <v>44426</v>
      </c>
      <c r="B1849" t="s">
        <v>12</v>
      </c>
      <c r="C1849" t="s">
        <v>2671</v>
      </c>
      <c r="D1849" s="7">
        <f>SUMIFS($D:$D,$C:$C,C1849,$A:$A,_xlfn.MAXIFS($A:$A,$A:$A,"&lt;"&amp;A1849))+SUMIFS(Movimentacao!$D:$D,Movimentacao!$C:$C,C1849,Movimentacao!$A:$A,A1849)</f>
        <v>55971</v>
      </c>
      <c r="E1849" s="2">
        <v>191</v>
      </c>
      <c r="F1849" s="2">
        <f t="shared" si="29"/>
        <v>10690461</v>
      </c>
    </row>
    <row r="1850" spans="1:6" x14ac:dyDescent="0.25">
      <c r="A1850" s="4">
        <v>44426</v>
      </c>
      <c r="B1850" t="s">
        <v>12</v>
      </c>
      <c r="C1850" t="s">
        <v>56</v>
      </c>
      <c r="D1850" s="7">
        <f>SUMIFS($D:$D,$C:$C,C1850,$A:$A,_xlfn.MAXIFS($A:$A,$A:$A,"&lt;"&amp;A1850))+SUMIFS(Movimentacao!$D:$D,Movimentacao!$C:$C,C1850,Movimentacao!$A:$A,A1850)</f>
        <v>132323</v>
      </c>
      <c r="E1850" s="2">
        <v>101.81</v>
      </c>
      <c r="F1850" s="2">
        <f t="shared" si="29"/>
        <v>13471804.630000001</v>
      </c>
    </row>
    <row r="1851" spans="1:6" x14ac:dyDescent="0.25">
      <c r="A1851" s="4">
        <v>44426</v>
      </c>
      <c r="B1851" t="s">
        <v>12</v>
      </c>
      <c r="C1851" t="s">
        <v>2670</v>
      </c>
      <c r="D1851" s="7">
        <f>SUMIFS($D:$D,$C:$C,C1851,$A:$A,_xlfn.MAXIFS($A:$A,$A:$A,"&lt;"&amp;A1851))+SUMIFS(Movimentacao!$D:$D,Movimentacao!$C:$C,C1851,Movimentacao!$A:$A,A1851)</f>
        <v>72289</v>
      </c>
      <c r="E1851" s="2">
        <v>75</v>
      </c>
      <c r="F1851" s="2">
        <f t="shared" si="29"/>
        <v>5421675</v>
      </c>
    </row>
    <row r="1852" spans="1:6" x14ac:dyDescent="0.25">
      <c r="A1852" s="4">
        <v>44426</v>
      </c>
      <c r="B1852" t="s">
        <v>12</v>
      </c>
      <c r="C1852" t="s">
        <v>54</v>
      </c>
      <c r="D1852" s="7">
        <f>SUMIFS($D:$D,$C:$C,C1852,$A:$A,_xlfn.MAXIFS($A:$A,$A:$A,"&lt;"&amp;A1852))+SUMIFS(Movimentacao!$D:$D,Movimentacao!$C:$C,C1852,Movimentacao!$A:$A,A1852)</f>
        <v>85534</v>
      </c>
      <c r="E1852" s="2">
        <v>50.45</v>
      </c>
      <c r="F1852" s="2">
        <f t="shared" si="29"/>
        <v>4315190.3</v>
      </c>
    </row>
    <row r="1853" spans="1:6" x14ac:dyDescent="0.25">
      <c r="A1853" s="4">
        <v>44426</v>
      </c>
      <c r="B1853" t="s">
        <v>12</v>
      </c>
      <c r="C1853" t="s">
        <v>55</v>
      </c>
      <c r="D1853" s="7">
        <f>SUMIFS($D:$D,$C:$C,C1853,$A:$A,_xlfn.MAXIFS($A:$A,$A:$A,"&lt;"&amp;A1853))+SUMIFS(Movimentacao!$D:$D,Movimentacao!$C:$C,C1853,Movimentacao!$A:$A,A1853)</f>
        <v>30794</v>
      </c>
      <c r="E1853" s="2">
        <v>94</v>
      </c>
      <c r="F1853" s="2">
        <f t="shared" si="29"/>
        <v>2894636</v>
      </c>
    </row>
    <row r="1854" spans="1:6" x14ac:dyDescent="0.25">
      <c r="A1854" s="4">
        <v>44426</v>
      </c>
      <c r="B1854" t="s">
        <v>12</v>
      </c>
      <c r="C1854" t="s">
        <v>48</v>
      </c>
      <c r="D1854" s="7">
        <f>SUMIFS($D:$D,$C:$C,C1854,$A:$A,_xlfn.MAXIFS($A:$A,$A:$A,"&lt;"&amp;A1854))+SUMIFS(Movimentacao!$D:$D,Movimentacao!$C:$C,C1854,Movimentacao!$A:$A,A1854)</f>
        <v>117439</v>
      </c>
      <c r="E1854" s="2">
        <v>105</v>
      </c>
      <c r="F1854" s="2">
        <f t="shared" si="29"/>
        <v>12331095</v>
      </c>
    </row>
    <row r="1855" spans="1:6" x14ac:dyDescent="0.25">
      <c r="A1855" s="4">
        <v>44426</v>
      </c>
      <c r="B1855" t="s">
        <v>12</v>
      </c>
      <c r="C1855" t="s">
        <v>49</v>
      </c>
      <c r="D1855" s="7">
        <f>SUMIFS($D:$D,$C:$C,C1855,$A:$A,_xlfn.MAXIFS($A:$A,$A:$A,"&lt;"&amp;A1855))+SUMIFS(Movimentacao!$D:$D,Movimentacao!$C:$C,C1855,Movimentacao!$A:$A,A1855)</f>
        <v>32774</v>
      </c>
      <c r="E1855" s="2">
        <v>64.27</v>
      </c>
      <c r="F1855" s="2">
        <f t="shared" si="29"/>
        <v>2106384.98</v>
      </c>
    </row>
    <row r="1856" spans="1:6" x14ac:dyDescent="0.25">
      <c r="A1856" s="4">
        <v>44426</v>
      </c>
      <c r="B1856" t="s">
        <v>12</v>
      </c>
      <c r="C1856" t="s">
        <v>50</v>
      </c>
      <c r="D1856" s="7">
        <f>SUMIFS($D:$D,$C:$C,C1856,$A:$A,_xlfn.MAXIFS($A:$A,$A:$A,"&lt;"&amp;A1856))+SUMIFS(Movimentacao!$D:$D,Movimentacao!$C:$C,C1856,Movimentacao!$A:$A,A1856)</f>
        <v>138700</v>
      </c>
      <c r="E1856" s="2">
        <v>100.97</v>
      </c>
      <c r="F1856" s="2">
        <f t="shared" si="29"/>
        <v>14004539</v>
      </c>
    </row>
    <row r="1857" spans="1:6" x14ac:dyDescent="0.25">
      <c r="A1857" s="4">
        <v>44426</v>
      </c>
      <c r="B1857" t="s">
        <v>12</v>
      </c>
      <c r="C1857" t="s">
        <v>47</v>
      </c>
      <c r="D1857" s="7">
        <f>SUMIFS($D:$D,$C:$C,C1857,$A:$A,_xlfn.MAXIFS($A:$A,$A:$A,"&lt;"&amp;A1857))+SUMIFS(Movimentacao!$D:$D,Movimentacao!$C:$C,C1857,Movimentacao!$A:$A,A1857)</f>
        <v>64233</v>
      </c>
      <c r="E1857" s="2">
        <v>79.37</v>
      </c>
      <c r="F1857" s="2">
        <f t="shared" si="29"/>
        <v>5098173.21</v>
      </c>
    </row>
    <row r="1858" spans="1:6" x14ac:dyDescent="0.25">
      <c r="A1858" s="4">
        <v>44426</v>
      </c>
      <c r="B1858" t="s">
        <v>12</v>
      </c>
      <c r="C1858" t="s">
        <v>52</v>
      </c>
      <c r="D1858" s="7">
        <f>SUMIFS($D:$D,$C:$C,C1858,$A:$A,_xlfn.MAXIFS($A:$A,$A:$A,"&lt;"&amp;A1858))+SUMIFS(Movimentacao!$D:$D,Movimentacao!$C:$C,C1858,Movimentacao!$A:$A,A1858)</f>
        <v>187039</v>
      </c>
      <c r="E1858" s="2">
        <v>98.23</v>
      </c>
      <c r="F1858" s="2">
        <f t="shared" si="29"/>
        <v>18372840.970000003</v>
      </c>
    </row>
    <row r="1859" spans="1:6" x14ac:dyDescent="0.25">
      <c r="A1859" s="4">
        <v>44426</v>
      </c>
      <c r="B1859" t="s">
        <v>12</v>
      </c>
      <c r="C1859" t="s">
        <v>53</v>
      </c>
      <c r="D1859" s="7">
        <f>SUMIFS($D:$D,$C:$C,C1859,$A:$A,_xlfn.MAXIFS($A:$A,$A:$A,"&lt;"&amp;A1859))+SUMIFS(Movimentacao!$D:$D,Movimentacao!$C:$C,C1859,Movimentacao!$A:$A,A1859)</f>
        <v>156428</v>
      </c>
      <c r="E1859" s="2">
        <v>93.12</v>
      </c>
      <c r="F1859" s="2">
        <f t="shared" si="29"/>
        <v>14566575.360000001</v>
      </c>
    </row>
    <row r="1860" spans="1:6" x14ac:dyDescent="0.25">
      <c r="A1860" s="4">
        <v>44426</v>
      </c>
      <c r="B1860" t="s">
        <v>12</v>
      </c>
      <c r="C1860" t="s">
        <v>51</v>
      </c>
      <c r="D1860" s="7">
        <f>SUMIFS($D:$D,$C:$C,C1860,$A:$A,_xlfn.MAXIFS($A:$A,$A:$A,"&lt;"&amp;A1860))+SUMIFS(Movimentacao!$D:$D,Movimentacao!$C:$C,C1860,Movimentacao!$A:$A,A1860)</f>
        <v>34257</v>
      </c>
      <c r="E1860" s="2">
        <v>111.73</v>
      </c>
      <c r="F1860" s="2">
        <f t="shared" si="29"/>
        <v>3827534.6100000003</v>
      </c>
    </row>
    <row r="1861" spans="1:6" x14ac:dyDescent="0.25">
      <c r="A1861" s="4">
        <v>44427</v>
      </c>
      <c r="B1861" t="s">
        <v>12</v>
      </c>
      <c r="C1861" t="s">
        <v>2670</v>
      </c>
      <c r="D1861" s="7">
        <f>SUMIFS($D:$D,$C:$C,C1861,$A:$A,_xlfn.MAXIFS($A:$A,$A:$A,"&lt;"&amp;A1861))+SUMIFS(Movimentacao!$D:$D,Movimentacao!$C:$C,C1861,Movimentacao!$A:$A,A1861)</f>
        <v>72289</v>
      </c>
      <c r="E1861" s="2">
        <v>74.11</v>
      </c>
      <c r="F1861" s="2">
        <f t="shared" si="29"/>
        <v>5357337.79</v>
      </c>
    </row>
    <row r="1862" spans="1:6" x14ac:dyDescent="0.25">
      <c r="A1862" s="4">
        <v>44427</v>
      </c>
      <c r="B1862" t="s">
        <v>12</v>
      </c>
      <c r="C1862" t="s">
        <v>2685</v>
      </c>
      <c r="D1862" s="7">
        <f>SUMIFS($D:$D,$C:$C,C1862,$A:$A,_xlfn.MAXIFS($A:$A,$A:$A,"&lt;"&amp;A1862))+SUMIFS(Movimentacao!$D:$D,Movimentacao!$C:$C,C1862,Movimentacao!$A:$A,A1862)</f>
        <v>64000</v>
      </c>
      <c r="E1862" s="2">
        <v>106.4</v>
      </c>
      <c r="F1862" s="2">
        <f t="shared" si="29"/>
        <v>6809600</v>
      </c>
    </row>
    <row r="1863" spans="1:6" x14ac:dyDescent="0.25">
      <c r="A1863" s="4">
        <v>44427</v>
      </c>
      <c r="B1863" t="s">
        <v>12</v>
      </c>
      <c r="C1863" t="s">
        <v>2682</v>
      </c>
      <c r="D1863" s="7">
        <f>SUMIFS($D:$D,$C:$C,C1863,$A:$A,_xlfn.MAXIFS($A:$A,$A:$A,"&lt;"&amp;A1863))+SUMIFS(Movimentacao!$D:$D,Movimentacao!$C:$C,C1863,Movimentacao!$A:$A,A1863)</f>
        <v>79132</v>
      </c>
      <c r="E1863" s="2">
        <v>87</v>
      </c>
      <c r="F1863" s="2">
        <f t="shared" si="29"/>
        <v>6884484</v>
      </c>
    </row>
    <row r="1864" spans="1:6" x14ac:dyDescent="0.25">
      <c r="A1864" s="4">
        <v>44427</v>
      </c>
      <c r="B1864" t="s">
        <v>12</v>
      </c>
      <c r="C1864" t="s">
        <v>2680</v>
      </c>
      <c r="D1864" s="7">
        <f>SUMIFS($D:$D,$C:$C,C1864,$A:$A,_xlfn.MAXIFS($A:$A,$A:$A,"&lt;"&amp;A1864))+SUMIFS(Movimentacao!$D:$D,Movimentacao!$C:$C,C1864,Movimentacao!$A:$A,A1864)</f>
        <v>117788</v>
      </c>
      <c r="E1864" s="2">
        <v>100.23</v>
      </c>
      <c r="F1864" s="2">
        <f t="shared" si="29"/>
        <v>11805891.24</v>
      </c>
    </row>
    <row r="1865" spans="1:6" x14ac:dyDescent="0.25">
      <c r="A1865" s="4">
        <v>44427</v>
      </c>
      <c r="B1865" t="s">
        <v>12</v>
      </c>
      <c r="C1865" t="s">
        <v>2673</v>
      </c>
      <c r="D1865" s="7">
        <f>SUMIFS($D:$D,$C:$C,C1865,$A:$A,_xlfn.MAXIFS($A:$A,$A:$A,"&lt;"&amp;A1865))+SUMIFS(Movimentacao!$D:$D,Movimentacao!$C:$C,C1865,Movimentacao!$A:$A,A1865)</f>
        <v>626</v>
      </c>
      <c r="E1865" s="2">
        <v>97.73</v>
      </c>
      <c r="F1865" s="2">
        <f t="shared" ref="F1865:F1928" si="30">D1865*E1865</f>
        <v>61178.98</v>
      </c>
    </row>
    <row r="1866" spans="1:6" x14ac:dyDescent="0.25">
      <c r="A1866" s="4">
        <v>44427</v>
      </c>
      <c r="B1866" t="s">
        <v>12</v>
      </c>
      <c r="C1866" t="s">
        <v>2672</v>
      </c>
      <c r="D1866" s="7">
        <f>SUMIFS($D:$D,$C:$C,C1866,$A:$A,_xlfn.MAXIFS($A:$A,$A:$A,"&lt;"&amp;A1866))+SUMIFS(Movimentacao!$D:$D,Movimentacao!$C:$C,C1866,Movimentacao!$A:$A,A1866)</f>
        <v>125878</v>
      </c>
      <c r="E1866" s="2">
        <v>81.84</v>
      </c>
      <c r="F1866" s="2">
        <f t="shared" si="30"/>
        <v>10301855.52</v>
      </c>
    </row>
    <row r="1867" spans="1:6" x14ac:dyDescent="0.25">
      <c r="A1867" s="4">
        <v>44427</v>
      </c>
      <c r="B1867" t="s">
        <v>12</v>
      </c>
      <c r="C1867" t="s">
        <v>2671</v>
      </c>
      <c r="D1867" s="7">
        <f>SUMIFS($D:$D,$C:$C,C1867,$A:$A,_xlfn.MAXIFS($A:$A,$A:$A,"&lt;"&amp;A1867))+SUMIFS(Movimentacao!$D:$D,Movimentacao!$C:$C,C1867,Movimentacao!$A:$A,A1867)</f>
        <v>55971</v>
      </c>
      <c r="E1867" s="2">
        <v>189.28</v>
      </c>
      <c r="F1867" s="2">
        <f t="shared" si="30"/>
        <v>10594190.880000001</v>
      </c>
    </row>
    <row r="1868" spans="1:6" x14ac:dyDescent="0.25">
      <c r="A1868" s="4">
        <v>44427</v>
      </c>
      <c r="B1868" t="s">
        <v>12</v>
      </c>
      <c r="C1868" t="s">
        <v>56</v>
      </c>
      <c r="D1868" s="7">
        <f>SUMIFS($D:$D,$C:$C,C1868,$A:$A,_xlfn.MAXIFS($A:$A,$A:$A,"&lt;"&amp;A1868))+SUMIFS(Movimentacao!$D:$D,Movimentacao!$C:$C,C1868,Movimentacao!$A:$A,A1868)</f>
        <v>132323</v>
      </c>
      <c r="E1868" s="2">
        <v>102</v>
      </c>
      <c r="F1868" s="2">
        <f t="shared" si="30"/>
        <v>13496946</v>
      </c>
    </row>
    <row r="1869" spans="1:6" x14ac:dyDescent="0.25">
      <c r="A1869" s="4">
        <v>44427</v>
      </c>
      <c r="B1869" t="s">
        <v>12</v>
      </c>
      <c r="C1869" t="s">
        <v>2674</v>
      </c>
      <c r="D1869" s="7">
        <f>SUMIFS($D:$D,$C:$C,C1869,$A:$A,_xlfn.MAXIFS($A:$A,$A:$A,"&lt;"&amp;A1869))+SUMIFS(Movimentacao!$D:$D,Movimentacao!$C:$C,C1869,Movimentacao!$A:$A,A1869)</f>
        <v>207</v>
      </c>
      <c r="E1869" s="2">
        <v>1.1200000000000001</v>
      </c>
      <c r="F1869" s="2">
        <f t="shared" si="30"/>
        <v>231.84000000000003</v>
      </c>
    </row>
    <row r="1870" spans="1:6" x14ac:dyDescent="0.25">
      <c r="A1870" s="4">
        <v>44427</v>
      </c>
      <c r="B1870" t="s">
        <v>12</v>
      </c>
      <c r="C1870" t="s">
        <v>54</v>
      </c>
      <c r="D1870" s="7">
        <f>SUMIFS($D:$D,$C:$C,C1870,$A:$A,_xlfn.MAXIFS($A:$A,$A:$A,"&lt;"&amp;A1870))+SUMIFS(Movimentacao!$D:$D,Movimentacao!$C:$C,C1870,Movimentacao!$A:$A,A1870)</f>
        <v>85534</v>
      </c>
      <c r="E1870" s="2">
        <v>50.17</v>
      </c>
      <c r="F1870" s="2">
        <f t="shared" si="30"/>
        <v>4291240.78</v>
      </c>
    </row>
    <row r="1871" spans="1:6" x14ac:dyDescent="0.25">
      <c r="A1871" s="4">
        <v>44427</v>
      </c>
      <c r="B1871" t="s">
        <v>12</v>
      </c>
      <c r="C1871" t="s">
        <v>47</v>
      </c>
      <c r="D1871" s="7">
        <f>SUMIFS($D:$D,$C:$C,C1871,$A:$A,_xlfn.MAXIFS($A:$A,$A:$A,"&lt;"&amp;A1871))+SUMIFS(Movimentacao!$D:$D,Movimentacao!$C:$C,C1871,Movimentacao!$A:$A,A1871)</f>
        <v>65704</v>
      </c>
      <c r="E1871" s="2">
        <v>78.25</v>
      </c>
      <c r="F1871" s="2">
        <f t="shared" si="30"/>
        <v>5141338</v>
      </c>
    </row>
    <row r="1872" spans="1:6" x14ac:dyDescent="0.25">
      <c r="A1872" s="4">
        <v>44427</v>
      </c>
      <c r="B1872" t="s">
        <v>12</v>
      </c>
      <c r="C1872" t="s">
        <v>48</v>
      </c>
      <c r="D1872" s="7">
        <f>SUMIFS($D:$D,$C:$C,C1872,$A:$A,_xlfn.MAXIFS($A:$A,$A:$A,"&lt;"&amp;A1872))+SUMIFS(Movimentacao!$D:$D,Movimentacao!$C:$C,C1872,Movimentacao!$A:$A,A1872)</f>
        <v>117439</v>
      </c>
      <c r="E1872" s="2">
        <v>104</v>
      </c>
      <c r="F1872" s="2">
        <f t="shared" si="30"/>
        <v>12213656</v>
      </c>
    </row>
    <row r="1873" spans="1:6" x14ac:dyDescent="0.25">
      <c r="A1873" s="4">
        <v>44427</v>
      </c>
      <c r="B1873" t="s">
        <v>12</v>
      </c>
      <c r="C1873" t="s">
        <v>49</v>
      </c>
      <c r="D1873" s="7">
        <f>SUMIFS($D:$D,$C:$C,C1873,$A:$A,_xlfn.MAXIFS($A:$A,$A:$A,"&lt;"&amp;A1873))+SUMIFS(Movimentacao!$D:$D,Movimentacao!$C:$C,C1873,Movimentacao!$A:$A,A1873)</f>
        <v>32774</v>
      </c>
      <c r="E1873" s="2">
        <v>63.5</v>
      </c>
      <c r="F1873" s="2">
        <f t="shared" si="30"/>
        <v>2081149</v>
      </c>
    </row>
    <row r="1874" spans="1:6" x14ac:dyDescent="0.25">
      <c r="A1874" s="4">
        <v>44427</v>
      </c>
      <c r="B1874" t="s">
        <v>12</v>
      </c>
      <c r="C1874" t="s">
        <v>55</v>
      </c>
      <c r="D1874" s="7">
        <f>SUMIFS($D:$D,$C:$C,C1874,$A:$A,_xlfn.MAXIFS($A:$A,$A:$A,"&lt;"&amp;A1874))+SUMIFS(Movimentacao!$D:$D,Movimentacao!$C:$C,C1874,Movimentacao!$A:$A,A1874)</f>
        <v>30794</v>
      </c>
      <c r="E1874" s="2">
        <v>94.49</v>
      </c>
      <c r="F1874" s="2">
        <f t="shared" si="30"/>
        <v>2909725.06</v>
      </c>
    </row>
    <row r="1875" spans="1:6" x14ac:dyDescent="0.25">
      <c r="A1875" s="4">
        <v>44427</v>
      </c>
      <c r="B1875" t="s">
        <v>12</v>
      </c>
      <c r="C1875" t="s">
        <v>51</v>
      </c>
      <c r="D1875" s="7">
        <f>SUMIFS($D:$D,$C:$C,C1875,$A:$A,_xlfn.MAXIFS($A:$A,$A:$A,"&lt;"&amp;A1875))+SUMIFS(Movimentacao!$D:$D,Movimentacao!$C:$C,C1875,Movimentacao!$A:$A,A1875)</f>
        <v>34257</v>
      </c>
      <c r="E1875" s="2">
        <v>111.73</v>
      </c>
      <c r="F1875" s="2">
        <f t="shared" si="30"/>
        <v>3827534.6100000003</v>
      </c>
    </row>
    <row r="1876" spans="1:6" x14ac:dyDescent="0.25">
      <c r="A1876" s="4">
        <v>44427</v>
      </c>
      <c r="B1876" t="s">
        <v>12</v>
      </c>
      <c r="C1876" t="s">
        <v>52</v>
      </c>
      <c r="D1876" s="7">
        <f>SUMIFS($D:$D,$C:$C,C1876,$A:$A,_xlfn.MAXIFS($A:$A,$A:$A,"&lt;"&amp;A1876))+SUMIFS(Movimentacao!$D:$D,Movimentacao!$C:$C,C1876,Movimentacao!$A:$A,A1876)</f>
        <v>187039</v>
      </c>
      <c r="E1876" s="2">
        <v>98</v>
      </c>
      <c r="F1876" s="2">
        <f t="shared" si="30"/>
        <v>18329822</v>
      </c>
    </row>
    <row r="1877" spans="1:6" x14ac:dyDescent="0.25">
      <c r="A1877" s="4">
        <v>44427</v>
      </c>
      <c r="B1877" t="s">
        <v>12</v>
      </c>
      <c r="C1877" t="s">
        <v>53</v>
      </c>
      <c r="D1877" s="7">
        <f>SUMIFS($D:$D,$C:$C,C1877,$A:$A,_xlfn.MAXIFS($A:$A,$A:$A,"&lt;"&amp;A1877))+SUMIFS(Movimentacao!$D:$D,Movimentacao!$C:$C,C1877,Movimentacao!$A:$A,A1877)</f>
        <v>156428</v>
      </c>
      <c r="E1877" s="2">
        <v>92.1</v>
      </c>
      <c r="F1877" s="2">
        <f t="shared" si="30"/>
        <v>14407018.799999999</v>
      </c>
    </row>
    <row r="1878" spans="1:6" x14ac:dyDescent="0.25">
      <c r="A1878" s="4">
        <v>44427</v>
      </c>
      <c r="B1878" t="s">
        <v>12</v>
      </c>
      <c r="C1878" t="s">
        <v>50</v>
      </c>
      <c r="D1878" s="7">
        <f>SUMIFS($D:$D,$C:$C,C1878,$A:$A,_xlfn.MAXIFS($A:$A,$A:$A,"&lt;"&amp;A1878))+SUMIFS(Movimentacao!$D:$D,Movimentacao!$C:$C,C1878,Movimentacao!$A:$A,A1878)</f>
        <v>138700</v>
      </c>
      <c r="E1878" s="2">
        <v>100.8</v>
      </c>
      <c r="F1878" s="2">
        <f t="shared" si="30"/>
        <v>13980960</v>
      </c>
    </row>
    <row r="1879" spans="1:6" x14ac:dyDescent="0.25">
      <c r="A1879" s="4">
        <v>44428</v>
      </c>
      <c r="B1879" t="s">
        <v>12</v>
      </c>
      <c r="C1879" t="s">
        <v>2670</v>
      </c>
      <c r="D1879" s="7">
        <f>SUMIFS($D:$D,$C:$C,C1879,$A:$A,_xlfn.MAXIFS($A:$A,$A:$A,"&lt;"&amp;A1879))+SUMIFS(Movimentacao!$D:$D,Movimentacao!$C:$C,C1879,Movimentacao!$A:$A,A1879)</f>
        <v>72289</v>
      </c>
      <c r="E1879" s="2">
        <v>74.900000000000006</v>
      </c>
      <c r="F1879" s="2">
        <f t="shared" si="30"/>
        <v>5414446.1000000006</v>
      </c>
    </row>
    <row r="1880" spans="1:6" x14ac:dyDescent="0.25">
      <c r="A1880" s="4">
        <v>44428</v>
      </c>
      <c r="B1880" t="s">
        <v>12</v>
      </c>
      <c r="C1880" t="s">
        <v>2685</v>
      </c>
      <c r="D1880" s="7">
        <f>SUMIFS($D:$D,$C:$C,C1880,$A:$A,_xlfn.MAXIFS($A:$A,$A:$A,"&lt;"&amp;A1880))+SUMIFS(Movimentacao!$D:$D,Movimentacao!$C:$C,C1880,Movimentacao!$A:$A,A1880)</f>
        <v>64000</v>
      </c>
      <c r="E1880" s="2">
        <v>106.5</v>
      </c>
      <c r="F1880" s="2">
        <f t="shared" si="30"/>
        <v>6816000</v>
      </c>
    </row>
    <row r="1881" spans="1:6" x14ac:dyDescent="0.25">
      <c r="A1881" s="4">
        <v>44428</v>
      </c>
      <c r="B1881" t="s">
        <v>12</v>
      </c>
      <c r="C1881" t="s">
        <v>2682</v>
      </c>
      <c r="D1881" s="7">
        <f>SUMIFS($D:$D,$C:$C,C1881,$A:$A,_xlfn.MAXIFS($A:$A,$A:$A,"&lt;"&amp;A1881))+SUMIFS(Movimentacao!$D:$D,Movimentacao!$C:$C,C1881,Movimentacao!$A:$A,A1881)</f>
        <v>79132</v>
      </c>
      <c r="E1881" s="2">
        <v>86.5</v>
      </c>
      <c r="F1881" s="2">
        <f t="shared" si="30"/>
        <v>6844918</v>
      </c>
    </row>
    <row r="1882" spans="1:6" x14ac:dyDescent="0.25">
      <c r="A1882" s="4">
        <v>44428</v>
      </c>
      <c r="B1882" t="s">
        <v>12</v>
      </c>
      <c r="C1882" t="s">
        <v>2680</v>
      </c>
      <c r="D1882" s="7">
        <f>SUMIFS($D:$D,$C:$C,C1882,$A:$A,_xlfn.MAXIFS($A:$A,$A:$A,"&lt;"&amp;A1882))+SUMIFS(Movimentacao!$D:$D,Movimentacao!$C:$C,C1882,Movimentacao!$A:$A,A1882)</f>
        <v>117921</v>
      </c>
      <c r="E1882" s="2">
        <v>100.97</v>
      </c>
      <c r="F1882" s="2">
        <f t="shared" si="30"/>
        <v>11906483.369999999</v>
      </c>
    </row>
    <row r="1883" spans="1:6" x14ac:dyDescent="0.25">
      <c r="A1883" s="4">
        <v>44428</v>
      </c>
      <c r="B1883" t="s">
        <v>12</v>
      </c>
      <c r="C1883" t="s">
        <v>2673</v>
      </c>
      <c r="D1883" s="7">
        <f>SUMIFS($D:$D,$C:$C,C1883,$A:$A,_xlfn.MAXIFS($A:$A,$A:$A,"&lt;"&amp;A1883))+SUMIFS(Movimentacao!$D:$D,Movimentacao!$C:$C,C1883,Movimentacao!$A:$A,A1883)</f>
        <v>626</v>
      </c>
      <c r="E1883" s="2">
        <v>97.65</v>
      </c>
      <c r="F1883" s="2">
        <f t="shared" si="30"/>
        <v>61128.9</v>
      </c>
    </row>
    <row r="1884" spans="1:6" x14ac:dyDescent="0.25">
      <c r="A1884" s="4">
        <v>44428</v>
      </c>
      <c r="B1884" t="s">
        <v>12</v>
      </c>
      <c r="C1884" t="s">
        <v>2672</v>
      </c>
      <c r="D1884" s="7">
        <f>SUMIFS($D:$D,$C:$C,C1884,$A:$A,_xlfn.MAXIFS($A:$A,$A:$A,"&lt;"&amp;A1884))+SUMIFS(Movimentacao!$D:$D,Movimentacao!$C:$C,C1884,Movimentacao!$A:$A,A1884)</f>
        <v>125878</v>
      </c>
      <c r="E1884" s="2">
        <v>83.2</v>
      </c>
      <c r="F1884" s="2">
        <f t="shared" si="30"/>
        <v>10473049.6</v>
      </c>
    </row>
    <row r="1885" spans="1:6" x14ac:dyDescent="0.25">
      <c r="A1885" s="4">
        <v>44428</v>
      </c>
      <c r="B1885" t="s">
        <v>12</v>
      </c>
      <c r="C1885" t="s">
        <v>2671</v>
      </c>
      <c r="D1885" s="7">
        <f>SUMIFS($D:$D,$C:$C,C1885,$A:$A,_xlfn.MAXIFS($A:$A,$A:$A,"&lt;"&amp;A1885))+SUMIFS(Movimentacao!$D:$D,Movimentacao!$C:$C,C1885,Movimentacao!$A:$A,A1885)</f>
        <v>55971</v>
      </c>
      <c r="E1885" s="2">
        <v>189.97</v>
      </c>
      <c r="F1885" s="2">
        <f t="shared" si="30"/>
        <v>10632810.869999999</v>
      </c>
    </row>
    <row r="1886" spans="1:6" x14ac:dyDescent="0.25">
      <c r="A1886" s="4">
        <v>44428</v>
      </c>
      <c r="B1886" t="s">
        <v>12</v>
      </c>
      <c r="C1886" t="s">
        <v>56</v>
      </c>
      <c r="D1886" s="7">
        <f>SUMIFS($D:$D,$C:$C,C1886,$A:$A,_xlfn.MAXIFS($A:$A,$A:$A,"&lt;"&amp;A1886))+SUMIFS(Movimentacao!$D:$D,Movimentacao!$C:$C,C1886,Movimentacao!$A:$A,A1886)</f>
        <v>132323</v>
      </c>
      <c r="E1886" s="2">
        <v>103.75</v>
      </c>
      <c r="F1886" s="2">
        <f t="shared" si="30"/>
        <v>13728511.25</v>
      </c>
    </row>
    <row r="1887" spans="1:6" x14ac:dyDescent="0.25">
      <c r="A1887" s="4">
        <v>44428</v>
      </c>
      <c r="B1887" t="s">
        <v>12</v>
      </c>
      <c r="C1887" t="s">
        <v>2674</v>
      </c>
      <c r="D1887" s="7">
        <f>SUMIFS($D:$D,$C:$C,C1887,$A:$A,_xlfn.MAXIFS($A:$A,$A:$A,"&lt;"&amp;A1887))+SUMIFS(Movimentacao!$D:$D,Movimentacao!$C:$C,C1887,Movimentacao!$A:$A,A1887)</f>
        <v>207</v>
      </c>
      <c r="E1887" s="2">
        <v>1.02</v>
      </c>
      <c r="F1887" s="2">
        <f t="shared" si="30"/>
        <v>211.14000000000001</v>
      </c>
    </row>
    <row r="1888" spans="1:6" x14ac:dyDescent="0.25">
      <c r="A1888" s="4">
        <v>44428</v>
      </c>
      <c r="B1888" t="s">
        <v>12</v>
      </c>
      <c r="C1888" t="s">
        <v>54</v>
      </c>
      <c r="D1888" s="7">
        <f>SUMIFS($D:$D,$C:$C,C1888,$A:$A,_xlfn.MAXIFS($A:$A,$A:$A,"&lt;"&amp;A1888))+SUMIFS(Movimentacao!$D:$D,Movimentacao!$C:$C,C1888,Movimentacao!$A:$A,A1888)</f>
        <v>85534</v>
      </c>
      <c r="E1888" s="2">
        <v>50.23</v>
      </c>
      <c r="F1888" s="2">
        <f t="shared" si="30"/>
        <v>4296372.8199999994</v>
      </c>
    </row>
    <row r="1889" spans="1:6" x14ac:dyDescent="0.25">
      <c r="A1889" s="4">
        <v>44428</v>
      </c>
      <c r="B1889" t="s">
        <v>12</v>
      </c>
      <c r="C1889" t="s">
        <v>55</v>
      </c>
      <c r="D1889" s="7">
        <f>SUMIFS($D:$D,$C:$C,C1889,$A:$A,_xlfn.MAXIFS($A:$A,$A:$A,"&lt;"&amp;A1889))+SUMIFS(Movimentacao!$D:$D,Movimentacao!$C:$C,C1889,Movimentacao!$A:$A,A1889)</f>
        <v>30794</v>
      </c>
      <c r="E1889" s="2">
        <v>94.5</v>
      </c>
      <c r="F1889" s="2">
        <f t="shared" si="30"/>
        <v>2910033</v>
      </c>
    </row>
    <row r="1890" spans="1:6" x14ac:dyDescent="0.25">
      <c r="A1890" s="4">
        <v>44428</v>
      </c>
      <c r="B1890" t="s">
        <v>12</v>
      </c>
      <c r="C1890" t="s">
        <v>47</v>
      </c>
      <c r="D1890" s="7">
        <f>SUMIFS($D:$D,$C:$C,C1890,$A:$A,_xlfn.MAXIFS($A:$A,$A:$A,"&lt;"&amp;A1890))+SUMIFS(Movimentacao!$D:$D,Movimentacao!$C:$C,C1890,Movimentacao!$A:$A,A1890)</f>
        <v>66750</v>
      </c>
      <c r="E1890" s="2">
        <v>80.05</v>
      </c>
      <c r="F1890" s="2">
        <f t="shared" si="30"/>
        <v>5343337.5</v>
      </c>
    </row>
    <row r="1891" spans="1:6" x14ac:dyDescent="0.25">
      <c r="A1891" s="4">
        <v>44428</v>
      </c>
      <c r="B1891" t="s">
        <v>12</v>
      </c>
      <c r="C1891" t="s">
        <v>48</v>
      </c>
      <c r="D1891" s="7">
        <f>SUMIFS($D:$D,$C:$C,C1891,$A:$A,_xlfn.MAXIFS($A:$A,$A:$A,"&lt;"&amp;A1891))+SUMIFS(Movimentacao!$D:$D,Movimentacao!$C:$C,C1891,Movimentacao!$A:$A,A1891)</f>
        <v>117439</v>
      </c>
      <c r="E1891" s="2">
        <v>104.07</v>
      </c>
      <c r="F1891" s="2">
        <f t="shared" si="30"/>
        <v>12221876.729999999</v>
      </c>
    </row>
    <row r="1892" spans="1:6" x14ac:dyDescent="0.25">
      <c r="A1892" s="4">
        <v>44428</v>
      </c>
      <c r="B1892" t="s">
        <v>12</v>
      </c>
      <c r="C1892" t="s">
        <v>49</v>
      </c>
      <c r="D1892" s="7">
        <f>SUMIFS($D:$D,$C:$C,C1892,$A:$A,_xlfn.MAXIFS($A:$A,$A:$A,"&lt;"&amp;A1892))+SUMIFS(Movimentacao!$D:$D,Movimentacao!$C:$C,C1892,Movimentacao!$A:$A,A1892)</f>
        <v>32774</v>
      </c>
      <c r="E1892" s="2">
        <v>64.2</v>
      </c>
      <c r="F1892" s="2">
        <f t="shared" si="30"/>
        <v>2104090.8000000003</v>
      </c>
    </row>
    <row r="1893" spans="1:6" x14ac:dyDescent="0.25">
      <c r="A1893" s="4">
        <v>44428</v>
      </c>
      <c r="B1893" t="s">
        <v>12</v>
      </c>
      <c r="C1893" t="s">
        <v>51</v>
      </c>
      <c r="D1893" s="7">
        <f>SUMIFS($D:$D,$C:$C,C1893,$A:$A,_xlfn.MAXIFS($A:$A,$A:$A,"&lt;"&amp;A1893))+SUMIFS(Movimentacao!$D:$D,Movimentacao!$C:$C,C1893,Movimentacao!$A:$A,A1893)</f>
        <v>34257</v>
      </c>
      <c r="E1893" s="2">
        <v>110.94</v>
      </c>
      <c r="F1893" s="2">
        <f t="shared" si="30"/>
        <v>3800471.58</v>
      </c>
    </row>
    <row r="1894" spans="1:6" x14ac:dyDescent="0.25">
      <c r="A1894" s="4">
        <v>44428</v>
      </c>
      <c r="B1894" t="s">
        <v>12</v>
      </c>
      <c r="C1894" t="s">
        <v>52</v>
      </c>
      <c r="D1894" s="7">
        <f>SUMIFS($D:$D,$C:$C,C1894,$A:$A,_xlfn.MAXIFS($A:$A,$A:$A,"&lt;"&amp;A1894))+SUMIFS(Movimentacao!$D:$D,Movimentacao!$C:$C,C1894,Movimentacao!$A:$A,A1894)</f>
        <v>187039</v>
      </c>
      <c r="E1894" s="2">
        <v>97.8</v>
      </c>
      <c r="F1894" s="2">
        <f t="shared" si="30"/>
        <v>18292414.199999999</v>
      </c>
    </row>
    <row r="1895" spans="1:6" x14ac:dyDescent="0.25">
      <c r="A1895" s="4">
        <v>44428</v>
      </c>
      <c r="B1895" t="s">
        <v>12</v>
      </c>
      <c r="C1895" t="s">
        <v>50</v>
      </c>
      <c r="D1895" s="7">
        <f>SUMIFS($D:$D,$C:$C,C1895,$A:$A,_xlfn.MAXIFS($A:$A,$A:$A,"&lt;"&amp;A1895))+SUMIFS(Movimentacao!$D:$D,Movimentacao!$C:$C,C1895,Movimentacao!$A:$A,A1895)</f>
        <v>138700</v>
      </c>
      <c r="E1895" s="2">
        <v>101.17</v>
      </c>
      <c r="F1895" s="2">
        <f t="shared" si="30"/>
        <v>14032279</v>
      </c>
    </row>
    <row r="1896" spans="1:6" x14ac:dyDescent="0.25">
      <c r="A1896" s="4">
        <v>44428</v>
      </c>
      <c r="B1896" t="s">
        <v>12</v>
      </c>
      <c r="C1896" t="s">
        <v>53</v>
      </c>
      <c r="D1896" s="7">
        <f>SUMIFS($D:$D,$C:$C,C1896,$A:$A,_xlfn.MAXIFS($A:$A,$A:$A,"&lt;"&amp;A1896))+SUMIFS(Movimentacao!$D:$D,Movimentacao!$C:$C,C1896,Movimentacao!$A:$A,A1896)</f>
        <v>156428</v>
      </c>
      <c r="E1896" s="2">
        <v>92</v>
      </c>
      <c r="F1896" s="2">
        <f t="shared" si="30"/>
        <v>14391376</v>
      </c>
    </row>
    <row r="1897" spans="1:6" x14ac:dyDescent="0.25">
      <c r="A1897" s="4">
        <v>44431</v>
      </c>
      <c r="B1897" t="s">
        <v>12</v>
      </c>
      <c r="C1897" t="s">
        <v>2671</v>
      </c>
      <c r="D1897" s="7">
        <f>SUMIFS($D:$D,$C:$C,C1897,$A:$A,_xlfn.MAXIFS($A:$A,$A:$A,"&lt;"&amp;A1897))+SUMIFS(Movimentacao!$D:$D,Movimentacao!$C:$C,C1897,Movimentacao!$A:$A,A1897)</f>
        <v>55971</v>
      </c>
      <c r="E1897" s="2">
        <v>189.97</v>
      </c>
      <c r="F1897" s="2">
        <f t="shared" si="30"/>
        <v>10632810.869999999</v>
      </c>
    </row>
    <row r="1898" spans="1:6" x14ac:dyDescent="0.25">
      <c r="A1898" s="4">
        <v>44431</v>
      </c>
      <c r="B1898" t="s">
        <v>12</v>
      </c>
      <c r="C1898" t="s">
        <v>2674</v>
      </c>
      <c r="D1898" s="7">
        <f>SUMIFS($D:$D,$C:$C,C1898,$A:$A,_xlfn.MAXIFS($A:$A,$A:$A,"&lt;"&amp;A1898))+SUMIFS(Movimentacao!$D:$D,Movimentacao!$C:$C,C1898,Movimentacao!$A:$A,A1898)</f>
        <v>207</v>
      </c>
      <c r="E1898" s="2">
        <v>0.7</v>
      </c>
      <c r="F1898" s="2">
        <f t="shared" si="30"/>
        <v>144.89999999999998</v>
      </c>
    </row>
    <row r="1899" spans="1:6" x14ac:dyDescent="0.25">
      <c r="A1899" s="4">
        <v>44431</v>
      </c>
      <c r="B1899" t="s">
        <v>12</v>
      </c>
      <c r="C1899" t="s">
        <v>2685</v>
      </c>
      <c r="D1899" s="7">
        <f>SUMIFS($D:$D,$C:$C,C1899,$A:$A,_xlfn.MAXIFS($A:$A,$A:$A,"&lt;"&amp;A1899))+SUMIFS(Movimentacao!$D:$D,Movimentacao!$C:$C,C1899,Movimentacao!$A:$A,A1899)</f>
        <v>64000</v>
      </c>
      <c r="E1899" s="2">
        <v>106.45</v>
      </c>
      <c r="F1899" s="2">
        <f t="shared" si="30"/>
        <v>6812800</v>
      </c>
    </row>
    <row r="1900" spans="1:6" x14ac:dyDescent="0.25">
      <c r="A1900" s="4">
        <v>44431</v>
      </c>
      <c r="B1900" t="s">
        <v>12</v>
      </c>
      <c r="C1900" t="s">
        <v>2682</v>
      </c>
      <c r="D1900" s="7">
        <f>SUMIFS($D:$D,$C:$C,C1900,$A:$A,_xlfn.MAXIFS($A:$A,$A:$A,"&lt;"&amp;A1900))+SUMIFS(Movimentacao!$D:$D,Movimentacao!$C:$C,C1900,Movimentacao!$A:$A,A1900)</f>
        <v>79132</v>
      </c>
      <c r="E1900" s="2">
        <v>86.15</v>
      </c>
      <c r="F1900" s="2">
        <f t="shared" si="30"/>
        <v>6817221.8000000007</v>
      </c>
    </row>
    <row r="1901" spans="1:6" x14ac:dyDescent="0.25">
      <c r="A1901" s="4">
        <v>44431</v>
      </c>
      <c r="B1901" t="s">
        <v>12</v>
      </c>
      <c r="C1901" t="s">
        <v>2680</v>
      </c>
      <c r="D1901" s="7">
        <f>SUMIFS($D:$D,$C:$C,C1901,$A:$A,_xlfn.MAXIFS($A:$A,$A:$A,"&lt;"&amp;A1901))+SUMIFS(Movimentacao!$D:$D,Movimentacao!$C:$C,C1901,Movimentacao!$A:$A,A1901)</f>
        <v>118095</v>
      </c>
      <c r="E1901" s="2">
        <v>101.31</v>
      </c>
      <c r="F1901" s="2">
        <f t="shared" si="30"/>
        <v>11964204.450000001</v>
      </c>
    </row>
    <row r="1902" spans="1:6" x14ac:dyDescent="0.25">
      <c r="A1902" s="4">
        <v>44431</v>
      </c>
      <c r="B1902" t="s">
        <v>12</v>
      </c>
      <c r="C1902" t="s">
        <v>2673</v>
      </c>
      <c r="D1902" s="7">
        <f>SUMIFS($D:$D,$C:$C,C1902,$A:$A,_xlfn.MAXIFS($A:$A,$A:$A,"&lt;"&amp;A1902))+SUMIFS(Movimentacao!$D:$D,Movimentacao!$C:$C,C1902,Movimentacao!$A:$A,A1902)</f>
        <v>626</v>
      </c>
      <c r="E1902" s="2">
        <v>97.2</v>
      </c>
      <c r="F1902" s="2">
        <f t="shared" si="30"/>
        <v>60847.200000000004</v>
      </c>
    </row>
    <row r="1903" spans="1:6" x14ac:dyDescent="0.25">
      <c r="A1903" s="4">
        <v>44431</v>
      </c>
      <c r="B1903" t="s">
        <v>12</v>
      </c>
      <c r="C1903" t="s">
        <v>2672</v>
      </c>
      <c r="D1903" s="7">
        <f>SUMIFS($D:$D,$C:$C,C1903,$A:$A,_xlfn.MAXIFS($A:$A,$A:$A,"&lt;"&amp;A1903))+SUMIFS(Movimentacao!$D:$D,Movimentacao!$C:$C,C1903,Movimentacao!$A:$A,A1903)</f>
        <v>125878</v>
      </c>
      <c r="E1903" s="2">
        <v>82.21</v>
      </c>
      <c r="F1903" s="2">
        <f t="shared" si="30"/>
        <v>10348430.379999999</v>
      </c>
    </row>
    <row r="1904" spans="1:6" x14ac:dyDescent="0.25">
      <c r="A1904" s="4">
        <v>44431</v>
      </c>
      <c r="B1904" t="s">
        <v>12</v>
      </c>
      <c r="C1904" t="s">
        <v>2670</v>
      </c>
      <c r="D1904" s="7">
        <f>SUMIFS($D:$D,$C:$C,C1904,$A:$A,_xlfn.MAXIFS($A:$A,$A:$A,"&lt;"&amp;A1904))+SUMIFS(Movimentacao!$D:$D,Movimentacao!$C:$C,C1904,Movimentacao!$A:$A,A1904)</f>
        <v>72289</v>
      </c>
      <c r="E1904" s="2">
        <v>76.239999999999995</v>
      </c>
      <c r="F1904" s="2">
        <f t="shared" si="30"/>
        <v>5511313.3599999994</v>
      </c>
    </row>
    <row r="1905" spans="1:6" x14ac:dyDescent="0.25">
      <c r="A1905" s="4">
        <v>44431</v>
      </c>
      <c r="B1905" t="s">
        <v>12</v>
      </c>
      <c r="C1905" t="s">
        <v>56</v>
      </c>
      <c r="D1905" s="7">
        <f>SUMIFS($D:$D,$C:$C,C1905,$A:$A,_xlfn.MAXIFS($A:$A,$A:$A,"&lt;"&amp;A1905))+SUMIFS(Movimentacao!$D:$D,Movimentacao!$C:$C,C1905,Movimentacao!$A:$A,A1905)</f>
        <v>132323</v>
      </c>
      <c r="E1905" s="2">
        <v>103.95</v>
      </c>
      <c r="F1905" s="2">
        <f t="shared" si="30"/>
        <v>13754975.85</v>
      </c>
    </row>
    <row r="1906" spans="1:6" x14ac:dyDescent="0.25">
      <c r="A1906" s="4">
        <v>44431</v>
      </c>
      <c r="B1906" t="s">
        <v>12</v>
      </c>
      <c r="C1906" t="s">
        <v>55</v>
      </c>
      <c r="D1906" s="7">
        <f>SUMIFS($D:$D,$C:$C,C1906,$A:$A,_xlfn.MAXIFS($A:$A,$A:$A,"&lt;"&amp;A1906))+SUMIFS(Movimentacao!$D:$D,Movimentacao!$C:$C,C1906,Movimentacao!$A:$A,A1906)</f>
        <v>30794</v>
      </c>
      <c r="E1906" s="2">
        <v>94</v>
      </c>
      <c r="F1906" s="2">
        <f t="shared" si="30"/>
        <v>2894636</v>
      </c>
    </row>
    <row r="1907" spans="1:6" x14ac:dyDescent="0.25">
      <c r="A1907" s="4">
        <v>44431</v>
      </c>
      <c r="B1907" t="s">
        <v>12</v>
      </c>
      <c r="C1907" t="s">
        <v>53</v>
      </c>
      <c r="D1907" s="7">
        <f>SUMIFS($D:$D,$C:$C,C1907,$A:$A,_xlfn.MAXIFS($A:$A,$A:$A,"&lt;"&amp;A1907))+SUMIFS(Movimentacao!$D:$D,Movimentacao!$C:$C,C1907,Movimentacao!$A:$A,A1907)</f>
        <v>156428</v>
      </c>
      <c r="E1907" s="2">
        <v>92.9</v>
      </c>
      <c r="F1907" s="2">
        <f t="shared" si="30"/>
        <v>14532161.200000001</v>
      </c>
    </row>
    <row r="1908" spans="1:6" x14ac:dyDescent="0.25">
      <c r="A1908" s="4">
        <v>44431</v>
      </c>
      <c r="B1908" t="s">
        <v>12</v>
      </c>
      <c r="C1908" t="s">
        <v>52</v>
      </c>
      <c r="D1908" s="7">
        <f>SUMIFS($D:$D,$C:$C,C1908,$A:$A,_xlfn.MAXIFS($A:$A,$A:$A,"&lt;"&amp;A1908))+SUMIFS(Movimentacao!$D:$D,Movimentacao!$C:$C,C1908,Movimentacao!$A:$A,A1908)</f>
        <v>187039</v>
      </c>
      <c r="E1908" s="2">
        <v>97.85</v>
      </c>
      <c r="F1908" s="2">
        <f t="shared" si="30"/>
        <v>18301766.149999999</v>
      </c>
    </row>
    <row r="1909" spans="1:6" x14ac:dyDescent="0.25">
      <c r="A1909" s="4">
        <v>44431</v>
      </c>
      <c r="B1909" t="s">
        <v>12</v>
      </c>
      <c r="C1909" t="s">
        <v>51</v>
      </c>
      <c r="D1909" s="7">
        <f>SUMIFS($D:$D,$C:$C,C1909,$A:$A,_xlfn.MAXIFS($A:$A,$A:$A,"&lt;"&amp;A1909))+SUMIFS(Movimentacao!$D:$D,Movimentacao!$C:$C,C1909,Movimentacao!$A:$A,A1909)</f>
        <v>34257</v>
      </c>
      <c r="E1909" s="2">
        <v>111.99</v>
      </c>
      <c r="F1909" s="2">
        <f t="shared" si="30"/>
        <v>3836441.4299999997</v>
      </c>
    </row>
    <row r="1910" spans="1:6" x14ac:dyDescent="0.25">
      <c r="A1910" s="4">
        <v>44431</v>
      </c>
      <c r="B1910" t="s">
        <v>12</v>
      </c>
      <c r="C1910" t="s">
        <v>50</v>
      </c>
      <c r="D1910" s="7">
        <f>SUMIFS($D:$D,$C:$C,C1910,$A:$A,_xlfn.MAXIFS($A:$A,$A:$A,"&lt;"&amp;A1910))+SUMIFS(Movimentacao!$D:$D,Movimentacao!$C:$C,C1910,Movimentacao!$A:$A,A1910)</f>
        <v>138700</v>
      </c>
      <c r="E1910" s="2">
        <v>100.75</v>
      </c>
      <c r="F1910" s="2">
        <f t="shared" si="30"/>
        <v>13974025</v>
      </c>
    </row>
    <row r="1911" spans="1:6" x14ac:dyDescent="0.25">
      <c r="A1911" s="4">
        <v>44431</v>
      </c>
      <c r="B1911" t="s">
        <v>12</v>
      </c>
      <c r="C1911" t="s">
        <v>49</v>
      </c>
      <c r="D1911" s="7">
        <f>SUMIFS($D:$D,$C:$C,C1911,$A:$A,_xlfn.MAXIFS($A:$A,$A:$A,"&lt;"&amp;A1911))+SUMIFS(Movimentacao!$D:$D,Movimentacao!$C:$C,C1911,Movimentacao!$A:$A,A1911)</f>
        <v>32774</v>
      </c>
      <c r="E1911" s="2">
        <v>64.61</v>
      </c>
      <c r="F1911" s="2">
        <f t="shared" si="30"/>
        <v>2117528.14</v>
      </c>
    </row>
    <row r="1912" spans="1:6" x14ac:dyDescent="0.25">
      <c r="A1912" s="4">
        <v>44431</v>
      </c>
      <c r="B1912" t="s">
        <v>12</v>
      </c>
      <c r="C1912" t="s">
        <v>48</v>
      </c>
      <c r="D1912" s="7">
        <f>SUMIFS($D:$D,$C:$C,C1912,$A:$A,_xlfn.MAXIFS($A:$A,$A:$A,"&lt;"&amp;A1912))+SUMIFS(Movimentacao!$D:$D,Movimentacao!$C:$C,C1912,Movimentacao!$A:$A,A1912)</f>
        <v>117439</v>
      </c>
      <c r="E1912" s="2">
        <v>101.19</v>
      </c>
      <c r="F1912" s="2">
        <f t="shared" si="30"/>
        <v>11883652.41</v>
      </c>
    </row>
    <row r="1913" spans="1:6" x14ac:dyDescent="0.25">
      <c r="A1913" s="4">
        <v>44431</v>
      </c>
      <c r="B1913" t="s">
        <v>12</v>
      </c>
      <c r="C1913" t="s">
        <v>47</v>
      </c>
      <c r="D1913" s="7">
        <f>SUMIFS($D:$D,$C:$C,C1913,$A:$A,_xlfn.MAXIFS($A:$A,$A:$A,"&lt;"&amp;A1913))+SUMIFS(Movimentacao!$D:$D,Movimentacao!$C:$C,C1913,Movimentacao!$A:$A,A1913)</f>
        <v>67810</v>
      </c>
      <c r="E1913" s="2">
        <v>78.099999999999994</v>
      </c>
      <c r="F1913" s="2">
        <f t="shared" si="30"/>
        <v>5295961</v>
      </c>
    </row>
    <row r="1914" spans="1:6" x14ac:dyDescent="0.25">
      <c r="A1914" s="4">
        <v>44431</v>
      </c>
      <c r="B1914" t="s">
        <v>12</v>
      </c>
      <c r="C1914" t="s">
        <v>54</v>
      </c>
      <c r="D1914" s="7">
        <f>SUMIFS($D:$D,$C:$C,C1914,$A:$A,_xlfn.MAXIFS($A:$A,$A:$A,"&lt;"&amp;A1914))+SUMIFS(Movimentacao!$D:$D,Movimentacao!$C:$C,C1914,Movimentacao!$A:$A,A1914)</f>
        <v>85534</v>
      </c>
      <c r="E1914" s="2">
        <v>50.59</v>
      </c>
      <c r="F1914" s="2">
        <f t="shared" si="30"/>
        <v>4327165.0600000005</v>
      </c>
    </row>
    <row r="1915" spans="1:6" x14ac:dyDescent="0.25">
      <c r="A1915" s="4">
        <v>44432</v>
      </c>
      <c r="B1915" t="s">
        <v>12</v>
      </c>
      <c r="C1915" t="s">
        <v>2670</v>
      </c>
      <c r="D1915" s="7">
        <f>SUMIFS($D:$D,$C:$C,C1915,$A:$A,_xlfn.MAXIFS($A:$A,$A:$A,"&lt;"&amp;A1915))+SUMIFS(Movimentacao!$D:$D,Movimentacao!$C:$C,C1915,Movimentacao!$A:$A,A1915)</f>
        <v>72289</v>
      </c>
      <c r="E1915" s="2">
        <v>76.099999999999994</v>
      </c>
      <c r="F1915" s="2">
        <f t="shared" si="30"/>
        <v>5501192.8999999994</v>
      </c>
    </row>
    <row r="1916" spans="1:6" x14ac:dyDescent="0.25">
      <c r="A1916" s="4">
        <v>44432</v>
      </c>
      <c r="B1916" t="s">
        <v>12</v>
      </c>
      <c r="C1916" t="s">
        <v>2671</v>
      </c>
      <c r="D1916" s="7">
        <f>SUMIFS($D:$D,$C:$C,C1916,$A:$A,_xlfn.MAXIFS($A:$A,$A:$A,"&lt;"&amp;A1916))+SUMIFS(Movimentacao!$D:$D,Movimentacao!$C:$C,C1916,Movimentacao!$A:$A,A1916)</f>
        <v>55971</v>
      </c>
      <c r="E1916" s="2">
        <v>187.2</v>
      </c>
      <c r="F1916" s="2">
        <f t="shared" si="30"/>
        <v>10477771.199999999</v>
      </c>
    </row>
    <row r="1917" spans="1:6" x14ac:dyDescent="0.25">
      <c r="A1917" s="4">
        <v>44432</v>
      </c>
      <c r="B1917" t="s">
        <v>12</v>
      </c>
      <c r="C1917" t="s">
        <v>2672</v>
      </c>
      <c r="D1917" s="7">
        <f>SUMIFS($D:$D,$C:$C,C1917,$A:$A,_xlfn.MAXIFS($A:$A,$A:$A,"&lt;"&amp;A1917))+SUMIFS(Movimentacao!$D:$D,Movimentacao!$C:$C,C1917,Movimentacao!$A:$A,A1917)</f>
        <v>125878</v>
      </c>
      <c r="E1917" s="2">
        <v>82.49</v>
      </c>
      <c r="F1917" s="2">
        <f t="shared" si="30"/>
        <v>10383676.219999999</v>
      </c>
    </row>
    <row r="1918" spans="1:6" x14ac:dyDescent="0.25">
      <c r="A1918" s="4">
        <v>44432</v>
      </c>
      <c r="B1918" t="s">
        <v>12</v>
      </c>
      <c r="C1918" t="s">
        <v>2685</v>
      </c>
      <c r="D1918" s="7">
        <f>SUMIFS($D:$D,$C:$C,C1918,$A:$A,_xlfn.MAXIFS($A:$A,$A:$A,"&lt;"&amp;A1918))+SUMIFS(Movimentacao!$D:$D,Movimentacao!$C:$C,C1918,Movimentacao!$A:$A,A1918)</f>
        <v>64000</v>
      </c>
      <c r="E1918" s="2">
        <v>106.35</v>
      </c>
      <c r="F1918" s="2">
        <f t="shared" si="30"/>
        <v>6806400</v>
      </c>
    </row>
    <row r="1919" spans="1:6" x14ac:dyDescent="0.25">
      <c r="A1919" s="4">
        <v>44432</v>
      </c>
      <c r="B1919" t="s">
        <v>12</v>
      </c>
      <c r="C1919" t="s">
        <v>2680</v>
      </c>
      <c r="D1919" s="7">
        <f>SUMIFS($D:$D,$C:$C,C1919,$A:$A,_xlfn.MAXIFS($A:$A,$A:$A,"&lt;"&amp;A1919))+SUMIFS(Movimentacao!$D:$D,Movimentacao!$C:$C,C1919,Movimentacao!$A:$A,A1919)</f>
        <v>118278</v>
      </c>
      <c r="E1919" s="2">
        <v>101.37</v>
      </c>
      <c r="F1919" s="2">
        <f t="shared" si="30"/>
        <v>11989840.860000001</v>
      </c>
    </row>
    <row r="1920" spans="1:6" x14ac:dyDescent="0.25">
      <c r="A1920" s="4">
        <v>44432</v>
      </c>
      <c r="B1920" t="s">
        <v>12</v>
      </c>
      <c r="C1920" t="s">
        <v>2682</v>
      </c>
      <c r="D1920" s="7">
        <f>SUMIFS($D:$D,$C:$C,C1920,$A:$A,_xlfn.MAXIFS($A:$A,$A:$A,"&lt;"&amp;A1920))+SUMIFS(Movimentacao!$D:$D,Movimentacao!$C:$C,C1920,Movimentacao!$A:$A,A1920)</f>
        <v>79252</v>
      </c>
      <c r="E1920" s="2">
        <v>87.3</v>
      </c>
      <c r="F1920" s="2">
        <f t="shared" si="30"/>
        <v>6918699.5999999996</v>
      </c>
    </row>
    <row r="1921" spans="1:6" x14ac:dyDescent="0.25">
      <c r="A1921" s="4">
        <v>44432</v>
      </c>
      <c r="B1921" t="s">
        <v>12</v>
      </c>
      <c r="C1921" t="s">
        <v>56</v>
      </c>
      <c r="D1921" s="7">
        <f>SUMIFS($D:$D,$C:$C,C1921,$A:$A,_xlfn.MAXIFS($A:$A,$A:$A,"&lt;"&amp;A1921))+SUMIFS(Movimentacao!$D:$D,Movimentacao!$C:$C,C1921,Movimentacao!$A:$A,A1921)</f>
        <v>132323</v>
      </c>
      <c r="E1921" s="2">
        <v>104.22</v>
      </c>
      <c r="F1921" s="2">
        <f t="shared" si="30"/>
        <v>13790703.060000001</v>
      </c>
    </row>
    <row r="1922" spans="1:6" x14ac:dyDescent="0.25">
      <c r="A1922" s="4">
        <v>44432</v>
      </c>
      <c r="B1922" t="s">
        <v>12</v>
      </c>
      <c r="C1922" t="s">
        <v>2673</v>
      </c>
      <c r="D1922" s="7">
        <f>SUMIFS($D:$D,$C:$C,C1922,$A:$A,_xlfn.MAXIFS($A:$A,$A:$A,"&lt;"&amp;A1922))+SUMIFS(Movimentacao!$D:$D,Movimentacao!$C:$C,C1922,Movimentacao!$A:$A,A1922)</f>
        <v>626</v>
      </c>
      <c r="E1922" s="2">
        <v>97.2</v>
      </c>
      <c r="F1922" s="2">
        <f t="shared" si="30"/>
        <v>60847.200000000004</v>
      </c>
    </row>
    <row r="1923" spans="1:6" x14ac:dyDescent="0.25">
      <c r="A1923" s="4">
        <v>44432</v>
      </c>
      <c r="B1923" t="s">
        <v>12</v>
      </c>
      <c r="C1923" t="s">
        <v>2674</v>
      </c>
      <c r="D1923" s="7">
        <f>SUMIFS($D:$D,$C:$C,C1923,$A:$A,_xlfn.MAXIFS($A:$A,$A:$A,"&lt;"&amp;A1923))+SUMIFS(Movimentacao!$D:$D,Movimentacao!$C:$C,C1923,Movimentacao!$A:$A,A1923)</f>
        <v>207</v>
      </c>
      <c r="E1923" s="2">
        <v>0.63</v>
      </c>
      <c r="F1923" s="2">
        <f t="shared" si="30"/>
        <v>130.41</v>
      </c>
    </row>
    <row r="1924" spans="1:6" x14ac:dyDescent="0.25">
      <c r="A1924" s="4">
        <v>44432</v>
      </c>
      <c r="B1924" t="s">
        <v>12</v>
      </c>
      <c r="C1924" t="s">
        <v>55</v>
      </c>
      <c r="D1924" s="7">
        <f>SUMIFS($D:$D,$C:$C,C1924,$A:$A,_xlfn.MAXIFS($A:$A,$A:$A,"&lt;"&amp;A1924))+SUMIFS(Movimentacao!$D:$D,Movimentacao!$C:$C,C1924,Movimentacao!$A:$A,A1924)</f>
        <v>30794</v>
      </c>
      <c r="E1924" s="2">
        <v>90</v>
      </c>
      <c r="F1924" s="2">
        <f t="shared" si="30"/>
        <v>2771460</v>
      </c>
    </row>
    <row r="1925" spans="1:6" x14ac:dyDescent="0.25">
      <c r="A1925" s="4">
        <v>44432</v>
      </c>
      <c r="B1925" t="s">
        <v>12</v>
      </c>
      <c r="C1925" t="s">
        <v>53</v>
      </c>
      <c r="D1925" s="7">
        <f>SUMIFS($D:$D,$C:$C,C1925,$A:$A,_xlfn.MAXIFS($A:$A,$A:$A,"&lt;"&amp;A1925))+SUMIFS(Movimentacao!$D:$D,Movimentacao!$C:$C,C1925,Movimentacao!$A:$A,A1925)</f>
        <v>156428</v>
      </c>
      <c r="E1925" s="2">
        <v>93.03</v>
      </c>
      <c r="F1925" s="2">
        <f t="shared" si="30"/>
        <v>14552496.84</v>
      </c>
    </row>
    <row r="1926" spans="1:6" x14ac:dyDescent="0.25">
      <c r="A1926" s="4">
        <v>44432</v>
      </c>
      <c r="B1926" t="s">
        <v>12</v>
      </c>
      <c r="C1926" t="s">
        <v>52</v>
      </c>
      <c r="D1926" s="7">
        <f>SUMIFS($D:$D,$C:$C,C1926,$A:$A,_xlfn.MAXIFS($A:$A,$A:$A,"&lt;"&amp;A1926))+SUMIFS(Movimentacao!$D:$D,Movimentacao!$C:$C,C1926,Movimentacao!$A:$A,A1926)</f>
        <v>187039</v>
      </c>
      <c r="E1926" s="2">
        <v>98.2</v>
      </c>
      <c r="F1926" s="2">
        <f t="shared" si="30"/>
        <v>18367229.800000001</v>
      </c>
    </row>
    <row r="1927" spans="1:6" x14ac:dyDescent="0.25">
      <c r="A1927" s="4">
        <v>44432</v>
      </c>
      <c r="B1927" t="s">
        <v>12</v>
      </c>
      <c r="C1927" t="s">
        <v>51</v>
      </c>
      <c r="D1927" s="7">
        <f>SUMIFS($D:$D,$C:$C,C1927,$A:$A,_xlfn.MAXIFS($A:$A,$A:$A,"&lt;"&amp;A1927))+SUMIFS(Movimentacao!$D:$D,Movimentacao!$C:$C,C1927,Movimentacao!$A:$A,A1927)</f>
        <v>34257</v>
      </c>
      <c r="E1927" s="2">
        <v>112.42</v>
      </c>
      <c r="F1927" s="2">
        <f t="shared" si="30"/>
        <v>3851171.94</v>
      </c>
    </row>
    <row r="1928" spans="1:6" x14ac:dyDescent="0.25">
      <c r="A1928" s="4">
        <v>44432</v>
      </c>
      <c r="B1928" t="s">
        <v>12</v>
      </c>
      <c r="C1928" t="s">
        <v>50</v>
      </c>
      <c r="D1928" s="7">
        <f>SUMIFS($D:$D,$C:$C,C1928,$A:$A,_xlfn.MAXIFS($A:$A,$A:$A,"&lt;"&amp;A1928))+SUMIFS(Movimentacao!$D:$D,Movimentacao!$C:$C,C1928,Movimentacao!$A:$A,A1928)</f>
        <v>138700</v>
      </c>
      <c r="E1928" s="2">
        <v>100.3</v>
      </c>
      <c r="F1928" s="2">
        <f t="shared" si="30"/>
        <v>13911610</v>
      </c>
    </row>
    <row r="1929" spans="1:6" x14ac:dyDescent="0.25">
      <c r="A1929" s="4">
        <v>44432</v>
      </c>
      <c r="B1929" t="s">
        <v>12</v>
      </c>
      <c r="C1929" t="s">
        <v>49</v>
      </c>
      <c r="D1929" s="7">
        <f>SUMIFS($D:$D,$C:$C,C1929,$A:$A,_xlfn.MAXIFS($A:$A,$A:$A,"&lt;"&amp;A1929))+SUMIFS(Movimentacao!$D:$D,Movimentacao!$C:$C,C1929,Movimentacao!$A:$A,A1929)</f>
        <v>32774</v>
      </c>
      <c r="E1929" s="2">
        <v>64.03</v>
      </c>
      <c r="F1929" s="2">
        <f t="shared" ref="F1929:F1992" si="31">D1929*E1929</f>
        <v>2098519.2200000002</v>
      </c>
    </row>
    <row r="1930" spans="1:6" x14ac:dyDescent="0.25">
      <c r="A1930" s="4">
        <v>44432</v>
      </c>
      <c r="B1930" t="s">
        <v>12</v>
      </c>
      <c r="C1930" t="s">
        <v>48</v>
      </c>
      <c r="D1930" s="7">
        <f>SUMIFS($D:$D,$C:$C,C1930,$A:$A,_xlfn.MAXIFS($A:$A,$A:$A,"&lt;"&amp;A1930))+SUMIFS(Movimentacao!$D:$D,Movimentacao!$C:$C,C1930,Movimentacao!$A:$A,A1930)</f>
        <v>117439</v>
      </c>
      <c r="E1930" s="2">
        <v>102.4</v>
      </c>
      <c r="F1930" s="2">
        <f t="shared" si="31"/>
        <v>12025753.600000001</v>
      </c>
    </row>
    <row r="1931" spans="1:6" x14ac:dyDescent="0.25">
      <c r="A1931" s="4">
        <v>44432</v>
      </c>
      <c r="B1931" t="s">
        <v>12</v>
      </c>
      <c r="C1931" t="s">
        <v>47</v>
      </c>
      <c r="D1931" s="7">
        <f>SUMIFS($D:$D,$C:$C,C1931,$A:$A,_xlfn.MAXIFS($A:$A,$A:$A,"&lt;"&amp;A1931))+SUMIFS(Movimentacao!$D:$D,Movimentacao!$C:$C,C1931,Movimentacao!$A:$A,A1931)</f>
        <v>67810</v>
      </c>
      <c r="E1931" s="2">
        <v>80.66</v>
      </c>
      <c r="F1931" s="2">
        <f t="shared" si="31"/>
        <v>5469554.5999999996</v>
      </c>
    </row>
    <row r="1932" spans="1:6" x14ac:dyDescent="0.25">
      <c r="A1932" s="4">
        <v>44432</v>
      </c>
      <c r="B1932" t="s">
        <v>12</v>
      </c>
      <c r="C1932" t="s">
        <v>54</v>
      </c>
      <c r="D1932" s="7">
        <f>SUMIFS($D:$D,$C:$C,C1932,$A:$A,_xlfn.MAXIFS($A:$A,$A:$A,"&lt;"&amp;A1932))+SUMIFS(Movimentacao!$D:$D,Movimentacao!$C:$C,C1932,Movimentacao!$A:$A,A1932)</f>
        <v>85534</v>
      </c>
      <c r="E1932" s="2">
        <v>50.2</v>
      </c>
      <c r="F1932" s="2">
        <f t="shared" si="31"/>
        <v>4293806.8</v>
      </c>
    </row>
    <row r="1933" spans="1:6" x14ac:dyDescent="0.25">
      <c r="A1933" s="4">
        <v>44433</v>
      </c>
      <c r="B1933" t="s">
        <v>12</v>
      </c>
      <c r="C1933" t="s">
        <v>2671</v>
      </c>
      <c r="D1933" s="7">
        <f>SUMIFS($D:$D,$C:$C,C1933,$A:$A,_xlfn.MAXIFS($A:$A,$A:$A,"&lt;"&amp;A1933))+SUMIFS(Movimentacao!$D:$D,Movimentacao!$C:$C,C1933,Movimentacao!$A:$A,A1933)</f>
        <v>55971</v>
      </c>
      <c r="E1933" s="2">
        <v>188.6</v>
      </c>
      <c r="F1933" s="2">
        <f t="shared" si="31"/>
        <v>10556130.6</v>
      </c>
    </row>
    <row r="1934" spans="1:6" x14ac:dyDescent="0.25">
      <c r="A1934" s="4">
        <v>44433</v>
      </c>
      <c r="B1934" t="s">
        <v>12</v>
      </c>
      <c r="C1934" t="s">
        <v>2672</v>
      </c>
      <c r="D1934" s="7">
        <f>SUMIFS($D:$D,$C:$C,C1934,$A:$A,_xlfn.MAXIFS($A:$A,$A:$A,"&lt;"&amp;A1934))+SUMIFS(Movimentacao!$D:$D,Movimentacao!$C:$C,C1934,Movimentacao!$A:$A,A1934)</f>
        <v>125878</v>
      </c>
      <c r="E1934" s="2">
        <v>81.12</v>
      </c>
      <c r="F1934" s="2">
        <f t="shared" si="31"/>
        <v>10211223.360000001</v>
      </c>
    </row>
    <row r="1935" spans="1:6" x14ac:dyDescent="0.25">
      <c r="A1935" s="4">
        <v>44433</v>
      </c>
      <c r="B1935" t="s">
        <v>12</v>
      </c>
      <c r="C1935" t="s">
        <v>2673</v>
      </c>
      <c r="D1935" s="7">
        <f>SUMIFS($D:$D,$C:$C,C1935,$A:$A,_xlfn.MAXIFS($A:$A,$A:$A,"&lt;"&amp;A1935))+SUMIFS(Movimentacao!$D:$D,Movimentacao!$C:$C,C1935,Movimentacao!$A:$A,A1935)</f>
        <v>626</v>
      </c>
      <c r="E1935" s="2">
        <v>97.59</v>
      </c>
      <c r="F1935" s="2">
        <f t="shared" si="31"/>
        <v>61091.340000000004</v>
      </c>
    </row>
    <row r="1936" spans="1:6" x14ac:dyDescent="0.25">
      <c r="A1936" s="4">
        <v>44433</v>
      </c>
      <c r="B1936" t="s">
        <v>12</v>
      </c>
      <c r="C1936" t="s">
        <v>2674</v>
      </c>
      <c r="D1936" s="7">
        <f>SUMIFS($D:$D,$C:$C,C1936,$A:$A,_xlfn.MAXIFS($A:$A,$A:$A,"&lt;"&amp;A1936))+SUMIFS(Movimentacao!$D:$D,Movimentacao!$C:$C,C1936,Movimentacao!$A:$A,A1936)</f>
        <v>207</v>
      </c>
      <c r="E1936" s="2">
        <v>0.75</v>
      </c>
      <c r="F1936" s="2">
        <f t="shared" si="31"/>
        <v>155.25</v>
      </c>
    </row>
    <row r="1937" spans="1:6" x14ac:dyDescent="0.25">
      <c r="A1937" s="4">
        <v>44433</v>
      </c>
      <c r="B1937" t="s">
        <v>12</v>
      </c>
      <c r="C1937" t="s">
        <v>2682</v>
      </c>
      <c r="D1937" s="7">
        <f>SUMIFS($D:$D,$C:$C,C1937,$A:$A,_xlfn.MAXIFS($A:$A,$A:$A,"&lt;"&amp;A1937))+SUMIFS(Movimentacao!$D:$D,Movimentacao!$C:$C,C1937,Movimentacao!$A:$A,A1937)</f>
        <v>79252</v>
      </c>
      <c r="E1937" s="2">
        <v>86.83</v>
      </c>
      <c r="F1937" s="2">
        <f t="shared" si="31"/>
        <v>6881451.1600000001</v>
      </c>
    </row>
    <row r="1938" spans="1:6" x14ac:dyDescent="0.25">
      <c r="A1938" s="4">
        <v>44433</v>
      </c>
      <c r="B1938" t="s">
        <v>12</v>
      </c>
      <c r="C1938" t="s">
        <v>2685</v>
      </c>
      <c r="D1938" s="7">
        <f>SUMIFS($D:$D,$C:$C,C1938,$A:$A,_xlfn.MAXIFS($A:$A,$A:$A,"&lt;"&amp;A1938))+SUMIFS(Movimentacao!$D:$D,Movimentacao!$C:$C,C1938,Movimentacao!$A:$A,A1938)</f>
        <v>64000</v>
      </c>
      <c r="E1938" s="2">
        <v>106.45</v>
      </c>
      <c r="F1938" s="2">
        <f t="shared" si="31"/>
        <v>6812800</v>
      </c>
    </row>
    <row r="1939" spans="1:6" x14ac:dyDescent="0.25">
      <c r="A1939" s="4">
        <v>44433</v>
      </c>
      <c r="B1939" t="s">
        <v>12</v>
      </c>
      <c r="C1939" t="s">
        <v>2670</v>
      </c>
      <c r="D1939" s="7">
        <f>SUMIFS($D:$D,$C:$C,C1939,$A:$A,_xlfn.MAXIFS($A:$A,$A:$A,"&lt;"&amp;A1939))+SUMIFS(Movimentacao!$D:$D,Movimentacao!$C:$C,C1939,Movimentacao!$A:$A,A1939)</f>
        <v>72289</v>
      </c>
      <c r="E1939" s="2">
        <v>76.2</v>
      </c>
      <c r="F1939" s="2">
        <f t="shared" si="31"/>
        <v>5508421.7999999998</v>
      </c>
    </row>
    <row r="1940" spans="1:6" x14ac:dyDescent="0.25">
      <c r="A1940" s="4">
        <v>44433</v>
      </c>
      <c r="B1940" t="s">
        <v>12</v>
      </c>
      <c r="C1940" t="s">
        <v>2680</v>
      </c>
      <c r="D1940" s="7">
        <f>SUMIFS($D:$D,$C:$C,C1940,$A:$A,_xlfn.MAXIFS($A:$A,$A:$A,"&lt;"&amp;A1940))+SUMIFS(Movimentacao!$D:$D,Movimentacao!$C:$C,C1940,Movimentacao!$A:$A,A1940)</f>
        <v>118475</v>
      </c>
      <c r="E1940" s="2">
        <v>101.31</v>
      </c>
      <c r="F1940" s="2">
        <f t="shared" si="31"/>
        <v>12002702.25</v>
      </c>
    </row>
    <row r="1941" spans="1:6" x14ac:dyDescent="0.25">
      <c r="A1941" s="4">
        <v>44433</v>
      </c>
      <c r="B1941" t="s">
        <v>12</v>
      </c>
      <c r="C1941" t="s">
        <v>56</v>
      </c>
      <c r="D1941" s="7">
        <f>SUMIFS($D:$D,$C:$C,C1941,$A:$A,_xlfn.MAXIFS($A:$A,$A:$A,"&lt;"&amp;A1941))+SUMIFS(Movimentacao!$D:$D,Movimentacao!$C:$C,C1941,Movimentacao!$A:$A,A1941)</f>
        <v>132323</v>
      </c>
      <c r="E1941" s="2">
        <v>104.56</v>
      </c>
      <c r="F1941" s="2">
        <f t="shared" si="31"/>
        <v>13835692.880000001</v>
      </c>
    </row>
    <row r="1942" spans="1:6" x14ac:dyDescent="0.25">
      <c r="A1942" s="4">
        <v>44433</v>
      </c>
      <c r="B1942" t="s">
        <v>12</v>
      </c>
      <c r="C1942" t="s">
        <v>55</v>
      </c>
      <c r="D1942" s="7">
        <f>SUMIFS($D:$D,$C:$C,C1942,$A:$A,_xlfn.MAXIFS($A:$A,$A:$A,"&lt;"&amp;A1942))+SUMIFS(Movimentacao!$D:$D,Movimentacao!$C:$C,C1942,Movimentacao!$A:$A,A1942)</f>
        <v>30794</v>
      </c>
      <c r="E1942" s="2">
        <v>91.44</v>
      </c>
      <c r="F1942" s="2">
        <f t="shared" si="31"/>
        <v>2815803.36</v>
      </c>
    </row>
    <row r="1943" spans="1:6" x14ac:dyDescent="0.25">
      <c r="A1943" s="4">
        <v>44433</v>
      </c>
      <c r="B1943" t="s">
        <v>12</v>
      </c>
      <c r="C1943" t="s">
        <v>54</v>
      </c>
      <c r="D1943" s="7">
        <f>SUMIFS($D:$D,$C:$C,C1943,$A:$A,_xlfn.MAXIFS($A:$A,$A:$A,"&lt;"&amp;A1943))+SUMIFS(Movimentacao!$D:$D,Movimentacao!$C:$C,C1943,Movimentacao!$A:$A,A1943)</f>
        <v>85534</v>
      </c>
      <c r="E1943" s="2">
        <v>50.36</v>
      </c>
      <c r="F1943" s="2">
        <f t="shared" si="31"/>
        <v>4307492.24</v>
      </c>
    </row>
    <row r="1944" spans="1:6" x14ac:dyDescent="0.25">
      <c r="A1944" s="4">
        <v>44433</v>
      </c>
      <c r="B1944" t="s">
        <v>12</v>
      </c>
      <c r="C1944" t="s">
        <v>53</v>
      </c>
      <c r="D1944" s="7">
        <f>SUMIFS($D:$D,$C:$C,C1944,$A:$A,_xlfn.MAXIFS($A:$A,$A:$A,"&lt;"&amp;A1944))+SUMIFS(Movimentacao!$D:$D,Movimentacao!$C:$C,C1944,Movimentacao!$A:$A,A1944)</f>
        <v>156428</v>
      </c>
      <c r="E1944" s="2">
        <v>95.03</v>
      </c>
      <c r="F1944" s="2">
        <f t="shared" si="31"/>
        <v>14865352.84</v>
      </c>
    </row>
    <row r="1945" spans="1:6" x14ac:dyDescent="0.25">
      <c r="A1945" s="4">
        <v>44433</v>
      </c>
      <c r="B1945" t="s">
        <v>12</v>
      </c>
      <c r="C1945" t="s">
        <v>52</v>
      </c>
      <c r="D1945" s="7">
        <f>SUMIFS($D:$D,$C:$C,C1945,$A:$A,_xlfn.MAXIFS($A:$A,$A:$A,"&lt;"&amp;A1945))+SUMIFS(Movimentacao!$D:$D,Movimentacao!$C:$C,C1945,Movimentacao!$A:$A,A1945)</f>
        <v>187039</v>
      </c>
      <c r="E1945" s="2">
        <v>98.5</v>
      </c>
      <c r="F1945" s="2">
        <f t="shared" si="31"/>
        <v>18423341.5</v>
      </c>
    </row>
    <row r="1946" spans="1:6" x14ac:dyDescent="0.25">
      <c r="A1946" s="4">
        <v>44433</v>
      </c>
      <c r="B1946" t="s">
        <v>12</v>
      </c>
      <c r="C1946" t="s">
        <v>51</v>
      </c>
      <c r="D1946" s="7">
        <f>SUMIFS($D:$D,$C:$C,C1946,$A:$A,_xlfn.MAXIFS($A:$A,$A:$A,"&lt;"&amp;A1946))+SUMIFS(Movimentacao!$D:$D,Movimentacao!$C:$C,C1946,Movimentacao!$A:$A,A1946)</f>
        <v>34257</v>
      </c>
      <c r="E1946" s="2">
        <v>110.6</v>
      </c>
      <c r="F1946" s="2">
        <f t="shared" si="31"/>
        <v>3788824.1999999997</v>
      </c>
    </row>
    <row r="1947" spans="1:6" x14ac:dyDescent="0.25">
      <c r="A1947" s="4">
        <v>44433</v>
      </c>
      <c r="B1947" t="s">
        <v>12</v>
      </c>
      <c r="C1947" t="s">
        <v>50</v>
      </c>
      <c r="D1947" s="7">
        <f>SUMIFS($D:$D,$C:$C,C1947,$A:$A,_xlfn.MAXIFS($A:$A,$A:$A,"&lt;"&amp;A1947))+SUMIFS(Movimentacao!$D:$D,Movimentacao!$C:$C,C1947,Movimentacao!$A:$A,A1947)</f>
        <v>138700</v>
      </c>
      <c r="E1947" s="2">
        <v>100.32</v>
      </c>
      <c r="F1947" s="2">
        <f t="shared" si="31"/>
        <v>13914383.999999998</v>
      </c>
    </row>
    <row r="1948" spans="1:6" x14ac:dyDescent="0.25">
      <c r="A1948" s="4">
        <v>44433</v>
      </c>
      <c r="B1948" t="s">
        <v>12</v>
      </c>
      <c r="C1948" t="s">
        <v>49</v>
      </c>
      <c r="D1948" s="7">
        <f>SUMIFS($D:$D,$C:$C,C1948,$A:$A,_xlfn.MAXIFS($A:$A,$A:$A,"&lt;"&amp;A1948))+SUMIFS(Movimentacao!$D:$D,Movimentacao!$C:$C,C1948,Movimentacao!$A:$A,A1948)</f>
        <v>32774</v>
      </c>
      <c r="E1948" s="2">
        <v>64.61</v>
      </c>
      <c r="F1948" s="2">
        <f t="shared" si="31"/>
        <v>2117528.14</v>
      </c>
    </row>
    <row r="1949" spans="1:6" x14ac:dyDescent="0.25">
      <c r="A1949" s="4">
        <v>44433</v>
      </c>
      <c r="B1949" t="s">
        <v>12</v>
      </c>
      <c r="C1949" t="s">
        <v>48</v>
      </c>
      <c r="D1949" s="7">
        <f>SUMIFS($D:$D,$C:$C,C1949,$A:$A,_xlfn.MAXIFS($A:$A,$A:$A,"&lt;"&amp;A1949))+SUMIFS(Movimentacao!$D:$D,Movimentacao!$C:$C,C1949,Movimentacao!$A:$A,A1949)</f>
        <v>117439</v>
      </c>
      <c r="E1949" s="2">
        <v>101</v>
      </c>
      <c r="F1949" s="2">
        <f t="shared" si="31"/>
        <v>11861339</v>
      </c>
    </row>
    <row r="1950" spans="1:6" x14ac:dyDescent="0.25">
      <c r="A1950" s="4">
        <v>44433</v>
      </c>
      <c r="B1950" t="s">
        <v>12</v>
      </c>
      <c r="C1950" t="s">
        <v>47</v>
      </c>
      <c r="D1950" s="7">
        <f>SUMIFS($D:$D,$C:$C,C1950,$A:$A,_xlfn.MAXIFS($A:$A,$A:$A,"&lt;"&amp;A1950))+SUMIFS(Movimentacao!$D:$D,Movimentacao!$C:$C,C1950,Movimentacao!$A:$A,A1950)</f>
        <v>67810</v>
      </c>
      <c r="E1950" s="2">
        <v>80.66</v>
      </c>
      <c r="F1950" s="2">
        <f t="shared" si="31"/>
        <v>5469554.5999999996</v>
      </c>
    </row>
    <row r="1951" spans="1:6" x14ac:dyDescent="0.25">
      <c r="A1951" s="4">
        <v>44434</v>
      </c>
      <c r="B1951" t="s">
        <v>12</v>
      </c>
      <c r="C1951" t="s">
        <v>2685</v>
      </c>
      <c r="D1951" s="7">
        <f>SUMIFS($D:$D,$C:$C,C1951,$A:$A,_xlfn.MAXIFS($A:$A,$A:$A,"&lt;"&amp;A1951))+SUMIFS(Movimentacao!$D:$D,Movimentacao!$C:$C,C1951,Movimentacao!$A:$A,A1951)</f>
        <v>64000</v>
      </c>
      <c r="E1951" s="2">
        <v>106.8</v>
      </c>
      <c r="F1951" s="2">
        <f t="shared" si="31"/>
        <v>6835200</v>
      </c>
    </row>
    <row r="1952" spans="1:6" x14ac:dyDescent="0.25">
      <c r="A1952" s="4">
        <v>44434</v>
      </c>
      <c r="B1952" t="s">
        <v>12</v>
      </c>
      <c r="C1952" t="s">
        <v>2682</v>
      </c>
      <c r="D1952" s="7">
        <f>SUMIFS($D:$D,$C:$C,C1952,$A:$A,_xlfn.MAXIFS($A:$A,$A:$A,"&lt;"&amp;A1952))+SUMIFS(Movimentacao!$D:$D,Movimentacao!$C:$C,C1952,Movimentacao!$A:$A,A1952)</f>
        <v>79252</v>
      </c>
      <c r="E1952" s="2">
        <v>86.84</v>
      </c>
      <c r="F1952" s="2">
        <f t="shared" si="31"/>
        <v>6882243.6800000006</v>
      </c>
    </row>
    <row r="1953" spans="1:6" x14ac:dyDescent="0.25">
      <c r="A1953" s="4">
        <v>44434</v>
      </c>
      <c r="B1953" t="s">
        <v>12</v>
      </c>
      <c r="C1953" t="s">
        <v>2680</v>
      </c>
      <c r="D1953" s="7">
        <f>SUMIFS($D:$D,$C:$C,C1953,$A:$A,_xlfn.MAXIFS($A:$A,$A:$A,"&lt;"&amp;A1953))+SUMIFS(Movimentacao!$D:$D,Movimentacao!$C:$C,C1953,Movimentacao!$A:$A,A1953)</f>
        <v>118612</v>
      </c>
      <c r="E1953" s="2">
        <v>102</v>
      </c>
      <c r="F1953" s="2">
        <f t="shared" si="31"/>
        <v>12098424</v>
      </c>
    </row>
    <row r="1954" spans="1:6" x14ac:dyDescent="0.25">
      <c r="A1954" s="4">
        <v>44434</v>
      </c>
      <c r="B1954" t="s">
        <v>12</v>
      </c>
      <c r="C1954" t="s">
        <v>2673</v>
      </c>
      <c r="D1954" s="7">
        <f>SUMIFS($D:$D,$C:$C,C1954,$A:$A,_xlfn.MAXIFS($A:$A,$A:$A,"&lt;"&amp;A1954))+SUMIFS(Movimentacao!$D:$D,Movimentacao!$C:$C,C1954,Movimentacao!$A:$A,A1954)</f>
        <v>626</v>
      </c>
      <c r="E1954" s="2">
        <v>97.64</v>
      </c>
      <c r="F1954" s="2">
        <f t="shared" si="31"/>
        <v>61122.64</v>
      </c>
    </row>
    <row r="1955" spans="1:6" x14ac:dyDescent="0.25">
      <c r="A1955" s="4">
        <v>44434</v>
      </c>
      <c r="B1955" t="s">
        <v>12</v>
      </c>
      <c r="C1955" t="s">
        <v>2672</v>
      </c>
      <c r="D1955" s="7">
        <f>SUMIFS($D:$D,$C:$C,C1955,$A:$A,_xlfn.MAXIFS($A:$A,$A:$A,"&lt;"&amp;A1955))+SUMIFS(Movimentacao!$D:$D,Movimentacao!$C:$C,C1955,Movimentacao!$A:$A,A1955)</f>
        <v>125878</v>
      </c>
      <c r="E1955" s="2">
        <v>81.55</v>
      </c>
      <c r="F1955" s="2">
        <f t="shared" si="31"/>
        <v>10265350.9</v>
      </c>
    </row>
    <row r="1956" spans="1:6" x14ac:dyDescent="0.25">
      <c r="A1956" s="4">
        <v>44434</v>
      </c>
      <c r="B1956" t="s">
        <v>12</v>
      </c>
      <c r="C1956" t="s">
        <v>2671</v>
      </c>
      <c r="D1956" s="7">
        <f>SUMIFS($D:$D,$C:$C,C1956,$A:$A,_xlfn.MAXIFS($A:$A,$A:$A,"&lt;"&amp;A1956))+SUMIFS(Movimentacao!$D:$D,Movimentacao!$C:$C,C1956,Movimentacao!$A:$A,A1956)</f>
        <v>55971</v>
      </c>
      <c r="E1956" s="2">
        <v>187.02</v>
      </c>
      <c r="F1956" s="2">
        <f t="shared" si="31"/>
        <v>10467696.42</v>
      </c>
    </row>
    <row r="1957" spans="1:6" x14ac:dyDescent="0.25">
      <c r="A1957" s="4">
        <v>44434</v>
      </c>
      <c r="B1957" t="s">
        <v>12</v>
      </c>
      <c r="C1957" t="s">
        <v>2670</v>
      </c>
      <c r="D1957" s="7">
        <f>SUMIFS($D:$D,$C:$C,C1957,$A:$A,_xlfn.MAXIFS($A:$A,$A:$A,"&lt;"&amp;A1957))+SUMIFS(Movimentacao!$D:$D,Movimentacao!$C:$C,C1957,Movimentacao!$A:$A,A1957)</f>
        <v>72289</v>
      </c>
      <c r="E1957" s="2">
        <v>77.23</v>
      </c>
      <c r="F1957" s="2">
        <f t="shared" si="31"/>
        <v>5582879.4700000007</v>
      </c>
    </row>
    <row r="1958" spans="1:6" x14ac:dyDescent="0.25">
      <c r="A1958" s="4">
        <v>44434</v>
      </c>
      <c r="B1958" t="s">
        <v>12</v>
      </c>
      <c r="C1958" t="s">
        <v>56</v>
      </c>
      <c r="D1958" s="7">
        <f>SUMIFS($D:$D,$C:$C,C1958,$A:$A,_xlfn.MAXIFS($A:$A,$A:$A,"&lt;"&amp;A1958))+SUMIFS(Movimentacao!$D:$D,Movimentacao!$C:$C,C1958,Movimentacao!$A:$A,A1958)</f>
        <v>132323</v>
      </c>
      <c r="E1958" s="2">
        <v>104.12</v>
      </c>
      <c r="F1958" s="2">
        <f t="shared" si="31"/>
        <v>13777470.76</v>
      </c>
    </row>
    <row r="1959" spans="1:6" x14ac:dyDescent="0.25">
      <c r="A1959" s="4">
        <v>44434</v>
      </c>
      <c r="B1959" t="s">
        <v>12</v>
      </c>
      <c r="C1959" t="s">
        <v>2674</v>
      </c>
      <c r="D1959" s="7">
        <f>SUMIFS($D:$D,$C:$C,C1959,$A:$A,_xlfn.MAXIFS($A:$A,$A:$A,"&lt;"&amp;A1959))+SUMIFS(Movimentacao!$D:$D,Movimentacao!$C:$C,C1959,Movimentacao!$A:$A,A1959)</f>
        <v>207</v>
      </c>
      <c r="E1959" s="2">
        <v>0.73</v>
      </c>
      <c r="F1959" s="2">
        <f t="shared" si="31"/>
        <v>151.10999999999999</v>
      </c>
    </row>
    <row r="1960" spans="1:6" x14ac:dyDescent="0.25">
      <c r="A1960" s="4">
        <v>44434</v>
      </c>
      <c r="B1960" t="s">
        <v>12</v>
      </c>
      <c r="C1960" t="s">
        <v>54</v>
      </c>
      <c r="D1960" s="7">
        <f>SUMIFS($D:$D,$C:$C,C1960,$A:$A,_xlfn.MAXIFS($A:$A,$A:$A,"&lt;"&amp;A1960))+SUMIFS(Movimentacao!$D:$D,Movimentacao!$C:$C,C1960,Movimentacao!$A:$A,A1960)</f>
        <v>85534</v>
      </c>
      <c r="E1960" s="2">
        <v>50.5</v>
      </c>
      <c r="F1960" s="2">
        <f t="shared" si="31"/>
        <v>4319467</v>
      </c>
    </row>
    <row r="1961" spans="1:6" x14ac:dyDescent="0.25">
      <c r="A1961" s="4">
        <v>44434</v>
      </c>
      <c r="B1961" t="s">
        <v>12</v>
      </c>
      <c r="C1961" t="s">
        <v>47</v>
      </c>
      <c r="D1961" s="7">
        <f>SUMIFS($D:$D,$C:$C,C1961,$A:$A,_xlfn.MAXIFS($A:$A,$A:$A,"&lt;"&amp;A1961))+SUMIFS(Movimentacao!$D:$D,Movimentacao!$C:$C,C1961,Movimentacao!$A:$A,A1961)</f>
        <v>68892</v>
      </c>
      <c r="E1961" s="2">
        <v>78.45</v>
      </c>
      <c r="F1961" s="2">
        <f t="shared" si="31"/>
        <v>5404577.4000000004</v>
      </c>
    </row>
    <row r="1962" spans="1:6" x14ac:dyDescent="0.25">
      <c r="A1962" s="4">
        <v>44434</v>
      </c>
      <c r="B1962" t="s">
        <v>12</v>
      </c>
      <c r="C1962" t="s">
        <v>48</v>
      </c>
      <c r="D1962" s="7">
        <f>SUMIFS($D:$D,$C:$C,C1962,$A:$A,_xlfn.MAXIFS($A:$A,$A:$A,"&lt;"&amp;A1962))+SUMIFS(Movimentacao!$D:$D,Movimentacao!$C:$C,C1962,Movimentacao!$A:$A,A1962)</f>
        <v>117439</v>
      </c>
      <c r="E1962" s="2">
        <v>99.56</v>
      </c>
      <c r="F1962" s="2">
        <f t="shared" si="31"/>
        <v>11692226.84</v>
      </c>
    </row>
    <row r="1963" spans="1:6" x14ac:dyDescent="0.25">
      <c r="A1963" s="4">
        <v>44434</v>
      </c>
      <c r="B1963" t="s">
        <v>12</v>
      </c>
      <c r="C1963" t="s">
        <v>49</v>
      </c>
      <c r="D1963" s="7">
        <f>SUMIFS($D:$D,$C:$C,C1963,$A:$A,_xlfn.MAXIFS($A:$A,$A:$A,"&lt;"&amp;A1963))+SUMIFS(Movimentacao!$D:$D,Movimentacao!$C:$C,C1963,Movimentacao!$A:$A,A1963)</f>
        <v>32774</v>
      </c>
      <c r="E1963" s="2">
        <v>65</v>
      </c>
      <c r="F1963" s="2">
        <f t="shared" si="31"/>
        <v>2130310</v>
      </c>
    </row>
    <row r="1964" spans="1:6" x14ac:dyDescent="0.25">
      <c r="A1964" s="4">
        <v>44434</v>
      </c>
      <c r="B1964" t="s">
        <v>12</v>
      </c>
      <c r="C1964" t="s">
        <v>55</v>
      </c>
      <c r="D1964" s="7">
        <f>SUMIFS($D:$D,$C:$C,C1964,$A:$A,_xlfn.MAXIFS($A:$A,$A:$A,"&lt;"&amp;A1964))+SUMIFS(Movimentacao!$D:$D,Movimentacao!$C:$C,C1964,Movimentacao!$A:$A,A1964)</f>
        <v>30794</v>
      </c>
      <c r="E1964" s="2">
        <v>91.25</v>
      </c>
      <c r="F1964" s="2">
        <f t="shared" si="31"/>
        <v>2809952.5</v>
      </c>
    </row>
    <row r="1965" spans="1:6" x14ac:dyDescent="0.25">
      <c r="A1965" s="4">
        <v>44434</v>
      </c>
      <c r="B1965" t="s">
        <v>12</v>
      </c>
      <c r="C1965" t="s">
        <v>51</v>
      </c>
      <c r="D1965" s="7">
        <f>SUMIFS($D:$D,$C:$C,C1965,$A:$A,_xlfn.MAXIFS($A:$A,$A:$A,"&lt;"&amp;A1965))+SUMIFS(Movimentacao!$D:$D,Movimentacao!$C:$C,C1965,Movimentacao!$A:$A,A1965)</f>
        <v>34257</v>
      </c>
      <c r="E1965" s="2">
        <v>112.5</v>
      </c>
      <c r="F1965" s="2">
        <f t="shared" si="31"/>
        <v>3853912.5</v>
      </c>
    </row>
    <row r="1966" spans="1:6" x14ac:dyDescent="0.25">
      <c r="A1966" s="4">
        <v>44434</v>
      </c>
      <c r="B1966" t="s">
        <v>12</v>
      </c>
      <c r="C1966" t="s">
        <v>52</v>
      </c>
      <c r="D1966" s="7">
        <f>SUMIFS($D:$D,$C:$C,C1966,$A:$A,_xlfn.MAXIFS($A:$A,$A:$A,"&lt;"&amp;A1966))+SUMIFS(Movimentacao!$D:$D,Movimentacao!$C:$C,C1966,Movimentacao!$A:$A,A1966)</f>
        <v>187039</v>
      </c>
      <c r="E1966" s="2">
        <v>98.48</v>
      </c>
      <c r="F1966" s="2">
        <f t="shared" si="31"/>
        <v>18419600.720000003</v>
      </c>
    </row>
    <row r="1967" spans="1:6" x14ac:dyDescent="0.25">
      <c r="A1967" s="4">
        <v>44434</v>
      </c>
      <c r="B1967" t="s">
        <v>12</v>
      </c>
      <c r="C1967" t="s">
        <v>53</v>
      </c>
      <c r="D1967" s="7">
        <f>SUMIFS($D:$D,$C:$C,C1967,$A:$A,_xlfn.MAXIFS($A:$A,$A:$A,"&lt;"&amp;A1967))+SUMIFS(Movimentacao!$D:$D,Movimentacao!$C:$C,C1967,Movimentacao!$A:$A,A1967)</f>
        <v>156428</v>
      </c>
      <c r="E1967" s="2">
        <v>95.21</v>
      </c>
      <c r="F1967" s="2">
        <f t="shared" si="31"/>
        <v>14893509.879999999</v>
      </c>
    </row>
    <row r="1968" spans="1:6" x14ac:dyDescent="0.25">
      <c r="A1968" s="4">
        <v>44434</v>
      </c>
      <c r="B1968" t="s">
        <v>12</v>
      </c>
      <c r="C1968" t="s">
        <v>50</v>
      </c>
      <c r="D1968" s="7">
        <f>SUMIFS($D:$D,$C:$C,C1968,$A:$A,_xlfn.MAXIFS($A:$A,$A:$A,"&lt;"&amp;A1968))+SUMIFS(Movimentacao!$D:$D,Movimentacao!$C:$C,C1968,Movimentacao!$A:$A,A1968)</f>
        <v>138700</v>
      </c>
      <c r="E1968" s="2">
        <v>99.83</v>
      </c>
      <c r="F1968" s="2">
        <f t="shared" si="31"/>
        <v>13846421</v>
      </c>
    </row>
    <row r="1969" spans="1:6" x14ac:dyDescent="0.25">
      <c r="A1969" s="4">
        <v>44435</v>
      </c>
      <c r="B1969" t="s">
        <v>12</v>
      </c>
      <c r="C1969" t="s">
        <v>2670</v>
      </c>
      <c r="D1969" s="7">
        <f>SUMIFS($D:$D,$C:$C,C1969,$A:$A,_xlfn.MAXIFS($A:$A,$A:$A,"&lt;"&amp;A1969))+SUMIFS(Movimentacao!$D:$D,Movimentacao!$C:$C,C1969,Movimentacao!$A:$A,A1969)</f>
        <v>72289</v>
      </c>
      <c r="E1969" s="2">
        <v>77.180000000000007</v>
      </c>
      <c r="F1969" s="2">
        <f t="shared" si="31"/>
        <v>5579265.0200000005</v>
      </c>
    </row>
    <row r="1970" spans="1:6" x14ac:dyDescent="0.25">
      <c r="A1970" s="4">
        <v>44435</v>
      </c>
      <c r="B1970" t="s">
        <v>12</v>
      </c>
      <c r="C1970" t="s">
        <v>2685</v>
      </c>
      <c r="D1970" s="7">
        <f>SUMIFS($D:$D,$C:$C,C1970,$A:$A,_xlfn.MAXIFS($A:$A,$A:$A,"&lt;"&amp;A1970))+SUMIFS(Movimentacao!$D:$D,Movimentacao!$C:$C,C1970,Movimentacao!$A:$A,A1970)</f>
        <v>64000</v>
      </c>
      <c r="E1970" s="2">
        <v>107.3</v>
      </c>
      <c r="F1970" s="2">
        <f t="shared" si="31"/>
        <v>6867200</v>
      </c>
    </row>
    <row r="1971" spans="1:6" x14ac:dyDescent="0.25">
      <c r="A1971" s="4">
        <v>44435</v>
      </c>
      <c r="B1971" t="s">
        <v>12</v>
      </c>
      <c r="C1971" t="s">
        <v>2682</v>
      </c>
      <c r="D1971" s="7">
        <f>SUMIFS($D:$D,$C:$C,C1971,$A:$A,_xlfn.MAXIFS($A:$A,$A:$A,"&lt;"&amp;A1971))+SUMIFS(Movimentacao!$D:$D,Movimentacao!$C:$C,C1971,Movimentacao!$A:$A,A1971)</f>
        <v>79252</v>
      </c>
      <c r="E1971" s="2">
        <v>86</v>
      </c>
      <c r="F1971" s="2">
        <f t="shared" si="31"/>
        <v>6815672</v>
      </c>
    </row>
    <row r="1972" spans="1:6" x14ac:dyDescent="0.25">
      <c r="A1972" s="4">
        <v>44435</v>
      </c>
      <c r="B1972" t="s">
        <v>12</v>
      </c>
      <c r="C1972" t="s">
        <v>2680</v>
      </c>
      <c r="D1972" s="7">
        <f>SUMIFS($D:$D,$C:$C,C1972,$A:$A,_xlfn.MAXIFS($A:$A,$A:$A,"&lt;"&amp;A1972))+SUMIFS(Movimentacao!$D:$D,Movimentacao!$C:$C,C1972,Movimentacao!$A:$A,A1972)</f>
        <v>118676</v>
      </c>
      <c r="E1972" s="2">
        <v>101.5</v>
      </c>
      <c r="F1972" s="2">
        <f t="shared" si="31"/>
        <v>12045614</v>
      </c>
    </row>
    <row r="1973" spans="1:6" x14ac:dyDescent="0.25">
      <c r="A1973" s="4">
        <v>44435</v>
      </c>
      <c r="B1973" t="s">
        <v>12</v>
      </c>
      <c r="C1973" t="s">
        <v>2673</v>
      </c>
      <c r="D1973" s="7">
        <f>SUMIFS($D:$D,$C:$C,C1973,$A:$A,_xlfn.MAXIFS($A:$A,$A:$A,"&lt;"&amp;A1973))+SUMIFS(Movimentacao!$D:$D,Movimentacao!$C:$C,C1973,Movimentacao!$A:$A,A1973)</f>
        <v>626</v>
      </c>
      <c r="E1973" s="2">
        <v>97.9</v>
      </c>
      <c r="F1973" s="2">
        <f t="shared" si="31"/>
        <v>61285.4</v>
      </c>
    </row>
    <row r="1974" spans="1:6" x14ac:dyDescent="0.25">
      <c r="A1974" s="4">
        <v>44435</v>
      </c>
      <c r="B1974" t="s">
        <v>12</v>
      </c>
      <c r="C1974" t="s">
        <v>2672</v>
      </c>
      <c r="D1974" s="7">
        <f>SUMIFS($D:$D,$C:$C,C1974,$A:$A,_xlfn.MAXIFS($A:$A,$A:$A,"&lt;"&amp;A1974))+SUMIFS(Movimentacao!$D:$D,Movimentacao!$C:$C,C1974,Movimentacao!$A:$A,A1974)</f>
        <v>125878</v>
      </c>
      <c r="E1974" s="2">
        <v>82</v>
      </c>
      <c r="F1974" s="2">
        <f t="shared" si="31"/>
        <v>10321996</v>
      </c>
    </row>
    <row r="1975" spans="1:6" x14ac:dyDescent="0.25">
      <c r="A1975" s="4">
        <v>44435</v>
      </c>
      <c r="B1975" t="s">
        <v>12</v>
      </c>
      <c r="C1975" t="s">
        <v>2671</v>
      </c>
      <c r="D1975" s="7">
        <f>SUMIFS($D:$D,$C:$C,C1975,$A:$A,_xlfn.MAXIFS($A:$A,$A:$A,"&lt;"&amp;A1975))+SUMIFS(Movimentacao!$D:$D,Movimentacao!$C:$C,C1975,Movimentacao!$A:$A,A1975)</f>
        <v>55971</v>
      </c>
      <c r="E1975" s="2">
        <v>187.9</v>
      </c>
      <c r="F1975" s="2">
        <f t="shared" si="31"/>
        <v>10516950.9</v>
      </c>
    </row>
    <row r="1976" spans="1:6" x14ac:dyDescent="0.25">
      <c r="A1976" s="4">
        <v>44435</v>
      </c>
      <c r="B1976" t="s">
        <v>12</v>
      </c>
      <c r="C1976" t="s">
        <v>56</v>
      </c>
      <c r="D1976" s="7">
        <f>SUMIFS($D:$D,$C:$C,C1976,$A:$A,_xlfn.MAXIFS($A:$A,$A:$A,"&lt;"&amp;A1976))+SUMIFS(Movimentacao!$D:$D,Movimentacao!$C:$C,C1976,Movimentacao!$A:$A,A1976)</f>
        <v>132323</v>
      </c>
      <c r="E1976" s="2">
        <v>104.69</v>
      </c>
      <c r="F1976" s="2">
        <f t="shared" si="31"/>
        <v>13852894.869999999</v>
      </c>
    </row>
    <row r="1977" spans="1:6" x14ac:dyDescent="0.25">
      <c r="A1977" s="4">
        <v>44435</v>
      </c>
      <c r="B1977" t="s">
        <v>12</v>
      </c>
      <c r="C1977" t="s">
        <v>2674</v>
      </c>
      <c r="D1977" s="7">
        <f>SUMIFS($D:$D,$C:$C,C1977,$A:$A,_xlfn.MAXIFS($A:$A,$A:$A,"&lt;"&amp;A1977))+SUMIFS(Movimentacao!$D:$D,Movimentacao!$C:$C,C1977,Movimentacao!$A:$A,A1977)</f>
        <v>207</v>
      </c>
      <c r="E1977" s="2">
        <v>0.87</v>
      </c>
      <c r="F1977" s="2">
        <f t="shared" si="31"/>
        <v>180.09</v>
      </c>
    </row>
    <row r="1978" spans="1:6" x14ac:dyDescent="0.25">
      <c r="A1978" s="4">
        <v>44435</v>
      </c>
      <c r="B1978" t="s">
        <v>12</v>
      </c>
      <c r="C1978" t="s">
        <v>54</v>
      </c>
      <c r="D1978" s="7">
        <f>SUMIFS($D:$D,$C:$C,C1978,$A:$A,_xlfn.MAXIFS($A:$A,$A:$A,"&lt;"&amp;A1978))+SUMIFS(Movimentacao!$D:$D,Movimentacao!$C:$C,C1978,Movimentacao!$A:$A,A1978)</f>
        <v>85534</v>
      </c>
      <c r="E1978" s="2">
        <v>50.2</v>
      </c>
      <c r="F1978" s="2">
        <f t="shared" si="31"/>
        <v>4293806.8</v>
      </c>
    </row>
    <row r="1979" spans="1:6" x14ac:dyDescent="0.25">
      <c r="A1979" s="4">
        <v>44435</v>
      </c>
      <c r="B1979" t="s">
        <v>12</v>
      </c>
      <c r="C1979" t="s">
        <v>47</v>
      </c>
      <c r="D1979" s="7">
        <f>SUMIFS($D:$D,$C:$C,C1979,$A:$A,_xlfn.MAXIFS($A:$A,$A:$A,"&lt;"&amp;A1979))+SUMIFS(Movimentacao!$D:$D,Movimentacao!$C:$C,C1979,Movimentacao!$A:$A,A1979)</f>
        <v>69853</v>
      </c>
      <c r="E1979" s="2">
        <v>79.88</v>
      </c>
      <c r="F1979" s="2">
        <f t="shared" si="31"/>
        <v>5579857.6399999997</v>
      </c>
    </row>
    <row r="1980" spans="1:6" x14ac:dyDescent="0.25">
      <c r="A1980" s="4">
        <v>44435</v>
      </c>
      <c r="B1980" t="s">
        <v>12</v>
      </c>
      <c r="C1980" t="s">
        <v>48</v>
      </c>
      <c r="D1980" s="7">
        <f>SUMIFS($D:$D,$C:$C,C1980,$A:$A,_xlfn.MAXIFS($A:$A,$A:$A,"&lt;"&amp;A1980))+SUMIFS(Movimentacao!$D:$D,Movimentacao!$C:$C,C1980,Movimentacao!$A:$A,A1980)</f>
        <v>117439</v>
      </c>
      <c r="E1980" s="2">
        <v>100.9</v>
      </c>
      <c r="F1980" s="2">
        <f t="shared" si="31"/>
        <v>11849595.100000001</v>
      </c>
    </row>
    <row r="1981" spans="1:6" x14ac:dyDescent="0.25">
      <c r="A1981" s="4">
        <v>44435</v>
      </c>
      <c r="B1981" t="s">
        <v>12</v>
      </c>
      <c r="C1981" t="s">
        <v>49</v>
      </c>
      <c r="D1981" s="7">
        <f>SUMIFS($D:$D,$C:$C,C1981,$A:$A,_xlfn.MAXIFS($A:$A,$A:$A,"&lt;"&amp;A1981))+SUMIFS(Movimentacao!$D:$D,Movimentacao!$C:$C,C1981,Movimentacao!$A:$A,A1981)</f>
        <v>32774</v>
      </c>
      <c r="E1981" s="2">
        <v>66</v>
      </c>
      <c r="F1981" s="2">
        <f t="shared" si="31"/>
        <v>2163084</v>
      </c>
    </row>
    <row r="1982" spans="1:6" x14ac:dyDescent="0.25">
      <c r="A1982" s="4">
        <v>44435</v>
      </c>
      <c r="B1982" t="s">
        <v>12</v>
      </c>
      <c r="C1982" t="s">
        <v>55</v>
      </c>
      <c r="D1982" s="7">
        <f>SUMIFS($D:$D,$C:$C,C1982,$A:$A,_xlfn.MAXIFS($A:$A,$A:$A,"&lt;"&amp;A1982))+SUMIFS(Movimentacao!$D:$D,Movimentacao!$C:$C,C1982,Movimentacao!$A:$A,A1982)</f>
        <v>30794</v>
      </c>
      <c r="E1982" s="2">
        <v>92.99</v>
      </c>
      <c r="F1982" s="2">
        <f t="shared" si="31"/>
        <v>2863534.06</v>
      </c>
    </row>
    <row r="1983" spans="1:6" x14ac:dyDescent="0.25">
      <c r="A1983" s="4">
        <v>44435</v>
      </c>
      <c r="B1983" t="s">
        <v>12</v>
      </c>
      <c r="C1983" t="s">
        <v>51</v>
      </c>
      <c r="D1983" s="7">
        <f>SUMIFS($D:$D,$C:$C,C1983,$A:$A,_xlfn.MAXIFS($A:$A,$A:$A,"&lt;"&amp;A1983))+SUMIFS(Movimentacao!$D:$D,Movimentacao!$C:$C,C1983,Movimentacao!$A:$A,A1983)</f>
        <v>34257</v>
      </c>
      <c r="E1983" s="2">
        <v>112.39</v>
      </c>
      <c r="F1983" s="2">
        <f t="shared" si="31"/>
        <v>3850144.23</v>
      </c>
    </row>
    <row r="1984" spans="1:6" x14ac:dyDescent="0.25">
      <c r="A1984" s="4">
        <v>44435</v>
      </c>
      <c r="B1984" t="s">
        <v>12</v>
      </c>
      <c r="C1984" t="s">
        <v>52</v>
      </c>
      <c r="D1984" s="7">
        <f>SUMIFS($D:$D,$C:$C,C1984,$A:$A,_xlfn.MAXIFS($A:$A,$A:$A,"&lt;"&amp;A1984))+SUMIFS(Movimentacao!$D:$D,Movimentacao!$C:$C,C1984,Movimentacao!$A:$A,A1984)</f>
        <v>187039</v>
      </c>
      <c r="E1984" s="2">
        <v>98.09</v>
      </c>
      <c r="F1984" s="2">
        <f t="shared" si="31"/>
        <v>18346655.510000002</v>
      </c>
    </row>
    <row r="1985" spans="1:6" x14ac:dyDescent="0.25">
      <c r="A1985" s="4">
        <v>44435</v>
      </c>
      <c r="B1985" t="s">
        <v>12</v>
      </c>
      <c r="C1985" t="s">
        <v>53</v>
      </c>
      <c r="D1985" s="7">
        <f>SUMIFS($D:$D,$C:$C,C1985,$A:$A,_xlfn.MAXIFS($A:$A,$A:$A,"&lt;"&amp;A1985))+SUMIFS(Movimentacao!$D:$D,Movimentacao!$C:$C,C1985,Movimentacao!$A:$A,A1985)</f>
        <v>156428</v>
      </c>
      <c r="E1985" s="2">
        <v>94.95</v>
      </c>
      <c r="F1985" s="2">
        <f t="shared" si="31"/>
        <v>14852838.6</v>
      </c>
    </row>
    <row r="1986" spans="1:6" x14ac:dyDescent="0.25">
      <c r="A1986" s="4">
        <v>44435</v>
      </c>
      <c r="B1986" t="s">
        <v>12</v>
      </c>
      <c r="C1986" t="s">
        <v>50</v>
      </c>
      <c r="D1986" s="7">
        <f>SUMIFS($D:$D,$C:$C,C1986,$A:$A,_xlfn.MAXIFS($A:$A,$A:$A,"&lt;"&amp;A1986))+SUMIFS(Movimentacao!$D:$D,Movimentacao!$C:$C,C1986,Movimentacao!$A:$A,A1986)</f>
        <v>138700</v>
      </c>
      <c r="E1986" s="2">
        <v>100.37</v>
      </c>
      <c r="F1986" s="2">
        <f t="shared" si="31"/>
        <v>13921319</v>
      </c>
    </row>
    <row r="1987" spans="1:6" x14ac:dyDescent="0.25">
      <c r="A1987" s="4">
        <v>44438</v>
      </c>
      <c r="B1987" t="s">
        <v>12</v>
      </c>
      <c r="C1987" t="s">
        <v>56</v>
      </c>
      <c r="D1987" s="7">
        <f>SUMIFS($D:$D,$C:$C,C1987,$A:$A,_xlfn.MAXIFS($A:$A,$A:$A,"&lt;"&amp;A1987))+SUMIFS(Movimentacao!$D:$D,Movimentacao!$C:$C,C1987,Movimentacao!$A:$A,A1987)</f>
        <v>132323</v>
      </c>
      <c r="E1987" s="2">
        <v>104.8</v>
      </c>
      <c r="F1987" s="2">
        <f t="shared" si="31"/>
        <v>13867450.4</v>
      </c>
    </row>
    <row r="1988" spans="1:6" x14ac:dyDescent="0.25">
      <c r="A1988" s="4">
        <v>44438</v>
      </c>
      <c r="B1988" t="s">
        <v>12</v>
      </c>
      <c r="C1988" t="s">
        <v>2685</v>
      </c>
      <c r="D1988" s="7">
        <f>SUMIFS($D:$D,$C:$C,C1988,$A:$A,_xlfn.MAXIFS($A:$A,$A:$A,"&lt;"&amp;A1988))+SUMIFS(Movimentacao!$D:$D,Movimentacao!$C:$C,C1988,Movimentacao!$A:$A,A1988)</f>
        <v>64000</v>
      </c>
      <c r="E1988" s="2">
        <v>107.21</v>
      </c>
      <c r="F1988" s="2">
        <f t="shared" si="31"/>
        <v>6861440</v>
      </c>
    </row>
    <row r="1989" spans="1:6" x14ac:dyDescent="0.25">
      <c r="A1989" s="4">
        <v>44438</v>
      </c>
      <c r="B1989" t="s">
        <v>12</v>
      </c>
      <c r="C1989" t="s">
        <v>2682</v>
      </c>
      <c r="D1989" s="7">
        <f>SUMIFS($D:$D,$C:$C,C1989,$A:$A,_xlfn.MAXIFS($A:$A,$A:$A,"&lt;"&amp;A1989))+SUMIFS(Movimentacao!$D:$D,Movimentacao!$C:$C,C1989,Movimentacao!$A:$A,A1989)</f>
        <v>79643</v>
      </c>
      <c r="E1989" s="2">
        <v>87.48</v>
      </c>
      <c r="F1989" s="2">
        <f t="shared" si="31"/>
        <v>6967169.6400000006</v>
      </c>
    </row>
    <row r="1990" spans="1:6" x14ac:dyDescent="0.25">
      <c r="A1990" s="4">
        <v>44438</v>
      </c>
      <c r="B1990" t="s">
        <v>12</v>
      </c>
      <c r="C1990" t="s">
        <v>2680</v>
      </c>
      <c r="D1990" s="7">
        <f>SUMIFS($D:$D,$C:$C,C1990,$A:$A,_xlfn.MAXIFS($A:$A,$A:$A,"&lt;"&amp;A1990))+SUMIFS(Movimentacao!$D:$D,Movimentacao!$C:$C,C1990,Movimentacao!$A:$A,A1990)</f>
        <v>118717</v>
      </c>
      <c r="E1990" s="2">
        <v>101.75</v>
      </c>
      <c r="F1990" s="2">
        <f t="shared" si="31"/>
        <v>12079454.75</v>
      </c>
    </row>
    <row r="1991" spans="1:6" x14ac:dyDescent="0.25">
      <c r="A1991" s="4">
        <v>44438</v>
      </c>
      <c r="B1991" t="s">
        <v>12</v>
      </c>
      <c r="C1991" t="s">
        <v>2673</v>
      </c>
      <c r="D1991" s="7">
        <f>SUMIFS($D:$D,$C:$C,C1991,$A:$A,_xlfn.MAXIFS($A:$A,$A:$A,"&lt;"&amp;A1991))+SUMIFS(Movimentacao!$D:$D,Movimentacao!$C:$C,C1991,Movimentacao!$A:$A,A1991)</f>
        <v>626</v>
      </c>
      <c r="E1991" s="2">
        <v>97.6</v>
      </c>
      <c r="F1991" s="2">
        <f t="shared" si="31"/>
        <v>61097.599999999999</v>
      </c>
    </row>
    <row r="1992" spans="1:6" x14ac:dyDescent="0.25">
      <c r="A1992" s="4">
        <v>44438</v>
      </c>
      <c r="B1992" t="s">
        <v>12</v>
      </c>
      <c r="C1992" t="s">
        <v>2672</v>
      </c>
      <c r="D1992" s="7">
        <f>SUMIFS($D:$D,$C:$C,C1992,$A:$A,_xlfn.MAXIFS($A:$A,$A:$A,"&lt;"&amp;A1992))+SUMIFS(Movimentacao!$D:$D,Movimentacao!$C:$C,C1992,Movimentacao!$A:$A,A1992)</f>
        <v>125878</v>
      </c>
      <c r="E1992" s="2">
        <v>81.97</v>
      </c>
      <c r="F1992" s="2">
        <f t="shared" si="31"/>
        <v>10318219.66</v>
      </c>
    </row>
    <row r="1993" spans="1:6" x14ac:dyDescent="0.25">
      <c r="A1993" s="4">
        <v>44438</v>
      </c>
      <c r="B1993" t="s">
        <v>12</v>
      </c>
      <c r="C1993" t="s">
        <v>2671</v>
      </c>
      <c r="D1993" s="7">
        <f>SUMIFS($D:$D,$C:$C,C1993,$A:$A,_xlfn.MAXIFS($A:$A,$A:$A,"&lt;"&amp;A1993))+SUMIFS(Movimentacao!$D:$D,Movimentacao!$C:$C,C1993,Movimentacao!$A:$A,A1993)</f>
        <v>55971</v>
      </c>
      <c r="E1993" s="2">
        <v>188</v>
      </c>
      <c r="F1993" s="2">
        <f t="shared" ref="F1993:F2056" si="32">D1993*E1993</f>
        <v>10522548</v>
      </c>
    </row>
    <row r="1994" spans="1:6" x14ac:dyDescent="0.25">
      <c r="A1994" s="4">
        <v>44438</v>
      </c>
      <c r="B1994" t="s">
        <v>12</v>
      </c>
      <c r="C1994" t="s">
        <v>2670</v>
      </c>
      <c r="D1994" s="7">
        <f>SUMIFS($D:$D,$C:$C,C1994,$A:$A,_xlfn.MAXIFS($A:$A,$A:$A,"&lt;"&amp;A1994))+SUMIFS(Movimentacao!$D:$D,Movimentacao!$C:$C,C1994,Movimentacao!$A:$A,A1994)</f>
        <v>72289</v>
      </c>
      <c r="E1994" s="2">
        <v>77.31</v>
      </c>
      <c r="F1994" s="2">
        <f t="shared" si="32"/>
        <v>5588662.5899999999</v>
      </c>
    </row>
    <row r="1995" spans="1:6" x14ac:dyDescent="0.25">
      <c r="A1995" s="4">
        <v>44438</v>
      </c>
      <c r="B1995" t="s">
        <v>12</v>
      </c>
      <c r="C1995" t="s">
        <v>2674</v>
      </c>
      <c r="D1995" s="7">
        <f>SUMIFS($D:$D,$C:$C,C1995,$A:$A,_xlfn.MAXIFS($A:$A,$A:$A,"&lt;"&amp;A1995))+SUMIFS(Movimentacao!$D:$D,Movimentacao!$C:$C,C1995,Movimentacao!$A:$A,A1995)</f>
        <v>207</v>
      </c>
      <c r="E1995" s="2">
        <v>0.56000000000000005</v>
      </c>
      <c r="F1995" s="2">
        <f t="shared" si="32"/>
        <v>115.92000000000002</v>
      </c>
    </row>
    <row r="1996" spans="1:6" x14ac:dyDescent="0.25">
      <c r="A1996" s="4">
        <v>44438</v>
      </c>
      <c r="B1996" t="s">
        <v>12</v>
      </c>
      <c r="C1996" t="s">
        <v>55</v>
      </c>
      <c r="D1996" s="7">
        <f>SUMIFS($D:$D,$C:$C,C1996,$A:$A,_xlfn.MAXIFS($A:$A,$A:$A,"&lt;"&amp;A1996))+SUMIFS(Movimentacao!$D:$D,Movimentacao!$C:$C,C1996,Movimentacao!$A:$A,A1996)</f>
        <v>30794</v>
      </c>
      <c r="E1996" s="2">
        <v>93.5</v>
      </c>
      <c r="F1996" s="2">
        <f t="shared" si="32"/>
        <v>2879239</v>
      </c>
    </row>
    <row r="1997" spans="1:6" x14ac:dyDescent="0.25">
      <c r="A1997" s="4">
        <v>44438</v>
      </c>
      <c r="B1997" t="s">
        <v>12</v>
      </c>
      <c r="C1997" t="s">
        <v>53</v>
      </c>
      <c r="D1997" s="7">
        <f>SUMIFS($D:$D,$C:$C,C1997,$A:$A,_xlfn.MAXIFS($A:$A,$A:$A,"&lt;"&amp;A1997))+SUMIFS(Movimentacao!$D:$D,Movimentacao!$C:$C,C1997,Movimentacao!$A:$A,A1997)</f>
        <v>156428</v>
      </c>
      <c r="E1997" s="2">
        <v>93.92</v>
      </c>
      <c r="F1997" s="2">
        <f t="shared" si="32"/>
        <v>14691717.76</v>
      </c>
    </row>
    <row r="1998" spans="1:6" x14ac:dyDescent="0.25">
      <c r="A1998" s="4">
        <v>44438</v>
      </c>
      <c r="B1998" t="s">
        <v>12</v>
      </c>
      <c r="C1998" t="s">
        <v>52</v>
      </c>
      <c r="D1998" s="7">
        <f>SUMIFS($D:$D,$C:$C,C1998,$A:$A,_xlfn.MAXIFS($A:$A,$A:$A,"&lt;"&amp;A1998))+SUMIFS(Movimentacao!$D:$D,Movimentacao!$C:$C,C1998,Movimentacao!$A:$A,A1998)</f>
        <v>187039</v>
      </c>
      <c r="E1998" s="2">
        <v>98.44</v>
      </c>
      <c r="F1998" s="2">
        <f t="shared" si="32"/>
        <v>18412119.16</v>
      </c>
    </row>
    <row r="1999" spans="1:6" x14ac:dyDescent="0.25">
      <c r="A1999" s="4">
        <v>44438</v>
      </c>
      <c r="B1999" t="s">
        <v>12</v>
      </c>
      <c r="C1999" t="s">
        <v>51</v>
      </c>
      <c r="D1999" s="7">
        <f>SUMIFS($D:$D,$C:$C,C1999,$A:$A,_xlfn.MAXIFS($A:$A,$A:$A,"&lt;"&amp;A1999))+SUMIFS(Movimentacao!$D:$D,Movimentacao!$C:$C,C1999,Movimentacao!$A:$A,A1999)</f>
        <v>34257</v>
      </c>
      <c r="E1999" s="2">
        <v>112.86</v>
      </c>
      <c r="F1999" s="2">
        <f t="shared" si="32"/>
        <v>3866245.02</v>
      </c>
    </row>
    <row r="2000" spans="1:6" x14ac:dyDescent="0.25">
      <c r="A2000" s="4">
        <v>44438</v>
      </c>
      <c r="B2000" t="s">
        <v>12</v>
      </c>
      <c r="C2000" t="s">
        <v>50</v>
      </c>
      <c r="D2000" s="7">
        <f>SUMIFS($D:$D,$C:$C,C2000,$A:$A,_xlfn.MAXIFS($A:$A,$A:$A,"&lt;"&amp;A2000))+SUMIFS(Movimentacao!$D:$D,Movimentacao!$C:$C,C2000,Movimentacao!$A:$A,A2000)</f>
        <v>138700</v>
      </c>
      <c r="E2000" s="2">
        <v>100.18</v>
      </c>
      <c r="F2000" s="2">
        <f t="shared" si="32"/>
        <v>13894966.000000002</v>
      </c>
    </row>
    <row r="2001" spans="1:6" x14ac:dyDescent="0.25">
      <c r="A2001" s="4">
        <v>44438</v>
      </c>
      <c r="B2001" t="s">
        <v>12</v>
      </c>
      <c r="C2001" t="s">
        <v>49</v>
      </c>
      <c r="D2001" s="7">
        <f>SUMIFS($D:$D,$C:$C,C2001,$A:$A,_xlfn.MAXIFS($A:$A,$A:$A,"&lt;"&amp;A2001))+SUMIFS(Movimentacao!$D:$D,Movimentacao!$C:$C,C2001,Movimentacao!$A:$A,A2001)</f>
        <v>32774</v>
      </c>
      <c r="E2001" s="2">
        <v>66</v>
      </c>
      <c r="F2001" s="2">
        <f t="shared" si="32"/>
        <v>2163084</v>
      </c>
    </row>
    <row r="2002" spans="1:6" x14ac:dyDescent="0.25">
      <c r="A2002" s="4">
        <v>44438</v>
      </c>
      <c r="B2002" t="s">
        <v>12</v>
      </c>
      <c r="C2002" t="s">
        <v>48</v>
      </c>
      <c r="D2002" s="7">
        <f>SUMIFS($D:$D,$C:$C,C2002,$A:$A,_xlfn.MAXIFS($A:$A,$A:$A,"&lt;"&amp;A2002))+SUMIFS(Movimentacao!$D:$D,Movimentacao!$C:$C,C2002,Movimentacao!$A:$A,A2002)</f>
        <v>117439</v>
      </c>
      <c r="E2002" s="2">
        <v>102.7</v>
      </c>
      <c r="F2002" s="2">
        <f t="shared" si="32"/>
        <v>12060985.300000001</v>
      </c>
    </row>
    <row r="2003" spans="1:6" x14ac:dyDescent="0.25">
      <c r="A2003" s="4">
        <v>44438</v>
      </c>
      <c r="B2003" t="s">
        <v>12</v>
      </c>
      <c r="C2003" t="s">
        <v>47</v>
      </c>
      <c r="D2003" s="7">
        <f>SUMIFS($D:$D,$C:$C,C2003,$A:$A,_xlfn.MAXIFS($A:$A,$A:$A,"&lt;"&amp;A2003))+SUMIFS(Movimentacao!$D:$D,Movimentacao!$C:$C,C2003,Movimentacao!$A:$A,A2003)</f>
        <v>70867</v>
      </c>
      <c r="E2003" s="2">
        <v>81.900000000000006</v>
      </c>
      <c r="F2003" s="2">
        <f t="shared" si="32"/>
        <v>5804007.3000000007</v>
      </c>
    </row>
    <row r="2004" spans="1:6" x14ac:dyDescent="0.25">
      <c r="A2004" s="4">
        <v>44438</v>
      </c>
      <c r="B2004" t="s">
        <v>12</v>
      </c>
      <c r="C2004" t="s">
        <v>54</v>
      </c>
      <c r="D2004" s="7">
        <f>SUMIFS($D:$D,$C:$C,C2004,$A:$A,_xlfn.MAXIFS($A:$A,$A:$A,"&lt;"&amp;A2004))+SUMIFS(Movimentacao!$D:$D,Movimentacao!$C:$C,C2004,Movimentacao!$A:$A,A2004)</f>
        <v>85534</v>
      </c>
      <c r="E2004" s="2">
        <v>50.02</v>
      </c>
      <c r="F2004" s="2">
        <f t="shared" si="32"/>
        <v>4278410.6800000006</v>
      </c>
    </row>
    <row r="2005" spans="1:6" x14ac:dyDescent="0.25">
      <c r="A2005" s="4">
        <v>44439</v>
      </c>
      <c r="B2005" t="s">
        <v>12</v>
      </c>
      <c r="C2005" t="s">
        <v>2670</v>
      </c>
      <c r="D2005" s="7">
        <f>SUMIFS($D:$D,$C:$C,C2005,$A:$A,_xlfn.MAXIFS($A:$A,$A:$A,"&lt;"&amp;A2005))+SUMIFS(Movimentacao!$D:$D,Movimentacao!$C:$C,C2005,Movimentacao!$A:$A,A2005)</f>
        <v>72289</v>
      </c>
      <c r="E2005" s="2">
        <v>77.83</v>
      </c>
      <c r="F2005" s="2">
        <f t="shared" si="32"/>
        <v>5626252.8700000001</v>
      </c>
    </row>
    <row r="2006" spans="1:6" x14ac:dyDescent="0.25">
      <c r="A2006" s="4">
        <v>44439</v>
      </c>
      <c r="B2006" t="s">
        <v>12</v>
      </c>
      <c r="C2006" t="s">
        <v>2685</v>
      </c>
      <c r="D2006" s="7">
        <f>SUMIFS($D:$D,$C:$C,C2006,$A:$A,_xlfn.MAXIFS($A:$A,$A:$A,"&lt;"&amp;A2006))+SUMIFS(Movimentacao!$D:$D,Movimentacao!$C:$C,C2006,Movimentacao!$A:$A,A2006)</f>
        <v>64000</v>
      </c>
      <c r="E2006" s="2">
        <v>107.44</v>
      </c>
      <c r="F2006" s="2">
        <f t="shared" si="32"/>
        <v>6876160</v>
      </c>
    </row>
    <row r="2007" spans="1:6" x14ac:dyDescent="0.25">
      <c r="A2007" s="4">
        <v>44439</v>
      </c>
      <c r="B2007" t="s">
        <v>12</v>
      </c>
      <c r="C2007" t="s">
        <v>2682</v>
      </c>
      <c r="D2007" s="7">
        <f>SUMIFS($D:$D,$C:$C,C2007,$A:$A,_xlfn.MAXIFS($A:$A,$A:$A,"&lt;"&amp;A2007))+SUMIFS(Movimentacao!$D:$D,Movimentacao!$C:$C,C2007,Movimentacao!$A:$A,A2007)</f>
        <v>79643</v>
      </c>
      <c r="E2007" s="2">
        <v>87.99</v>
      </c>
      <c r="F2007" s="2">
        <f t="shared" si="32"/>
        <v>7007787.5699999994</v>
      </c>
    </row>
    <row r="2008" spans="1:6" x14ac:dyDescent="0.25">
      <c r="A2008" s="4">
        <v>44439</v>
      </c>
      <c r="B2008" t="s">
        <v>12</v>
      </c>
      <c r="C2008" t="s">
        <v>2680</v>
      </c>
      <c r="D2008" s="7">
        <f>SUMIFS($D:$D,$C:$C,C2008,$A:$A,_xlfn.MAXIFS($A:$A,$A:$A,"&lt;"&amp;A2008))+SUMIFS(Movimentacao!$D:$D,Movimentacao!$C:$C,C2008,Movimentacao!$A:$A,A2008)</f>
        <v>118776</v>
      </c>
      <c r="E2008" s="2">
        <v>102</v>
      </c>
      <c r="F2008" s="2">
        <f t="shared" si="32"/>
        <v>12115152</v>
      </c>
    </row>
    <row r="2009" spans="1:6" x14ac:dyDescent="0.25">
      <c r="A2009" s="4">
        <v>44439</v>
      </c>
      <c r="B2009" t="s">
        <v>12</v>
      </c>
      <c r="C2009" t="s">
        <v>2673</v>
      </c>
      <c r="D2009" s="7">
        <f>SUMIFS($D:$D,$C:$C,C2009,$A:$A,_xlfn.MAXIFS($A:$A,$A:$A,"&lt;"&amp;A2009))+SUMIFS(Movimentacao!$D:$D,Movimentacao!$C:$C,C2009,Movimentacao!$A:$A,A2009)</f>
        <v>626</v>
      </c>
      <c r="E2009" s="2">
        <v>98.18</v>
      </c>
      <c r="F2009" s="2">
        <f t="shared" si="32"/>
        <v>61460.680000000008</v>
      </c>
    </row>
    <row r="2010" spans="1:6" x14ac:dyDescent="0.25">
      <c r="A2010" s="4">
        <v>44439</v>
      </c>
      <c r="B2010" t="s">
        <v>12</v>
      </c>
      <c r="C2010" t="s">
        <v>2672</v>
      </c>
      <c r="D2010" s="7">
        <f>SUMIFS($D:$D,$C:$C,C2010,$A:$A,_xlfn.MAXIFS($A:$A,$A:$A,"&lt;"&amp;A2010))+SUMIFS(Movimentacao!$D:$D,Movimentacao!$C:$C,C2010,Movimentacao!$A:$A,A2010)</f>
        <v>125878</v>
      </c>
      <c r="E2010" s="2">
        <v>81.23</v>
      </c>
      <c r="F2010" s="2">
        <f t="shared" si="32"/>
        <v>10225069.940000001</v>
      </c>
    </row>
    <row r="2011" spans="1:6" x14ac:dyDescent="0.25">
      <c r="A2011" s="4">
        <v>44439</v>
      </c>
      <c r="B2011" t="s">
        <v>12</v>
      </c>
      <c r="C2011" t="s">
        <v>2671</v>
      </c>
      <c r="D2011" s="7">
        <f>SUMIFS($D:$D,$C:$C,C2011,$A:$A,_xlfn.MAXIFS($A:$A,$A:$A,"&lt;"&amp;A2011))+SUMIFS(Movimentacao!$D:$D,Movimentacao!$C:$C,C2011,Movimentacao!$A:$A,A2011)</f>
        <v>55971</v>
      </c>
      <c r="E2011" s="2">
        <v>188.29</v>
      </c>
      <c r="F2011" s="2">
        <f t="shared" si="32"/>
        <v>10538779.59</v>
      </c>
    </row>
    <row r="2012" spans="1:6" x14ac:dyDescent="0.25">
      <c r="A2012" s="4">
        <v>44439</v>
      </c>
      <c r="B2012" t="s">
        <v>12</v>
      </c>
      <c r="C2012" t="s">
        <v>56</v>
      </c>
      <c r="D2012" s="7">
        <f>SUMIFS($D:$D,$C:$C,C2012,$A:$A,_xlfn.MAXIFS($A:$A,$A:$A,"&lt;"&amp;A2012))+SUMIFS(Movimentacao!$D:$D,Movimentacao!$C:$C,C2012,Movimentacao!$A:$A,A2012)</f>
        <v>132323</v>
      </c>
      <c r="E2012" s="2">
        <v>105.47</v>
      </c>
      <c r="F2012" s="2">
        <f t="shared" si="32"/>
        <v>13956106.810000001</v>
      </c>
    </row>
    <row r="2013" spans="1:6" x14ac:dyDescent="0.25">
      <c r="A2013" s="4">
        <v>44439</v>
      </c>
      <c r="B2013" t="s">
        <v>12</v>
      </c>
      <c r="C2013" t="s">
        <v>2674</v>
      </c>
      <c r="D2013" s="7">
        <f>SUMIFS($D:$D,$C:$C,C2013,$A:$A,_xlfn.MAXIFS($A:$A,$A:$A,"&lt;"&amp;A2013))+SUMIFS(Movimentacao!$D:$D,Movimentacao!$C:$C,C2013,Movimentacao!$A:$A,A2013)</f>
        <v>207</v>
      </c>
      <c r="E2013" s="2">
        <v>1.03</v>
      </c>
      <c r="F2013" s="2">
        <f t="shared" si="32"/>
        <v>213.21</v>
      </c>
    </row>
    <row r="2014" spans="1:6" x14ac:dyDescent="0.25">
      <c r="A2014" s="4">
        <v>44439</v>
      </c>
      <c r="B2014" t="s">
        <v>12</v>
      </c>
      <c r="C2014" t="s">
        <v>54</v>
      </c>
      <c r="D2014" s="7">
        <f>SUMIFS($D:$D,$C:$C,C2014,$A:$A,_xlfn.MAXIFS($A:$A,$A:$A,"&lt;"&amp;A2014))+SUMIFS(Movimentacao!$D:$D,Movimentacao!$C:$C,C2014,Movimentacao!$A:$A,A2014)</f>
        <v>85534</v>
      </c>
      <c r="E2014" s="2">
        <v>50.3</v>
      </c>
      <c r="F2014" s="2">
        <f t="shared" si="32"/>
        <v>4302360.2</v>
      </c>
    </row>
    <row r="2015" spans="1:6" x14ac:dyDescent="0.25">
      <c r="A2015" s="4">
        <v>44439</v>
      </c>
      <c r="B2015" t="s">
        <v>12</v>
      </c>
      <c r="C2015" t="s">
        <v>47</v>
      </c>
      <c r="D2015" s="7">
        <f>SUMIFS($D:$D,$C:$C,C2015,$A:$A,_xlfn.MAXIFS($A:$A,$A:$A,"&lt;"&amp;A2015))+SUMIFS(Movimentacao!$D:$D,Movimentacao!$C:$C,C2015,Movimentacao!$A:$A,A2015)</f>
        <v>70867</v>
      </c>
      <c r="E2015" s="2">
        <v>81.400000000000006</v>
      </c>
      <c r="F2015" s="2">
        <f t="shared" si="32"/>
        <v>5768573.8000000007</v>
      </c>
    </row>
    <row r="2016" spans="1:6" x14ac:dyDescent="0.25">
      <c r="A2016" s="4">
        <v>44439</v>
      </c>
      <c r="B2016" t="s">
        <v>12</v>
      </c>
      <c r="C2016" t="s">
        <v>48</v>
      </c>
      <c r="D2016" s="7">
        <f>SUMIFS($D:$D,$C:$C,C2016,$A:$A,_xlfn.MAXIFS($A:$A,$A:$A,"&lt;"&amp;A2016))+SUMIFS(Movimentacao!$D:$D,Movimentacao!$C:$C,C2016,Movimentacao!$A:$A,A2016)</f>
        <v>117439</v>
      </c>
      <c r="E2016" s="2">
        <v>102</v>
      </c>
      <c r="F2016" s="2">
        <f t="shared" si="32"/>
        <v>11978778</v>
      </c>
    </row>
    <row r="2017" spans="1:6" x14ac:dyDescent="0.25">
      <c r="A2017" s="4">
        <v>44439</v>
      </c>
      <c r="B2017" t="s">
        <v>12</v>
      </c>
      <c r="C2017" t="s">
        <v>49</v>
      </c>
      <c r="D2017" s="7">
        <f>SUMIFS($D:$D,$C:$C,C2017,$A:$A,_xlfn.MAXIFS($A:$A,$A:$A,"&lt;"&amp;A2017))+SUMIFS(Movimentacao!$D:$D,Movimentacao!$C:$C,C2017,Movimentacao!$A:$A,A2017)</f>
        <v>32774</v>
      </c>
      <c r="E2017" s="2">
        <v>66.5</v>
      </c>
      <c r="F2017" s="2">
        <f t="shared" si="32"/>
        <v>2179471</v>
      </c>
    </row>
    <row r="2018" spans="1:6" x14ac:dyDescent="0.25">
      <c r="A2018" s="4">
        <v>44439</v>
      </c>
      <c r="B2018" t="s">
        <v>12</v>
      </c>
      <c r="C2018" t="s">
        <v>55</v>
      </c>
      <c r="D2018" s="7">
        <f>SUMIFS($D:$D,$C:$C,C2018,$A:$A,_xlfn.MAXIFS($A:$A,$A:$A,"&lt;"&amp;A2018))+SUMIFS(Movimentacao!$D:$D,Movimentacao!$C:$C,C2018,Movimentacao!$A:$A,A2018)</f>
        <v>30794</v>
      </c>
      <c r="E2018" s="2">
        <v>94.44</v>
      </c>
      <c r="F2018" s="2">
        <f t="shared" si="32"/>
        <v>2908185.36</v>
      </c>
    </row>
    <row r="2019" spans="1:6" x14ac:dyDescent="0.25">
      <c r="A2019" s="4">
        <v>44439</v>
      </c>
      <c r="B2019" t="s">
        <v>12</v>
      </c>
      <c r="C2019" t="s">
        <v>51</v>
      </c>
      <c r="D2019" s="7">
        <f>SUMIFS($D:$D,$C:$C,C2019,$A:$A,_xlfn.MAXIFS($A:$A,$A:$A,"&lt;"&amp;A2019))+SUMIFS(Movimentacao!$D:$D,Movimentacao!$C:$C,C2019,Movimentacao!$A:$A,A2019)</f>
        <v>34257</v>
      </c>
      <c r="E2019" s="2">
        <v>112.64</v>
      </c>
      <c r="F2019" s="2">
        <f t="shared" si="32"/>
        <v>3858708.48</v>
      </c>
    </row>
    <row r="2020" spans="1:6" x14ac:dyDescent="0.25">
      <c r="A2020" s="4">
        <v>44439</v>
      </c>
      <c r="B2020" t="s">
        <v>12</v>
      </c>
      <c r="C2020" t="s">
        <v>52</v>
      </c>
      <c r="D2020" s="7">
        <f>SUMIFS($D:$D,$C:$C,C2020,$A:$A,_xlfn.MAXIFS($A:$A,$A:$A,"&lt;"&amp;A2020))+SUMIFS(Movimentacao!$D:$D,Movimentacao!$C:$C,C2020,Movimentacao!$A:$A,A2020)</f>
        <v>187039</v>
      </c>
      <c r="E2020" s="2">
        <v>98.4</v>
      </c>
      <c r="F2020" s="2">
        <f t="shared" si="32"/>
        <v>18404637.600000001</v>
      </c>
    </row>
    <row r="2021" spans="1:6" x14ac:dyDescent="0.25">
      <c r="A2021" s="4">
        <v>44439</v>
      </c>
      <c r="B2021" t="s">
        <v>12</v>
      </c>
      <c r="C2021" t="s">
        <v>53</v>
      </c>
      <c r="D2021" s="7">
        <f>SUMIFS($D:$D,$C:$C,C2021,$A:$A,_xlfn.MAXIFS($A:$A,$A:$A,"&lt;"&amp;A2021))+SUMIFS(Movimentacao!$D:$D,Movimentacao!$C:$C,C2021,Movimentacao!$A:$A,A2021)</f>
        <v>155095</v>
      </c>
      <c r="E2021" s="2">
        <v>94</v>
      </c>
      <c r="F2021" s="2">
        <f t="shared" si="32"/>
        <v>14578930</v>
      </c>
    </row>
    <row r="2022" spans="1:6" x14ac:dyDescent="0.25">
      <c r="A2022" s="4">
        <v>44439</v>
      </c>
      <c r="B2022" t="s">
        <v>12</v>
      </c>
      <c r="C2022" t="s">
        <v>50</v>
      </c>
      <c r="D2022" s="7">
        <f>SUMIFS($D:$D,$C:$C,C2022,$A:$A,_xlfn.MAXIFS($A:$A,$A:$A,"&lt;"&amp;A2022))+SUMIFS(Movimentacao!$D:$D,Movimentacao!$C:$C,C2022,Movimentacao!$A:$A,A2022)</f>
        <v>138700</v>
      </c>
      <c r="E2022" s="2">
        <v>101.63</v>
      </c>
      <c r="F2022" s="2">
        <f t="shared" si="32"/>
        <v>14096081</v>
      </c>
    </row>
    <row r="2023" spans="1:6" x14ac:dyDescent="0.25">
      <c r="A2023" s="4">
        <v>44440</v>
      </c>
      <c r="B2023" t="s">
        <v>12</v>
      </c>
      <c r="C2023" t="s">
        <v>2670</v>
      </c>
      <c r="D2023" s="7">
        <f>SUMIFS($D:$D,$C:$C,C2023,$A:$A,_xlfn.MAXIFS($A:$A,$A:$A,"&lt;"&amp;A2023))+SUMIFS(Movimentacao!$D:$D,Movimentacao!$C:$C,C2023,Movimentacao!$A:$A,A2023)</f>
        <v>72289</v>
      </c>
      <c r="E2023" s="2">
        <v>77.540000000000006</v>
      </c>
      <c r="F2023" s="2">
        <f t="shared" si="32"/>
        <v>5605289.0600000005</v>
      </c>
    </row>
    <row r="2024" spans="1:6" x14ac:dyDescent="0.25">
      <c r="A2024" s="4">
        <v>44440</v>
      </c>
      <c r="B2024" t="s">
        <v>12</v>
      </c>
      <c r="C2024" t="s">
        <v>2674</v>
      </c>
      <c r="D2024" s="7">
        <f>SUMIFS($D:$D,$C:$C,C2024,$A:$A,_xlfn.MAXIFS($A:$A,$A:$A,"&lt;"&amp;A2024))+SUMIFS(Movimentacao!$D:$D,Movimentacao!$C:$C,C2024,Movimentacao!$A:$A,A2024)</f>
        <v>207</v>
      </c>
      <c r="E2024" s="2">
        <v>0.13</v>
      </c>
      <c r="F2024" s="2">
        <f t="shared" si="32"/>
        <v>26.91</v>
      </c>
    </row>
    <row r="2025" spans="1:6" x14ac:dyDescent="0.25">
      <c r="A2025" s="4">
        <v>44440</v>
      </c>
      <c r="B2025" t="s">
        <v>12</v>
      </c>
      <c r="C2025" t="s">
        <v>2685</v>
      </c>
      <c r="D2025" s="7">
        <f>SUMIFS($D:$D,$C:$C,C2025,$A:$A,_xlfn.MAXIFS($A:$A,$A:$A,"&lt;"&amp;A2025))+SUMIFS(Movimentacao!$D:$D,Movimentacao!$C:$C,C2025,Movimentacao!$A:$A,A2025)</f>
        <v>64000</v>
      </c>
      <c r="E2025" s="2">
        <v>106.75</v>
      </c>
      <c r="F2025" s="2">
        <f t="shared" si="32"/>
        <v>6832000</v>
      </c>
    </row>
    <row r="2026" spans="1:6" x14ac:dyDescent="0.25">
      <c r="A2026" s="4">
        <v>44440</v>
      </c>
      <c r="B2026" t="s">
        <v>12</v>
      </c>
      <c r="C2026" t="s">
        <v>2682</v>
      </c>
      <c r="D2026" s="7">
        <f>SUMIFS($D:$D,$C:$C,C2026,$A:$A,_xlfn.MAXIFS($A:$A,$A:$A,"&lt;"&amp;A2026))+SUMIFS(Movimentacao!$D:$D,Movimentacao!$C:$C,C2026,Movimentacao!$A:$A,A2026)</f>
        <v>79643</v>
      </c>
      <c r="E2026" s="2">
        <v>90</v>
      </c>
      <c r="F2026" s="2">
        <f t="shared" si="32"/>
        <v>7167870</v>
      </c>
    </row>
    <row r="2027" spans="1:6" x14ac:dyDescent="0.25">
      <c r="A2027" s="4">
        <v>44440</v>
      </c>
      <c r="B2027" t="s">
        <v>12</v>
      </c>
      <c r="C2027" t="s">
        <v>2680</v>
      </c>
      <c r="D2027" s="7">
        <f>SUMIFS($D:$D,$C:$C,C2027,$A:$A,_xlfn.MAXIFS($A:$A,$A:$A,"&lt;"&amp;A2027))+SUMIFS(Movimentacao!$D:$D,Movimentacao!$C:$C,C2027,Movimentacao!$A:$A,A2027)</f>
        <v>118981</v>
      </c>
      <c r="E2027" s="2">
        <v>101.58</v>
      </c>
      <c r="F2027" s="2">
        <f t="shared" si="32"/>
        <v>12086089.98</v>
      </c>
    </row>
    <row r="2028" spans="1:6" x14ac:dyDescent="0.25">
      <c r="A2028" s="4">
        <v>44440</v>
      </c>
      <c r="B2028" t="s">
        <v>12</v>
      </c>
      <c r="C2028" t="s">
        <v>2673</v>
      </c>
      <c r="D2028" s="7">
        <f>SUMIFS($D:$D,$C:$C,C2028,$A:$A,_xlfn.MAXIFS($A:$A,$A:$A,"&lt;"&amp;A2028))+SUMIFS(Movimentacao!$D:$D,Movimentacao!$C:$C,C2028,Movimentacao!$A:$A,A2028)</f>
        <v>626</v>
      </c>
      <c r="E2028" s="2">
        <v>97.3</v>
      </c>
      <c r="F2028" s="2">
        <f t="shared" si="32"/>
        <v>60909.799999999996</v>
      </c>
    </row>
    <row r="2029" spans="1:6" x14ac:dyDescent="0.25">
      <c r="A2029" s="4">
        <v>44440</v>
      </c>
      <c r="B2029" t="s">
        <v>12</v>
      </c>
      <c r="C2029" t="s">
        <v>2672</v>
      </c>
      <c r="D2029" s="7">
        <f>SUMIFS($D:$D,$C:$C,C2029,$A:$A,_xlfn.MAXIFS($A:$A,$A:$A,"&lt;"&amp;A2029))+SUMIFS(Movimentacao!$D:$D,Movimentacao!$C:$C,C2029,Movimentacao!$A:$A,A2029)</f>
        <v>125878</v>
      </c>
      <c r="E2029" s="2">
        <v>80.959999999999994</v>
      </c>
      <c r="F2029" s="2">
        <f t="shared" si="32"/>
        <v>10191082.879999999</v>
      </c>
    </row>
    <row r="2030" spans="1:6" x14ac:dyDescent="0.25">
      <c r="A2030" s="4">
        <v>44440</v>
      </c>
      <c r="B2030" t="s">
        <v>12</v>
      </c>
      <c r="C2030" t="s">
        <v>2671</v>
      </c>
      <c r="D2030" s="7">
        <f>SUMIFS($D:$D,$C:$C,C2030,$A:$A,_xlfn.MAXIFS($A:$A,$A:$A,"&lt;"&amp;A2030))+SUMIFS(Movimentacao!$D:$D,Movimentacao!$C:$C,C2030,Movimentacao!$A:$A,A2030)</f>
        <v>55971</v>
      </c>
      <c r="E2030" s="2">
        <v>191.74</v>
      </c>
      <c r="F2030" s="2">
        <f t="shared" si="32"/>
        <v>10731879.540000001</v>
      </c>
    </row>
    <row r="2031" spans="1:6" x14ac:dyDescent="0.25">
      <c r="A2031" s="4">
        <v>44440</v>
      </c>
      <c r="B2031" t="s">
        <v>12</v>
      </c>
      <c r="C2031" t="s">
        <v>56</v>
      </c>
      <c r="D2031" s="7">
        <f>SUMIFS($D:$D,$C:$C,C2031,$A:$A,_xlfn.MAXIFS($A:$A,$A:$A,"&lt;"&amp;A2031))+SUMIFS(Movimentacao!$D:$D,Movimentacao!$C:$C,C2031,Movimentacao!$A:$A,A2031)</f>
        <v>132323</v>
      </c>
      <c r="E2031" s="2">
        <v>103.7</v>
      </c>
      <c r="F2031" s="2">
        <f t="shared" si="32"/>
        <v>13721895.1</v>
      </c>
    </row>
    <row r="2032" spans="1:6" x14ac:dyDescent="0.25">
      <c r="A2032" s="4">
        <v>44440</v>
      </c>
      <c r="B2032" t="s">
        <v>12</v>
      </c>
      <c r="C2032" t="s">
        <v>55</v>
      </c>
      <c r="D2032" s="7">
        <f>SUMIFS($D:$D,$C:$C,C2032,$A:$A,_xlfn.MAXIFS($A:$A,$A:$A,"&lt;"&amp;A2032))+SUMIFS(Movimentacao!$D:$D,Movimentacao!$C:$C,C2032,Movimentacao!$A:$A,A2032)</f>
        <v>30794</v>
      </c>
      <c r="E2032" s="2">
        <v>92</v>
      </c>
      <c r="F2032" s="2">
        <f t="shared" si="32"/>
        <v>2833048</v>
      </c>
    </row>
    <row r="2033" spans="1:6" x14ac:dyDescent="0.25">
      <c r="A2033" s="4">
        <v>44440</v>
      </c>
      <c r="B2033" t="s">
        <v>12</v>
      </c>
      <c r="C2033" t="s">
        <v>54</v>
      </c>
      <c r="D2033" s="7">
        <f>SUMIFS($D:$D,$C:$C,C2033,$A:$A,_xlfn.MAXIFS($A:$A,$A:$A,"&lt;"&amp;A2033))+SUMIFS(Movimentacao!$D:$D,Movimentacao!$C:$C,C2033,Movimentacao!$A:$A,A2033)</f>
        <v>85534</v>
      </c>
      <c r="E2033" s="2">
        <v>50.42</v>
      </c>
      <c r="F2033" s="2">
        <f t="shared" si="32"/>
        <v>4312624.28</v>
      </c>
    </row>
    <row r="2034" spans="1:6" x14ac:dyDescent="0.25">
      <c r="A2034" s="4">
        <v>44440</v>
      </c>
      <c r="B2034" t="s">
        <v>12</v>
      </c>
      <c r="C2034" t="s">
        <v>53</v>
      </c>
      <c r="D2034" s="7">
        <f>SUMIFS($D:$D,$C:$C,C2034,$A:$A,_xlfn.MAXIFS($A:$A,$A:$A,"&lt;"&amp;A2034))+SUMIFS(Movimentacao!$D:$D,Movimentacao!$C:$C,C2034,Movimentacao!$A:$A,A2034)</f>
        <v>154621</v>
      </c>
      <c r="E2034" s="2">
        <v>93.5</v>
      </c>
      <c r="F2034" s="2">
        <f t="shared" si="32"/>
        <v>14457063.5</v>
      </c>
    </row>
    <row r="2035" spans="1:6" x14ac:dyDescent="0.25">
      <c r="A2035" s="4">
        <v>44440</v>
      </c>
      <c r="B2035" t="s">
        <v>12</v>
      </c>
      <c r="C2035" t="s">
        <v>52</v>
      </c>
      <c r="D2035" s="7">
        <f>SUMIFS($D:$D,$C:$C,C2035,$A:$A,_xlfn.MAXIFS($A:$A,$A:$A,"&lt;"&amp;A2035))+SUMIFS(Movimentacao!$D:$D,Movimentacao!$C:$C,C2035,Movimentacao!$A:$A,A2035)</f>
        <v>187039</v>
      </c>
      <c r="E2035" s="2">
        <v>98.5</v>
      </c>
      <c r="F2035" s="2">
        <f t="shared" si="32"/>
        <v>18423341.5</v>
      </c>
    </row>
    <row r="2036" spans="1:6" x14ac:dyDescent="0.25">
      <c r="A2036" s="4">
        <v>44440</v>
      </c>
      <c r="B2036" t="s">
        <v>12</v>
      </c>
      <c r="C2036" t="s">
        <v>51</v>
      </c>
      <c r="D2036" s="7">
        <f>SUMIFS($D:$D,$C:$C,C2036,$A:$A,_xlfn.MAXIFS($A:$A,$A:$A,"&lt;"&amp;A2036))+SUMIFS(Movimentacao!$D:$D,Movimentacao!$C:$C,C2036,Movimentacao!$A:$A,A2036)</f>
        <v>34257</v>
      </c>
      <c r="E2036" s="2">
        <v>112.37</v>
      </c>
      <c r="F2036" s="2">
        <f t="shared" si="32"/>
        <v>3849459.0900000003</v>
      </c>
    </row>
    <row r="2037" spans="1:6" x14ac:dyDescent="0.25">
      <c r="A2037" s="4">
        <v>44440</v>
      </c>
      <c r="B2037" t="s">
        <v>12</v>
      </c>
      <c r="C2037" t="s">
        <v>50</v>
      </c>
      <c r="D2037" s="7">
        <f>SUMIFS($D:$D,$C:$C,C2037,$A:$A,_xlfn.MAXIFS($A:$A,$A:$A,"&lt;"&amp;A2037))+SUMIFS(Movimentacao!$D:$D,Movimentacao!$C:$C,C2037,Movimentacao!$A:$A,A2037)</f>
        <v>138700</v>
      </c>
      <c r="E2037" s="2">
        <v>102.2</v>
      </c>
      <c r="F2037" s="2">
        <f t="shared" si="32"/>
        <v>14175140</v>
      </c>
    </row>
    <row r="2038" spans="1:6" x14ac:dyDescent="0.25">
      <c r="A2038" s="4">
        <v>44440</v>
      </c>
      <c r="B2038" t="s">
        <v>12</v>
      </c>
      <c r="C2038" t="s">
        <v>49</v>
      </c>
      <c r="D2038" s="7">
        <f>SUMIFS($D:$D,$C:$C,C2038,$A:$A,_xlfn.MAXIFS($A:$A,$A:$A,"&lt;"&amp;A2038))+SUMIFS(Movimentacao!$D:$D,Movimentacao!$C:$C,C2038,Movimentacao!$A:$A,A2038)</f>
        <v>32774</v>
      </c>
      <c r="E2038" s="2">
        <v>66.989999999999995</v>
      </c>
      <c r="F2038" s="2">
        <f t="shared" si="32"/>
        <v>2195530.2599999998</v>
      </c>
    </row>
    <row r="2039" spans="1:6" x14ac:dyDescent="0.25">
      <c r="A2039" s="4">
        <v>44440</v>
      </c>
      <c r="B2039" t="s">
        <v>12</v>
      </c>
      <c r="C2039" t="s">
        <v>48</v>
      </c>
      <c r="D2039" s="7">
        <f>SUMIFS($D:$D,$C:$C,C2039,$A:$A,_xlfn.MAXIFS($A:$A,$A:$A,"&lt;"&amp;A2039))+SUMIFS(Movimentacao!$D:$D,Movimentacao!$C:$C,C2039,Movimentacao!$A:$A,A2039)</f>
        <v>117439</v>
      </c>
      <c r="E2039" s="2">
        <v>99.5</v>
      </c>
      <c r="F2039" s="2">
        <f t="shared" si="32"/>
        <v>11685180.5</v>
      </c>
    </row>
    <row r="2040" spans="1:6" x14ac:dyDescent="0.25">
      <c r="A2040" s="4">
        <v>44440</v>
      </c>
      <c r="B2040" t="s">
        <v>12</v>
      </c>
      <c r="C2040" t="s">
        <v>47</v>
      </c>
      <c r="D2040" s="7">
        <f>SUMIFS($D:$D,$C:$C,C2040,$A:$A,_xlfn.MAXIFS($A:$A,$A:$A,"&lt;"&amp;A2040))+SUMIFS(Movimentacao!$D:$D,Movimentacao!$C:$C,C2040,Movimentacao!$A:$A,A2040)</f>
        <v>71007</v>
      </c>
      <c r="E2040" s="2">
        <v>78.209999999999994</v>
      </c>
      <c r="F2040" s="2">
        <f t="shared" si="32"/>
        <v>5553457.4699999997</v>
      </c>
    </row>
    <row r="2041" spans="1:6" x14ac:dyDescent="0.25">
      <c r="A2041" s="4">
        <v>44441</v>
      </c>
      <c r="B2041" t="s">
        <v>12</v>
      </c>
      <c r="C2041" t="s">
        <v>2674</v>
      </c>
      <c r="D2041" s="7">
        <f>SUMIFS($D:$D,$C:$C,C2041,$A:$A,_xlfn.MAXIFS($A:$A,$A:$A,"&lt;"&amp;A2041))+SUMIFS(Movimentacao!$D:$D,Movimentacao!$C:$C,C2041,Movimentacao!$A:$A,A2041)</f>
        <v>0</v>
      </c>
      <c r="E2041" s="2">
        <v>97.89</v>
      </c>
      <c r="F2041" s="2">
        <f t="shared" si="32"/>
        <v>0</v>
      </c>
    </row>
    <row r="2042" spans="1:6" x14ac:dyDescent="0.25">
      <c r="A2042" s="4">
        <v>44441</v>
      </c>
      <c r="B2042" t="s">
        <v>12</v>
      </c>
      <c r="C2042" t="s">
        <v>2682</v>
      </c>
      <c r="D2042" s="7">
        <f>SUMIFS($D:$D,$C:$C,C2042,$A:$A,_xlfn.MAXIFS($A:$A,$A:$A,"&lt;"&amp;A2042))+SUMIFS(Movimentacao!$D:$D,Movimentacao!$C:$C,C2042,Movimentacao!$A:$A,A2042)</f>
        <v>79643</v>
      </c>
      <c r="E2042" s="2">
        <v>88.2</v>
      </c>
      <c r="F2042" s="2">
        <f t="shared" si="32"/>
        <v>7024512.6000000006</v>
      </c>
    </row>
    <row r="2043" spans="1:6" x14ac:dyDescent="0.25">
      <c r="A2043" s="4">
        <v>44441</v>
      </c>
      <c r="B2043" t="s">
        <v>12</v>
      </c>
      <c r="C2043" t="s">
        <v>2680</v>
      </c>
      <c r="D2043" s="7">
        <f>SUMIFS($D:$D,$C:$C,C2043,$A:$A,_xlfn.MAXIFS($A:$A,$A:$A,"&lt;"&amp;A2043))+SUMIFS(Movimentacao!$D:$D,Movimentacao!$C:$C,C2043,Movimentacao!$A:$A,A2043)</f>
        <v>119079</v>
      </c>
      <c r="E2043" s="2">
        <v>102.69</v>
      </c>
      <c r="F2043" s="2">
        <f t="shared" si="32"/>
        <v>12228222.51</v>
      </c>
    </row>
    <row r="2044" spans="1:6" x14ac:dyDescent="0.25">
      <c r="A2044" s="4">
        <v>44441</v>
      </c>
      <c r="B2044" t="s">
        <v>12</v>
      </c>
      <c r="C2044" t="s">
        <v>2673</v>
      </c>
      <c r="D2044" s="7">
        <f>SUMIFS($D:$D,$C:$C,C2044,$A:$A,_xlfn.MAXIFS($A:$A,$A:$A,"&lt;"&amp;A2044))+SUMIFS(Movimentacao!$D:$D,Movimentacao!$C:$C,C2044,Movimentacao!$A:$A,A2044)</f>
        <v>626</v>
      </c>
      <c r="E2044" s="2">
        <v>97.89</v>
      </c>
      <c r="F2044" s="2">
        <f t="shared" si="32"/>
        <v>61279.14</v>
      </c>
    </row>
    <row r="2045" spans="1:6" x14ac:dyDescent="0.25">
      <c r="A2045" s="4">
        <v>44441</v>
      </c>
      <c r="B2045" t="s">
        <v>12</v>
      </c>
      <c r="C2045" t="s">
        <v>2672</v>
      </c>
      <c r="D2045" s="7">
        <f>SUMIFS($D:$D,$C:$C,C2045,$A:$A,_xlfn.MAXIFS($A:$A,$A:$A,"&lt;"&amp;A2045))+SUMIFS(Movimentacao!$D:$D,Movimentacao!$C:$C,C2045,Movimentacao!$A:$A,A2045)</f>
        <v>125878</v>
      </c>
      <c r="E2045" s="2">
        <v>80.91</v>
      </c>
      <c r="F2045" s="2">
        <f t="shared" si="32"/>
        <v>10184788.98</v>
      </c>
    </row>
    <row r="2046" spans="1:6" x14ac:dyDescent="0.25">
      <c r="A2046" s="4">
        <v>44441</v>
      </c>
      <c r="B2046" t="s">
        <v>12</v>
      </c>
      <c r="C2046" t="s">
        <v>2671</v>
      </c>
      <c r="D2046" s="7">
        <f>SUMIFS($D:$D,$C:$C,C2046,$A:$A,_xlfn.MAXIFS($A:$A,$A:$A,"&lt;"&amp;A2046))+SUMIFS(Movimentacao!$D:$D,Movimentacao!$C:$C,C2046,Movimentacao!$A:$A,A2046)</f>
        <v>55971</v>
      </c>
      <c r="E2046" s="2">
        <v>188.71</v>
      </c>
      <c r="F2046" s="2">
        <f t="shared" si="32"/>
        <v>10562287.41</v>
      </c>
    </row>
    <row r="2047" spans="1:6" x14ac:dyDescent="0.25">
      <c r="A2047" s="4">
        <v>44441</v>
      </c>
      <c r="B2047" t="s">
        <v>12</v>
      </c>
      <c r="C2047" t="s">
        <v>2670</v>
      </c>
      <c r="D2047" s="7">
        <f>SUMIFS($D:$D,$C:$C,C2047,$A:$A,_xlfn.MAXIFS($A:$A,$A:$A,"&lt;"&amp;A2047))+SUMIFS(Movimentacao!$D:$D,Movimentacao!$C:$C,C2047,Movimentacao!$A:$A,A2047)</f>
        <v>72289</v>
      </c>
      <c r="E2047" s="2">
        <v>76.599999999999994</v>
      </c>
      <c r="F2047" s="2">
        <f t="shared" si="32"/>
        <v>5537337.3999999994</v>
      </c>
    </row>
    <row r="2048" spans="1:6" x14ac:dyDescent="0.25">
      <c r="A2048" s="4">
        <v>44441</v>
      </c>
      <c r="B2048" t="s">
        <v>12</v>
      </c>
      <c r="C2048" t="s">
        <v>56</v>
      </c>
      <c r="D2048" s="7">
        <f>SUMIFS($D:$D,$C:$C,C2048,$A:$A,_xlfn.MAXIFS($A:$A,$A:$A,"&lt;"&amp;A2048))+SUMIFS(Movimentacao!$D:$D,Movimentacao!$C:$C,C2048,Movimentacao!$A:$A,A2048)</f>
        <v>132323</v>
      </c>
      <c r="E2048" s="2">
        <v>104.09</v>
      </c>
      <c r="F2048" s="2">
        <f t="shared" si="32"/>
        <v>13773501.07</v>
      </c>
    </row>
    <row r="2049" spans="1:6" x14ac:dyDescent="0.25">
      <c r="A2049" s="4">
        <v>44441</v>
      </c>
      <c r="B2049" t="s">
        <v>12</v>
      </c>
      <c r="C2049" t="s">
        <v>2685</v>
      </c>
      <c r="D2049" s="7">
        <f>SUMIFS($D:$D,$C:$C,C2049,$A:$A,_xlfn.MAXIFS($A:$A,$A:$A,"&lt;"&amp;A2049))+SUMIFS(Movimentacao!$D:$D,Movimentacao!$C:$C,C2049,Movimentacao!$A:$A,A2049)</f>
        <v>64000</v>
      </c>
      <c r="E2049" s="2">
        <v>105.44</v>
      </c>
      <c r="F2049" s="2">
        <f t="shared" si="32"/>
        <v>6748160</v>
      </c>
    </row>
    <row r="2050" spans="1:6" x14ac:dyDescent="0.25">
      <c r="A2050" s="4">
        <v>44441</v>
      </c>
      <c r="B2050" t="s">
        <v>12</v>
      </c>
      <c r="C2050" t="s">
        <v>54</v>
      </c>
      <c r="D2050" s="7">
        <f>SUMIFS($D:$D,$C:$C,C2050,$A:$A,_xlfn.MAXIFS($A:$A,$A:$A,"&lt;"&amp;A2050))+SUMIFS(Movimentacao!$D:$D,Movimentacao!$C:$C,C2050,Movimentacao!$A:$A,A2050)</f>
        <v>85534</v>
      </c>
      <c r="E2050" s="2">
        <v>50.77</v>
      </c>
      <c r="F2050" s="2">
        <f t="shared" si="32"/>
        <v>4342561.1800000006</v>
      </c>
    </row>
    <row r="2051" spans="1:6" x14ac:dyDescent="0.25">
      <c r="A2051" s="4">
        <v>44441</v>
      </c>
      <c r="B2051" t="s">
        <v>12</v>
      </c>
      <c r="C2051" t="s">
        <v>55</v>
      </c>
      <c r="D2051" s="7">
        <f>SUMIFS($D:$D,$C:$C,C2051,$A:$A,_xlfn.MAXIFS($A:$A,$A:$A,"&lt;"&amp;A2051))+SUMIFS(Movimentacao!$D:$D,Movimentacao!$C:$C,C2051,Movimentacao!$A:$A,A2051)</f>
        <v>30794</v>
      </c>
      <c r="E2051" s="2">
        <v>92.52</v>
      </c>
      <c r="F2051" s="2">
        <f t="shared" si="32"/>
        <v>2849060.88</v>
      </c>
    </row>
    <row r="2052" spans="1:6" x14ac:dyDescent="0.25">
      <c r="A2052" s="4">
        <v>44441</v>
      </c>
      <c r="B2052" t="s">
        <v>12</v>
      </c>
      <c r="C2052" t="s">
        <v>48</v>
      </c>
      <c r="D2052" s="7">
        <f>SUMIFS($D:$D,$C:$C,C2052,$A:$A,_xlfn.MAXIFS($A:$A,$A:$A,"&lt;"&amp;A2052))+SUMIFS(Movimentacao!$D:$D,Movimentacao!$C:$C,C2052,Movimentacao!$A:$A,A2052)</f>
        <v>117439</v>
      </c>
      <c r="E2052" s="2">
        <v>101.79</v>
      </c>
      <c r="F2052" s="2">
        <f t="shared" si="32"/>
        <v>11954115.810000001</v>
      </c>
    </row>
    <row r="2053" spans="1:6" x14ac:dyDescent="0.25">
      <c r="A2053" s="4">
        <v>44441</v>
      </c>
      <c r="B2053" t="s">
        <v>12</v>
      </c>
      <c r="C2053" t="s">
        <v>49</v>
      </c>
      <c r="D2053" s="7">
        <f>SUMIFS($D:$D,$C:$C,C2053,$A:$A,_xlfn.MAXIFS($A:$A,$A:$A,"&lt;"&amp;A2053))+SUMIFS(Movimentacao!$D:$D,Movimentacao!$C:$C,C2053,Movimentacao!$A:$A,A2053)</f>
        <v>32774</v>
      </c>
      <c r="E2053" s="2">
        <v>66.02</v>
      </c>
      <c r="F2053" s="2">
        <f t="shared" si="32"/>
        <v>2163739.48</v>
      </c>
    </row>
    <row r="2054" spans="1:6" x14ac:dyDescent="0.25">
      <c r="A2054" s="4">
        <v>44441</v>
      </c>
      <c r="B2054" t="s">
        <v>12</v>
      </c>
      <c r="C2054" t="s">
        <v>47</v>
      </c>
      <c r="D2054" s="7">
        <f>SUMIFS($D:$D,$C:$C,C2054,$A:$A,_xlfn.MAXIFS($A:$A,$A:$A,"&lt;"&amp;A2054))+SUMIFS(Movimentacao!$D:$D,Movimentacao!$C:$C,C2054,Movimentacao!$A:$A,A2054)</f>
        <v>72092</v>
      </c>
      <c r="E2054" s="2">
        <v>79.599999999999994</v>
      </c>
      <c r="F2054" s="2">
        <f t="shared" si="32"/>
        <v>5738523.1999999993</v>
      </c>
    </row>
    <row r="2055" spans="1:6" x14ac:dyDescent="0.25">
      <c r="A2055" s="4">
        <v>44441</v>
      </c>
      <c r="B2055" t="s">
        <v>12</v>
      </c>
      <c r="C2055" t="s">
        <v>51</v>
      </c>
      <c r="D2055" s="7">
        <f>SUMIFS($D:$D,$C:$C,C2055,$A:$A,_xlfn.MAXIFS($A:$A,$A:$A,"&lt;"&amp;A2055))+SUMIFS(Movimentacao!$D:$D,Movimentacao!$C:$C,C2055,Movimentacao!$A:$A,A2055)</f>
        <v>34257</v>
      </c>
      <c r="E2055" s="2">
        <v>111.71</v>
      </c>
      <c r="F2055" s="2">
        <f t="shared" si="32"/>
        <v>3826849.4699999997</v>
      </c>
    </row>
    <row r="2056" spans="1:6" x14ac:dyDescent="0.25">
      <c r="A2056" s="4">
        <v>44441</v>
      </c>
      <c r="B2056" t="s">
        <v>12</v>
      </c>
      <c r="C2056" t="s">
        <v>52</v>
      </c>
      <c r="D2056" s="7">
        <f>SUMIFS($D:$D,$C:$C,C2056,$A:$A,_xlfn.MAXIFS($A:$A,$A:$A,"&lt;"&amp;A2056))+SUMIFS(Movimentacao!$D:$D,Movimentacao!$C:$C,C2056,Movimentacao!$A:$A,A2056)</f>
        <v>187039</v>
      </c>
      <c r="E2056" s="2">
        <v>98.8</v>
      </c>
      <c r="F2056" s="2">
        <f t="shared" si="32"/>
        <v>18479453.199999999</v>
      </c>
    </row>
    <row r="2057" spans="1:6" x14ac:dyDescent="0.25">
      <c r="A2057" s="4">
        <v>44441</v>
      </c>
      <c r="B2057" t="s">
        <v>12</v>
      </c>
      <c r="C2057" t="s">
        <v>53</v>
      </c>
      <c r="D2057" s="7">
        <f>SUMIFS($D:$D,$C:$C,C2057,$A:$A,_xlfn.MAXIFS($A:$A,$A:$A,"&lt;"&amp;A2057))+SUMIFS(Movimentacao!$D:$D,Movimentacao!$C:$C,C2057,Movimentacao!$A:$A,A2057)</f>
        <v>152750</v>
      </c>
      <c r="E2057" s="2">
        <v>94.85</v>
      </c>
      <c r="F2057" s="2">
        <f t="shared" ref="F2057:F2120" si="33">D2057*E2057</f>
        <v>14488337.5</v>
      </c>
    </row>
    <row r="2058" spans="1:6" x14ac:dyDescent="0.25">
      <c r="A2058" s="4">
        <v>44441</v>
      </c>
      <c r="B2058" t="s">
        <v>12</v>
      </c>
      <c r="C2058" t="s">
        <v>50</v>
      </c>
      <c r="D2058" s="7">
        <f>SUMIFS($D:$D,$C:$C,C2058,$A:$A,_xlfn.MAXIFS($A:$A,$A:$A,"&lt;"&amp;A2058))+SUMIFS(Movimentacao!$D:$D,Movimentacao!$C:$C,C2058,Movimentacao!$A:$A,A2058)</f>
        <v>138700</v>
      </c>
      <c r="E2058" s="2">
        <v>102.2</v>
      </c>
      <c r="F2058" s="2">
        <f t="shared" si="33"/>
        <v>14175140</v>
      </c>
    </row>
    <row r="2059" spans="1:6" x14ac:dyDescent="0.25">
      <c r="A2059" s="4">
        <v>44442</v>
      </c>
      <c r="B2059" t="s">
        <v>12</v>
      </c>
      <c r="C2059" t="s">
        <v>56</v>
      </c>
      <c r="D2059" s="7">
        <f>SUMIFS($D:$D,$C:$C,C2059,$A:$A,_xlfn.MAXIFS($A:$A,$A:$A,"&lt;"&amp;A2059))+SUMIFS(Movimentacao!$D:$D,Movimentacao!$C:$C,C2059,Movimentacao!$A:$A,A2059)</f>
        <v>132323</v>
      </c>
      <c r="E2059" s="2">
        <v>102.83</v>
      </c>
      <c r="F2059" s="2">
        <f t="shared" si="33"/>
        <v>13606774.09</v>
      </c>
    </row>
    <row r="2060" spans="1:6" x14ac:dyDescent="0.25">
      <c r="A2060" s="4">
        <v>44442</v>
      </c>
      <c r="B2060" t="s">
        <v>12</v>
      </c>
      <c r="C2060" t="s">
        <v>2682</v>
      </c>
      <c r="D2060" s="7">
        <f>SUMIFS($D:$D,$C:$C,C2060,$A:$A,_xlfn.MAXIFS($A:$A,$A:$A,"&lt;"&amp;A2060))+SUMIFS(Movimentacao!$D:$D,Movimentacao!$C:$C,C2060,Movimentacao!$A:$A,A2060)</f>
        <v>79643</v>
      </c>
      <c r="E2060" s="2">
        <v>87.55</v>
      </c>
      <c r="F2060" s="2">
        <f t="shared" si="33"/>
        <v>6972744.6499999994</v>
      </c>
    </row>
    <row r="2061" spans="1:6" x14ac:dyDescent="0.25">
      <c r="A2061" s="4">
        <v>44442</v>
      </c>
      <c r="B2061" t="s">
        <v>12</v>
      </c>
      <c r="C2061" t="s">
        <v>2680</v>
      </c>
      <c r="D2061" s="7">
        <f>SUMIFS($D:$D,$C:$C,C2061,$A:$A,_xlfn.MAXIFS($A:$A,$A:$A,"&lt;"&amp;A2061))+SUMIFS(Movimentacao!$D:$D,Movimentacao!$C:$C,C2061,Movimentacao!$A:$A,A2061)</f>
        <v>119079</v>
      </c>
      <c r="E2061" s="2">
        <v>102.45</v>
      </c>
      <c r="F2061" s="2">
        <f t="shared" si="33"/>
        <v>12199643.550000001</v>
      </c>
    </row>
    <row r="2062" spans="1:6" x14ac:dyDescent="0.25">
      <c r="A2062" s="4">
        <v>44442</v>
      </c>
      <c r="B2062" t="s">
        <v>12</v>
      </c>
      <c r="C2062" t="s">
        <v>2673</v>
      </c>
      <c r="D2062" s="7">
        <f>SUMIFS($D:$D,$C:$C,C2062,$A:$A,_xlfn.MAXIFS($A:$A,$A:$A,"&lt;"&amp;A2062))+SUMIFS(Movimentacao!$D:$D,Movimentacao!$C:$C,C2062,Movimentacao!$A:$A,A2062)</f>
        <v>626</v>
      </c>
      <c r="E2062" s="2">
        <v>97.5</v>
      </c>
      <c r="F2062" s="2">
        <f t="shared" si="33"/>
        <v>61035</v>
      </c>
    </row>
    <row r="2063" spans="1:6" x14ac:dyDescent="0.25">
      <c r="A2063" s="4">
        <v>44442</v>
      </c>
      <c r="B2063" t="s">
        <v>12</v>
      </c>
      <c r="C2063" t="s">
        <v>2672</v>
      </c>
      <c r="D2063" s="7">
        <f>SUMIFS($D:$D,$C:$C,C2063,$A:$A,_xlfn.MAXIFS($A:$A,$A:$A,"&lt;"&amp;A2063))+SUMIFS(Movimentacao!$D:$D,Movimentacao!$C:$C,C2063,Movimentacao!$A:$A,A2063)</f>
        <v>125878</v>
      </c>
      <c r="E2063" s="2">
        <v>80.19</v>
      </c>
      <c r="F2063" s="2">
        <f t="shared" si="33"/>
        <v>10094156.82</v>
      </c>
    </row>
    <row r="2064" spans="1:6" x14ac:dyDescent="0.25">
      <c r="A2064" s="4">
        <v>44442</v>
      </c>
      <c r="B2064" t="s">
        <v>12</v>
      </c>
      <c r="C2064" t="s">
        <v>2671</v>
      </c>
      <c r="D2064" s="7">
        <f>SUMIFS($D:$D,$C:$C,C2064,$A:$A,_xlfn.MAXIFS($A:$A,$A:$A,"&lt;"&amp;A2064))+SUMIFS(Movimentacao!$D:$D,Movimentacao!$C:$C,C2064,Movimentacao!$A:$A,A2064)</f>
        <v>55971</v>
      </c>
      <c r="E2064" s="2">
        <v>188.03</v>
      </c>
      <c r="F2064" s="2">
        <f t="shared" si="33"/>
        <v>10524227.130000001</v>
      </c>
    </row>
    <row r="2065" spans="1:6" x14ac:dyDescent="0.25">
      <c r="A2065" s="4">
        <v>44442</v>
      </c>
      <c r="B2065" t="s">
        <v>12</v>
      </c>
      <c r="C2065" t="s">
        <v>2670</v>
      </c>
      <c r="D2065" s="7">
        <f>SUMIFS($D:$D,$C:$C,C2065,$A:$A,_xlfn.MAXIFS($A:$A,$A:$A,"&lt;"&amp;A2065))+SUMIFS(Movimentacao!$D:$D,Movimentacao!$C:$C,C2065,Movimentacao!$A:$A,A2065)</f>
        <v>72289</v>
      </c>
      <c r="E2065" s="2">
        <v>75.489999999999995</v>
      </c>
      <c r="F2065" s="2">
        <f t="shared" si="33"/>
        <v>5457096.6099999994</v>
      </c>
    </row>
    <row r="2066" spans="1:6" x14ac:dyDescent="0.25">
      <c r="A2066" s="4">
        <v>44442</v>
      </c>
      <c r="B2066" t="s">
        <v>12</v>
      </c>
      <c r="C2066" t="s">
        <v>55</v>
      </c>
      <c r="D2066" s="7">
        <f>SUMIFS($D:$D,$C:$C,C2066,$A:$A,_xlfn.MAXIFS($A:$A,$A:$A,"&lt;"&amp;A2066))+SUMIFS(Movimentacao!$D:$D,Movimentacao!$C:$C,C2066,Movimentacao!$A:$A,A2066)</f>
        <v>30794</v>
      </c>
      <c r="E2066" s="2">
        <v>92.01</v>
      </c>
      <c r="F2066" s="2">
        <f t="shared" si="33"/>
        <v>2833355.94</v>
      </c>
    </row>
    <row r="2067" spans="1:6" x14ac:dyDescent="0.25">
      <c r="A2067" s="4">
        <v>44442</v>
      </c>
      <c r="B2067" t="s">
        <v>12</v>
      </c>
      <c r="C2067" t="s">
        <v>2685</v>
      </c>
      <c r="D2067" s="7">
        <f>SUMIFS($D:$D,$C:$C,C2067,$A:$A,_xlfn.MAXIFS($A:$A,$A:$A,"&lt;"&amp;A2067))+SUMIFS(Movimentacao!$D:$D,Movimentacao!$C:$C,C2067,Movimentacao!$A:$A,A2067)</f>
        <v>64000</v>
      </c>
      <c r="E2067" s="2">
        <v>104.98</v>
      </c>
      <c r="F2067" s="2">
        <f t="shared" si="33"/>
        <v>6718720</v>
      </c>
    </row>
    <row r="2068" spans="1:6" x14ac:dyDescent="0.25">
      <c r="A2068" s="4">
        <v>44442</v>
      </c>
      <c r="B2068" t="s">
        <v>12</v>
      </c>
      <c r="C2068" t="s">
        <v>53</v>
      </c>
      <c r="D2068" s="7">
        <f>SUMIFS($D:$D,$C:$C,C2068,$A:$A,_xlfn.MAXIFS($A:$A,$A:$A,"&lt;"&amp;A2068))+SUMIFS(Movimentacao!$D:$D,Movimentacao!$C:$C,C2068,Movimentacao!$A:$A,A2068)</f>
        <v>151784</v>
      </c>
      <c r="E2068" s="2">
        <v>91.25</v>
      </c>
      <c r="F2068" s="2">
        <f t="shared" si="33"/>
        <v>13850290</v>
      </c>
    </row>
    <row r="2069" spans="1:6" x14ac:dyDescent="0.25">
      <c r="A2069" s="4">
        <v>44442</v>
      </c>
      <c r="B2069" t="s">
        <v>12</v>
      </c>
      <c r="C2069" t="s">
        <v>52</v>
      </c>
      <c r="D2069" s="7">
        <f>SUMIFS($D:$D,$C:$C,C2069,$A:$A,_xlfn.MAXIFS($A:$A,$A:$A,"&lt;"&amp;A2069))+SUMIFS(Movimentacao!$D:$D,Movimentacao!$C:$C,C2069,Movimentacao!$A:$A,A2069)</f>
        <v>187039</v>
      </c>
      <c r="E2069" s="2">
        <v>98.8</v>
      </c>
      <c r="F2069" s="2">
        <f t="shared" si="33"/>
        <v>18479453.199999999</v>
      </c>
    </row>
    <row r="2070" spans="1:6" x14ac:dyDescent="0.25">
      <c r="A2070" s="4">
        <v>44442</v>
      </c>
      <c r="B2070" t="s">
        <v>12</v>
      </c>
      <c r="C2070" t="s">
        <v>51</v>
      </c>
      <c r="D2070" s="7">
        <f>SUMIFS($D:$D,$C:$C,C2070,$A:$A,_xlfn.MAXIFS($A:$A,$A:$A,"&lt;"&amp;A2070))+SUMIFS(Movimentacao!$D:$D,Movimentacao!$C:$C,C2070,Movimentacao!$A:$A,A2070)</f>
        <v>34257</v>
      </c>
      <c r="E2070" s="2">
        <v>112.04</v>
      </c>
      <c r="F2070" s="2">
        <f t="shared" si="33"/>
        <v>3838154.2800000003</v>
      </c>
    </row>
    <row r="2071" spans="1:6" x14ac:dyDescent="0.25">
      <c r="A2071" s="4">
        <v>44442</v>
      </c>
      <c r="B2071" t="s">
        <v>12</v>
      </c>
      <c r="C2071" t="s">
        <v>50</v>
      </c>
      <c r="D2071" s="7">
        <f>SUMIFS($D:$D,$C:$C,C2071,$A:$A,_xlfn.MAXIFS($A:$A,$A:$A,"&lt;"&amp;A2071))+SUMIFS(Movimentacao!$D:$D,Movimentacao!$C:$C,C2071,Movimentacao!$A:$A,A2071)</f>
        <v>138700</v>
      </c>
      <c r="E2071" s="2">
        <v>101.85</v>
      </c>
      <c r="F2071" s="2">
        <f t="shared" si="33"/>
        <v>14126595</v>
      </c>
    </row>
    <row r="2072" spans="1:6" x14ac:dyDescent="0.25">
      <c r="A2072" s="4">
        <v>44442</v>
      </c>
      <c r="B2072" t="s">
        <v>12</v>
      </c>
      <c r="C2072" t="s">
        <v>49</v>
      </c>
      <c r="D2072" s="7">
        <f>SUMIFS($D:$D,$C:$C,C2072,$A:$A,_xlfn.MAXIFS($A:$A,$A:$A,"&lt;"&amp;A2072))+SUMIFS(Movimentacao!$D:$D,Movimentacao!$C:$C,C2072,Movimentacao!$A:$A,A2072)</f>
        <v>32774</v>
      </c>
      <c r="E2072" s="2">
        <v>66</v>
      </c>
      <c r="F2072" s="2">
        <f t="shared" si="33"/>
        <v>2163084</v>
      </c>
    </row>
    <row r="2073" spans="1:6" x14ac:dyDescent="0.25">
      <c r="A2073" s="4">
        <v>44442</v>
      </c>
      <c r="B2073" t="s">
        <v>12</v>
      </c>
      <c r="C2073" t="s">
        <v>48</v>
      </c>
      <c r="D2073" s="7">
        <f>SUMIFS($D:$D,$C:$C,C2073,$A:$A,_xlfn.MAXIFS($A:$A,$A:$A,"&lt;"&amp;A2073))+SUMIFS(Movimentacao!$D:$D,Movimentacao!$C:$C,C2073,Movimentacao!$A:$A,A2073)</f>
        <v>117439</v>
      </c>
      <c r="E2073" s="2">
        <v>100.36</v>
      </c>
      <c r="F2073" s="2">
        <f t="shared" si="33"/>
        <v>11786178.039999999</v>
      </c>
    </row>
    <row r="2074" spans="1:6" x14ac:dyDescent="0.25">
      <c r="A2074" s="4">
        <v>44442</v>
      </c>
      <c r="B2074" t="s">
        <v>12</v>
      </c>
      <c r="C2074" t="s">
        <v>47</v>
      </c>
      <c r="D2074" s="7">
        <f>SUMIFS($D:$D,$C:$C,C2074,$A:$A,_xlfn.MAXIFS($A:$A,$A:$A,"&lt;"&amp;A2074))+SUMIFS(Movimentacao!$D:$D,Movimentacao!$C:$C,C2074,Movimentacao!$A:$A,A2074)</f>
        <v>72092</v>
      </c>
      <c r="E2074" s="2">
        <v>78.53</v>
      </c>
      <c r="F2074" s="2">
        <f t="shared" si="33"/>
        <v>5661384.7599999998</v>
      </c>
    </row>
    <row r="2075" spans="1:6" x14ac:dyDescent="0.25">
      <c r="A2075" s="4">
        <v>44442</v>
      </c>
      <c r="B2075" t="s">
        <v>12</v>
      </c>
      <c r="C2075" t="s">
        <v>54</v>
      </c>
      <c r="D2075" s="7">
        <f>SUMIFS($D:$D,$C:$C,C2075,$A:$A,_xlfn.MAXIFS($A:$A,$A:$A,"&lt;"&amp;A2075))+SUMIFS(Movimentacao!$D:$D,Movimentacao!$C:$C,C2075,Movimentacao!$A:$A,A2075)</f>
        <v>85534</v>
      </c>
      <c r="E2075" s="2">
        <v>51</v>
      </c>
      <c r="F2075" s="2">
        <f t="shared" si="33"/>
        <v>4362234</v>
      </c>
    </row>
    <row r="2076" spans="1:6" x14ac:dyDescent="0.25">
      <c r="A2076" s="4">
        <v>44445</v>
      </c>
      <c r="B2076" t="s">
        <v>12</v>
      </c>
      <c r="C2076" t="s">
        <v>2685</v>
      </c>
      <c r="D2076" s="7">
        <f>SUMIFS($D:$D,$C:$C,C2076,$A:$A,_xlfn.MAXIFS($A:$A,$A:$A,"&lt;"&amp;A2076))+SUMIFS(Movimentacao!$D:$D,Movimentacao!$C:$C,C2076,Movimentacao!$A:$A,A2076)</f>
        <v>64000</v>
      </c>
      <c r="E2076" s="2">
        <v>104.62</v>
      </c>
      <c r="F2076" s="2">
        <f t="shared" si="33"/>
        <v>6695680</v>
      </c>
    </row>
    <row r="2077" spans="1:6" x14ac:dyDescent="0.25">
      <c r="A2077" s="4">
        <v>44445</v>
      </c>
      <c r="B2077" t="s">
        <v>12</v>
      </c>
      <c r="C2077" t="s">
        <v>2682</v>
      </c>
      <c r="D2077" s="7">
        <f>SUMIFS($D:$D,$C:$C,C2077,$A:$A,_xlfn.MAXIFS($A:$A,$A:$A,"&lt;"&amp;A2077))+SUMIFS(Movimentacao!$D:$D,Movimentacao!$C:$C,C2077,Movimentacao!$A:$A,A2077)</f>
        <v>79643</v>
      </c>
      <c r="E2077" s="2">
        <v>89.99</v>
      </c>
      <c r="F2077" s="2">
        <f t="shared" si="33"/>
        <v>7167073.5699999994</v>
      </c>
    </row>
    <row r="2078" spans="1:6" x14ac:dyDescent="0.25">
      <c r="A2078" s="4">
        <v>44445</v>
      </c>
      <c r="B2078" t="s">
        <v>12</v>
      </c>
      <c r="C2078" t="s">
        <v>2680</v>
      </c>
      <c r="D2078" s="7">
        <f>SUMIFS($D:$D,$C:$C,C2078,$A:$A,_xlfn.MAXIFS($A:$A,$A:$A,"&lt;"&amp;A2078))+SUMIFS(Movimentacao!$D:$D,Movimentacao!$C:$C,C2078,Movimentacao!$A:$A,A2078)</f>
        <v>119253</v>
      </c>
      <c r="E2078" s="2">
        <v>102.9</v>
      </c>
      <c r="F2078" s="2">
        <f t="shared" si="33"/>
        <v>12271133.700000001</v>
      </c>
    </row>
    <row r="2079" spans="1:6" x14ac:dyDescent="0.25">
      <c r="A2079" s="4">
        <v>44445</v>
      </c>
      <c r="B2079" t="s">
        <v>12</v>
      </c>
      <c r="C2079" t="s">
        <v>2673</v>
      </c>
      <c r="D2079" s="7">
        <f>SUMIFS($D:$D,$C:$C,C2079,$A:$A,_xlfn.MAXIFS($A:$A,$A:$A,"&lt;"&amp;A2079))+SUMIFS(Movimentacao!$D:$D,Movimentacao!$C:$C,C2079,Movimentacao!$A:$A,A2079)</f>
        <v>626</v>
      </c>
      <c r="E2079" s="2">
        <v>97.5</v>
      </c>
      <c r="F2079" s="2">
        <f t="shared" si="33"/>
        <v>61035</v>
      </c>
    </row>
    <row r="2080" spans="1:6" x14ac:dyDescent="0.25">
      <c r="A2080" s="4">
        <v>44445</v>
      </c>
      <c r="B2080" t="s">
        <v>12</v>
      </c>
      <c r="C2080" t="s">
        <v>2672</v>
      </c>
      <c r="D2080" s="7">
        <f>SUMIFS($D:$D,$C:$C,C2080,$A:$A,_xlfn.MAXIFS($A:$A,$A:$A,"&lt;"&amp;A2080))+SUMIFS(Movimentacao!$D:$D,Movimentacao!$C:$C,C2080,Movimentacao!$A:$A,A2080)</f>
        <v>125878</v>
      </c>
      <c r="E2080" s="2">
        <v>80.45</v>
      </c>
      <c r="F2080" s="2">
        <f t="shared" si="33"/>
        <v>10126885.1</v>
      </c>
    </row>
    <row r="2081" spans="1:6" x14ac:dyDescent="0.25">
      <c r="A2081" s="4">
        <v>44445</v>
      </c>
      <c r="B2081" t="s">
        <v>12</v>
      </c>
      <c r="C2081" t="s">
        <v>2671</v>
      </c>
      <c r="D2081" s="7">
        <f>SUMIFS($D:$D,$C:$C,C2081,$A:$A,_xlfn.MAXIFS($A:$A,$A:$A,"&lt;"&amp;A2081))+SUMIFS(Movimentacao!$D:$D,Movimentacao!$C:$C,C2081,Movimentacao!$A:$A,A2081)</f>
        <v>55971</v>
      </c>
      <c r="E2081" s="2">
        <v>187.4</v>
      </c>
      <c r="F2081" s="2">
        <f t="shared" si="33"/>
        <v>10488965.4</v>
      </c>
    </row>
    <row r="2082" spans="1:6" x14ac:dyDescent="0.25">
      <c r="A2082" s="4">
        <v>44445</v>
      </c>
      <c r="B2082" t="s">
        <v>12</v>
      </c>
      <c r="C2082" t="s">
        <v>2670</v>
      </c>
      <c r="D2082" s="7">
        <f>SUMIFS($D:$D,$C:$C,C2082,$A:$A,_xlfn.MAXIFS($A:$A,$A:$A,"&lt;"&amp;A2082))+SUMIFS(Movimentacao!$D:$D,Movimentacao!$C:$C,C2082,Movimentacao!$A:$A,A2082)</f>
        <v>72289</v>
      </c>
      <c r="E2082" s="2">
        <v>74.92</v>
      </c>
      <c r="F2082" s="2">
        <f t="shared" si="33"/>
        <v>5415891.8799999999</v>
      </c>
    </row>
    <row r="2083" spans="1:6" x14ac:dyDescent="0.25">
      <c r="A2083" s="4">
        <v>44445</v>
      </c>
      <c r="B2083" t="s">
        <v>12</v>
      </c>
      <c r="C2083" t="s">
        <v>56</v>
      </c>
      <c r="D2083" s="7">
        <f>SUMIFS($D:$D,$C:$C,C2083,$A:$A,_xlfn.MAXIFS($A:$A,$A:$A,"&lt;"&amp;A2083))+SUMIFS(Movimentacao!$D:$D,Movimentacao!$C:$C,C2083,Movimentacao!$A:$A,A2083)</f>
        <v>132323</v>
      </c>
      <c r="E2083" s="2">
        <v>103.6</v>
      </c>
      <c r="F2083" s="2">
        <f t="shared" si="33"/>
        <v>13708662.799999999</v>
      </c>
    </row>
    <row r="2084" spans="1:6" x14ac:dyDescent="0.25">
      <c r="A2084" s="4">
        <v>44445</v>
      </c>
      <c r="B2084" t="s">
        <v>12</v>
      </c>
      <c r="C2084" t="s">
        <v>55</v>
      </c>
      <c r="D2084" s="7">
        <f>SUMIFS($D:$D,$C:$C,C2084,$A:$A,_xlfn.MAXIFS($A:$A,$A:$A,"&lt;"&amp;A2084))+SUMIFS(Movimentacao!$D:$D,Movimentacao!$C:$C,C2084,Movimentacao!$A:$A,A2084)</f>
        <v>30794</v>
      </c>
      <c r="E2084" s="2">
        <v>92.02</v>
      </c>
      <c r="F2084" s="2">
        <f t="shared" si="33"/>
        <v>2833663.88</v>
      </c>
    </row>
    <row r="2085" spans="1:6" x14ac:dyDescent="0.25">
      <c r="A2085" s="4">
        <v>44445</v>
      </c>
      <c r="B2085" t="s">
        <v>12</v>
      </c>
      <c r="C2085" t="s">
        <v>53</v>
      </c>
      <c r="D2085" s="7">
        <f>SUMIFS($D:$D,$C:$C,C2085,$A:$A,_xlfn.MAXIFS($A:$A,$A:$A,"&lt;"&amp;A2085))+SUMIFS(Movimentacao!$D:$D,Movimentacao!$C:$C,C2085,Movimentacao!$A:$A,A2085)</f>
        <v>151784</v>
      </c>
      <c r="E2085" s="2">
        <v>91.26</v>
      </c>
      <c r="F2085" s="2">
        <f t="shared" si="33"/>
        <v>13851807.84</v>
      </c>
    </row>
    <row r="2086" spans="1:6" x14ac:dyDescent="0.25">
      <c r="A2086" s="4">
        <v>44445</v>
      </c>
      <c r="B2086" t="s">
        <v>12</v>
      </c>
      <c r="C2086" t="s">
        <v>52</v>
      </c>
      <c r="D2086" s="7">
        <f>SUMIFS($D:$D,$C:$C,C2086,$A:$A,_xlfn.MAXIFS($A:$A,$A:$A,"&lt;"&amp;A2086))+SUMIFS(Movimentacao!$D:$D,Movimentacao!$C:$C,C2086,Movimentacao!$A:$A,A2086)</f>
        <v>187039</v>
      </c>
      <c r="E2086" s="2">
        <v>98.5</v>
      </c>
      <c r="F2086" s="2">
        <f t="shared" si="33"/>
        <v>18423341.5</v>
      </c>
    </row>
    <row r="2087" spans="1:6" x14ac:dyDescent="0.25">
      <c r="A2087" s="4">
        <v>44445</v>
      </c>
      <c r="B2087" t="s">
        <v>12</v>
      </c>
      <c r="C2087" t="s">
        <v>51</v>
      </c>
      <c r="D2087" s="7">
        <f>SUMIFS($D:$D,$C:$C,C2087,$A:$A,_xlfn.MAXIFS($A:$A,$A:$A,"&lt;"&amp;A2087))+SUMIFS(Movimentacao!$D:$D,Movimentacao!$C:$C,C2087,Movimentacao!$A:$A,A2087)</f>
        <v>34257</v>
      </c>
      <c r="E2087" s="2">
        <v>111.04</v>
      </c>
      <c r="F2087" s="2">
        <f t="shared" si="33"/>
        <v>3803897.2800000003</v>
      </c>
    </row>
    <row r="2088" spans="1:6" x14ac:dyDescent="0.25">
      <c r="A2088" s="4">
        <v>44445</v>
      </c>
      <c r="B2088" t="s">
        <v>12</v>
      </c>
      <c r="C2088" t="s">
        <v>50</v>
      </c>
      <c r="D2088" s="7">
        <f>SUMIFS($D:$D,$C:$C,C2088,$A:$A,_xlfn.MAXIFS($A:$A,$A:$A,"&lt;"&amp;A2088))+SUMIFS(Movimentacao!$D:$D,Movimentacao!$C:$C,C2088,Movimentacao!$A:$A,A2088)</f>
        <v>138700</v>
      </c>
      <c r="E2088" s="2">
        <v>101.15</v>
      </c>
      <c r="F2088" s="2">
        <f t="shared" si="33"/>
        <v>14029505</v>
      </c>
    </row>
    <row r="2089" spans="1:6" x14ac:dyDescent="0.25">
      <c r="A2089" s="4">
        <v>44445</v>
      </c>
      <c r="B2089" t="s">
        <v>12</v>
      </c>
      <c r="C2089" t="s">
        <v>49</v>
      </c>
      <c r="D2089" s="7">
        <f>SUMIFS($D:$D,$C:$C,C2089,$A:$A,_xlfn.MAXIFS($A:$A,$A:$A,"&lt;"&amp;A2089))+SUMIFS(Movimentacao!$D:$D,Movimentacao!$C:$C,C2089,Movimentacao!$A:$A,A2089)</f>
        <v>32774</v>
      </c>
      <c r="E2089" s="2">
        <v>66</v>
      </c>
      <c r="F2089" s="2">
        <f t="shared" si="33"/>
        <v>2163084</v>
      </c>
    </row>
    <row r="2090" spans="1:6" x14ac:dyDescent="0.25">
      <c r="A2090" s="4">
        <v>44445</v>
      </c>
      <c r="B2090" t="s">
        <v>12</v>
      </c>
      <c r="C2090" t="s">
        <v>48</v>
      </c>
      <c r="D2090" s="7">
        <f>SUMIFS($D:$D,$C:$C,C2090,$A:$A,_xlfn.MAXIFS($A:$A,$A:$A,"&lt;"&amp;A2090))+SUMIFS(Movimentacao!$D:$D,Movimentacao!$C:$C,C2090,Movimentacao!$A:$A,A2090)</f>
        <v>117439</v>
      </c>
      <c r="E2090" s="2">
        <v>101.6</v>
      </c>
      <c r="F2090" s="2">
        <f t="shared" si="33"/>
        <v>11931802.399999999</v>
      </c>
    </row>
    <row r="2091" spans="1:6" x14ac:dyDescent="0.25">
      <c r="A2091" s="4">
        <v>44445</v>
      </c>
      <c r="B2091" t="s">
        <v>12</v>
      </c>
      <c r="C2091" t="s">
        <v>47</v>
      </c>
      <c r="D2091" s="7">
        <f>SUMIFS($D:$D,$C:$C,C2091,$A:$A,_xlfn.MAXIFS($A:$A,$A:$A,"&lt;"&amp;A2091))+SUMIFS(Movimentacao!$D:$D,Movimentacao!$C:$C,C2091,Movimentacao!$A:$A,A2091)</f>
        <v>72093</v>
      </c>
      <c r="E2091" s="2">
        <v>80.69</v>
      </c>
      <c r="F2091" s="2">
        <f t="shared" si="33"/>
        <v>5817184.1699999999</v>
      </c>
    </row>
    <row r="2092" spans="1:6" x14ac:dyDescent="0.25">
      <c r="A2092" s="4">
        <v>44445</v>
      </c>
      <c r="B2092" t="s">
        <v>12</v>
      </c>
      <c r="C2092" t="s">
        <v>54</v>
      </c>
      <c r="D2092" s="7">
        <f>SUMIFS($D:$D,$C:$C,C2092,$A:$A,_xlfn.MAXIFS($A:$A,$A:$A,"&lt;"&amp;A2092))+SUMIFS(Movimentacao!$D:$D,Movimentacao!$C:$C,C2092,Movimentacao!$A:$A,A2092)</f>
        <v>85534</v>
      </c>
      <c r="E2092" s="2">
        <v>51.19</v>
      </c>
      <c r="F2092" s="2">
        <f t="shared" si="33"/>
        <v>4378485.46</v>
      </c>
    </row>
    <row r="2093" spans="1:6" x14ac:dyDescent="0.25">
      <c r="A2093" s="4">
        <v>44447</v>
      </c>
      <c r="B2093" t="s">
        <v>12</v>
      </c>
      <c r="C2093" t="s">
        <v>2670</v>
      </c>
      <c r="D2093" s="7">
        <f>SUMIFS($D:$D,$C:$C,C2093,$A:$A,_xlfn.MAXIFS($A:$A,$A:$A,"&lt;"&amp;A2093))+SUMIFS(Movimentacao!$D:$D,Movimentacao!$C:$C,C2093,Movimentacao!$A:$A,A2093)</f>
        <v>72289</v>
      </c>
      <c r="E2093" s="2">
        <v>73.540000000000006</v>
      </c>
      <c r="F2093" s="2">
        <f t="shared" si="33"/>
        <v>5316133.0600000005</v>
      </c>
    </row>
    <row r="2094" spans="1:6" x14ac:dyDescent="0.25">
      <c r="A2094" s="4">
        <v>44447</v>
      </c>
      <c r="B2094" t="s">
        <v>12</v>
      </c>
      <c r="C2094" t="s">
        <v>2685</v>
      </c>
      <c r="D2094" s="7">
        <f>SUMIFS($D:$D,$C:$C,C2094,$A:$A,_xlfn.MAXIFS($A:$A,$A:$A,"&lt;"&amp;A2094))+SUMIFS(Movimentacao!$D:$D,Movimentacao!$C:$C,C2094,Movimentacao!$A:$A,A2094)</f>
        <v>64000</v>
      </c>
      <c r="E2094" s="2">
        <v>103.45</v>
      </c>
      <c r="F2094" s="2">
        <f t="shared" si="33"/>
        <v>6620800</v>
      </c>
    </row>
    <row r="2095" spans="1:6" x14ac:dyDescent="0.25">
      <c r="A2095" s="4">
        <v>44447</v>
      </c>
      <c r="B2095" t="s">
        <v>12</v>
      </c>
      <c r="C2095" t="s">
        <v>2682</v>
      </c>
      <c r="D2095" s="7">
        <f>SUMIFS($D:$D,$C:$C,C2095,$A:$A,_xlfn.MAXIFS($A:$A,$A:$A,"&lt;"&amp;A2095))+SUMIFS(Movimentacao!$D:$D,Movimentacao!$C:$C,C2095,Movimentacao!$A:$A,A2095)</f>
        <v>79643</v>
      </c>
      <c r="E2095" s="2">
        <v>89.86</v>
      </c>
      <c r="F2095" s="2">
        <f t="shared" si="33"/>
        <v>7156719.9799999995</v>
      </c>
    </row>
    <row r="2096" spans="1:6" x14ac:dyDescent="0.25">
      <c r="A2096" s="4">
        <v>44447</v>
      </c>
      <c r="B2096" t="s">
        <v>12</v>
      </c>
      <c r="C2096" t="s">
        <v>2680</v>
      </c>
      <c r="D2096" s="7">
        <f>SUMIFS($D:$D,$C:$C,C2096,$A:$A,_xlfn.MAXIFS($A:$A,$A:$A,"&lt;"&amp;A2096))+SUMIFS(Movimentacao!$D:$D,Movimentacao!$C:$C,C2096,Movimentacao!$A:$A,A2096)</f>
        <v>119253</v>
      </c>
      <c r="E2096" s="2">
        <v>102.02</v>
      </c>
      <c r="F2096" s="2">
        <f t="shared" si="33"/>
        <v>12166191.059999999</v>
      </c>
    </row>
    <row r="2097" spans="1:6" x14ac:dyDescent="0.25">
      <c r="A2097" s="4">
        <v>44447</v>
      </c>
      <c r="B2097" t="s">
        <v>12</v>
      </c>
      <c r="C2097" t="s">
        <v>2673</v>
      </c>
      <c r="D2097" s="7">
        <f>SUMIFS($D:$D,$C:$C,C2097,$A:$A,_xlfn.MAXIFS($A:$A,$A:$A,"&lt;"&amp;A2097))+SUMIFS(Movimentacao!$D:$D,Movimentacao!$C:$C,C2097,Movimentacao!$A:$A,A2097)</f>
        <v>626</v>
      </c>
      <c r="E2097" s="2">
        <v>96.9</v>
      </c>
      <c r="F2097" s="2">
        <f t="shared" si="33"/>
        <v>60659.4</v>
      </c>
    </row>
    <row r="2098" spans="1:6" x14ac:dyDescent="0.25">
      <c r="A2098" s="4">
        <v>44447</v>
      </c>
      <c r="B2098" t="s">
        <v>12</v>
      </c>
      <c r="C2098" t="s">
        <v>2672</v>
      </c>
      <c r="D2098" s="7">
        <f>SUMIFS($D:$D,$C:$C,C2098,$A:$A,_xlfn.MAXIFS($A:$A,$A:$A,"&lt;"&amp;A2098))+SUMIFS(Movimentacao!$D:$D,Movimentacao!$C:$C,C2098,Movimentacao!$A:$A,A2098)</f>
        <v>125878</v>
      </c>
      <c r="E2098" s="2">
        <v>79.599999999999994</v>
      </c>
      <c r="F2098" s="2">
        <f t="shared" si="33"/>
        <v>10019888.799999999</v>
      </c>
    </row>
    <row r="2099" spans="1:6" x14ac:dyDescent="0.25">
      <c r="A2099" s="4">
        <v>44447</v>
      </c>
      <c r="B2099" t="s">
        <v>12</v>
      </c>
      <c r="C2099" t="s">
        <v>2671</v>
      </c>
      <c r="D2099" s="7">
        <f>SUMIFS($D:$D,$C:$C,C2099,$A:$A,_xlfn.MAXIFS($A:$A,$A:$A,"&lt;"&amp;A2099))+SUMIFS(Movimentacao!$D:$D,Movimentacao!$C:$C,C2099,Movimentacao!$A:$A,A2099)</f>
        <v>55971</v>
      </c>
      <c r="E2099" s="2">
        <v>184</v>
      </c>
      <c r="F2099" s="2">
        <f t="shared" si="33"/>
        <v>10298664</v>
      </c>
    </row>
    <row r="2100" spans="1:6" x14ac:dyDescent="0.25">
      <c r="A2100" s="4">
        <v>44447</v>
      </c>
      <c r="B2100" t="s">
        <v>12</v>
      </c>
      <c r="C2100" t="s">
        <v>56</v>
      </c>
      <c r="D2100" s="7">
        <f>SUMIFS($D:$D,$C:$C,C2100,$A:$A,_xlfn.MAXIFS($A:$A,$A:$A,"&lt;"&amp;A2100))+SUMIFS(Movimentacao!$D:$D,Movimentacao!$C:$C,C2100,Movimentacao!$A:$A,A2100)</f>
        <v>132323</v>
      </c>
      <c r="E2100" s="2">
        <v>101.85</v>
      </c>
      <c r="F2100" s="2">
        <f t="shared" si="33"/>
        <v>13477097.549999999</v>
      </c>
    </row>
    <row r="2101" spans="1:6" x14ac:dyDescent="0.25">
      <c r="A2101" s="4">
        <v>44447</v>
      </c>
      <c r="B2101" t="s">
        <v>12</v>
      </c>
      <c r="C2101" t="s">
        <v>55</v>
      </c>
      <c r="D2101" s="7">
        <f>SUMIFS($D:$D,$C:$C,C2101,$A:$A,_xlfn.MAXIFS($A:$A,$A:$A,"&lt;"&amp;A2101))+SUMIFS(Movimentacao!$D:$D,Movimentacao!$C:$C,C2101,Movimentacao!$A:$A,A2101)</f>
        <v>30794</v>
      </c>
      <c r="E2101" s="2">
        <v>92.02</v>
      </c>
      <c r="F2101" s="2">
        <f t="shared" si="33"/>
        <v>2833663.88</v>
      </c>
    </row>
    <row r="2102" spans="1:6" x14ac:dyDescent="0.25">
      <c r="A2102" s="4">
        <v>44447</v>
      </c>
      <c r="B2102" t="s">
        <v>12</v>
      </c>
      <c r="C2102" t="s">
        <v>54</v>
      </c>
      <c r="D2102" s="7">
        <f>SUMIFS($D:$D,$C:$C,C2102,$A:$A,_xlfn.MAXIFS($A:$A,$A:$A,"&lt;"&amp;A2102))+SUMIFS(Movimentacao!$D:$D,Movimentacao!$C:$C,C2102,Movimentacao!$A:$A,A2102)</f>
        <v>85534</v>
      </c>
      <c r="E2102" s="2">
        <v>50.21</v>
      </c>
      <c r="F2102" s="2">
        <f t="shared" si="33"/>
        <v>4294662.1399999997</v>
      </c>
    </row>
    <row r="2103" spans="1:6" x14ac:dyDescent="0.25">
      <c r="A2103" s="4">
        <v>44447</v>
      </c>
      <c r="B2103" t="s">
        <v>12</v>
      </c>
      <c r="C2103" t="s">
        <v>53</v>
      </c>
      <c r="D2103" s="7">
        <f>SUMIFS($D:$D,$C:$C,C2103,$A:$A,_xlfn.MAXIFS($A:$A,$A:$A,"&lt;"&amp;A2103))+SUMIFS(Movimentacao!$D:$D,Movimentacao!$C:$C,C2103,Movimentacao!$A:$A,A2103)</f>
        <v>151784</v>
      </c>
      <c r="E2103" s="2">
        <v>90.7</v>
      </c>
      <c r="F2103" s="2">
        <f t="shared" si="33"/>
        <v>13766808.800000001</v>
      </c>
    </row>
    <row r="2104" spans="1:6" x14ac:dyDescent="0.25">
      <c r="A2104" s="4">
        <v>44447</v>
      </c>
      <c r="B2104" t="s">
        <v>12</v>
      </c>
      <c r="C2104" t="s">
        <v>52</v>
      </c>
      <c r="D2104" s="7">
        <f>SUMIFS($D:$D,$C:$C,C2104,$A:$A,_xlfn.MAXIFS($A:$A,$A:$A,"&lt;"&amp;A2104))+SUMIFS(Movimentacao!$D:$D,Movimentacao!$C:$C,C2104,Movimentacao!$A:$A,A2104)</f>
        <v>187039</v>
      </c>
      <c r="E2104" s="2">
        <v>98.31</v>
      </c>
      <c r="F2104" s="2">
        <f t="shared" si="33"/>
        <v>18387804.09</v>
      </c>
    </row>
    <row r="2105" spans="1:6" x14ac:dyDescent="0.25">
      <c r="A2105" s="4">
        <v>44447</v>
      </c>
      <c r="B2105" t="s">
        <v>12</v>
      </c>
      <c r="C2105" t="s">
        <v>51</v>
      </c>
      <c r="D2105" s="7">
        <f>SUMIFS($D:$D,$C:$C,C2105,$A:$A,_xlfn.MAXIFS($A:$A,$A:$A,"&lt;"&amp;A2105))+SUMIFS(Movimentacao!$D:$D,Movimentacao!$C:$C,C2105,Movimentacao!$A:$A,A2105)</f>
        <v>34257</v>
      </c>
      <c r="E2105" s="2">
        <v>110.65</v>
      </c>
      <c r="F2105" s="2">
        <f t="shared" si="33"/>
        <v>3790537.0500000003</v>
      </c>
    </row>
    <row r="2106" spans="1:6" x14ac:dyDescent="0.25">
      <c r="A2106" s="4">
        <v>44447</v>
      </c>
      <c r="B2106" t="s">
        <v>12</v>
      </c>
      <c r="C2106" t="s">
        <v>50</v>
      </c>
      <c r="D2106" s="7">
        <f>SUMIFS($D:$D,$C:$C,C2106,$A:$A,_xlfn.MAXIFS($A:$A,$A:$A,"&lt;"&amp;A2106))+SUMIFS(Movimentacao!$D:$D,Movimentacao!$C:$C,C2106,Movimentacao!$A:$A,A2106)</f>
        <v>138700</v>
      </c>
      <c r="E2106" s="2">
        <v>101.5</v>
      </c>
      <c r="F2106" s="2">
        <f t="shared" si="33"/>
        <v>14078050</v>
      </c>
    </row>
    <row r="2107" spans="1:6" x14ac:dyDescent="0.25">
      <c r="A2107" s="4">
        <v>44447</v>
      </c>
      <c r="B2107" t="s">
        <v>12</v>
      </c>
      <c r="C2107" t="s">
        <v>49</v>
      </c>
      <c r="D2107" s="7">
        <f>SUMIFS($D:$D,$C:$C,C2107,$A:$A,_xlfn.MAXIFS($A:$A,$A:$A,"&lt;"&amp;A2107))+SUMIFS(Movimentacao!$D:$D,Movimentacao!$C:$C,C2107,Movimentacao!$A:$A,A2107)</f>
        <v>32774</v>
      </c>
      <c r="E2107" s="2">
        <v>65.84</v>
      </c>
      <c r="F2107" s="2">
        <f t="shared" si="33"/>
        <v>2157840.16</v>
      </c>
    </row>
    <row r="2108" spans="1:6" x14ac:dyDescent="0.25">
      <c r="A2108" s="4">
        <v>44447</v>
      </c>
      <c r="B2108" t="s">
        <v>12</v>
      </c>
      <c r="C2108" t="s">
        <v>48</v>
      </c>
      <c r="D2108" s="7">
        <f>SUMIFS($D:$D,$C:$C,C2108,$A:$A,_xlfn.MAXIFS($A:$A,$A:$A,"&lt;"&amp;A2108))+SUMIFS(Movimentacao!$D:$D,Movimentacao!$C:$C,C2108,Movimentacao!$A:$A,A2108)</f>
        <v>117439</v>
      </c>
      <c r="E2108" s="2">
        <v>101.45</v>
      </c>
      <c r="F2108" s="2">
        <f t="shared" si="33"/>
        <v>11914186.550000001</v>
      </c>
    </row>
    <row r="2109" spans="1:6" x14ac:dyDescent="0.25">
      <c r="A2109" s="4">
        <v>44447</v>
      </c>
      <c r="B2109" t="s">
        <v>12</v>
      </c>
      <c r="C2109" t="s">
        <v>47</v>
      </c>
      <c r="D2109" s="7">
        <f>SUMIFS($D:$D,$C:$C,C2109,$A:$A,_xlfn.MAXIFS($A:$A,$A:$A,"&lt;"&amp;A2109))+SUMIFS(Movimentacao!$D:$D,Movimentacao!$C:$C,C2109,Movimentacao!$A:$A,A2109)</f>
        <v>72093</v>
      </c>
      <c r="E2109" s="2">
        <v>80.5</v>
      </c>
      <c r="F2109" s="2">
        <f t="shared" si="33"/>
        <v>5803486.5</v>
      </c>
    </row>
    <row r="2110" spans="1:6" x14ac:dyDescent="0.25">
      <c r="A2110" s="4">
        <v>44448</v>
      </c>
      <c r="B2110" t="s">
        <v>12</v>
      </c>
      <c r="C2110" t="s">
        <v>2685</v>
      </c>
      <c r="D2110" s="7">
        <f>SUMIFS($D:$D,$C:$C,C2110,$A:$A,_xlfn.MAXIFS($A:$A,$A:$A,"&lt;"&amp;A2110))+SUMIFS(Movimentacao!$D:$D,Movimentacao!$C:$C,C2110,Movimentacao!$A:$A,A2110)</f>
        <v>64000</v>
      </c>
      <c r="E2110" s="2">
        <v>103.89</v>
      </c>
      <c r="F2110" s="2">
        <f t="shared" si="33"/>
        <v>6648960</v>
      </c>
    </row>
    <row r="2111" spans="1:6" x14ac:dyDescent="0.25">
      <c r="A2111" s="4">
        <v>44448</v>
      </c>
      <c r="B2111" t="s">
        <v>12</v>
      </c>
      <c r="C2111" t="s">
        <v>2682</v>
      </c>
      <c r="D2111" s="7">
        <f>SUMIFS($D:$D,$C:$C,C2111,$A:$A,_xlfn.MAXIFS($A:$A,$A:$A,"&lt;"&amp;A2111))+SUMIFS(Movimentacao!$D:$D,Movimentacao!$C:$C,C2111,Movimentacao!$A:$A,A2111)</f>
        <v>79643</v>
      </c>
      <c r="E2111" s="2">
        <v>89.79</v>
      </c>
      <c r="F2111" s="2">
        <f t="shared" si="33"/>
        <v>7151144.9700000007</v>
      </c>
    </row>
    <row r="2112" spans="1:6" x14ac:dyDescent="0.25">
      <c r="A2112" s="4">
        <v>44448</v>
      </c>
      <c r="B2112" t="s">
        <v>12</v>
      </c>
      <c r="C2112" t="s">
        <v>2680</v>
      </c>
      <c r="D2112" s="7">
        <f>SUMIFS($D:$D,$C:$C,C2112,$A:$A,_xlfn.MAXIFS($A:$A,$A:$A,"&lt;"&amp;A2112))+SUMIFS(Movimentacao!$D:$D,Movimentacao!$C:$C,C2112,Movimentacao!$A:$A,A2112)</f>
        <v>119405</v>
      </c>
      <c r="E2112" s="2">
        <v>101.98</v>
      </c>
      <c r="F2112" s="2">
        <f t="shared" si="33"/>
        <v>12176921.9</v>
      </c>
    </row>
    <row r="2113" spans="1:6" x14ac:dyDescent="0.25">
      <c r="A2113" s="4">
        <v>44448</v>
      </c>
      <c r="B2113" t="s">
        <v>12</v>
      </c>
      <c r="C2113" t="s">
        <v>2673</v>
      </c>
      <c r="D2113" s="7">
        <f>SUMIFS($D:$D,$C:$C,C2113,$A:$A,_xlfn.MAXIFS($A:$A,$A:$A,"&lt;"&amp;A2113))+SUMIFS(Movimentacao!$D:$D,Movimentacao!$C:$C,C2113,Movimentacao!$A:$A,A2113)</f>
        <v>626</v>
      </c>
      <c r="E2113" s="2">
        <v>97.02</v>
      </c>
      <c r="F2113" s="2">
        <f t="shared" si="33"/>
        <v>60734.52</v>
      </c>
    </row>
    <row r="2114" spans="1:6" x14ac:dyDescent="0.25">
      <c r="A2114" s="4">
        <v>44448</v>
      </c>
      <c r="B2114" t="s">
        <v>12</v>
      </c>
      <c r="C2114" t="s">
        <v>2672</v>
      </c>
      <c r="D2114" s="7">
        <f>SUMIFS($D:$D,$C:$C,C2114,$A:$A,_xlfn.MAXIFS($A:$A,$A:$A,"&lt;"&amp;A2114))+SUMIFS(Movimentacao!$D:$D,Movimentacao!$C:$C,C2114,Movimentacao!$A:$A,A2114)</f>
        <v>125878</v>
      </c>
      <c r="E2114" s="2">
        <v>80.05</v>
      </c>
      <c r="F2114" s="2">
        <f t="shared" si="33"/>
        <v>10076533.9</v>
      </c>
    </row>
    <row r="2115" spans="1:6" x14ac:dyDescent="0.25">
      <c r="A2115" s="4">
        <v>44448</v>
      </c>
      <c r="B2115" t="s">
        <v>12</v>
      </c>
      <c r="C2115" t="s">
        <v>2671</v>
      </c>
      <c r="D2115" s="7">
        <f>SUMIFS($D:$D,$C:$C,C2115,$A:$A,_xlfn.MAXIFS($A:$A,$A:$A,"&lt;"&amp;A2115))+SUMIFS(Movimentacao!$D:$D,Movimentacao!$C:$C,C2115,Movimentacao!$A:$A,A2115)</f>
        <v>55971</v>
      </c>
      <c r="E2115" s="2">
        <v>187</v>
      </c>
      <c r="F2115" s="2">
        <f t="shared" si="33"/>
        <v>10466577</v>
      </c>
    </row>
    <row r="2116" spans="1:6" x14ac:dyDescent="0.25">
      <c r="A2116" s="4">
        <v>44448</v>
      </c>
      <c r="B2116" t="s">
        <v>12</v>
      </c>
      <c r="C2116" t="s">
        <v>2670</v>
      </c>
      <c r="D2116" s="7">
        <f>SUMIFS($D:$D,$C:$C,C2116,$A:$A,_xlfn.MAXIFS($A:$A,$A:$A,"&lt;"&amp;A2116))+SUMIFS(Movimentacao!$D:$D,Movimentacao!$C:$C,C2116,Movimentacao!$A:$A,A2116)</f>
        <v>72289</v>
      </c>
      <c r="E2116" s="2">
        <v>73.11</v>
      </c>
      <c r="F2116" s="2">
        <f t="shared" si="33"/>
        <v>5285048.79</v>
      </c>
    </row>
    <row r="2117" spans="1:6" x14ac:dyDescent="0.25">
      <c r="A2117" s="4">
        <v>44448</v>
      </c>
      <c r="B2117" t="s">
        <v>12</v>
      </c>
      <c r="C2117" t="s">
        <v>56</v>
      </c>
      <c r="D2117" s="7">
        <f>SUMIFS($D:$D,$C:$C,C2117,$A:$A,_xlfn.MAXIFS($A:$A,$A:$A,"&lt;"&amp;A2117))+SUMIFS(Movimentacao!$D:$D,Movimentacao!$C:$C,C2117,Movimentacao!$A:$A,A2117)</f>
        <v>132323</v>
      </c>
      <c r="E2117" s="2">
        <v>102.1</v>
      </c>
      <c r="F2117" s="2">
        <f t="shared" si="33"/>
        <v>13510178.299999999</v>
      </c>
    </row>
    <row r="2118" spans="1:6" x14ac:dyDescent="0.25">
      <c r="A2118" s="4">
        <v>44448</v>
      </c>
      <c r="B2118" t="s">
        <v>12</v>
      </c>
      <c r="C2118" t="s">
        <v>55</v>
      </c>
      <c r="D2118" s="7">
        <f>SUMIFS($D:$D,$C:$C,C2118,$A:$A,_xlfn.MAXIFS($A:$A,$A:$A,"&lt;"&amp;A2118))+SUMIFS(Movimentacao!$D:$D,Movimentacao!$C:$C,C2118,Movimentacao!$A:$A,A2118)</f>
        <v>30794</v>
      </c>
      <c r="E2118" s="2">
        <v>92.02</v>
      </c>
      <c r="F2118" s="2">
        <f t="shared" si="33"/>
        <v>2833663.88</v>
      </c>
    </row>
    <row r="2119" spans="1:6" x14ac:dyDescent="0.25">
      <c r="A2119" s="4">
        <v>44448</v>
      </c>
      <c r="B2119" t="s">
        <v>12</v>
      </c>
      <c r="C2119" t="s">
        <v>54</v>
      </c>
      <c r="D2119" s="7">
        <f>SUMIFS($D:$D,$C:$C,C2119,$A:$A,_xlfn.MAXIFS($A:$A,$A:$A,"&lt;"&amp;A2119))+SUMIFS(Movimentacao!$D:$D,Movimentacao!$C:$C,C2119,Movimentacao!$A:$A,A2119)</f>
        <v>85534</v>
      </c>
      <c r="E2119" s="2">
        <v>50</v>
      </c>
      <c r="F2119" s="2">
        <f t="shared" si="33"/>
        <v>4276700</v>
      </c>
    </row>
    <row r="2120" spans="1:6" x14ac:dyDescent="0.25">
      <c r="A2120" s="4">
        <v>44448</v>
      </c>
      <c r="B2120" t="s">
        <v>12</v>
      </c>
      <c r="C2120" t="s">
        <v>53</v>
      </c>
      <c r="D2120" s="7">
        <f>SUMIFS($D:$D,$C:$C,C2120,$A:$A,_xlfn.MAXIFS($A:$A,$A:$A,"&lt;"&amp;A2120))+SUMIFS(Movimentacao!$D:$D,Movimentacao!$C:$C,C2120,Movimentacao!$A:$A,A2120)</f>
        <v>151784</v>
      </c>
      <c r="E2120" s="2">
        <v>88.99</v>
      </c>
      <c r="F2120" s="2">
        <f t="shared" si="33"/>
        <v>13507258.16</v>
      </c>
    </row>
    <row r="2121" spans="1:6" x14ac:dyDescent="0.25">
      <c r="A2121" s="4">
        <v>44448</v>
      </c>
      <c r="B2121" t="s">
        <v>12</v>
      </c>
      <c r="C2121" t="s">
        <v>52</v>
      </c>
      <c r="D2121" s="7">
        <f>SUMIFS($D:$D,$C:$C,C2121,$A:$A,_xlfn.MAXIFS($A:$A,$A:$A,"&lt;"&amp;A2121))+SUMIFS(Movimentacao!$D:$D,Movimentacao!$C:$C,C2121,Movimentacao!$A:$A,A2121)</f>
        <v>187039</v>
      </c>
      <c r="E2121" s="2">
        <v>98.39</v>
      </c>
      <c r="F2121" s="2">
        <f t="shared" ref="F2121:F2184" si="34">D2121*E2121</f>
        <v>18402767.210000001</v>
      </c>
    </row>
    <row r="2122" spans="1:6" x14ac:dyDescent="0.25">
      <c r="A2122" s="4">
        <v>44448</v>
      </c>
      <c r="B2122" t="s">
        <v>12</v>
      </c>
      <c r="C2122" t="s">
        <v>51</v>
      </c>
      <c r="D2122" s="7">
        <f>SUMIFS($D:$D,$C:$C,C2122,$A:$A,_xlfn.MAXIFS($A:$A,$A:$A,"&lt;"&amp;A2122))+SUMIFS(Movimentacao!$D:$D,Movimentacao!$C:$C,C2122,Movimentacao!$A:$A,A2122)</f>
        <v>34257</v>
      </c>
      <c r="E2122" s="2">
        <v>111.05</v>
      </c>
      <c r="F2122" s="2">
        <f t="shared" si="34"/>
        <v>3804239.85</v>
      </c>
    </row>
    <row r="2123" spans="1:6" x14ac:dyDescent="0.25">
      <c r="A2123" s="4">
        <v>44448</v>
      </c>
      <c r="B2123" t="s">
        <v>12</v>
      </c>
      <c r="C2123" t="s">
        <v>50</v>
      </c>
      <c r="D2123" s="7">
        <f>SUMIFS($D:$D,$C:$C,C2123,$A:$A,_xlfn.MAXIFS($A:$A,$A:$A,"&lt;"&amp;A2123))+SUMIFS(Movimentacao!$D:$D,Movimentacao!$C:$C,C2123,Movimentacao!$A:$A,A2123)</f>
        <v>138700</v>
      </c>
      <c r="E2123" s="2">
        <v>101.6</v>
      </c>
      <c r="F2123" s="2">
        <f t="shared" si="34"/>
        <v>14091920</v>
      </c>
    </row>
    <row r="2124" spans="1:6" x14ac:dyDescent="0.25">
      <c r="A2124" s="4">
        <v>44448</v>
      </c>
      <c r="B2124" t="s">
        <v>12</v>
      </c>
      <c r="C2124" t="s">
        <v>49</v>
      </c>
      <c r="D2124" s="7">
        <f>SUMIFS($D:$D,$C:$C,C2124,$A:$A,_xlfn.MAXIFS($A:$A,$A:$A,"&lt;"&amp;A2124))+SUMIFS(Movimentacao!$D:$D,Movimentacao!$C:$C,C2124,Movimentacao!$A:$A,A2124)</f>
        <v>32774</v>
      </c>
      <c r="E2124" s="2">
        <v>65.5</v>
      </c>
      <c r="F2124" s="2">
        <f t="shared" si="34"/>
        <v>2146697</v>
      </c>
    </row>
    <row r="2125" spans="1:6" x14ac:dyDescent="0.25">
      <c r="A2125" s="4">
        <v>44448</v>
      </c>
      <c r="B2125" t="s">
        <v>12</v>
      </c>
      <c r="C2125" t="s">
        <v>48</v>
      </c>
      <c r="D2125" s="7">
        <f>SUMIFS($D:$D,$C:$C,C2125,$A:$A,_xlfn.MAXIFS($A:$A,$A:$A,"&lt;"&amp;A2125))+SUMIFS(Movimentacao!$D:$D,Movimentacao!$C:$C,C2125,Movimentacao!$A:$A,A2125)</f>
        <v>117439</v>
      </c>
      <c r="E2125" s="2">
        <v>101.5</v>
      </c>
      <c r="F2125" s="2">
        <f t="shared" si="34"/>
        <v>11920058.5</v>
      </c>
    </row>
    <row r="2126" spans="1:6" x14ac:dyDescent="0.25">
      <c r="A2126" s="4">
        <v>44448</v>
      </c>
      <c r="B2126" t="s">
        <v>12</v>
      </c>
      <c r="C2126" t="s">
        <v>47</v>
      </c>
      <c r="D2126" s="7">
        <f>SUMIFS($D:$D,$C:$C,C2126,$A:$A,_xlfn.MAXIFS($A:$A,$A:$A,"&lt;"&amp;A2126))+SUMIFS(Movimentacao!$D:$D,Movimentacao!$C:$C,C2126,Movimentacao!$A:$A,A2126)</f>
        <v>72093</v>
      </c>
      <c r="E2126" s="2">
        <v>80.2</v>
      </c>
      <c r="F2126" s="2">
        <f t="shared" si="34"/>
        <v>5781858.6000000006</v>
      </c>
    </row>
    <row r="2127" spans="1:6" x14ac:dyDescent="0.25">
      <c r="A2127" s="4">
        <v>44449</v>
      </c>
      <c r="B2127" t="s">
        <v>12</v>
      </c>
      <c r="C2127" t="s">
        <v>2685</v>
      </c>
      <c r="D2127" s="7">
        <f>SUMIFS($D:$D,$C:$C,C2127,$A:$A,_xlfn.MAXIFS($A:$A,$A:$A,"&lt;"&amp;A2127))+SUMIFS(Movimentacao!$D:$D,Movimentacao!$C:$C,C2127,Movimentacao!$A:$A,A2127)</f>
        <v>64000</v>
      </c>
      <c r="E2127" s="2">
        <v>104.71</v>
      </c>
      <c r="F2127" s="2">
        <f t="shared" si="34"/>
        <v>6701440</v>
      </c>
    </row>
    <row r="2128" spans="1:6" x14ac:dyDescent="0.25">
      <c r="A2128" s="4">
        <v>44449</v>
      </c>
      <c r="B2128" t="s">
        <v>12</v>
      </c>
      <c r="C2128" t="s">
        <v>2682</v>
      </c>
      <c r="D2128" s="7">
        <f>SUMIFS($D:$D,$C:$C,C2128,$A:$A,_xlfn.MAXIFS($A:$A,$A:$A,"&lt;"&amp;A2128))+SUMIFS(Movimentacao!$D:$D,Movimentacao!$C:$C,C2128,Movimentacao!$A:$A,A2128)</f>
        <v>79643</v>
      </c>
      <c r="E2128" s="2">
        <v>86.92</v>
      </c>
      <c r="F2128" s="2">
        <f t="shared" si="34"/>
        <v>6922569.5600000005</v>
      </c>
    </row>
    <row r="2129" spans="1:6" x14ac:dyDescent="0.25">
      <c r="A2129" s="4">
        <v>44449</v>
      </c>
      <c r="B2129" t="s">
        <v>12</v>
      </c>
      <c r="C2129" t="s">
        <v>2680</v>
      </c>
      <c r="D2129" s="7">
        <f>SUMIFS($D:$D,$C:$C,C2129,$A:$A,_xlfn.MAXIFS($A:$A,$A:$A,"&lt;"&amp;A2129))+SUMIFS(Movimentacao!$D:$D,Movimentacao!$C:$C,C2129,Movimentacao!$A:$A,A2129)</f>
        <v>119504</v>
      </c>
      <c r="E2129" s="2">
        <v>101.53</v>
      </c>
      <c r="F2129" s="2">
        <f t="shared" si="34"/>
        <v>12133241.120000001</v>
      </c>
    </row>
    <row r="2130" spans="1:6" x14ac:dyDescent="0.25">
      <c r="A2130" s="4">
        <v>44449</v>
      </c>
      <c r="B2130" t="s">
        <v>12</v>
      </c>
      <c r="C2130" t="s">
        <v>2673</v>
      </c>
      <c r="D2130" s="7">
        <f>SUMIFS($D:$D,$C:$C,C2130,$A:$A,_xlfn.MAXIFS($A:$A,$A:$A,"&lt;"&amp;A2130))+SUMIFS(Movimentacao!$D:$D,Movimentacao!$C:$C,C2130,Movimentacao!$A:$A,A2130)</f>
        <v>626</v>
      </c>
      <c r="E2130" s="2">
        <v>97.95</v>
      </c>
      <c r="F2130" s="2">
        <f t="shared" si="34"/>
        <v>61316.700000000004</v>
      </c>
    </row>
    <row r="2131" spans="1:6" x14ac:dyDescent="0.25">
      <c r="A2131" s="4">
        <v>44449</v>
      </c>
      <c r="B2131" t="s">
        <v>12</v>
      </c>
      <c r="C2131" t="s">
        <v>2672</v>
      </c>
      <c r="D2131" s="7">
        <f>SUMIFS($D:$D,$C:$C,C2131,$A:$A,_xlfn.MAXIFS($A:$A,$A:$A,"&lt;"&amp;A2131))+SUMIFS(Movimentacao!$D:$D,Movimentacao!$C:$C,C2131,Movimentacao!$A:$A,A2131)</f>
        <v>125878</v>
      </c>
      <c r="E2131" s="2">
        <v>79.900000000000006</v>
      </c>
      <c r="F2131" s="2">
        <f t="shared" si="34"/>
        <v>10057652.200000001</v>
      </c>
    </row>
    <row r="2132" spans="1:6" x14ac:dyDescent="0.25">
      <c r="A2132" s="4">
        <v>44449</v>
      </c>
      <c r="B2132" t="s">
        <v>12</v>
      </c>
      <c r="C2132" t="s">
        <v>2671</v>
      </c>
      <c r="D2132" s="7">
        <f>SUMIFS($D:$D,$C:$C,C2132,$A:$A,_xlfn.MAXIFS($A:$A,$A:$A,"&lt;"&amp;A2132))+SUMIFS(Movimentacao!$D:$D,Movimentacao!$C:$C,C2132,Movimentacao!$A:$A,A2132)</f>
        <v>55971</v>
      </c>
      <c r="E2132" s="2">
        <v>187.52</v>
      </c>
      <c r="F2132" s="2">
        <f t="shared" si="34"/>
        <v>10495681.92</v>
      </c>
    </row>
    <row r="2133" spans="1:6" x14ac:dyDescent="0.25">
      <c r="A2133" s="4">
        <v>44449</v>
      </c>
      <c r="B2133" t="s">
        <v>12</v>
      </c>
      <c r="C2133" t="s">
        <v>2670</v>
      </c>
      <c r="D2133" s="7">
        <f>SUMIFS($D:$D,$C:$C,C2133,$A:$A,_xlfn.MAXIFS($A:$A,$A:$A,"&lt;"&amp;A2133))+SUMIFS(Movimentacao!$D:$D,Movimentacao!$C:$C,C2133,Movimentacao!$A:$A,A2133)</f>
        <v>72289</v>
      </c>
      <c r="E2133" s="2">
        <v>73.599999999999994</v>
      </c>
      <c r="F2133" s="2">
        <f t="shared" si="34"/>
        <v>5320470.3999999994</v>
      </c>
    </row>
    <row r="2134" spans="1:6" x14ac:dyDescent="0.25">
      <c r="A2134" s="4">
        <v>44449</v>
      </c>
      <c r="B2134" t="s">
        <v>12</v>
      </c>
      <c r="C2134" t="s">
        <v>56</v>
      </c>
      <c r="D2134" s="7">
        <f>SUMIFS($D:$D,$C:$C,C2134,$A:$A,_xlfn.MAXIFS($A:$A,$A:$A,"&lt;"&amp;A2134))+SUMIFS(Movimentacao!$D:$D,Movimentacao!$C:$C,C2134,Movimentacao!$A:$A,A2134)</f>
        <v>132323</v>
      </c>
      <c r="E2134" s="2">
        <v>100.7</v>
      </c>
      <c r="F2134" s="2">
        <f t="shared" si="34"/>
        <v>13324926.1</v>
      </c>
    </row>
    <row r="2135" spans="1:6" x14ac:dyDescent="0.25">
      <c r="A2135" s="4">
        <v>44449</v>
      </c>
      <c r="B2135" t="s">
        <v>12</v>
      </c>
      <c r="C2135" t="s">
        <v>47</v>
      </c>
      <c r="D2135" s="7">
        <f>SUMIFS($D:$D,$C:$C,C2135,$A:$A,_xlfn.MAXIFS($A:$A,$A:$A,"&lt;"&amp;A2135))+SUMIFS(Movimentacao!$D:$D,Movimentacao!$C:$C,C2135,Movimentacao!$A:$A,A2135)</f>
        <v>72093</v>
      </c>
      <c r="E2135" s="2">
        <v>80.900000000000006</v>
      </c>
      <c r="F2135" s="2">
        <f t="shared" si="34"/>
        <v>5832323.7000000002</v>
      </c>
    </row>
    <row r="2136" spans="1:6" x14ac:dyDescent="0.25">
      <c r="A2136" s="4">
        <v>44449</v>
      </c>
      <c r="B2136" t="s">
        <v>12</v>
      </c>
      <c r="C2136" t="s">
        <v>54</v>
      </c>
      <c r="D2136" s="7">
        <f>SUMIFS($D:$D,$C:$C,C2136,$A:$A,_xlfn.MAXIFS($A:$A,$A:$A,"&lt;"&amp;A2136))+SUMIFS(Movimentacao!$D:$D,Movimentacao!$C:$C,C2136,Movimentacao!$A:$A,A2136)</f>
        <v>85534</v>
      </c>
      <c r="E2136" s="2">
        <v>50.01</v>
      </c>
      <c r="F2136" s="2">
        <f t="shared" si="34"/>
        <v>4277555.34</v>
      </c>
    </row>
    <row r="2137" spans="1:6" x14ac:dyDescent="0.25">
      <c r="A2137" s="4">
        <v>44449</v>
      </c>
      <c r="B2137" t="s">
        <v>12</v>
      </c>
      <c r="C2137" t="s">
        <v>53</v>
      </c>
      <c r="D2137" s="7">
        <f>SUMIFS($D:$D,$C:$C,C2137,$A:$A,_xlfn.MAXIFS($A:$A,$A:$A,"&lt;"&amp;A2137))+SUMIFS(Movimentacao!$D:$D,Movimentacao!$C:$C,C2137,Movimentacao!$A:$A,A2137)</f>
        <v>151784</v>
      </c>
      <c r="E2137" s="2">
        <v>89.2</v>
      </c>
      <c r="F2137" s="2">
        <f t="shared" si="34"/>
        <v>13539132.800000001</v>
      </c>
    </row>
    <row r="2138" spans="1:6" x14ac:dyDescent="0.25">
      <c r="A2138" s="4">
        <v>44449</v>
      </c>
      <c r="B2138" t="s">
        <v>12</v>
      </c>
      <c r="C2138" t="s">
        <v>52</v>
      </c>
      <c r="D2138" s="7">
        <f>SUMIFS($D:$D,$C:$C,C2138,$A:$A,_xlfn.MAXIFS($A:$A,$A:$A,"&lt;"&amp;A2138))+SUMIFS(Movimentacao!$D:$D,Movimentacao!$C:$C,C2138,Movimentacao!$A:$A,A2138)</f>
        <v>187039</v>
      </c>
      <c r="E2138" s="2">
        <v>99</v>
      </c>
      <c r="F2138" s="2">
        <f t="shared" si="34"/>
        <v>18516861</v>
      </c>
    </row>
    <row r="2139" spans="1:6" x14ac:dyDescent="0.25">
      <c r="A2139" s="4">
        <v>44449</v>
      </c>
      <c r="B2139" t="s">
        <v>12</v>
      </c>
      <c r="C2139" t="s">
        <v>51</v>
      </c>
      <c r="D2139" s="7">
        <f>SUMIFS($D:$D,$C:$C,C2139,$A:$A,_xlfn.MAXIFS($A:$A,$A:$A,"&lt;"&amp;A2139))+SUMIFS(Movimentacao!$D:$D,Movimentacao!$C:$C,C2139,Movimentacao!$A:$A,A2139)</f>
        <v>34257</v>
      </c>
      <c r="E2139" s="2">
        <v>111.6</v>
      </c>
      <c r="F2139" s="2">
        <f t="shared" si="34"/>
        <v>3823081.1999999997</v>
      </c>
    </row>
    <row r="2140" spans="1:6" x14ac:dyDescent="0.25">
      <c r="A2140" s="4">
        <v>44449</v>
      </c>
      <c r="B2140" t="s">
        <v>12</v>
      </c>
      <c r="C2140" t="s">
        <v>50</v>
      </c>
      <c r="D2140" s="7">
        <f>SUMIFS($D:$D,$C:$C,C2140,$A:$A,_xlfn.MAXIFS($A:$A,$A:$A,"&lt;"&amp;A2140))+SUMIFS(Movimentacao!$D:$D,Movimentacao!$C:$C,C2140,Movimentacao!$A:$A,A2140)</f>
        <v>138700</v>
      </c>
      <c r="E2140" s="2">
        <v>102.34</v>
      </c>
      <c r="F2140" s="2">
        <f t="shared" si="34"/>
        <v>14194558</v>
      </c>
    </row>
    <row r="2141" spans="1:6" x14ac:dyDescent="0.25">
      <c r="A2141" s="4">
        <v>44449</v>
      </c>
      <c r="B2141" t="s">
        <v>12</v>
      </c>
      <c r="C2141" t="s">
        <v>49</v>
      </c>
      <c r="D2141" s="7">
        <f>SUMIFS($D:$D,$C:$C,C2141,$A:$A,_xlfn.MAXIFS($A:$A,$A:$A,"&lt;"&amp;A2141))+SUMIFS(Movimentacao!$D:$D,Movimentacao!$C:$C,C2141,Movimentacao!$A:$A,A2141)</f>
        <v>32774</v>
      </c>
      <c r="E2141" s="2">
        <v>66.23</v>
      </c>
      <c r="F2141" s="2">
        <f t="shared" si="34"/>
        <v>2170622.02</v>
      </c>
    </row>
    <row r="2142" spans="1:6" x14ac:dyDescent="0.25">
      <c r="A2142" s="4">
        <v>44449</v>
      </c>
      <c r="B2142" t="s">
        <v>12</v>
      </c>
      <c r="C2142" t="s">
        <v>48</v>
      </c>
      <c r="D2142" s="7">
        <f>SUMIFS($D:$D,$C:$C,C2142,$A:$A,_xlfn.MAXIFS($A:$A,$A:$A,"&lt;"&amp;A2142))+SUMIFS(Movimentacao!$D:$D,Movimentacao!$C:$C,C2142,Movimentacao!$A:$A,A2142)</f>
        <v>117439</v>
      </c>
      <c r="E2142" s="2">
        <v>100.75</v>
      </c>
      <c r="F2142" s="2">
        <f t="shared" si="34"/>
        <v>11831979.25</v>
      </c>
    </row>
    <row r="2143" spans="1:6" x14ac:dyDescent="0.25">
      <c r="A2143" s="4">
        <v>44449</v>
      </c>
      <c r="B2143" t="s">
        <v>12</v>
      </c>
      <c r="C2143" t="s">
        <v>55</v>
      </c>
      <c r="D2143" s="7">
        <f>SUMIFS($D:$D,$C:$C,C2143,$A:$A,_xlfn.MAXIFS($A:$A,$A:$A,"&lt;"&amp;A2143))+SUMIFS(Movimentacao!$D:$D,Movimentacao!$C:$C,C2143,Movimentacao!$A:$A,A2143)</f>
        <v>30794</v>
      </c>
      <c r="E2143" s="2">
        <v>92.1</v>
      </c>
      <c r="F2143" s="2">
        <f t="shared" si="34"/>
        <v>2836127.4</v>
      </c>
    </row>
    <row r="2144" spans="1:6" x14ac:dyDescent="0.25">
      <c r="A2144" s="4">
        <v>44452</v>
      </c>
      <c r="B2144" t="s">
        <v>12</v>
      </c>
      <c r="C2144" t="s">
        <v>2671</v>
      </c>
      <c r="D2144" s="7">
        <f>SUMIFS($D:$D,$C:$C,C2144,$A:$A,_xlfn.MAXIFS($A:$A,$A:$A,"&lt;"&amp;A2144))+SUMIFS(Movimentacao!$D:$D,Movimentacao!$C:$C,C2144,Movimentacao!$A:$A,A2144)</f>
        <v>55971</v>
      </c>
      <c r="E2144" s="2">
        <v>189.61</v>
      </c>
      <c r="F2144" s="2">
        <f t="shared" si="34"/>
        <v>10612661.310000001</v>
      </c>
    </row>
    <row r="2145" spans="1:6" x14ac:dyDescent="0.25">
      <c r="A2145" s="4">
        <v>44452</v>
      </c>
      <c r="B2145" t="s">
        <v>12</v>
      </c>
      <c r="C2145" t="s">
        <v>2672</v>
      </c>
      <c r="D2145" s="7">
        <f>SUMIFS($D:$D,$C:$C,C2145,$A:$A,_xlfn.MAXIFS($A:$A,$A:$A,"&lt;"&amp;A2145))+SUMIFS(Movimentacao!$D:$D,Movimentacao!$C:$C,C2145,Movimentacao!$A:$A,A2145)</f>
        <v>125878</v>
      </c>
      <c r="E2145" s="2">
        <v>81.44</v>
      </c>
      <c r="F2145" s="2">
        <f t="shared" si="34"/>
        <v>10251504.32</v>
      </c>
    </row>
    <row r="2146" spans="1:6" x14ac:dyDescent="0.25">
      <c r="A2146" s="4">
        <v>44452</v>
      </c>
      <c r="B2146" t="s">
        <v>12</v>
      </c>
      <c r="C2146" t="s">
        <v>2673</v>
      </c>
      <c r="D2146" s="7">
        <f>SUMIFS($D:$D,$C:$C,C2146,$A:$A,_xlfn.MAXIFS($A:$A,$A:$A,"&lt;"&amp;A2146))+SUMIFS(Movimentacao!$D:$D,Movimentacao!$C:$C,C2146,Movimentacao!$A:$A,A2146)</f>
        <v>626</v>
      </c>
      <c r="E2146" s="2">
        <v>98.18</v>
      </c>
      <c r="F2146" s="2">
        <f t="shared" si="34"/>
        <v>61460.680000000008</v>
      </c>
    </row>
    <row r="2147" spans="1:6" x14ac:dyDescent="0.25">
      <c r="A2147" s="4">
        <v>44452</v>
      </c>
      <c r="B2147" t="s">
        <v>12</v>
      </c>
      <c r="C2147" t="s">
        <v>2687</v>
      </c>
      <c r="D2147" s="7">
        <f>SUMIFS($D:$D,$C:$C,C2147,$A:$A,_xlfn.MAXIFS($A:$A,$A:$A,"&lt;"&amp;A2147))+SUMIFS(Movimentacao!$D:$D,Movimentacao!$C:$C,C2147,Movimentacao!$A:$A,A2147)</f>
        <v>207</v>
      </c>
      <c r="E2147" s="2">
        <v>79</v>
      </c>
      <c r="F2147" s="2">
        <f t="shared" si="34"/>
        <v>16353</v>
      </c>
    </row>
    <row r="2148" spans="1:6" x14ac:dyDescent="0.25">
      <c r="A2148" s="4">
        <v>44452</v>
      </c>
      <c r="B2148" t="s">
        <v>12</v>
      </c>
      <c r="C2148" t="s">
        <v>2682</v>
      </c>
      <c r="D2148" s="7">
        <f>SUMIFS($D:$D,$C:$C,C2148,$A:$A,_xlfn.MAXIFS($A:$A,$A:$A,"&lt;"&amp;A2148))+SUMIFS(Movimentacao!$D:$D,Movimentacao!$C:$C,C2148,Movimentacao!$A:$A,A2148)</f>
        <v>79643</v>
      </c>
      <c r="E2148" s="2">
        <v>85.9</v>
      </c>
      <c r="F2148" s="2">
        <f t="shared" si="34"/>
        <v>6841333.7000000002</v>
      </c>
    </row>
    <row r="2149" spans="1:6" x14ac:dyDescent="0.25">
      <c r="A2149" s="4">
        <v>44452</v>
      </c>
      <c r="B2149" t="s">
        <v>12</v>
      </c>
      <c r="C2149" t="s">
        <v>2685</v>
      </c>
      <c r="D2149" s="7">
        <f>SUMIFS($D:$D,$C:$C,C2149,$A:$A,_xlfn.MAXIFS($A:$A,$A:$A,"&lt;"&amp;A2149))+SUMIFS(Movimentacao!$D:$D,Movimentacao!$C:$C,C2149,Movimentacao!$A:$A,A2149)</f>
        <v>64000</v>
      </c>
      <c r="E2149" s="2">
        <v>105.29</v>
      </c>
      <c r="F2149" s="2">
        <f t="shared" si="34"/>
        <v>6738560</v>
      </c>
    </row>
    <row r="2150" spans="1:6" x14ac:dyDescent="0.25">
      <c r="A2150" s="4">
        <v>44452</v>
      </c>
      <c r="B2150" t="s">
        <v>12</v>
      </c>
      <c r="C2150" t="s">
        <v>2670</v>
      </c>
      <c r="D2150" s="7">
        <f>SUMIFS($D:$D,$C:$C,C2150,$A:$A,_xlfn.MAXIFS($A:$A,$A:$A,"&lt;"&amp;A2150))+SUMIFS(Movimentacao!$D:$D,Movimentacao!$C:$C,C2150,Movimentacao!$A:$A,A2150)</f>
        <v>72289</v>
      </c>
      <c r="E2150" s="2">
        <v>73.400000000000006</v>
      </c>
      <c r="F2150" s="2">
        <f t="shared" si="34"/>
        <v>5306012.6000000006</v>
      </c>
    </row>
    <row r="2151" spans="1:6" x14ac:dyDescent="0.25">
      <c r="A2151" s="4">
        <v>44452</v>
      </c>
      <c r="B2151" t="s">
        <v>12</v>
      </c>
      <c r="C2151" t="s">
        <v>2680</v>
      </c>
      <c r="D2151" s="7">
        <f>SUMIFS($D:$D,$C:$C,C2151,$A:$A,_xlfn.MAXIFS($A:$A,$A:$A,"&lt;"&amp;A2151))+SUMIFS(Movimentacao!$D:$D,Movimentacao!$C:$C,C2151,Movimentacao!$A:$A,A2151)</f>
        <v>119544</v>
      </c>
      <c r="E2151" s="2">
        <v>101.77</v>
      </c>
      <c r="F2151" s="2">
        <f t="shared" si="34"/>
        <v>12165992.879999999</v>
      </c>
    </row>
    <row r="2152" spans="1:6" x14ac:dyDescent="0.25">
      <c r="A2152" s="4">
        <v>44452</v>
      </c>
      <c r="B2152" t="s">
        <v>12</v>
      </c>
      <c r="C2152" t="s">
        <v>56</v>
      </c>
      <c r="D2152" s="7">
        <f>SUMIFS($D:$D,$C:$C,C2152,$A:$A,_xlfn.MAXIFS($A:$A,$A:$A,"&lt;"&amp;A2152))+SUMIFS(Movimentacao!$D:$D,Movimentacao!$C:$C,C2152,Movimentacao!$A:$A,A2152)</f>
        <v>132323</v>
      </c>
      <c r="E2152" s="2">
        <v>100.25</v>
      </c>
      <c r="F2152" s="2">
        <f t="shared" si="34"/>
        <v>13265380.75</v>
      </c>
    </row>
    <row r="2153" spans="1:6" x14ac:dyDescent="0.25">
      <c r="A2153" s="4">
        <v>44452</v>
      </c>
      <c r="B2153" t="s">
        <v>12</v>
      </c>
      <c r="C2153" t="s">
        <v>48</v>
      </c>
      <c r="D2153" s="7">
        <f>SUMIFS($D:$D,$C:$C,C2153,$A:$A,_xlfn.MAXIFS($A:$A,$A:$A,"&lt;"&amp;A2153))+SUMIFS(Movimentacao!$D:$D,Movimentacao!$C:$C,C2153,Movimentacao!$A:$A,A2153)</f>
        <v>117439</v>
      </c>
      <c r="E2153" s="2">
        <v>101.49</v>
      </c>
      <c r="F2153" s="2">
        <f t="shared" si="34"/>
        <v>11918884.109999999</v>
      </c>
    </row>
    <row r="2154" spans="1:6" x14ac:dyDescent="0.25">
      <c r="A2154" s="4">
        <v>44452</v>
      </c>
      <c r="B2154" t="s">
        <v>12</v>
      </c>
      <c r="C2154" t="s">
        <v>54</v>
      </c>
      <c r="D2154" s="7">
        <f>SUMIFS($D:$D,$C:$C,C2154,$A:$A,_xlfn.MAXIFS($A:$A,$A:$A,"&lt;"&amp;A2154))+SUMIFS(Movimentacao!$D:$D,Movimentacao!$C:$C,C2154,Movimentacao!$A:$A,A2154)</f>
        <v>85534</v>
      </c>
      <c r="E2154" s="2">
        <v>50.44</v>
      </c>
      <c r="F2154" s="2">
        <f t="shared" si="34"/>
        <v>4314334.96</v>
      </c>
    </row>
    <row r="2155" spans="1:6" x14ac:dyDescent="0.25">
      <c r="A2155" s="4">
        <v>44452</v>
      </c>
      <c r="B2155" t="s">
        <v>12</v>
      </c>
      <c r="C2155" t="s">
        <v>53</v>
      </c>
      <c r="D2155" s="7">
        <f>SUMIFS($D:$D,$C:$C,C2155,$A:$A,_xlfn.MAXIFS($A:$A,$A:$A,"&lt;"&amp;A2155))+SUMIFS(Movimentacao!$D:$D,Movimentacao!$C:$C,C2155,Movimentacao!$A:$A,A2155)</f>
        <v>151784</v>
      </c>
      <c r="E2155" s="2">
        <v>88.5</v>
      </c>
      <c r="F2155" s="2">
        <f t="shared" si="34"/>
        <v>13432884</v>
      </c>
    </row>
    <row r="2156" spans="1:6" x14ac:dyDescent="0.25">
      <c r="A2156" s="4">
        <v>44452</v>
      </c>
      <c r="B2156" t="s">
        <v>12</v>
      </c>
      <c r="C2156" t="s">
        <v>52</v>
      </c>
      <c r="D2156" s="7">
        <f>SUMIFS($D:$D,$C:$C,C2156,$A:$A,_xlfn.MAXIFS($A:$A,$A:$A,"&lt;"&amp;A2156))+SUMIFS(Movimentacao!$D:$D,Movimentacao!$C:$C,C2156,Movimentacao!$A:$A,A2156)</f>
        <v>187039</v>
      </c>
      <c r="E2156" s="2">
        <v>99.15</v>
      </c>
      <c r="F2156" s="2">
        <f t="shared" si="34"/>
        <v>18544916.850000001</v>
      </c>
    </row>
    <row r="2157" spans="1:6" x14ac:dyDescent="0.25">
      <c r="A2157" s="4">
        <v>44452</v>
      </c>
      <c r="B2157" t="s">
        <v>12</v>
      </c>
      <c r="C2157" t="s">
        <v>51</v>
      </c>
      <c r="D2157" s="7">
        <f>SUMIFS($D:$D,$C:$C,C2157,$A:$A,_xlfn.MAXIFS($A:$A,$A:$A,"&lt;"&amp;A2157))+SUMIFS(Movimentacao!$D:$D,Movimentacao!$C:$C,C2157,Movimentacao!$A:$A,A2157)</f>
        <v>34257</v>
      </c>
      <c r="E2157" s="2">
        <v>111.31</v>
      </c>
      <c r="F2157" s="2">
        <f t="shared" si="34"/>
        <v>3813146.67</v>
      </c>
    </row>
    <row r="2158" spans="1:6" x14ac:dyDescent="0.25">
      <c r="A2158" s="4">
        <v>44452</v>
      </c>
      <c r="B2158" t="s">
        <v>12</v>
      </c>
      <c r="C2158" t="s">
        <v>50</v>
      </c>
      <c r="D2158" s="7">
        <f>SUMIFS($D:$D,$C:$C,C2158,$A:$A,_xlfn.MAXIFS($A:$A,$A:$A,"&lt;"&amp;A2158))+SUMIFS(Movimentacao!$D:$D,Movimentacao!$C:$C,C2158,Movimentacao!$A:$A,A2158)</f>
        <v>138700</v>
      </c>
      <c r="E2158" s="2">
        <v>102.03</v>
      </c>
      <c r="F2158" s="2">
        <f t="shared" si="34"/>
        <v>14151561</v>
      </c>
    </row>
    <row r="2159" spans="1:6" x14ac:dyDescent="0.25">
      <c r="A2159" s="4">
        <v>44452</v>
      </c>
      <c r="B2159" t="s">
        <v>12</v>
      </c>
      <c r="C2159" t="s">
        <v>49</v>
      </c>
      <c r="D2159" s="7">
        <f>SUMIFS($D:$D,$C:$C,C2159,$A:$A,_xlfn.MAXIFS($A:$A,$A:$A,"&lt;"&amp;A2159))+SUMIFS(Movimentacao!$D:$D,Movimentacao!$C:$C,C2159,Movimentacao!$A:$A,A2159)</f>
        <v>32774</v>
      </c>
      <c r="E2159" s="2">
        <v>66.53</v>
      </c>
      <c r="F2159" s="2">
        <f t="shared" si="34"/>
        <v>2180454.2200000002</v>
      </c>
    </row>
    <row r="2160" spans="1:6" x14ac:dyDescent="0.25">
      <c r="A2160" s="4">
        <v>44452</v>
      </c>
      <c r="B2160" t="s">
        <v>12</v>
      </c>
      <c r="C2160" t="s">
        <v>47</v>
      </c>
      <c r="D2160" s="7">
        <f>SUMIFS($D:$D,$C:$C,C2160,$A:$A,_xlfn.MAXIFS($A:$A,$A:$A,"&lt;"&amp;A2160))+SUMIFS(Movimentacao!$D:$D,Movimentacao!$C:$C,C2160,Movimentacao!$A:$A,A2160)</f>
        <v>72093</v>
      </c>
      <c r="E2160" s="2">
        <v>77.48</v>
      </c>
      <c r="F2160" s="2">
        <f t="shared" si="34"/>
        <v>5585765.6400000006</v>
      </c>
    </row>
    <row r="2161" spans="1:6" x14ac:dyDescent="0.25">
      <c r="A2161" s="4">
        <v>44452</v>
      </c>
      <c r="B2161" t="s">
        <v>12</v>
      </c>
      <c r="C2161" t="s">
        <v>55</v>
      </c>
      <c r="D2161" s="7">
        <f>SUMIFS($D:$D,$C:$C,C2161,$A:$A,_xlfn.MAXIFS($A:$A,$A:$A,"&lt;"&amp;A2161))+SUMIFS(Movimentacao!$D:$D,Movimentacao!$C:$C,C2161,Movimentacao!$A:$A,A2161)</f>
        <v>30794</v>
      </c>
      <c r="E2161" s="2">
        <v>92.87</v>
      </c>
      <c r="F2161" s="2">
        <f t="shared" si="34"/>
        <v>2859838.7800000003</v>
      </c>
    </row>
    <row r="2162" spans="1:6" x14ac:dyDescent="0.25">
      <c r="A2162" s="4">
        <v>44453</v>
      </c>
      <c r="B2162" t="s">
        <v>12</v>
      </c>
      <c r="C2162" t="s">
        <v>2687</v>
      </c>
      <c r="D2162" s="7">
        <f>SUMIFS($D:$D,$C:$C,C2162,$A:$A,_xlfn.MAXIFS($A:$A,$A:$A,"&lt;"&amp;A2162))+SUMIFS(Movimentacao!$D:$D,Movimentacao!$C:$C,C2162,Movimentacao!$A:$A,A2162)</f>
        <v>2261</v>
      </c>
      <c r="E2162" s="2">
        <v>79.2</v>
      </c>
      <c r="F2162" s="2">
        <f t="shared" si="34"/>
        <v>179071.2</v>
      </c>
    </row>
    <row r="2163" spans="1:6" x14ac:dyDescent="0.25">
      <c r="A2163" s="4">
        <v>44453</v>
      </c>
      <c r="B2163" t="s">
        <v>12</v>
      </c>
      <c r="C2163" t="s">
        <v>2685</v>
      </c>
      <c r="D2163" s="7">
        <f>SUMIFS($D:$D,$C:$C,C2163,$A:$A,_xlfn.MAXIFS($A:$A,$A:$A,"&lt;"&amp;A2163))+SUMIFS(Movimentacao!$D:$D,Movimentacao!$C:$C,C2163,Movimentacao!$A:$A,A2163)</f>
        <v>64000</v>
      </c>
      <c r="E2163" s="2">
        <v>105.09</v>
      </c>
      <c r="F2163" s="2">
        <f t="shared" si="34"/>
        <v>6725760</v>
      </c>
    </row>
    <row r="2164" spans="1:6" x14ac:dyDescent="0.25">
      <c r="A2164" s="4">
        <v>44453</v>
      </c>
      <c r="B2164" t="s">
        <v>12</v>
      </c>
      <c r="C2164" t="s">
        <v>2682</v>
      </c>
      <c r="D2164" s="7">
        <f>SUMIFS($D:$D,$C:$C,C2164,$A:$A,_xlfn.MAXIFS($A:$A,$A:$A,"&lt;"&amp;A2164))+SUMIFS(Movimentacao!$D:$D,Movimentacao!$C:$C,C2164,Movimentacao!$A:$A,A2164)</f>
        <v>79643</v>
      </c>
      <c r="E2164" s="2">
        <v>88.12</v>
      </c>
      <c r="F2164" s="2">
        <f t="shared" si="34"/>
        <v>7018141.1600000001</v>
      </c>
    </row>
    <row r="2165" spans="1:6" x14ac:dyDescent="0.25">
      <c r="A2165" s="4">
        <v>44453</v>
      </c>
      <c r="B2165" t="s">
        <v>12</v>
      </c>
      <c r="C2165" t="s">
        <v>2680</v>
      </c>
      <c r="D2165" s="7">
        <f>SUMIFS($D:$D,$C:$C,C2165,$A:$A,_xlfn.MAXIFS($A:$A,$A:$A,"&lt;"&amp;A2165))+SUMIFS(Movimentacao!$D:$D,Movimentacao!$C:$C,C2165,Movimentacao!$A:$A,A2165)</f>
        <v>119663</v>
      </c>
      <c r="E2165" s="2">
        <v>101.5</v>
      </c>
      <c r="F2165" s="2">
        <f t="shared" si="34"/>
        <v>12145794.5</v>
      </c>
    </row>
    <row r="2166" spans="1:6" x14ac:dyDescent="0.25">
      <c r="A2166" s="4">
        <v>44453</v>
      </c>
      <c r="B2166" t="s">
        <v>12</v>
      </c>
      <c r="C2166" t="s">
        <v>2673</v>
      </c>
      <c r="D2166" s="7">
        <f>SUMIFS($D:$D,$C:$C,C2166,$A:$A,_xlfn.MAXIFS($A:$A,$A:$A,"&lt;"&amp;A2166))+SUMIFS(Movimentacao!$D:$D,Movimentacao!$C:$C,C2166,Movimentacao!$A:$A,A2166)</f>
        <v>626</v>
      </c>
      <c r="E2166" s="2">
        <v>98.5</v>
      </c>
      <c r="F2166" s="2">
        <f t="shared" si="34"/>
        <v>61661</v>
      </c>
    </row>
    <row r="2167" spans="1:6" x14ac:dyDescent="0.25">
      <c r="A2167" s="4">
        <v>44453</v>
      </c>
      <c r="B2167" t="s">
        <v>12</v>
      </c>
      <c r="C2167" t="s">
        <v>2672</v>
      </c>
      <c r="D2167" s="7">
        <f>SUMIFS($D:$D,$C:$C,C2167,$A:$A,_xlfn.MAXIFS($A:$A,$A:$A,"&lt;"&amp;A2167))+SUMIFS(Movimentacao!$D:$D,Movimentacao!$C:$C,C2167,Movimentacao!$A:$A,A2167)</f>
        <v>125878</v>
      </c>
      <c r="E2167" s="2">
        <v>80.09</v>
      </c>
      <c r="F2167" s="2">
        <f t="shared" si="34"/>
        <v>10081569.02</v>
      </c>
    </row>
    <row r="2168" spans="1:6" x14ac:dyDescent="0.25">
      <c r="A2168" s="4">
        <v>44453</v>
      </c>
      <c r="B2168" t="s">
        <v>12</v>
      </c>
      <c r="C2168" t="s">
        <v>2671</v>
      </c>
      <c r="D2168" s="7">
        <f>SUMIFS($D:$D,$C:$C,C2168,$A:$A,_xlfn.MAXIFS($A:$A,$A:$A,"&lt;"&amp;A2168))+SUMIFS(Movimentacao!$D:$D,Movimentacao!$C:$C,C2168,Movimentacao!$A:$A,A2168)</f>
        <v>55971</v>
      </c>
      <c r="E2168" s="2">
        <v>187.6</v>
      </c>
      <c r="F2168" s="2">
        <f t="shared" si="34"/>
        <v>10500159.6</v>
      </c>
    </row>
    <row r="2169" spans="1:6" x14ac:dyDescent="0.25">
      <c r="A2169" s="4">
        <v>44453</v>
      </c>
      <c r="B2169" t="s">
        <v>12</v>
      </c>
      <c r="C2169" t="s">
        <v>2670</v>
      </c>
      <c r="D2169" s="7">
        <f>SUMIFS($D:$D,$C:$C,C2169,$A:$A,_xlfn.MAXIFS($A:$A,$A:$A,"&lt;"&amp;A2169))+SUMIFS(Movimentacao!$D:$D,Movimentacao!$C:$C,C2169,Movimentacao!$A:$A,A2169)</f>
        <v>72289</v>
      </c>
      <c r="E2169" s="2">
        <v>73.78</v>
      </c>
      <c r="F2169" s="2">
        <f t="shared" si="34"/>
        <v>5333482.42</v>
      </c>
    </row>
    <row r="2170" spans="1:6" x14ac:dyDescent="0.25">
      <c r="A2170" s="4">
        <v>44453</v>
      </c>
      <c r="B2170" t="s">
        <v>12</v>
      </c>
      <c r="C2170" t="s">
        <v>56</v>
      </c>
      <c r="D2170" s="7">
        <f>SUMIFS($D:$D,$C:$C,C2170,$A:$A,_xlfn.MAXIFS($A:$A,$A:$A,"&lt;"&amp;A2170))+SUMIFS(Movimentacao!$D:$D,Movimentacao!$C:$C,C2170,Movimentacao!$A:$A,A2170)</f>
        <v>132323</v>
      </c>
      <c r="E2170" s="2">
        <v>99.78</v>
      </c>
      <c r="F2170" s="2">
        <f t="shared" si="34"/>
        <v>13203188.939999999</v>
      </c>
    </row>
    <row r="2171" spans="1:6" x14ac:dyDescent="0.25">
      <c r="A2171" s="4">
        <v>44453</v>
      </c>
      <c r="B2171" t="s">
        <v>12</v>
      </c>
      <c r="C2171" t="s">
        <v>54</v>
      </c>
      <c r="D2171" s="7">
        <f>SUMIFS($D:$D,$C:$C,C2171,$A:$A,_xlfn.MAXIFS($A:$A,$A:$A,"&lt;"&amp;A2171))+SUMIFS(Movimentacao!$D:$D,Movimentacao!$C:$C,C2171,Movimentacao!$A:$A,A2171)</f>
        <v>85534</v>
      </c>
      <c r="E2171" s="2">
        <v>50.96</v>
      </c>
      <c r="F2171" s="2">
        <f t="shared" si="34"/>
        <v>4358812.6399999997</v>
      </c>
    </row>
    <row r="2172" spans="1:6" x14ac:dyDescent="0.25">
      <c r="A2172" s="4">
        <v>44453</v>
      </c>
      <c r="B2172" t="s">
        <v>12</v>
      </c>
      <c r="C2172" t="s">
        <v>53</v>
      </c>
      <c r="D2172" s="7">
        <f>SUMIFS($D:$D,$C:$C,C2172,$A:$A,_xlfn.MAXIFS($A:$A,$A:$A,"&lt;"&amp;A2172))+SUMIFS(Movimentacao!$D:$D,Movimentacao!$C:$C,C2172,Movimentacao!$A:$A,A2172)</f>
        <v>151784</v>
      </c>
      <c r="E2172" s="2">
        <v>87.4</v>
      </c>
      <c r="F2172" s="2">
        <f t="shared" si="34"/>
        <v>13265921.600000001</v>
      </c>
    </row>
    <row r="2173" spans="1:6" x14ac:dyDescent="0.25">
      <c r="A2173" s="4">
        <v>44453</v>
      </c>
      <c r="B2173" t="s">
        <v>12</v>
      </c>
      <c r="C2173" t="s">
        <v>52</v>
      </c>
      <c r="D2173" s="7">
        <f>SUMIFS($D:$D,$C:$C,C2173,$A:$A,_xlfn.MAXIFS($A:$A,$A:$A,"&lt;"&amp;A2173))+SUMIFS(Movimentacao!$D:$D,Movimentacao!$C:$C,C2173,Movimentacao!$A:$A,A2173)</f>
        <v>187039</v>
      </c>
      <c r="E2173" s="2">
        <v>98.11</v>
      </c>
      <c r="F2173" s="2">
        <f t="shared" si="34"/>
        <v>18350396.289999999</v>
      </c>
    </row>
    <row r="2174" spans="1:6" x14ac:dyDescent="0.25">
      <c r="A2174" s="4">
        <v>44453</v>
      </c>
      <c r="B2174" t="s">
        <v>12</v>
      </c>
      <c r="C2174" t="s">
        <v>51</v>
      </c>
      <c r="D2174" s="7">
        <f>SUMIFS($D:$D,$C:$C,C2174,$A:$A,_xlfn.MAXIFS($A:$A,$A:$A,"&lt;"&amp;A2174))+SUMIFS(Movimentacao!$D:$D,Movimentacao!$C:$C,C2174,Movimentacao!$A:$A,A2174)</f>
        <v>34257</v>
      </c>
      <c r="E2174" s="2">
        <v>111.4</v>
      </c>
      <c r="F2174" s="2">
        <f t="shared" si="34"/>
        <v>3816229.8000000003</v>
      </c>
    </row>
    <row r="2175" spans="1:6" x14ac:dyDescent="0.25">
      <c r="A2175" s="4">
        <v>44453</v>
      </c>
      <c r="B2175" t="s">
        <v>12</v>
      </c>
      <c r="C2175" t="s">
        <v>50</v>
      </c>
      <c r="D2175" s="7">
        <f>SUMIFS($D:$D,$C:$C,C2175,$A:$A,_xlfn.MAXIFS($A:$A,$A:$A,"&lt;"&amp;A2175))+SUMIFS(Movimentacao!$D:$D,Movimentacao!$C:$C,C2175,Movimentacao!$A:$A,A2175)</f>
        <v>138700</v>
      </c>
      <c r="E2175" s="2">
        <v>102</v>
      </c>
      <c r="F2175" s="2">
        <f t="shared" si="34"/>
        <v>14147400</v>
      </c>
    </row>
    <row r="2176" spans="1:6" x14ac:dyDescent="0.25">
      <c r="A2176" s="4">
        <v>44453</v>
      </c>
      <c r="B2176" t="s">
        <v>12</v>
      </c>
      <c r="C2176" t="s">
        <v>49</v>
      </c>
      <c r="D2176" s="7">
        <f>SUMIFS($D:$D,$C:$C,C2176,$A:$A,_xlfn.MAXIFS($A:$A,$A:$A,"&lt;"&amp;A2176))+SUMIFS(Movimentacao!$D:$D,Movimentacao!$C:$C,C2176,Movimentacao!$A:$A,A2176)</f>
        <v>32774</v>
      </c>
      <c r="E2176" s="2">
        <v>66.7</v>
      </c>
      <c r="F2176" s="2">
        <f t="shared" si="34"/>
        <v>2186025.8000000003</v>
      </c>
    </row>
    <row r="2177" spans="1:6" x14ac:dyDescent="0.25">
      <c r="A2177" s="4">
        <v>44453</v>
      </c>
      <c r="B2177" t="s">
        <v>12</v>
      </c>
      <c r="C2177" t="s">
        <v>48</v>
      </c>
      <c r="D2177" s="7">
        <f>SUMIFS($D:$D,$C:$C,C2177,$A:$A,_xlfn.MAXIFS($A:$A,$A:$A,"&lt;"&amp;A2177))+SUMIFS(Movimentacao!$D:$D,Movimentacao!$C:$C,C2177,Movimentacao!$A:$A,A2177)</f>
        <v>117439</v>
      </c>
      <c r="E2177" s="2">
        <v>101.6</v>
      </c>
      <c r="F2177" s="2">
        <f t="shared" si="34"/>
        <v>11931802.399999999</v>
      </c>
    </row>
    <row r="2178" spans="1:6" x14ac:dyDescent="0.25">
      <c r="A2178" s="4">
        <v>44453</v>
      </c>
      <c r="B2178" t="s">
        <v>12</v>
      </c>
      <c r="C2178" t="s">
        <v>47</v>
      </c>
      <c r="D2178" s="7">
        <f>SUMIFS($D:$D,$C:$C,C2178,$A:$A,_xlfn.MAXIFS($A:$A,$A:$A,"&lt;"&amp;A2178))+SUMIFS(Movimentacao!$D:$D,Movimentacao!$C:$C,C2178,Movimentacao!$A:$A,A2178)</f>
        <v>72562</v>
      </c>
      <c r="E2178" s="2">
        <v>80.41</v>
      </c>
      <c r="F2178" s="2">
        <f t="shared" si="34"/>
        <v>5834710.4199999999</v>
      </c>
    </row>
    <row r="2179" spans="1:6" x14ac:dyDescent="0.25">
      <c r="A2179" s="4">
        <v>44453</v>
      </c>
      <c r="B2179" t="s">
        <v>12</v>
      </c>
      <c r="C2179" t="s">
        <v>55</v>
      </c>
      <c r="D2179" s="7">
        <f>SUMIFS($D:$D,$C:$C,C2179,$A:$A,_xlfn.MAXIFS($A:$A,$A:$A,"&lt;"&amp;A2179))+SUMIFS(Movimentacao!$D:$D,Movimentacao!$C:$C,C2179,Movimentacao!$A:$A,A2179)</f>
        <v>30794</v>
      </c>
      <c r="E2179" s="2">
        <v>92.8</v>
      </c>
      <c r="F2179" s="2">
        <f t="shared" si="34"/>
        <v>2857683.1999999997</v>
      </c>
    </row>
    <row r="2180" spans="1:6" x14ac:dyDescent="0.25">
      <c r="A2180" s="4">
        <v>44454</v>
      </c>
      <c r="B2180" t="s">
        <v>12</v>
      </c>
      <c r="C2180" t="s">
        <v>2671</v>
      </c>
      <c r="D2180" s="7">
        <f>SUMIFS($D:$D,$C:$C,C2180,$A:$A,_xlfn.MAXIFS($A:$A,$A:$A,"&lt;"&amp;A2180))+SUMIFS(Movimentacao!$D:$D,Movimentacao!$C:$C,C2180,Movimentacao!$A:$A,A2180)</f>
        <v>55971</v>
      </c>
      <c r="E2180" s="2">
        <v>188.5</v>
      </c>
      <c r="F2180" s="2">
        <f t="shared" si="34"/>
        <v>10550533.5</v>
      </c>
    </row>
    <row r="2181" spans="1:6" x14ac:dyDescent="0.25">
      <c r="A2181" s="4">
        <v>44454</v>
      </c>
      <c r="B2181" t="s">
        <v>12</v>
      </c>
      <c r="C2181" t="s">
        <v>2672</v>
      </c>
      <c r="D2181" s="7">
        <f>SUMIFS($D:$D,$C:$C,C2181,$A:$A,_xlfn.MAXIFS($A:$A,$A:$A,"&lt;"&amp;A2181))+SUMIFS(Movimentacao!$D:$D,Movimentacao!$C:$C,C2181,Movimentacao!$A:$A,A2181)</f>
        <v>125878</v>
      </c>
      <c r="E2181" s="2">
        <v>79.8</v>
      </c>
      <c r="F2181" s="2">
        <f t="shared" si="34"/>
        <v>10045064.4</v>
      </c>
    </row>
    <row r="2182" spans="1:6" x14ac:dyDescent="0.25">
      <c r="A2182" s="4">
        <v>44454</v>
      </c>
      <c r="B2182" t="s">
        <v>12</v>
      </c>
      <c r="C2182" t="s">
        <v>2673</v>
      </c>
      <c r="D2182" s="7">
        <f>SUMIFS($D:$D,$C:$C,C2182,$A:$A,_xlfn.MAXIFS($A:$A,$A:$A,"&lt;"&amp;A2182))+SUMIFS(Movimentacao!$D:$D,Movimentacao!$C:$C,C2182,Movimentacao!$A:$A,A2182)</f>
        <v>626</v>
      </c>
      <c r="E2182" s="2">
        <v>99.19</v>
      </c>
      <c r="F2182" s="2">
        <f t="shared" si="34"/>
        <v>62092.939999999995</v>
      </c>
    </row>
    <row r="2183" spans="1:6" x14ac:dyDescent="0.25">
      <c r="A2183" s="4">
        <v>44454</v>
      </c>
      <c r="B2183" t="s">
        <v>12</v>
      </c>
      <c r="C2183" t="s">
        <v>2670</v>
      </c>
      <c r="D2183" s="7">
        <f>SUMIFS($D:$D,$C:$C,C2183,$A:$A,_xlfn.MAXIFS($A:$A,$A:$A,"&lt;"&amp;A2183))+SUMIFS(Movimentacao!$D:$D,Movimentacao!$C:$C,C2183,Movimentacao!$A:$A,A2183)</f>
        <v>72289</v>
      </c>
      <c r="E2183" s="2">
        <v>74.84</v>
      </c>
      <c r="F2183" s="2">
        <f t="shared" si="34"/>
        <v>5410108.7600000007</v>
      </c>
    </row>
    <row r="2184" spans="1:6" x14ac:dyDescent="0.25">
      <c r="A2184" s="4">
        <v>44454</v>
      </c>
      <c r="B2184" t="s">
        <v>12</v>
      </c>
      <c r="C2184" t="s">
        <v>2682</v>
      </c>
      <c r="D2184" s="7">
        <f>SUMIFS($D:$D,$C:$C,C2184,$A:$A,_xlfn.MAXIFS($A:$A,$A:$A,"&lt;"&amp;A2184))+SUMIFS(Movimentacao!$D:$D,Movimentacao!$C:$C,C2184,Movimentacao!$A:$A,A2184)</f>
        <v>79643</v>
      </c>
      <c r="E2184" s="2">
        <v>88.61</v>
      </c>
      <c r="F2184" s="2">
        <f t="shared" si="34"/>
        <v>7057166.2299999995</v>
      </c>
    </row>
    <row r="2185" spans="1:6" x14ac:dyDescent="0.25">
      <c r="A2185" s="4">
        <v>44454</v>
      </c>
      <c r="B2185" t="s">
        <v>12</v>
      </c>
      <c r="C2185" t="s">
        <v>2685</v>
      </c>
      <c r="D2185" s="7">
        <f>SUMIFS($D:$D,$C:$C,C2185,$A:$A,_xlfn.MAXIFS($A:$A,$A:$A,"&lt;"&amp;A2185))+SUMIFS(Movimentacao!$D:$D,Movimentacao!$C:$C,C2185,Movimentacao!$A:$A,A2185)</f>
        <v>64000</v>
      </c>
      <c r="E2185" s="2">
        <v>105</v>
      </c>
      <c r="F2185" s="2">
        <f t="shared" ref="F2185:F2248" si="35">D2185*E2185</f>
        <v>6720000</v>
      </c>
    </row>
    <row r="2186" spans="1:6" x14ac:dyDescent="0.25">
      <c r="A2186" s="4">
        <v>44454</v>
      </c>
      <c r="B2186" t="s">
        <v>12</v>
      </c>
      <c r="C2186" t="s">
        <v>2687</v>
      </c>
      <c r="D2186" s="7">
        <f>SUMIFS($D:$D,$C:$C,C2186,$A:$A,_xlfn.MAXIFS($A:$A,$A:$A,"&lt;"&amp;A2186))+SUMIFS(Movimentacao!$D:$D,Movimentacao!$C:$C,C2186,Movimentacao!$A:$A,A2186)</f>
        <v>3804</v>
      </c>
      <c r="E2186" s="2">
        <v>79.47</v>
      </c>
      <c r="F2186" s="2">
        <f t="shared" si="35"/>
        <v>302303.88</v>
      </c>
    </row>
    <row r="2187" spans="1:6" x14ac:dyDescent="0.25">
      <c r="A2187" s="4">
        <v>44454</v>
      </c>
      <c r="B2187" t="s">
        <v>12</v>
      </c>
      <c r="C2187" t="s">
        <v>2680</v>
      </c>
      <c r="D2187" s="7">
        <f>SUMIFS($D:$D,$C:$C,C2187,$A:$A,_xlfn.MAXIFS($A:$A,$A:$A,"&lt;"&amp;A2187))+SUMIFS(Movimentacao!$D:$D,Movimentacao!$C:$C,C2187,Movimentacao!$A:$A,A2187)</f>
        <v>119663</v>
      </c>
      <c r="E2187" s="2">
        <v>101.65</v>
      </c>
      <c r="F2187" s="2">
        <f t="shared" si="35"/>
        <v>12163743.950000001</v>
      </c>
    </row>
    <row r="2188" spans="1:6" x14ac:dyDescent="0.25">
      <c r="A2188" s="4">
        <v>44454</v>
      </c>
      <c r="B2188" t="s">
        <v>12</v>
      </c>
      <c r="C2188" t="s">
        <v>56</v>
      </c>
      <c r="D2188" s="7">
        <f>SUMIFS($D:$D,$C:$C,C2188,$A:$A,_xlfn.MAXIFS($A:$A,$A:$A,"&lt;"&amp;A2188))+SUMIFS(Movimentacao!$D:$D,Movimentacao!$C:$C,C2188,Movimentacao!$A:$A,A2188)</f>
        <v>132323</v>
      </c>
      <c r="E2188" s="2">
        <v>98.11</v>
      </c>
      <c r="F2188" s="2">
        <f t="shared" si="35"/>
        <v>12982209.529999999</v>
      </c>
    </row>
    <row r="2189" spans="1:6" x14ac:dyDescent="0.25">
      <c r="A2189" s="4">
        <v>44454</v>
      </c>
      <c r="B2189" t="s">
        <v>12</v>
      </c>
      <c r="C2189" t="s">
        <v>48</v>
      </c>
      <c r="D2189" s="7">
        <f>SUMIFS($D:$D,$C:$C,C2189,$A:$A,_xlfn.MAXIFS($A:$A,$A:$A,"&lt;"&amp;A2189))+SUMIFS(Movimentacao!$D:$D,Movimentacao!$C:$C,C2189,Movimentacao!$A:$A,A2189)</f>
        <v>117439</v>
      </c>
      <c r="E2189" s="2">
        <v>100.89</v>
      </c>
      <c r="F2189" s="2">
        <f t="shared" si="35"/>
        <v>11848420.710000001</v>
      </c>
    </row>
    <row r="2190" spans="1:6" x14ac:dyDescent="0.25">
      <c r="A2190" s="4">
        <v>44454</v>
      </c>
      <c r="B2190" t="s">
        <v>12</v>
      </c>
      <c r="C2190" t="s">
        <v>54</v>
      </c>
      <c r="D2190" s="7">
        <f>SUMIFS($D:$D,$C:$C,C2190,$A:$A,_xlfn.MAXIFS($A:$A,$A:$A,"&lt;"&amp;A2190))+SUMIFS(Movimentacao!$D:$D,Movimentacao!$C:$C,C2190,Movimentacao!$A:$A,A2190)</f>
        <v>85534</v>
      </c>
      <c r="E2190" s="2">
        <v>50.49</v>
      </c>
      <c r="F2190" s="2">
        <f t="shared" si="35"/>
        <v>4318611.66</v>
      </c>
    </row>
    <row r="2191" spans="1:6" x14ac:dyDescent="0.25">
      <c r="A2191" s="4">
        <v>44454</v>
      </c>
      <c r="B2191" t="s">
        <v>12</v>
      </c>
      <c r="C2191" t="s">
        <v>53</v>
      </c>
      <c r="D2191" s="7">
        <f>SUMIFS($D:$D,$C:$C,C2191,$A:$A,_xlfn.MAXIFS($A:$A,$A:$A,"&lt;"&amp;A2191))+SUMIFS(Movimentacao!$D:$D,Movimentacao!$C:$C,C2191,Movimentacao!$A:$A,A2191)</f>
        <v>151784</v>
      </c>
      <c r="E2191" s="2">
        <v>88.51</v>
      </c>
      <c r="F2191" s="2">
        <f t="shared" si="35"/>
        <v>13434401.84</v>
      </c>
    </row>
    <row r="2192" spans="1:6" x14ac:dyDescent="0.25">
      <c r="A2192" s="4">
        <v>44454</v>
      </c>
      <c r="B2192" t="s">
        <v>12</v>
      </c>
      <c r="C2192" t="s">
        <v>52</v>
      </c>
      <c r="D2192" s="7">
        <f>SUMIFS($D:$D,$C:$C,C2192,$A:$A,_xlfn.MAXIFS($A:$A,$A:$A,"&lt;"&amp;A2192))+SUMIFS(Movimentacao!$D:$D,Movimentacao!$C:$C,C2192,Movimentacao!$A:$A,A2192)</f>
        <v>187039</v>
      </c>
      <c r="E2192" s="2">
        <v>98.44</v>
      </c>
      <c r="F2192" s="2">
        <f t="shared" si="35"/>
        <v>18412119.16</v>
      </c>
    </row>
    <row r="2193" spans="1:6" x14ac:dyDescent="0.25">
      <c r="A2193" s="4">
        <v>44454</v>
      </c>
      <c r="B2193" t="s">
        <v>12</v>
      </c>
      <c r="C2193" t="s">
        <v>51</v>
      </c>
      <c r="D2193" s="7">
        <f>SUMIFS($D:$D,$C:$C,C2193,$A:$A,_xlfn.MAXIFS($A:$A,$A:$A,"&lt;"&amp;A2193))+SUMIFS(Movimentacao!$D:$D,Movimentacao!$C:$C,C2193,Movimentacao!$A:$A,A2193)</f>
        <v>34257</v>
      </c>
      <c r="E2193" s="2">
        <v>111.2</v>
      </c>
      <c r="F2193" s="2">
        <f t="shared" si="35"/>
        <v>3809378.4</v>
      </c>
    </row>
    <row r="2194" spans="1:6" x14ac:dyDescent="0.25">
      <c r="A2194" s="4">
        <v>44454</v>
      </c>
      <c r="B2194" t="s">
        <v>12</v>
      </c>
      <c r="C2194" t="s">
        <v>50</v>
      </c>
      <c r="D2194" s="7">
        <f>SUMIFS($D:$D,$C:$C,C2194,$A:$A,_xlfn.MAXIFS($A:$A,$A:$A,"&lt;"&amp;A2194))+SUMIFS(Movimentacao!$D:$D,Movimentacao!$C:$C,C2194,Movimentacao!$A:$A,A2194)</f>
        <v>138700</v>
      </c>
      <c r="E2194" s="2">
        <v>101.9</v>
      </c>
      <c r="F2194" s="2">
        <f t="shared" si="35"/>
        <v>14133530</v>
      </c>
    </row>
    <row r="2195" spans="1:6" x14ac:dyDescent="0.25">
      <c r="A2195" s="4">
        <v>44454</v>
      </c>
      <c r="B2195" t="s">
        <v>12</v>
      </c>
      <c r="C2195" t="s">
        <v>49</v>
      </c>
      <c r="D2195" s="7">
        <f>SUMIFS($D:$D,$C:$C,C2195,$A:$A,_xlfn.MAXIFS($A:$A,$A:$A,"&lt;"&amp;A2195))+SUMIFS(Movimentacao!$D:$D,Movimentacao!$C:$C,C2195,Movimentacao!$A:$A,A2195)</f>
        <v>32774</v>
      </c>
      <c r="E2195" s="2">
        <v>65.03</v>
      </c>
      <c r="F2195" s="2">
        <f t="shared" si="35"/>
        <v>2131293.2200000002</v>
      </c>
    </row>
    <row r="2196" spans="1:6" x14ac:dyDescent="0.25">
      <c r="A2196" s="4">
        <v>44454</v>
      </c>
      <c r="B2196" t="s">
        <v>12</v>
      </c>
      <c r="C2196" t="s">
        <v>55</v>
      </c>
      <c r="D2196" s="7">
        <f>SUMIFS($D:$D,$C:$C,C2196,$A:$A,_xlfn.MAXIFS($A:$A,$A:$A,"&lt;"&amp;A2196))+SUMIFS(Movimentacao!$D:$D,Movimentacao!$C:$C,C2196,Movimentacao!$A:$A,A2196)</f>
        <v>30794</v>
      </c>
      <c r="E2196" s="2">
        <v>93.2</v>
      </c>
      <c r="F2196" s="2">
        <f t="shared" si="35"/>
        <v>2870000.8000000003</v>
      </c>
    </row>
    <row r="2197" spans="1:6" x14ac:dyDescent="0.25">
      <c r="A2197" s="4">
        <v>44454</v>
      </c>
      <c r="B2197" t="s">
        <v>12</v>
      </c>
      <c r="C2197" t="s">
        <v>47</v>
      </c>
      <c r="D2197" s="7">
        <f>SUMIFS($D:$D,$C:$C,C2197,$A:$A,_xlfn.MAXIFS($A:$A,$A:$A,"&lt;"&amp;A2197))+SUMIFS(Movimentacao!$D:$D,Movimentacao!$C:$C,C2197,Movimentacao!$A:$A,A2197)</f>
        <v>72562</v>
      </c>
      <c r="E2197" s="2">
        <v>81</v>
      </c>
      <c r="F2197" s="2">
        <f t="shared" si="35"/>
        <v>5877522</v>
      </c>
    </row>
    <row r="2198" spans="1:6" x14ac:dyDescent="0.25">
      <c r="A2198" s="4">
        <v>44455</v>
      </c>
      <c r="B2198" t="s">
        <v>12</v>
      </c>
      <c r="C2198" t="s">
        <v>2687</v>
      </c>
      <c r="D2198" s="7">
        <f>SUMIFS($D:$D,$C:$C,C2198,$A:$A,_xlfn.MAXIFS($A:$A,$A:$A,"&lt;"&amp;A2198))+SUMIFS(Movimentacao!$D:$D,Movimentacao!$C:$C,C2198,Movimentacao!$A:$A,A2198)</f>
        <v>6604</v>
      </c>
      <c r="E2198" s="2">
        <v>78.81</v>
      </c>
      <c r="F2198" s="2">
        <f t="shared" si="35"/>
        <v>520461.24</v>
      </c>
    </row>
    <row r="2199" spans="1:6" x14ac:dyDescent="0.25">
      <c r="A2199" s="4">
        <v>44455</v>
      </c>
      <c r="B2199" t="s">
        <v>12</v>
      </c>
      <c r="C2199" t="s">
        <v>2685</v>
      </c>
      <c r="D2199" s="7">
        <f>SUMIFS($D:$D,$C:$C,C2199,$A:$A,_xlfn.MAXIFS($A:$A,$A:$A,"&lt;"&amp;A2199))+SUMIFS(Movimentacao!$D:$D,Movimentacao!$C:$C,C2199,Movimentacao!$A:$A,A2199)</f>
        <v>64000</v>
      </c>
      <c r="E2199" s="2">
        <v>104.9</v>
      </c>
      <c r="F2199" s="2">
        <f t="shared" si="35"/>
        <v>6713600</v>
      </c>
    </row>
    <row r="2200" spans="1:6" x14ac:dyDescent="0.25">
      <c r="A2200" s="4">
        <v>44455</v>
      </c>
      <c r="B2200" t="s">
        <v>12</v>
      </c>
      <c r="C2200" t="s">
        <v>2682</v>
      </c>
      <c r="D2200" s="7">
        <f>SUMIFS($D:$D,$C:$C,C2200,$A:$A,_xlfn.MAXIFS($A:$A,$A:$A,"&lt;"&amp;A2200))+SUMIFS(Movimentacao!$D:$D,Movimentacao!$C:$C,C2200,Movimentacao!$A:$A,A2200)</f>
        <v>79643</v>
      </c>
      <c r="E2200" s="2">
        <v>86</v>
      </c>
      <c r="F2200" s="2">
        <f t="shared" si="35"/>
        <v>6849298</v>
      </c>
    </row>
    <row r="2201" spans="1:6" x14ac:dyDescent="0.25">
      <c r="A2201" s="4">
        <v>44455</v>
      </c>
      <c r="B2201" t="s">
        <v>12</v>
      </c>
      <c r="C2201" t="s">
        <v>2680</v>
      </c>
      <c r="D2201" s="7">
        <f>SUMIFS($D:$D,$C:$C,C2201,$A:$A,_xlfn.MAXIFS($A:$A,$A:$A,"&lt;"&amp;A2201))+SUMIFS(Movimentacao!$D:$D,Movimentacao!$C:$C,C2201,Movimentacao!$A:$A,A2201)</f>
        <v>119663</v>
      </c>
      <c r="E2201" s="2">
        <v>101.8</v>
      </c>
      <c r="F2201" s="2">
        <f t="shared" si="35"/>
        <v>12181693.4</v>
      </c>
    </row>
    <row r="2202" spans="1:6" x14ac:dyDescent="0.25">
      <c r="A2202" s="4">
        <v>44455</v>
      </c>
      <c r="B2202" t="s">
        <v>12</v>
      </c>
      <c r="C2202" t="s">
        <v>2673</v>
      </c>
      <c r="D2202" s="7">
        <f>SUMIFS($D:$D,$C:$C,C2202,$A:$A,_xlfn.MAXIFS($A:$A,$A:$A,"&lt;"&amp;A2202))+SUMIFS(Movimentacao!$D:$D,Movimentacao!$C:$C,C2202,Movimentacao!$A:$A,A2202)</f>
        <v>626</v>
      </c>
      <c r="E2202" s="2">
        <v>99</v>
      </c>
      <c r="F2202" s="2">
        <f t="shared" si="35"/>
        <v>61974</v>
      </c>
    </row>
    <row r="2203" spans="1:6" x14ac:dyDescent="0.25">
      <c r="A2203" s="4">
        <v>44455</v>
      </c>
      <c r="B2203" t="s">
        <v>12</v>
      </c>
      <c r="C2203" t="s">
        <v>2672</v>
      </c>
      <c r="D2203" s="7">
        <f>SUMIFS($D:$D,$C:$C,C2203,$A:$A,_xlfn.MAXIFS($A:$A,$A:$A,"&lt;"&amp;A2203))+SUMIFS(Movimentacao!$D:$D,Movimentacao!$C:$C,C2203,Movimentacao!$A:$A,A2203)</f>
        <v>125878</v>
      </c>
      <c r="E2203" s="2">
        <v>79</v>
      </c>
      <c r="F2203" s="2">
        <f t="shared" si="35"/>
        <v>9944362</v>
      </c>
    </row>
    <row r="2204" spans="1:6" x14ac:dyDescent="0.25">
      <c r="A2204" s="4">
        <v>44455</v>
      </c>
      <c r="B2204" t="s">
        <v>12</v>
      </c>
      <c r="C2204" t="s">
        <v>2671</v>
      </c>
      <c r="D2204" s="7">
        <f>SUMIFS($D:$D,$C:$C,C2204,$A:$A,_xlfn.MAXIFS($A:$A,$A:$A,"&lt;"&amp;A2204))+SUMIFS(Movimentacao!$D:$D,Movimentacao!$C:$C,C2204,Movimentacao!$A:$A,A2204)</f>
        <v>55971</v>
      </c>
      <c r="E2204" s="2">
        <v>189.37</v>
      </c>
      <c r="F2204" s="2">
        <f t="shared" si="35"/>
        <v>10599228.27</v>
      </c>
    </row>
    <row r="2205" spans="1:6" x14ac:dyDescent="0.25">
      <c r="A2205" s="4">
        <v>44455</v>
      </c>
      <c r="B2205" t="s">
        <v>12</v>
      </c>
      <c r="C2205" t="s">
        <v>2670</v>
      </c>
      <c r="D2205" s="7">
        <f>SUMIFS($D:$D,$C:$C,C2205,$A:$A,_xlfn.MAXIFS($A:$A,$A:$A,"&lt;"&amp;A2205))+SUMIFS(Movimentacao!$D:$D,Movimentacao!$C:$C,C2205,Movimentacao!$A:$A,A2205)</f>
        <v>72289</v>
      </c>
      <c r="E2205" s="2">
        <v>74.45</v>
      </c>
      <c r="F2205" s="2">
        <f t="shared" si="35"/>
        <v>5381916.0499999998</v>
      </c>
    </row>
    <row r="2206" spans="1:6" x14ac:dyDescent="0.25">
      <c r="A2206" s="4">
        <v>44455</v>
      </c>
      <c r="B2206" t="s">
        <v>12</v>
      </c>
      <c r="C2206" t="s">
        <v>56</v>
      </c>
      <c r="D2206" s="7">
        <f>SUMIFS($D:$D,$C:$C,C2206,$A:$A,_xlfn.MAXIFS($A:$A,$A:$A,"&lt;"&amp;A2206))+SUMIFS(Movimentacao!$D:$D,Movimentacao!$C:$C,C2206,Movimentacao!$A:$A,A2206)</f>
        <v>132323</v>
      </c>
      <c r="E2206" s="2">
        <v>99.38</v>
      </c>
      <c r="F2206" s="2">
        <f t="shared" si="35"/>
        <v>13150259.74</v>
      </c>
    </row>
    <row r="2207" spans="1:6" x14ac:dyDescent="0.25">
      <c r="A2207" s="4">
        <v>44455</v>
      </c>
      <c r="B2207" t="s">
        <v>12</v>
      </c>
      <c r="C2207" t="s">
        <v>47</v>
      </c>
      <c r="D2207" s="7">
        <f>SUMIFS($D:$D,$C:$C,C2207,$A:$A,_xlfn.MAXIFS($A:$A,$A:$A,"&lt;"&amp;A2207))+SUMIFS(Movimentacao!$D:$D,Movimentacao!$C:$C,C2207,Movimentacao!$A:$A,A2207)</f>
        <v>72562</v>
      </c>
      <c r="E2207" s="2">
        <v>80</v>
      </c>
      <c r="F2207" s="2">
        <f t="shared" si="35"/>
        <v>5804960</v>
      </c>
    </row>
    <row r="2208" spans="1:6" x14ac:dyDescent="0.25">
      <c r="A2208" s="4">
        <v>44455</v>
      </c>
      <c r="B2208" t="s">
        <v>12</v>
      </c>
      <c r="C2208" t="s">
        <v>54</v>
      </c>
      <c r="D2208" s="7">
        <f>SUMIFS($D:$D,$C:$C,C2208,$A:$A,_xlfn.MAXIFS($A:$A,$A:$A,"&lt;"&amp;A2208))+SUMIFS(Movimentacao!$D:$D,Movimentacao!$C:$C,C2208,Movimentacao!$A:$A,A2208)</f>
        <v>85534</v>
      </c>
      <c r="E2208" s="2">
        <v>50.5</v>
      </c>
      <c r="F2208" s="2">
        <f t="shared" si="35"/>
        <v>4319467</v>
      </c>
    </row>
    <row r="2209" spans="1:6" x14ac:dyDescent="0.25">
      <c r="A2209" s="4">
        <v>44455</v>
      </c>
      <c r="B2209" t="s">
        <v>12</v>
      </c>
      <c r="C2209" t="s">
        <v>53</v>
      </c>
      <c r="D2209" s="7">
        <f>SUMIFS($D:$D,$C:$C,C2209,$A:$A,_xlfn.MAXIFS($A:$A,$A:$A,"&lt;"&amp;A2209))+SUMIFS(Movimentacao!$D:$D,Movimentacao!$C:$C,C2209,Movimentacao!$A:$A,A2209)</f>
        <v>151784</v>
      </c>
      <c r="E2209" s="2">
        <v>88.72</v>
      </c>
      <c r="F2209" s="2">
        <f t="shared" si="35"/>
        <v>13466276.48</v>
      </c>
    </row>
    <row r="2210" spans="1:6" x14ac:dyDescent="0.25">
      <c r="A2210" s="4">
        <v>44455</v>
      </c>
      <c r="B2210" t="s">
        <v>12</v>
      </c>
      <c r="C2210" t="s">
        <v>52</v>
      </c>
      <c r="D2210" s="7">
        <f>SUMIFS($D:$D,$C:$C,C2210,$A:$A,_xlfn.MAXIFS($A:$A,$A:$A,"&lt;"&amp;A2210))+SUMIFS(Movimentacao!$D:$D,Movimentacao!$C:$C,C2210,Movimentacao!$A:$A,A2210)</f>
        <v>187039</v>
      </c>
      <c r="E2210" s="2">
        <v>98.25</v>
      </c>
      <c r="F2210" s="2">
        <f t="shared" si="35"/>
        <v>18376581.75</v>
      </c>
    </row>
    <row r="2211" spans="1:6" x14ac:dyDescent="0.25">
      <c r="A2211" s="4">
        <v>44455</v>
      </c>
      <c r="B2211" t="s">
        <v>12</v>
      </c>
      <c r="C2211" t="s">
        <v>51</v>
      </c>
      <c r="D2211" s="7">
        <f>SUMIFS($D:$D,$C:$C,C2211,$A:$A,_xlfn.MAXIFS($A:$A,$A:$A,"&lt;"&amp;A2211))+SUMIFS(Movimentacao!$D:$D,Movimentacao!$C:$C,C2211,Movimentacao!$A:$A,A2211)</f>
        <v>34257</v>
      </c>
      <c r="E2211" s="2">
        <v>112.01</v>
      </c>
      <c r="F2211" s="2">
        <f t="shared" si="35"/>
        <v>3837126.5700000003</v>
      </c>
    </row>
    <row r="2212" spans="1:6" x14ac:dyDescent="0.25">
      <c r="A2212" s="4">
        <v>44455</v>
      </c>
      <c r="B2212" t="s">
        <v>12</v>
      </c>
      <c r="C2212" t="s">
        <v>50</v>
      </c>
      <c r="D2212" s="7">
        <f>SUMIFS($D:$D,$C:$C,C2212,$A:$A,_xlfn.MAXIFS($A:$A,$A:$A,"&lt;"&amp;A2212))+SUMIFS(Movimentacao!$D:$D,Movimentacao!$C:$C,C2212,Movimentacao!$A:$A,A2212)</f>
        <v>138700</v>
      </c>
      <c r="E2212" s="2">
        <v>101.67</v>
      </c>
      <c r="F2212" s="2">
        <f t="shared" si="35"/>
        <v>14101629</v>
      </c>
    </row>
    <row r="2213" spans="1:6" x14ac:dyDescent="0.25">
      <c r="A2213" s="4">
        <v>44455</v>
      </c>
      <c r="B2213" t="s">
        <v>12</v>
      </c>
      <c r="C2213" t="s">
        <v>49</v>
      </c>
      <c r="D2213" s="7">
        <f>SUMIFS($D:$D,$C:$C,C2213,$A:$A,_xlfn.MAXIFS($A:$A,$A:$A,"&lt;"&amp;A2213))+SUMIFS(Movimentacao!$D:$D,Movimentacao!$C:$C,C2213,Movimentacao!$A:$A,A2213)</f>
        <v>32774</v>
      </c>
      <c r="E2213" s="2">
        <v>66</v>
      </c>
      <c r="F2213" s="2">
        <f t="shared" si="35"/>
        <v>2163084</v>
      </c>
    </row>
    <row r="2214" spans="1:6" x14ac:dyDescent="0.25">
      <c r="A2214" s="4">
        <v>44455</v>
      </c>
      <c r="B2214" t="s">
        <v>12</v>
      </c>
      <c r="C2214" t="s">
        <v>48</v>
      </c>
      <c r="D2214" s="7">
        <f>SUMIFS($D:$D,$C:$C,C2214,$A:$A,_xlfn.MAXIFS($A:$A,$A:$A,"&lt;"&amp;A2214))+SUMIFS(Movimentacao!$D:$D,Movimentacao!$C:$C,C2214,Movimentacao!$A:$A,A2214)</f>
        <v>117439</v>
      </c>
      <c r="E2214" s="2">
        <v>101.09</v>
      </c>
      <c r="F2214" s="2">
        <f t="shared" si="35"/>
        <v>11871908.51</v>
      </c>
    </row>
    <row r="2215" spans="1:6" x14ac:dyDescent="0.25">
      <c r="A2215" s="4">
        <v>44455</v>
      </c>
      <c r="B2215" t="s">
        <v>12</v>
      </c>
      <c r="C2215" t="s">
        <v>55</v>
      </c>
      <c r="D2215" s="7">
        <f>SUMIFS($D:$D,$C:$C,C2215,$A:$A,_xlfn.MAXIFS($A:$A,$A:$A,"&lt;"&amp;A2215))+SUMIFS(Movimentacao!$D:$D,Movimentacao!$C:$C,C2215,Movimentacao!$A:$A,A2215)</f>
        <v>30794</v>
      </c>
      <c r="E2215" s="2">
        <v>93.5</v>
      </c>
      <c r="F2215" s="2">
        <f t="shared" si="35"/>
        <v>2879239</v>
      </c>
    </row>
    <row r="2216" spans="1:6" x14ac:dyDescent="0.25">
      <c r="A2216" s="4">
        <v>44456</v>
      </c>
      <c r="B2216" t="s">
        <v>12</v>
      </c>
      <c r="C2216" t="s">
        <v>2671</v>
      </c>
      <c r="D2216" s="7">
        <f>SUMIFS($D:$D,$C:$C,C2216,$A:$A,_xlfn.MAXIFS($A:$A,$A:$A,"&lt;"&amp;A2216))+SUMIFS(Movimentacao!$D:$D,Movimentacao!$C:$C,C2216,Movimentacao!$A:$A,A2216)</f>
        <v>55971</v>
      </c>
      <c r="E2216" s="2">
        <v>189.79</v>
      </c>
      <c r="F2216" s="2">
        <f t="shared" si="35"/>
        <v>10622736.09</v>
      </c>
    </row>
    <row r="2217" spans="1:6" x14ac:dyDescent="0.25">
      <c r="A2217" s="4">
        <v>44456</v>
      </c>
      <c r="B2217" t="s">
        <v>12</v>
      </c>
      <c r="C2217" t="s">
        <v>2672</v>
      </c>
      <c r="D2217" s="7">
        <f>SUMIFS($D:$D,$C:$C,C2217,$A:$A,_xlfn.MAXIFS($A:$A,$A:$A,"&lt;"&amp;A2217))+SUMIFS(Movimentacao!$D:$D,Movimentacao!$C:$C,C2217,Movimentacao!$A:$A,A2217)</f>
        <v>125878</v>
      </c>
      <c r="E2217" s="2">
        <v>79.209999999999994</v>
      </c>
      <c r="F2217" s="2">
        <f t="shared" si="35"/>
        <v>9970796.379999999</v>
      </c>
    </row>
    <row r="2218" spans="1:6" x14ac:dyDescent="0.25">
      <c r="A2218" s="4">
        <v>44456</v>
      </c>
      <c r="B2218" t="s">
        <v>12</v>
      </c>
      <c r="C2218" t="s">
        <v>2673</v>
      </c>
      <c r="D2218" s="7">
        <f>SUMIFS($D:$D,$C:$C,C2218,$A:$A,_xlfn.MAXIFS($A:$A,$A:$A,"&lt;"&amp;A2218))+SUMIFS(Movimentacao!$D:$D,Movimentacao!$C:$C,C2218,Movimentacao!$A:$A,A2218)</f>
        <v>626</v>
      </c>
      <c r="E2218" s="2">
        <v>99.09</v>
      </c>
      <c r="F2218" s="2">
        <f t="shared" si="35"/>
        <v>62030.340000000004</v>
      </c>
    </row>
    <row r="2219" spans="1:6" x14ac:dyDescent="0.25">
      <c r="A2219" s="4">
        <v>44456</v>
      </c>
      <c r="B2219" t="s">
        <v>12</v>
      </c>
      <c r="C2219" t="s">
        <v>2670</v>
      </c>
      <c r="D2219" s="7">
        <f>SUMIFS($D:$D,$C:$C,C2219,$A:$A,_xlfn.MAXIFS($A:$A,$A:$A,"&lt;"&amp;A2219))+SUMIFS(Movimentacao!$D:$D,Movimentacao!$C:$C,C2219,Movimentacao!$A:$A,A2219)</f>
        <v>72289</v>
      </c>
      <c r="E2219" s="2">
        <v>74</v>
      </c>
      <c r="F2219" s="2">
        <f t="shared" si="35"/>
        <v>5349386</v>
      </c>
    </row>
    <row r="2220" spans="1:6" x14ac:dyDescent="0.25">
      <c r="A2220" s="4">
        <v>44456</v>
      </c>
      <c r="B2220" t="s">
        <v>12</v>
      </c>
      <c r="C2220" t="s">
        <v>2682</v>
      </c>
      <c r="D2220" s="7">
        <f>SUMIFS($D:$D,$C:$C,C2220,$A:$A,_xlfn.MAXIFS($A:$A,$A:$A,"&lt;"&amp;A2220))+SUMIFS(Movimentacao!$D:$D,Movimentacao!$C:$C,C2220,Movimentacao!$A:$A,A2220)</f>
        <v>79643</v>
      </c>
      <c r="E2220" s="2">
        <v>86.49</v>
      </c>
      <c r="F2220" s="2">
        <f t="shared" si="35"/>
        <v>6888323.0699999994</v>
      </c>
    </row>
    <row r="2221" spans="1:6" x14ac:dyDescent="0.25">
      <c r="A2221" s="4">
        <v>44456</v>
      </c>
      <c r="B2221" t="s">
        <v>12</v>
      </c>
      <c r="C2221" t="s">
        <v>2685</v>
      </c>
      <c r="D2221" s="7">
        <f>SUMIFS($D:$D,$C:$C,C2221,$A:$A,_xlfn.MAXIFS($A:$A,$A:$A,"&lt;"&amp;A2221))+SUMIFS(Movimentacao!$D:$D,Movimentacao!$C:$C,C2221,Movimentacao!$A:$A,A2221)</f>
        <v>64000</v>
      </c>
      <c r="E2221" s="2">
        <v>104.9</v>
      </c>
      <c r="F2221" s="2">
        <f t="shared" si="35"/>
        <v>6713600</v>
      </c>
    </row>
    <row r="2222" spans="1:6" x14ac:dyDescent="0.25">
      <c r="A2222" s="4">
        <v>44456</v>
      </c>
      <c r="B2222" t="s">
        <v>12</v>
      </c>
      <c r="C2222" t="s">
        <v>2687</v>
      </c>
      <c r="D2222" s="7">
        <f>SUMIFS($D:$D,$C:$C,C2222,$A:$A,_xlfn.MAXIFS($A:$A,$A:$A,"&lt;"&amp;A2222))+SUMIFS(Movimentacao!$D:$D,Movimentacao!$C:$C,C2222,Movimentacao!$A:$A,A2222)</f>
        <v>6604</v>
      </c>
      <c r="E2222" s="2">
        <v>78.63</v>
      </c>
      <c r="F2222" s="2">
        <f t="shared" si="35"/>
        <v>519272.51999999996</v>
      </c>
    </row>
    <row r="2223" spans="1:6" x14ac:dyDescent="0.25">
      <c r="A2223" s="4">
        <v>44456</v>
      </c>
      <c r="B2223" t="s">
        <v>12</v>
      </c>
      <c r="C2223" t="s">
        <v>2680</v>
      </c>
      <c r="D2223" s="7">
        <f>SUMIFS($D:$D,$C:$C,C2223,$A:$A,_xlfn.MAXIFS($A:$A,$A:$A,"&lt;"&amp;A2223))+SUMIFS(Movimentacao!$D:$D,Movimentacao!$C:$C,C2223,Movimentacao!$A:$A,A2223)</f>
        <v>119663</v>
      </c>
      <c r="E2223" s="2">
        <v>101.5</v>
      </c>
      <c r="F2223" s="2">
        <f t="shared" si="35"/>
        <v>12145794.5</v>
      </c>
    </row>
    <row r="2224" spans="1:6" x14ac:dyDescent="0.25">
      <c r="A2224" s="4">
        <v>44456</v>
      </c>
      <c r="B2224" t="s">
        <v>12</v>
      </c>
      <c r="C2224" t="s">
        <v>56</v>
      </c>
      <c r="D2224" s="7">
        <f>SUMIFS($D:$D,$C:$C,C2224,$A:$A,_xlfn.MAXIFS($A:$A,$A:$A,"&lt;"&amp;A2224))+SUMIFS(Movimentacao!$D:$D,Movimentacao!$C:$C,C2224,Movimentacao!$A:$A,A2224)</f>
        <v>132323</v>
      </c>
      <c r="E2224" s="2">
        <v>100.45</v>
      </c>
      <c r="F2224" s="2">
        <f t="shared" si="35"/>
        <v>13291845.35</v>
      </c>
    </row>
    <row r="2225" spans="1:6" x14ac:dyDescent="0.25">
      <c r="A2225" s="4">
        <v>44456</v>
      </c>
      <c r="B2225" t="s">
        <v>12</v>
      </c>
      <c r="C2225" t="s">
        <v>55</v>
      </c>
      <c r="D2225" s="7">
        <f>SUMIFS($D:$D,$C:$C,C2225,$A:$A,_xlfn.MAXIFS($A:$A,$A:$A,"&lt;"&amp;A2225))+SUMIFS(Movimentacao!$D:$D,Movimentacao!$C:$C,C2225,Movimentacao!$A:$A,A2225)</f>
        <v>30794</v>
      </c>
      <c r="E2225" s="2">
        <v>93.26</v>
      </c>
      <c r="F2225" s="2">
        <f t="shared" si="35"/>
        <v>2871848.44</v>
      </c>
    </row>
    <row r="2226" spans="1:6" x14ac:dyDescent="0.25">
      <c r="A2226" s="4">
        <v>44456</v>
      </c>
      <c r="B2226" t="s">
        <v>12</v>
      </c>
      <c r="C2226" t="s">
        <v>54</v>
      </c>
      <c r="D2226" s="7">
        <f>SUMIFS($D:$D,$C:$C,C2226,$A:$A,_xlfn.MAXIFS($A:$A,$A:$A,"&lt;"&amp;A2226))+SUMIFS(Movimentacao!$D:$D,Movimentacao!$C:$C,C2226,Movimentacao!$A:$A,A2226)</f>
        <v>85534</v>
      </c>
      <c r="E2226" s="2">
        <v>50.95</v>
      </c>
      <c r="F2226" s="2">
        <f t="shared" si="35"/>
        <v>4357957.3</v>
      </c>
    </row>
    <row r="2227" spans="1:6" x14ac:dyDescent="0.25">
      <c r="A2227" s="4">
        <v>44456</v>
      </c>
      <c r="B2227" t="s">
        <v>12</v>
      </c>
      <c r="C2227" t="s">
        <v>53</v>
      </c>
      <c r="D2227" s="7">
        <f>SUMIFS($D:$D,$C:$C,C2227,$A:$A,_xlfn.MAXIFS($A:$A,$A:$A,"&lt;"&amp;A2227))+SUMIFS(Movimentacao!$D:$D,Movimentacao!$C:$C,C2227,Movimentacao!$A:$A,A2227)</f>
        <v>151784</v>
      </c>
      <c r="E2227" s="2">
        <v>87.52</v>
      </c>
      <c r="F2227" s="2">
        <f t="shared" si="35"/>
        <v>13284135.68</v>
      </c>
    </row>
    <row r="2228" spans="1:6" x14ac:dyDescent="0.25">
      <c r="A2228" s="4">
        <v>44456</v>
      </c>
      <c r="B2228" t="s">
        <v>12</v>
      </c>
      <c r="C2228" t="s">
        <v>52</v>
      </c>
      <c r="D2228" s="7">
        <f>SUMIFS($D:$D,$C:$C,C2228,$A:$A,_xlfn.MAXIFS($A:$A,$A:$A,"&lt;"&amp;A2228))+SUMIFS(Movimentacao!$D:$D,Movimentacao!$C:$C,C2228,Movimentacao!$A:$A,A2228)</f>
        <v>187039</v>
      </c>
      <c r="E2228" s="2">
        <v>98.14</v>
      </c>
      <c r="F2228" s="2">
        <f t="shared" si="35"/>
        <v>18356007.460000001</v>
      </c>
    </row>
    <row r="2229" spans="1:6" x14ac:dyDescent="0.25">
      <c r="A2229" s="4">
        <v>44456</v>
      </c>
      <c r="B2229" t="s">
        <v>12</v>
      </c>
      <c r="C2229" t="s">
        <v>51</v>
      </c>
      <c r="D2229" s="7">
        <f>SUMIFS($D:$D,$C:$C,C2229,$A:$A,_xlfn.MAXIFS($A:$A,$A:$A,"&lt;"&amp;A2229))+SUMIFS(Movimentacao!$D:$D,Movimentacao!$C:$C,C2229,Movimentacao!$A:$A,A2229)</f>
        <v>34257</v>
      </c>
      <c r="E2229" s="2">
        <v>111.03</v>
      </c>
      <c r="F2229" s="2">
        <f t="shared" si="35"/>
        <v>3803554.71</v>
      </c>
    </row>
    <row r="2230" spans="1:6" x14ac:dyDescent="0.25">
      <c r="A2230" s="4">
        <v>44456</v>
      </c>
      <c r="B2230" t="s">
        <v>12</v>
      </c>
      <c r="C2230" t="s">
        <v>50</v>
      </c>
      <c r="D2230" s="7">
        <f>SUMIFS($D:$D,$C:$C,C2230,$A:$A,_xlfn.MAXIFS($A:$A,$A:$A,"&lt;"&amp;A2230))+SUMIFS(Movimentacao!$D:$D,Movimentacao!$C:$C,C2230,Movimentacao!$A:$A,A2230)</f>
        <v>138700</v>
      </c>
      <c r="E2230" s="2">
        <v>103.15</v>
      </c>
      <c r="F2230" s="2">
        <f t="shared" si="35"/>
        <v>14306905</v>
      </c>
    </row>
    <row r="2231" spans="1:6" x14ac:dyDescent="0.25">
      <c r="A2231" s="4">
        <v>44456</v>
      </c>
      <c r="B2231" t="s">
        <v>12</v>
      </c>
      <c r="C2231" t="s">
        <v>49</v>
      </c>
      <c r="D2231" s="7">
        <f>SUMIFS($D:$D,$C:$C,C2231,$A:$A,_xlfn.MAXIFS($A:$A,$A:$A,"&lt;"&amp;A2231))+SUMIFS(Movimentacao!$D:$D,Movimentacao!$C:$C,C2231,Movimentacao!$A:$A,A2231)</f>
        <v>32774</v>
      </c>
      <c r="E2231" s="2">
        <v>65</v>
      </c>
      <c r="F2231" s="2">
        <f t="shared" si="35"/>
        <v>2130310</v>
      </c>
    </row>
    <row r="2232" spans="1:6" x14ac:dyDescent="0.25">
      <c r="A2232" s="4">
        <v>44456</v>
      </c>
      <c r="B2232" t="s">
        <v>12</v>
      </c>
      <c r="C2232" t="s">
        <v>48</v>
      </c>
      <c r="D2232" s="7">
        <f>SUMIFS($D:$D,$C:$C,C2232,$A:$A,_xlfn.MAXIFS($A:$A,$A:$A,"&lt;"&amp;A2232))+SUMIFS(Movimentacao!$D:$D,Movimentacao!$C:$C,C2232,Movimentacao!$A:$A,A2232)</f>
        <v>117439</v>
      </c>
      <c r="E2232" s="2">
        <v>101.01</v>
      </c>
      <c r="F2232" s="2">
        <f t="shared" si="35"/>
        <v>11862513.390000001</v>
      </c>
    </row>
    <row r="2233" spans="1:6" x14ac:dyDescent="0.25">
      <c r="A2233" s="4">
        <v>44456</v>
      </c>
      <c r="B2233" t="s">
        <v>12</v>
      </c>
      <c r="C2233" t="s">
        <v>47</v>
      </c>
      <c r="D2233" s="7">
        <f>SUMIFS($D:$D,$C:$C,C2233,$A:$A,_xlfn.MAXIFS($A:$A,$A:$A,"&lt;"&amp;A2233))+SUMIFS(Movimentacao!$D:$D,Movimentacao!$C:$C,C2233,Movimentacao!$A:$A,A2233)</f>
        <v>72562</v>
      </c>
      <c r="E2233" s="2">
        <v>79.849999999999994</v>
      </c>
      <c r="F2233" s="2">
        <f t="shared" si="35"/>
        <v>5794075.6999999993</v>
      </c>
    </row>
    <row r="2234" spans="1:6" x14ac:dyDescent="0.25">
      <c r="A2234" s="4">
        <v>44459</v>
      </c>
      <c r="B2234" t="s">
        <v>12</v>
      </c>
      <c r="C2234" t="s">
        <v>2671</v>
      </c>
      <c r="D2234" s="7">
        <f>SUMIFS($D:$D,$C:$C,C2234,$A:$A,_xlfn.MAXIFS($A:$A,$A:$A,"&lt;"&amp;A2234))+SUMIFS(Movimentacao!$D:$D,Movimentacao!$C:$C,C2234,Movimentacao!$A:$A,A2234)</f>
        <v>55971</v>
      </c>
      <c r="E2234" s="2">
        <v>187.38</v>
      </c>
      <c r="F2234" s="2">
        <f t="shared" si="35"/>
        <v>10487845.98</v>
      </c>
    </row>
    <row r="2235" spans="1:6" x14ac:dyDescent="0.25">
      <c r="A2235" s="4">
        <v>44459</v>
      </c>
      <c r="B2235" t="s">
        <v>12</v>
      </c>
      <c r="C2235" t="s">
        <v>2672</v>
      </c>
      <c r="D2235" s="7">
        <f>SUMIFS($D:$D,$C:$C,C2235,$A:$A,_xlfn.MAXIFS($A:$A,$A:$A,"&lt;"&amp;A2235))+SUMIFS(Movimentacao!$D:$D,Movimentacao!$C:$C,C2235,Movimentacao!$A:$A,A2235)</f>
        <v>125878</v>
      </c>
      <c r="E2235" s="2">
        <v>78.61</v>
      </c>
      <c r="F2235" s="2">
        <f t="shared" si="35"/>
        <v>9895269.5800000001</v>
      </c>
    </row>
    <row r="2236" spans="1:6" x14ac:dyDescent="0.25">
      <c r="A2236" s="4">
        <v>44459</v>
      </c>
      <c r="B2236" t="s">
        <v>12</v>
      </c>
      <c r="C2236" t="s">
        <v>2673</v>
      </c>
      <c r="D2236" s="7">
        <f>SUMIFS($D:$D,$C:$C,C2236,$A:$A,_xlfn.MAXIFS($A:$A,$A:$A,"&lt;"&amp;A2236))+SUMIFS(Movimentacao!$D:$D,Movimentacao!$C:$C,C2236,Movimentacao!$A:$A,A2236)</f>
        <v>626</v>
      </c>
      <c r="E2236" s="2">
        <v>98.8</v>
      </c>
      <c r="F2236" s="2">
        <f t="shared" si="35"/>
        <v>61848.799999999996</v>
      </c>
    </row>
    <row r="2237" spans="1:6" x14ac:dyDescent="0.25">
      <c r="A2237" s="4">
        <v>44459</v>
      </c>
      <c r="B2237" t="s">
        <v>12</v>
      </c>
      <c r="C2237" t="s">
        <v>2687</v>
      </c>
      <c r="D2237" s="7">
        <f>SUMIFS($D:$D,$C:$C,C2237,$A:$A,_xlfn.MAXIFS($A:$A,$A:$A,"&lt;"&amp;A2237))+SUMIFS(Movimentacao!$D:$D,Movimentacao!$C:$C,C2237,Movimentacao!$A:$A,A2237)</f>
        <v>6604</v>
      </c>
      <c r="E2237" s="2">
        <v>77</v>
      </c>
      <c r="F2237" s="2">
        <f t="shared" si="35"/>
        <v>508508</v>
      </c>
    </row>
    <row r="2238" spans="1:6" x14ac:dyDescent="0.25">
      <c r="A2238" s="4">
        <v>44459</v>
      </c>
      <c r="B2238" t="s">
        <v>12</v>
      </c>
      <c r="C2238" t="s">
        <v>2682</v>
      </c>
      <c r="D2238" s="7">
        <f>SUMIFS($D:$D,$C:$C,C2238,$A:$A,_xlfn.MAXIFS($A:$A,$A:$A,"&lt;"&amp;A2238))+SUMIFS(Movimentacao!$D:$D,Movimentacao!$C:$C,C2238,Movimentacao!$A:$A,A2238)</f>
        <v>79643</v>
      </c>
      <c r="E2238" s="2">
        <v>85</v>
      </c>
      <c r="F2238" s="2">
        <f t="shared" si="35"/>
        <v>6769655</v>
      </c>
    </row>
    <row r="2239" spans="1:6" x14ac:dyDescent="0.25">
      <c r="A2239" s="4">
        <v>44459</v>
      </c>
      <c r="B2239" t="s">
        <v>12</v>
      </c>
      <c r="C2239" t="s">
        <v>2685</v>
      </c>
      <c r="D2239" s="7">
        <f>SUMIFS($D:$D,$C:$C,C2239,$A:$A,_xlfn.MAXIFS($A:$A,$A:$A,"&lt;"&amp;A2239))+SUMIFS(Movimentacao!$D:$D,Movimentacao!$C:$C,C2239,Movimentacao!$A:$A,A2239)</f>
        <v>64000</v>
      </c>
      <c r="E2239" s="2">
        <v>104.3</v>
      </c>
      <c r="F2239" s="2">
        <f t="shared" si="35"/>
        <v>6675200</v>
      </c>
    </row>
    <row r="2240" spans="1:6" x14ac:dyDescent="0.25">
      <c r="A2240" s="4">
        <v>44459</v>
      </c>
      <c r="B2240" t="s">
        <v>12</v>
      </c>
      <c r="C2240" t="s">
        <v>2670</v>
      </c>
      <c r="D2240" s="7">
        <f>SUMIFS($D:$D,$C:$C,C2240,$A:$A,_xlfn.MAXIFS($A:$A,$A:$A,"&lt;"&amp;A2240))+SUMIFS(Movimentacao!$D:$D,Movimentacao!$C:$C,C2240,Movimentacao!$A:$A,A2240)</f>
        <v>72289</v>
      </c>
      <c r="E2240" s="2">
        <v>73.150000000000006</v>
      </c>
      <c r="F2240" s="2">
        <f t="shared" si="35"/>
        <v>5287940.3500000006</v>
      </c>
    </row>
    <row r="2241" spans="1:6" x14ac:dyDescent="0.25">
      <c r="A2241" s="4">
        <v>44459</v>
      </c>
      <c r="B2241" t="s">
        <v>12</v>
      </c>
      <c r="C2241" t="s">
        <v>2680</v>
      </c>
      <c r="D2241" s="7">
        <f>SUMIFS($D:$D,$C:$C,C2241,$A:$A,_xlfn.MAXIFS($A:$A,$A:$A,"&lt;"&amp;A2241))+SUMIFS(Movimentacao!$D:$D,Movimentacao!$C:$C,C2241,Movimentacao!$A:$A,A2241)</f>
        <v>119850</v>
      </c>
      <c r="E2241" s="2">
        <v>100.99</v>
      </c>
      <c r="F2241" s="2">
        <f t="shared" si="35"/>
        <v>12103651.5</v>
      </c>
    </row>
    <row r="2242" spans="1:6" x14ac:dyDescent="0.25">
      <c r="A2242" s="4">
        <v>44459</v>
      </c>
      <c r="B2242" t="s">
        <v>12</v>
      </c>
      <c r="C2242" t="s">
        <v>56</v>
      </c>
      <c r="D2242" s="7">
        <f>SUMIFS($D:$D,$C:$C,C2242,$A:$A,_xlfn.MAXIFS($A:$A,$A:$A,"&lt;"&amp;A2242))+SUMIFS(Movimentacao!$D:$D,Movimentacao!$C:$C,C2242,Movimentacao!$A:$A,A2242)</f>
        <v>132323</v>
      </c>
      <c r="E2242" s="2">
        <v>99.55</v>
      </c>
      <c r="F2242" s="2">
        <f t="shared" si="35"/>
        <v>13172754.65</v>
      </c>
    </row>
    <row r="2243" spans="1:6" x14ac:dyDescent="0.25">
      <c r="A2243" s="4">
        <v>44459</v>
      </c>
      <c r="B2243" t="s">
        <v>12</v>
      </c>
      <c r="C2243" t="s">
        <v>55</v>
      </c>
      <c r="D2243" s="7">
        <f>SUMIFS($D:$D,$C:$C,C2243,$A:$A,_xlfn.MAXIFS($A:$A,$A:$A,"&lt;"&amp;A2243))+SUMIFS(Movimentacao!$D:$D,Movimentacao!$C:$C,C2243,Movimentacao!$A:$A,A2243)</f>
        <v>30794</v>
      </c>
      <c r="E2243" s="2">
        <v>93.21</v>
      </c>
      <c r="F2243" s="2">
        <f t="shared" si="35"/>
        <v>2870308.7399999998</v>
      </c>
    </row>
    <row r="2244" spans="1:6" x14ac:dyDescent="0.25">
      <c r="A2244" s="4">
        <v>44459</v>
      </c>
      <c r="B2244" t="s">
        <v>12</v>
      </c>
      <c r="C2244" t="s">
        <v>54</v>
      </c>
      <c r="D2244" s="7">
        <f>SUMIFS($D:$D,$C:$C,C2244,$A:$A,_xlfn.MAXIFS($A:$A,$A:$A,"&lt;"&amp;A2244))+SUMIFS(Movimentacao!$D:$D,Movimentacao!$C:$C,C2244,Movimentacao!$A:$A,A2244)</f>
        <v>85534</v>
      </c>
      <c r="E2244" s="2">
        <v>50.46</v>
      </c>
      <c r="F2244" s="2">
        <f t="shared" si="35"/>
        <v>4316045.6399999997</v>
      </c>
    </row>
    <row r="2245" spans="1:6" x14ac:dyDescent="0.25">
      <c r="A2245" s="4">
        <v>44459</v>
      </c>
      <c r="B2245" t="s">
        <v>12</v>
      </c>
      <c r="C2245" t="s">
        <v>53</v>
      </c>
      <c r="D2245" s="7">
        <f>SUMIFS($D:$D,$C:$C,C2245,$A:$A,_xlfn.MAXIFS($A:$A,$A:$A,"&lt;"&amp;A2245))+SUMIFS(Movimentacao!$D:$D,Movimentacao!$C:$C,C2245,Movimentacao!$A:$A,A2245)</f>
        <v>151784</v>
      </c>
      <c r="E2245" s="2">
        <v>86.04</v>
      </c>
      <c r="F2245" s="2">
        <f t="shared" si="35"/>
        <v>13059495.360000001</v>
      </c>
    </row>
    <row r="2246" spans="1:6" x14ac:dyDescent="0.25">
      <c r="A2246" s="4">
        <v>44459</v>
      </c>
      <c r="B2246" t="s">
        <v>12</v>
      </c>
      <c r="C2246" t="s">
        <v>52</v>
      </c>
      <c r="D2246" s="7">
        <f>SUMIFS($D:$D,$C:$C,C2246,$A:$A,_xlfn.MAXIFS($A:$A,$A:$A,"&lt;"&amp;A2246))+SUMIFS(Movimentacao!$D:$D,Movimentacao!$C:$C,C2246,Movimentacao!$A:$A,A2246)</f>
        <v>187039</v>
      </c>
      <c r="E2246" s="2">
        <v>97.81</v>
      </c>
      <c r="F2246" s="2">
        <f t="shared" si="35"/>
        <v>18294284.59</v>
      </c>
    </row>
    <row r="2247" spans="1:6" x14ac:dyDescent="0.25">
      <c r="A2247" s="4">
        <v>44459</v>
      </c>
      <c r="B2247" t="s">
        <v>12</v>
      </c>
      <c r="C2247" t="s">
        <v>51</v>
      </c>
      <c r="D2247" s="7">
        <f>SUMIFS($D:$D,$C:$C,C2247,$A:$A,_xlfn.MAXIFS($A:$A,$A:$A,"&lt;"&amp;A2247))+SUMIFS(Movimentacao!$D:$D,Movimentacao!$C:$C,C2247,Movimentacao!$A:$A,A2247)</f>
        <v>34257</v>
      </c>
      <c r="E2247" s="2">
        <v>109.29</v>
      </c>
      <c r="F2247" s="2">
        <f t="shared" si="35"/>
        <v>3743947.5300000003</v>
      </c>
    </row>
    <row r="2248" spans="1:6" x14ac:dyDescent="0.25">
      <c r="A2248" s="4">
        <v>44459</v>
      </c>
      <c r="B2248" t="s">
        <v>12</v>
      </c>
      <c r="C2248" t="s">
        <v>50</v>
      </c>
      <c r="D2248" s="7">
        <f>SUMIFS($D:$D,$C:$C,C2248,$A:$A,_xlfn.MAXIFS($A:$A,$A:$A,"&lt;"&amp;A2248))+SUMIFS(Movimentacao!$D:$D,Movimentacao!$C:$C,C2248,Movimentacao!$A:$A,A2248)</f>
        <v>138700</v>
      </c>
      <c r="E2248" s="2">
        <v>102</v>
      </c>
      <c r="F2248" s="2">
        <f t="shared" si="35"/>
        <v>14147400</v>
      </c>
    </row>
    <row r="2249" spans="1:6" x14ac:dyDescent="0.25">
      <c r="A2249" s="4">
        <v>44459</v>
      </c>
      <c r="B2249" t="s">
        <v>12</v>
      </c>
      <c r="C2249" t="s">
        <v>49</v>
      </c>
      <c r="D2249" s="7">
        <f>SUMIFS($D:$D,$C:$C,C2249,$A:$A,_xlfn.MAXIFS($A:$A,$A:$A,"&lt;"&amp;A2249))+SUMIFS(Movimentacao!$D:$D,Movimentacao!$C:$C,C2249,Movimentacao!$A:$A,A2249)</f>
        <v>32774</v>
      </c>
      <c r="E2249" s="2">
        <v>65</v>
      </c>
      <c r="F2249" s="2">
        <f t="shared" ref="F2249:F2312" si="36">D2249*E2249</f>
        <v>2130310</v>
      </c>
    </row>
    <row r="2250" spans="1:6" x14ac:dyDescent="0.25">
      <c r="A2250" s="4">
        <v>44459</v>
      </c>
      <c r="B2250" t="s">
        <v>12</v>
      </c>
      <c r="C2250" t="s">
        <v>48</v>
      </c>
      <c r="D2250" s="7">
        <f>SUMIFS($D:$D,$C:$C,C2250,$A:$A,_xlfn.MAXIFS($A:$A,$A:$A,"&lt;"&amp;A2250))+SUMIFS(Movimentacao!$D:$D,Movimentacao!$C:$C,C2250,Movimentacao!$A:$A,A2250)</f>
        <v>117439</v>
      </c>
      <c r="E2250" s="2">
        <v>100.49</v>
      </c>
      <c r="F2250" s="2">
        <f t="shared" si="36"/>
        <v>11801445.109999999</v>
      </c>
    </row>
    <row r="2251" spans="1:6" x14ac:dyDescent="0.25">
      <c r="A2251" s="4">
        <v>44459</v>
      </c>
      <c r="B2251" t="s">
        <v>12</v>
      </c>
      <c r="C2251" t="s">
        <v>47</v>
      </c>
      <c r="D2251" s="7">
        <f>SUMIFS($D:$D,$C:$C,C2251,$A:$A,_xlfn.MAXIFS($A:$A,$A:$A,"&lt;"&amp;A2251))+SUMIFS(Movimentacao!$D:$D,Movimentacao!$C:$C,C2251,Movimentacao!$A:$A,A2251)</f>
        <v>72562</v>
      </c>
      <c r="E2251" s="2">
        <v>79</v>
      </c>
      <c r="F2251" s="2">
        <f t="shared" si="36"/>
        <v>5732398</v>
      </c>
    </row>
    <row r="2252" spans="1:6" x14ac:dyDescent="0.25">
      <c r="A2252" s="4">
        <v>44460</v>
      </c>
      <c r="B2252" t="s">
        <v>12</v>
      </c>
      <c r="C2252" t="s">
        <v>2685</v>
      </c>
      <c r="D2252" s="7">
        <f>SUMIFS($D:$D,$C:$C,C2252,$A:$A,_xlfn.MAXIFS($A:$A,$A:$A,"&lt;"&amp;A2252))+SUMIFS(Movimentacao!$D:$D,Movimentacao!$C:$C,C2252,Movimentacao!$A:$A,A2252)</f>
        <v>64000</v>
      </c>
      <c r="E2252" s="2">
        <v>104.3</v>
      </c>
      <c r="F2252" s="2">
        <f t="shared" si="36"/>
        <v>6675200</v>
      </c>
    </row>
    <row r="2253" spans="1:6" x14ac:dyDescent="0.25">
      <c r="A2253" s="4">
        <v>44460</v>
      </c>
      <c r="B2253" t="s">
        <v>12</v>
      </c>
      <c r="C2253" t="s">
        <v>2682</v>
      </c>
      <c r="D2253" s="7">
        <f>SUMIFS($D:$D,$C:$C,C2253,$A:$A,_xlfn.MAXIFS($A:$A,$A:$A,"&lt;"&amp;A2253))+SUMIFS(Movimentacao!$D:$D,Movimentacao!$C:$C,C2253,Movimentacao!$A:$A,A2253)</f>
        <v>79643</v>
      </c>
      <c r="E2253" s="2">
        <v>84.53</v>
      </c>
      <c r="F2253" s="2">
        <f t="shared" si="36"/>
        <v>6732222.79</v>
      </c>
    </row>
    <row r="2254" spans="1:6" x14ac:dyDescent="0.25">
      <c r="A2254" s="4">
        <v>44460</v>
      </c>
      <c r="B2254" t="s">
        <v>12</v>
      </c>
      <c r="C2254" t="s">
        <v>2680</v>
      </c>
      <c r="D2254" s="7">
        <f>SUMIFS($D:$D,$C:$C,C2254,$A:$A,_xlfn.MAXIFS($A:$A,$A:$A,"&lt;"&amp;A2254))+SUMIFS(Movimentacao!$D:$D,Movimentacao!$C:$C,C2254,Movimentacao!$A:$A,A2254)</f>
        <v>119850</v>
      </c>
      <c r="E2254" s="2">
        <v>100.78</v>
      </c>
      <c r="F2254" s="2">
        <f t="shared" si="36"/>
        <v>12078483</v>
      </c>
    </row>
    <row r="2255" spans="1:6" x14ac:dyDescent="0.25">
      <c r="A2255" s="4">
        <v>44460</v>
      </c>
      <c r="B2255" t="s">
        <v>12</v>
      </c>
      <c r="C2255" t="s">
        <v>2673</v>
      </c>
      <c r="D2255" s="7">
        <f>SUMIFS($D:$D,$C:$C,C2255,$A:$A,_xlfn.MAXIFS($A:$A,$A:$A,"&lt;"&amp;A2255))+SUMIFS(Movimentacao!$D:$D,Movimentacao!$C:$C,C2255,Movimentacao!$A:$A,A2255)</f>
        <v>626</v>
      </c>
      <c r="E2255" s="2">
        <v>99.45</v>
      </c>
      <c r="F2255" s="2">
        <f t="shared" si="36"/>
        <v>62255.700000000004</v>
      </c>
    </row>
    <row r="2256" spans="1:6" x14ac:dyDescent="0.25">
      <c r="A2256" s="4">
        <v>44460</v>
      </c>
      <c r="B2256" t="s">
        <v>12</v>
      </c>
      <c r="C2256" t="s">
        <v>2672</v>
      </c>
      <c r="D2256" s="7">
        <f>SUMIFS($D:$D,$C:$C,C2256,$A:$A,_xlfn.MAXIFS($A:$A,$A:$A,"&lt;"&amp;A2256))+SUMIFS(Movimentacao!$D:$D,Movimentacao!$C:$C,C2256,Movimentacao!$A:$A,A2256)</f>
        <v>125878</v>
      </c>
      <c r="E2256" s="2">
        <v>78.709999999999994</v>
      </c>
      <c r="F2256" s="2">
        <f t="shared" si="36"/>
        <v>9907857.379999999</v>
      </c>
    </row>
    <row r="2257" spans="1:6" x14ac:dyDescent="0.25">
      <c r="A2257" s="4">
        <v>44460</v>
      </c>
      <c r="B2257" t="s">
        <v>12</v>
      </c>
      <c r="C2257" t="s">
        <v>2671</v>
      </c>
      <c r="D2257" s="7">
        <f>SUMIFS($D:$D,$C:$C,C2257,$A:$A,_xlfn.MAXIFS($A:$A,$A:$A,"&lt;"&amp;A2257))+SUMIFS(Movimentacao!$D:$D,Movimentacao!$C:$C,C2257,Movimentacao!$A:$A,A2257)</f>
        <v>55971</v>
      </c>
      <c r="E2257" s="2">
        <v>187.01</v>
      </c>
      <c r="F2257" s="2">
        <f t="shared" si="36"/>
        <v>10467136.709999999</v>
      </c>
    </row>
    <row r="2258" spans="1:6" x14ac:dyDescent="0.25">
      <c r="A2258" s="4">
        <v>44460</v>
      </c>
      <c r="B2258" t="s">
        <v>12</v>
      </c>
      <c r="C2258" t="s">
        <v>2670</v>
      </c>
      <c r="D2258" s="7">
        <f>SUMIFS($D:$D,$C:$C,C2258,$A:$A,_xlfn.MAXIFS($A:$A,$A:$A,"&lt;"&amp;A2258))+SUMIFS(Movimentacao!$D:$D,Movimentacao!$C:$C,C2258,Movimentacao!$A:$A,A2258)</f>
        <v>72289</v>
      </c>
      <c r="E2258" s="2">
        <v>73.150000000000006</v>
      </c>
      <c r="F2258" s="2">
        <f t="shared" si="36"/>
        <v>5287940.3500000006</v>
      </c>
    </row>
    <row r="2259" spans="1:6" x14ac:dyDescent="0.25">
      <c r="A2259" s="4">
        <v>44460</v>
      </c>
      <c r="B2259" t="s">
        <v>12</v>
      </c>
      <c r="C2259" t="s">
        <v>56</v>
      </c>
      <c r="D2259" s="7">
        <f>SUMIFS($D:$D,$C:$C,C2259,$A:$A,_xlfn.MAXIFS($A:$A,$A:$A,"&lt;"&amp;A2259))+SUMIFS(Movimentacao!$D:$D,Movimentacao!$C:$C,C2259,Movimentacao!$A:$A,A2259)</f>
        <v>132323</v>
      </c>
      <c r="E2259" s="2">
        <v>99.33</v>
      </c>
      <c r="F2259" s="2">
        <f t="shared" si="36"/>
        <v>13143643.59</v>
      </c>
    </row>
    <row r="2260" spans="1:6" x14ac:dyDescent="0.25">
      <c r="A2260" s="4">
        <v>44460</v>
      </c>
      <c r="B2260" t="s">
        <v>12</v>
      </c>
      <c r="C2260" t="s">
        <v>2687</v>
      </c>
      <c r="D2260" s="7">
        <f>SUMIFS($D:$D,$C:$C,C2260,$A:$A,_xlfn.MAXIFS($A:$A,$A:$A,"&lt;"&amp;A2260))+SUMIFS(Movimentacao!$D:$D,Movimentacao!$C:$C,C2260,Movimentacao!$A:$A,A2260)</f>
        <v>6604</v>
      </c>
      <c r="E2260" s="2">
        <v>76.790000000000006</v>
      </c>
      <c r="F2260" s="2">
        <f t="shared" si="36"/>
        <v>507121.16000000003</v>
      </c>
    </row>
    <row r="2261" spans="1:6" x14ac:dyDescent="0.25">
      <c r="A2261" s="4">
        <v>44460</v>
      </c>
      <c r="B2261" t="s">
        <v>12</v>
      </c>
      <c r="C2261" t="s">
        <v>54</v>
      </c>
      <c r="D2261" s="7">
        <f>SUMIFS($D:$D,$C:$C,C2261,$A:$A,_xlfn.MAXIFS($A:$A,$A:$A,"&lt;"&amp;A2261))+SUMIFS(Movimentacao!$D:$D,Movimentacao!$C:$C,C2261,Movimentacao!$A:$A,A2261)</f>
        <v>85534</v>
      </c>
      <c r="E2261" s="2">
        <v>50.49</v>
      </c>
      <c r="F2261" s="2">
        <f t="shared" si="36"/>
        <v>4318611.66</v>
      </c>
    </row>
    <row r="2262" spans="1:6" x14ac:dyDescent="0.25">
      <c r="A2262" s="4">
        <v>44460</v>
      </c>
      <c r="B2262" t="s">
        <v>12</v>
      </c>
      <c r="C2262" t="s">
        <v>47</v>
      </c>
      <c r="D2262" s="7">
        <f>SUMIFS($D:$D,$C:$C,C2262,$A:$A,_xlfn.MAXIFS($A:$A,$A:$A,"&lt;"&amp;A2262))+SUMIFS(Movimentacao!$D:$D,Movimentacao!$C:$C,C2262,Movimentacao!$A:$A,A2262)</f>
        <v>72562</v>
      </c>
      <c r="E2262" s="2">
        <v>78.22</v>
      </c>
      <c r="F2262" s="2">
        <f t="shared" si="36"/>
        <v>5675799.6399999997</v>
      </c>
    </row>
    <row r="2263" spans="1:6" x14ac:dyDescent="0.25">
      <c r="A2263" s="4">
        <v>44460</v>
      </c>
      <c r="B2263" t="s">
        <v>12</v>
      </c>
      <c r="C2263" t="s">
        <v>48</v>
      </c>
      <c r="D2263" s="7">
        <f>SUMIFS($D:$D,$C:$C,C2263,$A:$A,_xlfn.MAXIFS($A:$A,$A:$A,"&lt;"&amp;A2263))+SUMIFS(Movimentacao!$D:$D,Movimentacao!$C:$C,C2263,Movimentacao!$A:$A,A2263)</f>
        <v>117439</v>
      </c>
      <c r="E2263" s="2">
        <v>99.22</v>
      </c>
      <c r="F2263" s="2">
        <f t="shared" si="36"/>
        <v>11652297.58</v>
      </c>
    </row>
    <row r="2264" spans="1:6" x14ac:dyDescent="0.25">
      <c r="A2264" s="4">
        <v>44460</v>
      </c>
      <c r="B2264" t="s">
        <v>12</v>
      </c>
      <c r="C2264" t="s">
        <v>49</v>
      </c>
      <c r="D2264" s="7">
        <f>SUMIFS($D:$D,$C:$C,C2264,$A:$A,_xlfn.MAXIFS($A:$A,$A:$A,"&lt;"&amp;A2264))+SUMIFS(Movimentacao!$D:$D,Movimentacao!$C:$C,C2264,Movimentacao!$A:$A,A2264)</f>
        <v>32774</v>
      </c>
      <c r="E2264" s="2">
        <v>65.5</v>
      </c>
      <c r="F2264" s="2">
        <f t="shared" si="36"/>
        <v>2146697</v>
      </c>
    </row>
    <row r="2265" spans="1:6" x14ac:dyDescent="0.25">
      <c r="A2265" s="4">
        <v>44460</v>
      </c>
      <c r="B2265" t="s">
        <v>12</v>
      </c>
      <c r="C2265" t="s">
        <v>55</v>
      </c>
      <c r="D2265" s="7">
        <f>SUMIFS($D:$D,$C:$C,C2265,$A:$A,_xlfn.MAXIFS($A:$A,$A:$A,"&lt;"&amp;A2265))+SUMIFS(Movimentacao!$D:$D,Movimentacao!$C:$C,C2265,Movimentacao!$A:$A,A2265)</f>
        <v>30794</v>
      </c>
      <c r="E2265" s="2">
        <v>93.5</v>
      </c>
      <c r="F2265" s="2">
        <f t="shared" si="36"/>
        <v>2879239</v>
      </c>
    </row>
    <row r="2266" spans="1:6" x14ac:dyDescent="0.25">
      <c r="A2266" s="4">
        <v>44460</v>
      </c>
      <c r="B2266" t="s">
        <v>12</v>
      </c>
      <c r="C2266" t="s">
        <v>51</v>
      </c>
      <c r="D2266" s="7">
        <f>SUMIFS($D:$D,$C:$C,C2266,$A:$A,_xlfn.MAXIFS($A:$A,$A:$A,"&lt;"&amp;A2266))+SUMIFS(Movimentacao!$D:$D,Movimentacao!$C:$C,C2266,Movimentacao!$A:$A,A2266)</f>
        <v>34257</v>
      </c>
      <c r="E2266" s="2">
        <v>110.02</v>
      </c>
      <c r="F2266" s="2">
        <f t="shared" si="36"/>
        <v>3768955.1399999997</v>
      </c>
    </row>
    <row r="2267" spans="1:6" x14ac:dyDescent="0.25">
      <c r="A2267" s="4">
        <v>44460</v>
      </c>
      <c r="B2267" t="s">
        <v>12</v>
      </c>
      <c r="C2267" t="s">
        <v>52</v>
      </c>
      <c r="D2267" s="7">
        <f>SUMIFS($D:$D,$C:$C,C2267,$A:$A,_xlfn.MAXIFS($A:$A,$A:$A,"&lt;"&amp;A2267))+SUMIFS(Movimentacao!$D:$D,Movimentacao!$C:$C,C2267,Movimentacao!$A:$A,A2267)</f>
        <v>187039</v>
      </c>
      <c r="E2267" s="2">
        <v>97.9</v>
      </c>
      <c r="F2267" s="2">
        <f t="shared" si="36"/>
        <v>18311118.100000001</v>
      </c>
    </row>
    <row r="2268" spans="1:6" x14ac:dyDescent="0.25">
      <c r="A2268" s="4">
        <v>44460</v>
      </c>
      <c r="B2268" t="s">
        <v>12</v>
      </c>
      <c r="C2268" t="s">
        <v>53</v>
      </c>
      <c r="D2268" s="7">
        <f>SUMIFS($D:$D,$C:$C,C2268,$A:$A,_xlfn.MAXIFS($A:$A,$A:$A,"&lt;"&amp;A2268))+SUMIFS(Movimentacao!$D:$D,Movimentacao!$C:$C,C2268,Movimentacao!$A:$A,A2268)</f>
        <v>151605</v>
      </c>
      <c r="E2268" s="2">
        <v>85.9</v>
      </c>
      <c r="F2268" s="2">
        <f t="shared" si="36"/>
        <v>13022869.5</v>
      </c>
    </row>
    <row r="2269" spans="1:6" x14ac:dyDescent="0.25">
      <c r="A2269" s="4">
        <v>44460</v>
      </c>
      <c r="B2269" t="s">
        <v>12</v>
      </c>
      <c r="C2269" t="s">
        <v>50</v>
      </c>
      <c r="D2269" s="7">
        <f>SUMIFS($D:$D,$C:$C,C2269,$A:$A,_xlfn.MAXIFS($A:$A,$A:$A,"&lt;"&amp;A2269))+SUMIFS(Movimentacao!$D:$D,Movimentacao!$C:$C,C2269,Movimentacao!$A:$A,A2269)</f>
        <v>138700</v>
      </c>
      <c r="E2269" s="2">
        <v>102.1</v>
      </c>
      <c r="F2269" s="2">
        <f t="shared" si="36"/>
        <v>14161270</v>
      </c>
    </row>
    <row r="2270" spans="1:6" x14ac:dyDescent="0.25">
      <c r="A2270" s="4">
        <v>44461</v>
      </c>
      <c r="B2270" t="s">
        <v>12</v>
      </c>
      <c r="C2270" t="s">
        <v>2670</v>
      </c>
      <c r="D2270" s="7">
        <f>SUMIFS($D:$D,$C:$C,C2270,$A:$A,_xlfn.MAXIFS($A:$A,$A:$A,"&lt;"&amp;A2270))+SUMIFS(Movimentacao!$D:$D,Movimentacao!$C:$C,C2270,Movimentacao!$A:$A,A2270)</f>
        <v>72289</v>
      </c>
      <c r="E2270" s="2">
        <v>74</v>
      </c>
      <c r="F2270" s="2">
        <f t="shared" si="36"/>
        <v>5349386</v>
      </c>
    </row>
    <row r="2271" spans="1:6" x14ac:dyDescent="0.25">
      <c r="A2271" s="4">
        <v>44461</v>
      </c>
      <c r="B2271" t="s">
        <v>12</v>
      </c>
      <c r="C2271" t="s">
        <v>2687</v>
      </c>
      <c r="D2271" s="7">
        <f>SUMIFS($D:$D,$C:$C,C2271,$A:$A,_xlfn.MAXIFS($A:$A,$A:$A,"&lt;"&amp;A2271))+SUMIFS(Movimentacao!$D:$D,Movimentacao!$C:$C,C2271,Movimentacao!$A:$A,A2271)</f>
        <v>6604</v>
      </c>
      <c r="E2271" s="2">
        <v>75.55</v>
      </c>
      <c r="F2271" s="2">
        <f t="shared" si="36"/>
        <v>498932.19999999995</v>
      </c>
    </row>
    <row r="2272" spans="1:6" x14ac:dyDescent="0.25">
      <c r="A2272" s="4">
        <v>44461</v>
      </c>
      <c r="B2272" t="s">
        <v>12</v>
      </c>
      <c r="C2272" t="s">
        <v>2685</v>
      </c>
      <c r="D2272" s="7">
        <f>SUMIFS($D:$D,$C:$C,C2272,$A:$A,_xlfn.MAXIFS($A:$A,$A:$A,"&lt;"&amp;A2272))+SUMIFS(Movimentacao!$D:$D,Movimentacao!$C:$C,C2272,Movimentacao!$A:$A,A2272)</f>
        <v>64000</v>
      </c>
      <c r="E2272" s="2">
        <v>104.5</v>
      </c>
      <c r="F2272" s="2">
        <f t="shared" si="36"/>
        <v>6688000</v>
      </c>
    </row>
    <row r="2273" spans="1:6" x14ac:dyDescent="0.25">
      <c r="A2273" s="4">
        <v>44461</v>
      </c>
      <c r="B2273" t="s">
        <v>12</v>
      </c>
      <c r="C2273" t="s">
        <v>2682</v>
      </c>
      <c r="D2273" s="7">
        <f>SUMIFS($D:$D,$C:$C,C2273,$A:$A,_xlfn.MAXIFS($A:$A,$A:$A,"&lt;"&amp;A2273))+SUMIFS(Movimentacao!$D:$D,Movimentacao!$C:$C,C2273,Movimentacao!$A:$A,A2273)</f>
        <v>79643</v>
      </c>
      <c r="E2273" s="2">
        <v>84.83</v>
      </c>
      <c r="F2273" s="2">
        <f t="shared" si="36"/>
        <v>6756115.6899999995</v>
      </c>
    </row>
    <row r="2274" spans="1:6" x14ac:dyDescent="0.25">
      <c r="A2274" s="4">
        <v>44461</v>
      </c>
      <c r="B2274" t="s">
        <v>12</v>
      </c>
      <c r="C2274" t="s">
        <v>2680</v>
      </c>
      <c r="D2274" s="7">
        <f>SUMIFS($D:$D,$C:$C,C2274,$A:$A,_xlfn.MAXIFS($A:$A,$A:$A,"&lt;"&amp;A2274))+SUMIFS(Movimentacao!$D:$D,Movimentacao!$C:$C,C2274,Movimentacao!$A:$A,A2274)</f>
        <v>119850</v>
      </c>
      <c r="E2274" s="2">
        <v>101.12</v>
      </c>
      <c r="F2274" s="2">
        <f t="shared" si="36"/>
        <v>12119232</v>
      </c>
    </row>
    <row r="2275" spans="1:6" x14ac:dyDescent="0.25">
      <c r="A2275" s="4">
        <v>44461</v>
      </c>
      <c r="B2275" t="s">
        <v>12</v>
      </c>
      <c r="C2275" t="s">
        <v>2673</v>
      </c>
      <c r="D2275" s="7">
        <f>SUMIFS($D:$D,$C:$C,C2275,$A:$A,_xlfn.MAXIFS($A:$A,$A:$A,"&lt;"&amp;A2275))+SUMIFS(Movimentacao!$D:$D,Movimentacao!$C:$C,C2275,Movimentacao!$A:$A,A2275)</f>
        <v>626</v>
      </c>
      <c r="E2275" s="2">
        <v>99.1</v>
      </c>
      <c r="F2275" s="2">
        <f t="shared" si="36"/>
        <v>62036.6</v>
      </c>
    </row>
    <row r="2276" spans="1:6" x14ac:dyDescent="0.25">
      <c r="A2276" s="4">
        <v>44461</v>
      </c>
      <c r="B2276" t="s">
        <v>12</v>
      </c>
      <c r="C2276" t="s">
        <v>2672</v>
      </c>
      <c r="D2276" s="7">
        <f>SUMIFS($D:$D,$C:$C,C2276,$A:$A,_xlfn.MAXIFS($A:$A,$A:$A,"&lt;"&amp;A2276))+SUMIFS(Movimentacao!$D:$D,Movimentacao!$C:$C,C2276,Movimentacao!$A:$A,A2276)</f>
        <v>125878</v>
      </c>
      <c r="E2276" s="2">
        <v>79.64</v>
      </c>
      <c r="F2276" s="2">
        <f t="shared" si="36"/>
        <v>10024923.92</v>
      </c>
    </row>
    <row r="2277" spans="1:6" x14ac:dyDescent="0.25">
      <c r="A2277" s="4">
        <v>44461</v>
      </c>
      <c r="B2277" t="s">
        <v>12</v>
      </c>
      <c r="C2277" t="s">
        <v>2671</v>
      </c>
      <c r="D2277" s="7">
        <f>SUMIFS($D:$D,$C:$C,C2277,$A:$A,_xlfn.MAXIFS($A:$A,$A:$A,"&lt;"&amp;A2277))+SUMIFS(Movimentacao!$D:$D,Movimentacao!$C:$C,C2277,Movimentacao!$A:$A,A2277)</f>
        <v>55971</v>
      </c>
      <c r="E2277" s="2">
        <v>187.03</v>
      </c>
      <c r="F2277" s="2">
        <f t="shared" si="36"/>
        <v>10468256.130000001</v>
      </c>
    </row>
    <row r="2278" spans="1:6" x14ac:dyDescent="0.25">
      <c r="A2278" s="4">
        <v>44461</v>
      </c>
      <c r="B2278" t="s">
        <v>12</v>
      </c>
      <c r="C2278" t="s">
        <v>56</v>
      </c>
      <c r="D2278" s="7">
        <f>SUMIFS($D:$D,$C:$C,C2278,$A:$A,_xlfn.MAXIFS($A:$A,$A:$A,"&lt;"&amp;A2278))+SUMIFS(Movimentacao!$D:$D,Movimentacao!$C:$C,C2278,Movimentacao!$A:$A,A2278)</f>
        <v>132323</v>
      </c>
      <c r="E2278" s="2">
        <v>99.67</v>
      </c>
      <c r="F2278" s="2">
        <f t="shared" si="36"/>
        <v>13188633.41</v>
      </c>
    </row>
    <row r="2279" spans="1:6" x14ac:dyDescent="0.25">
      <c r="A2279" s="4">
        <v>44461</v>
      </c>
      <c r="B2279" t="s">
        <v>12</v>
      </c>
      <c r="C2279" t="s">
        <v>55</v>
      </c>
      <c r="D2279" s="7">
        <f>SUMIFS($D:$D,$C:$C,C2279,$A:$A,_xlfn.MAXIFS($A:$A,$A:$A,"&lt;"&amp;A2279))+SUMIFS(Movimentacao!$D:$D,Movimentacao!$C:$C,C2279,Movimentacao!$A:$A,A2279)</f>
        <v>30794</v>
      </c>
      <c r="E2279" s="2">
        <v>92.55</v>
      </c>
      <c r="F2279" s="2">
        <f t="shared" si="36"/>
        <v>2849984.6999999997</v>
      </c>
    </row>
    <row r="2280" spans="1:6" x14ac:dyDescent="0.25">
      <c r="A2280" s="4">
        <v>44461</v>
      </c>
      <c r="B2280" t="s">
        <v>12</v>
      </c>
      <c r="C2280" t="s">
        <v>54</v>
      </c>
      <c r="D2280" s="7">
        <f>SUMIFS($D:$D,$C:$C,C2280,$A:$A,_xlfn.MAXIFS($A:$A,$A:$A,"&lt;"&amp;A2280))+SUMIFS(Movimentacao!$D:$D,Movimentacao!$C:$C,C2280,Movimentacao!$A:$A,A2280)</f>
        <v>85534</v>
      </c>
      <c r="E2280" s="2">
        <v>50.5</v>
      </c>
      <c r="F2280" s="2">
        <f t="shared" si="36"/>
        <v>4319467</v>
      </c>
    </row>
    <row r="2281" spans="1:6" x14ac:dyDescent="0.25">
      <c r="A2281" s="4">
        <v>44461</v>
      </c>
      <c r="B2281" t="s">
        <v>12</v>
      </c>
      <c r="C2281" t="s">
        <v>53</v>
      </c>
      <c r="D2281" s="7">
        <f>SUMIFS($D:$D,$C:$C,C2281,$A:$A,_xlfn.MAXIFS($A:$A,$A:$A,"&lt;"&amp;A2281))+SUMIFS(Movimentacao!$D:$D,Movimentacao!$C:$C,C2281,Movimentacao!$A:$A,A2281)</f>
        <v>150036</v>
      </c>
      <c r="E2281" s="2">
        <v>85.62</v>
      </c>
      <c r="F2281" s="2">
        <f t="shared" si="36"/>
        <v>12846082.32</v>
      </c>
    </row>
    <row r="2282" spans="1:6" x14ac:dyDescent="0.25">
      <c r="A2282" s="4">
        <v>44461</v>
      </c>
      <c r="B2282" t="s">
        <v>12</v>
      </c>
      <c r="C2282" t="s">
        <v>52</v>
      </c>
      <c r="D2282" s="7">
        <f>SUMIFS($D:$D,$C:$C,C2282,$A:$A,_xlfn.MAXIFS($A:$A,$A:$A,"&lt;"&amp;A2282))+SUMIFS(Movimentacao!$D:$D,Movimentacao!$C:$C,C2282,Movimentacao!$A:$A,A2282)</f>
        <v>187039</v>
      </c>
      <c r="E2282" s="2">
        <v>97.85</v>
      </c>
      <c r="F2282" s="2">
        <f t="shared" si="36"/>
        <v>18301766.149999999</v>
      </c>
    </row>
    <row r="2283" spans="1:6" x14ac:dyDescent="0.25">
      <c r="A2283" s="4">
        <v>44461</v>
      </c>
      <c r="B2283" t="s">
        <v>12</v>
      </c>
      <c r="C2283" t="s">
        <v>51</v>
      </c>
      <c r="D2283" s="7">
        <f>SUMIFS($D:$D,$C:$C,C2283,$A:$A,_xlfn.MAXIFS($A:$A,$A:$A,"&lt;"&amp;A2283))+SUMIFS(Movimentacao!$D:$D,Movimentacao!$C:$C,C2283,Movimentacao!$A:$A,A2283)</f>
        <v>34257</v>
      </c>
      <c r="E2283" s="2">
        <v>110.01</v>
      </c>
      <c r="F2283" s="2">
        <f t="shared" si="36"/>
        <v>3768612.5700000003</v>
      </c>
    </row>
    <row r="2284" spans="1:6" x14ac:dyDescent="0.25">
      <c r="A2284" s="4">
        <v>44461</v>
      </c>
      <c r="B2284" t="s">
        <v>12</v>
      </c>
      <c r="C2284" t="s">
        <v>50</v>
      </c>
      <c r="D2284" s="7">
        <f>SUMIFS($D:$D,$C:$C,C2284,$A:$A,_xlfn.MAXIFS($A:$A,$A:$A,"&lt;"&amp;A2284))+SUMIFS(Movimentacao!$D:$D,Movimentacao!$C:$C,C2284,Movimentacao!$A:$A,A2284)</f>
        <v>138700</v>
      </c>
      <c r="E2284" s="2">
        <v>102.16</v>
      </c>
      <c r="F2284" s="2">
        <f t="shared" si="36"/>
        <v>14169592</v>
      </c>
    </row>
    <row r="2285" spans="1:6" x14ac:dyDescent="0.25">
      <c r="A2285" s="4">
        <v>44461</v>
      </c>
      <c r="B2285" t="s">
        <v>12</v>
      </c>
      <c r="C2285" t="s">
        <v>49</v>
      </c>
      <c r="D2285" s="7">
        <f>SUMIFS($D:$D,$C:$C,C2285,$A:$A,_xlfn.MAXIFS($A:$A,$A:$A,"&lt;"&amp;A2285))+SUMIFS(Movimentacao!$D:$D,Movimentacao!$C:$C,C2285,Movimentacao!$A:$A,A2285)</f>
        <v>32774</v>
      </c>
      <c r="E2285" s="2">
        <v>65</v>
      </c>
      <c r="F2285" s="2">
        <f t="shared" si="36"/>
        <v>2130310</v>
      </c>
    </row>
    <row r="2286" spans="1:6" x14ac:dyDescent="0.25">
      <c r="A2286" s="4">
        <v>44461</v>
      </c>
      <c r="B2286" t="s">
        <v>12</v>
      </c>
      <c r="C2286" t="s">
        <v>48</v>
      </c>
      <c r="D2286" s="7">
        <f>SUMIFS($D:$D,$C:$C,C2286,$A:$A,_xlfn.MAXIFS($A:$A,$A:$A,"&lt;"&amp;A2286))+SUMIFS(Movimentacao!$D:$D,Movimentacao!$C:$C,C2286,Movimentacao!$A:$A,A2286)</f>
        <v>117439</v>
      </c>
      <c r="E2286" s="2">
        <v>100.16</v>
      </c>
      <c r="F2286" s="2">
        <f t="shared" si="36"/>
        <v>11762690.24</v>
      </c>
    </row>
    <row r="2287" spans="1:6" x14ac:dyDescent="0.25">
      <c r="A2287" s="4">
        <v>44461</v>
      </c>
      <c r="B2287" t="s">
        <v>12</v>
      </c>
      <c r="C2287" t="s">
        <v>47</v>
      </c>
      <c r="D2287" s="7">
        <f>SUMIFS($D:$D,$C:$C,C2287,$A:$A,_xlfn.MAXIFS($A:$A,$A:$A,"&lt;"&amp;A2287))+SUMIFS(Movimentacao!$D:$D,Movimentacao!$C:$C,C2287,Movimentacao!$A:$A,A2287)</f>
        <v>72562</v>
      </c>
      <c r="E2287" s="2">
        <v>77.78</v>
      </c>
      <c r="F2287" s="2">
        <f t="shared" si="36"/>
        <v>5643872.3600000003</v>
      </c>
    </row>
    <row r="2288" spans="1:6" x14ac:dyDescent="0.25">
      <c r="A2288" s="4">
        <v>44462</v>
      </c>
      <c r="B2288" t="s">
        <v>12</v>
      </c>
      <c r="C2288" t="s">
        <v>2685</v>
      </c>
      <c r="D2288" s="7">
        <f>SUMIFS($D:$D,$C:$C,C2288,$A:$A,_xlfn.MAXIFS($A:$A,$A:$A,"&lt;"&amp;A2288))+SUMIFS(Movimentacao!$D:$D,Movimentacao!$C:$C,C2288,Movimentacao!$A:$A,A2288)</f>
        <v>64000</v>
      </c>
      <c r="E2288" s="2">
        <v>104.41</v>
      </c>
      <c r="F2288" s="2">
        <f t="shared" si="36"/>
        <v>6682240</v>
      </c>
    </row>
    <row r="2289" spans="1:6" x14ac:dyDescent="0.25">
      <c r="A2289" s="4">
        <v>44462</v>
      </c>
      <c r="B2289" t="s">
        <v>12</v>
      </c>
      <c r="C2289" t="s">
        <v>2682</v>
      </c>
      <c r="D2289" s="7">
        <f>SUMIFS($D:$D,$C:$C,C2289,$A:$A,_xlfn.MAXIFS($A:$A,$A:$A,"&lt;"&amp;A2289))+SUMIFS(Movimentacao!$D:$D,Movimentacao!$C:$C,C2289,Movimentacao!$A:$A,A2289)</f>
        <v>79643</v>
      </c>
      <c r="E2289" s="2">
        <v>85</v>
      </c>
      <c r="F2289" s="2">
        <f t="shared" si="36"/>
        <v>6769655</v>
      </c>
    </row>
    <row r="2290" spans="1:6" x14ac:dyDescent="0.25">
      <c r="A2290" s="4">
        <v>44462</v>
      </c>
      <c r="B2290" t="s">
        <v>12</v>
      </c>
      <c r="C2290" t="s">
        <v>2680</v>
      </c>
      <c r="D2290" s="7">
        <f>SUMIFS($D:$D,$C:$C,C2290,$A:$A,_xlfn.MAXIFS($A:$A,$A:$A,"&lt;"&amp;A2290))+SUMIFS(Movimentacao!$D:$D,Movimentacao!$C:$C,C2290,Movimentacao!$A:$A,A2290)</f>
        <v>119850</v>
      </c>
      <c r="E2290" s="2">
        <v>101.59</v>
      </c>
      <c r="F2290" s="2">
        <f t="shared" si="36"/>
        <v>12175561.5</v>
      </c>
    </row>
    <row r="2291" spans="1:6" x14ac:dyDescent="0.25">
      <c r="A2291" s="4">
        <v>44462</v>
      </c>
      <c r="B2291" t="s">
        <v>12</v>
      </c>
      <c r="C2291" t="s">
        <v>2673</v>
      </c>
      <c r="D2291" s="7">
        <f>SUMIFS($D:$D,$C:$C,C2291,$A:$A,_xlfn.MAXIFS($A:$A,$A:$A,"&lt;"&amp;A2291))+SUMIFS(Movimentacao!$D:$D,Movimentacao!$C:$C,C2291,Movimentacao!$A:$A,A2291)</f>
        <v>626</v>
      </c>
      <c r="E2291" s="2">
        <v>99</v>
      </c>
      <c r="F2291" s="2">
        <f t="shared" si="36"/>
        <v>61974</v>
      </c>
    </row>
    <row r="2292" spans="1:6" x14ac:dyDescent="0.25">
      <c r="A2292" s="4">
        <v>44462</v>
      </c>
      <c r="B2292" t="s">
        <v>12</v>
      </c>
      <c r="C2292" t="s">
        <v>2672</v>
      </c>
      <c r="D2292" s="7">
        <f>SUMIFS($D:$D,$C:$C,C2292,$A:$A,_xlfn.MAXIFS($A:$A,$A:$A,"&lt;"&amp;A2292))+SUMIFS(Movimentacao!$D:$D,Movimentacao!$C:$C,C2292,Movimentacao!$A:$A,A2292)</f>
        <v>125878</v>
      </c>
      <c r="E2292" s="2">
        <v>79.7</v>
      </c>
      <c r="F2292" s="2">
        <f t="shared" si="36"/>
        <v>10032476.6</v>
      </c>
    </row>
    <row r="2293" spans="1:6" x14ac:dyDescent="0.25">
      <c r="A2293" s="4">
        <v>44462</v>
      </c>
      <c r="B2293" t="s">
        <v>12</v>
      </c>
      <c r="C2293" t="s">
        <v>2671</v>
      </c>
      <c r="D2293" s="7">
        <f>SUMIFS($D:$D,$C:$C,C2293,$A:$A,_xlfn.MAXIFS($A:$A,$A:$A,"&lt;"&amp;A2293))+SUMIFS(Movimentacao!$D:$D,Movimentacao!$C:$C,C2293,Movimentacao!$A:$A,A2293)</f>
        <v>55971</v>
      </c>
      <c r="E2293" s="2">
        <v>187.05</v>
      </c>
      <c r="F2293" s="2">
        <f t="shared" si="36"/>
        <v>10469375.550000001</v>
      </c>
    </row>
    <row r="2294" spans="1:6" x14ac:dyDescent="0.25">
      <c r="A2294" s="4">
        <v>44462</v>
      </c>
      <c r="B2294" t="s">
        <v>12</v>
      </c>
      <c r="C2294" t="s">
        <v>2670</v>
      </c>
      <c r="D2294" s="7">
        <f>SUMIFS($D:$D,$C:$C,C2294,$A:$A,_xlfn.MAXIFS($A:$A,$A:$A,"&lt;"&amp;A2294))+SUMIFS(Movimentacao!$D:$D,Movimentacao!$C:$C,C2294,Movimentacao!$A:$A,A2294)</f>
        <v>72289</v>
      </c>
      <c r="E2294" s="2">
        <v>74.03</v>
      </c>
      <c r="F2294" s="2">
        <f t="shared" si="36"/>
        <v>5351554.67</v>
      </c>
    </row>
    <row r="2295" spans="1:6" x14ac:dyDescent="0.25">
      <c r="A2295" s="4">
        <v>44462</v>
      </c>
      <c r="B2295" t="s">
        <v>12</v>
      </c>
      <c r="C2295" t="s">
        <v>56</v>
      </c>
      <c r="D2295" s="7">
        <f>SUMIFS($D:$D,$C:$C,C2295,$A:$A,_xlfn.MAXIFS($A:$A,$A:$A,"&lt;"&amp;A2295))+SUMIFS(Movimentacao!$D:$D,Movimentacao!$C:$C,C2295,Movimentacao!$A:$A,A2295)</f>
        <v>132323</v>
      </c>
      <c r="E2295" s="2">
        <v>100.1</v>
      </c>
      <c r="F2295" s="2">
        <f t="shared" si="36"/>
        <v>13245532.299999999</v>
      </c>
    </row>
    <row r="2296" spans="1:6" x14ac:dyDescent="0.25">
      <c r="A2296" s="4">
        <v>44462</v>
      </c>
      <c r="B2296" t="s">
        <v>12</v>
      </c>
      <c r="C2296" t="s">
        <v>2687</v>
      </c>
      <c r="D2296" s="7">
        <f>SUMIFS($D:$D,$C:$C,C2296,$A:$A,_xlfn.MAXIFS($A:$A,$A:$A,"&lt;"&amp;A2296))+SUMIFS(Movimentacao!$D:$D,Movimentacao!$C:$C,C2296,Movimentacao!$A:$A,A2296)</f>
        <v>6604</v>
      </c>
      <c r="E2296" s="2">
        <v>74.98</v>
      </c>
      <c r="F2296" s="2">
        <f t="shared" si="36"/>
        <v>495167.92000000004</v>
      </c>
    </row>
    <row r="2297" spans="1:6" x14ac:dyDescent="0.25">
      <c r="A2297" s="4">
        <v>44462</v>
      </c>
      <c r="B2297" t="s">
        <v>12</v>
      </c>
      <c r="C2297" t="s">
        <v>54</v>
      </c>
      <c r="D2297" s="7">
        <f>SUMIFS($D:$D,$C:$C,C2297,$A:$A,_xlfn.MAXIFS($A:$A,$A:$A,"&lt;"&amp;A2297))+SUMIFS(Movimentacao!$D:$D,Movimentacao!$C:$C,C2297,Movimentacao!$A:$A,A2297)</f>
        <v>85534</v>
      </c>
      <c r="E2297" s="2">
        <v>50.7</v>
      </c>
      <c r="F2297" s="2">
        <f t="shared" si="36"/>
        <v>4336573.8</v>
      </c>
    </row>
    <row r="2298" spans="1:6" x14ac:dyDescent="0.25">
      <c r="A2298" s="4">
        <v>44462</v>
      </c>
      <c r="B2298" t="s">
        <v>12</v>
      </c>
      <c r="C2298" t="s">
        <v>47</v>
      </c>
      <c r="D2298" s="7">
        <f>SUMIFS($D:$D,$C:$C,C2298,$A:$A,_xlfn.MAXIFS($A:$A,$A:$A,"&lt;"&amp;A2298))+SUMIFS(Movimentacao!$D:$D,Movimentacao!$C:$C,C2298,Movimentacao!$A:$A,A2298)</f>
        <v>72562</v>
      </c>
      <c r="E2298" s="2">
        <v>77.55</v>
      </c>
      <c r="F2298" s="2">
        <f t="shared" si="36"/>
        <v>5627183.0999999996</v>
      </c>
    </row>
    <row r="2299" spans="1:6" x14ac:dyDescent="0.25">
      <c r="A2299" s="4">
        <v>44462</v>
      </c>
      <c r="B2299" t="s">
        <v>12</v>
      </c>
      <c r="C2299" t="s">
        <v>48</v>
      </c>
      <c r="D2299" s="7">
        <f>SUMIFS($D:$D,$C:$C,C2299,$A:$A,_xlfn.MAXIFS($A:$A,$A:$A,"&lt;"&amp;A2299))+SUMIFS(Movimentacao!$D:$D,Movimentacao!$C:$C,C2299,Movimentacao!$A:$A,A2299)</f>
        <v>117439</v>
      </c>
      <c r="E2299" s="2">
        <v>99.13</v>
      </c>
      <c r="F2299" s="2">
        <f t="shared" si="36"/>
        <v>11641728.07</v>
      </c>
    </row>
    <row r="2300" spans="1:6" x14ac:dyDescent="0.25">
      <c r="A2300" s="4">
        <v>44462</v>
      </c>
      <c r="B2300" t="s">
        <v>12</v>
      </c>
      <c r="C2300" t="s">
        <v>49</v>
      </c>
      <c r="D2300" s="7">
        <f>SUMIFS($D:$D,$C:$C,C2300,$A:$A,_xlfn.MAXIFS($A:$A,$A:$A,"&lt;"&amp;A2300))+SUMIFS(Movimentacao!$D:$D,Movimentacao!$C:$C,C2300,Movimentacao!$A:$A,A2300)</f>
        <v>32774</v>
      </c>
      <c r="E2300" s="2">
        <v>65</v>
      </c>
      <c r="F2300" s="2">
        <f t="shared" si="36"/>
        <v>2130310</v>
      </c>
    </row>
    <row r="2301" spans="1:6" x14ac:dyDescent="0.25">
      <c r="A2301" s="4">
        <v>44462</v>
      </c>
      <c r="B2301" t="s">
        <v>12</v>
      </c>
      <c r="C2301" t="s">
        <v>55</v>
      </c>
      <c r="D2301" s="7">
        <f>SUMIFS($D:$D,$C:$C,C2301,$A:$A,_xlfn.MAXIFS($A:$A,$A:$A,"&lt;"&amp;A2301))+SUMIFS(Movimentacao!$D:$D,Movimentacao!$C:$C,C2301,Movimentacao!$A:$A,A2301)</f>
        <v>30794</v>
      </c>
      <c r="E2301" s="2">
        <v>93</v>
      </c>
      <c r="F2301" s="2">
        <f t="shared" si="36"/>
        <v>2863842</v>
      </c>
    </row>
    <row r="2302" spans="1:6" x14ac:dyDescent="0.25">
      <c r="A2302" s="4">
        <v>44462</v>
      </c>
      <c r="B2302" t="s">
        <v>12</v>
      </c>
      <c r="C2302" t="s">
        <v>51</v>
      </c>
      <c r="D2302" s="7">
        <f>SUMIFS($D:$D,$C:$C,C2302,$A:$A,_xlfn.MAXIFS($A:$A,$A:$A,"&lt;"&amp;A2302))+SUMIFS(Movimentacao!$D:$D,Movimentacao!$C:$C,C2302,Movimentacao!$A:$A,A2302)</f>
        <v>34257</v>
      </c>
      <c r="E2302" s="2">
        <v>110.15</v>
      </c>
      <c r="F2302" s="2">
        <f t="shared" si="36"/>
        <v>3773408.5500000003</v>
      </c>
    </row>
    <row r="2303" spans="1:6" x14ac:dyDescent="0.25">
      <c r="A2303" s="4">
        <v>44462</v>
      </c>
      <c r="B2303" t="s">
        <v>12</v>
      </c>
      <c r="C2303" t="s">
        <v>52</v>
      </c>
      <c r="D2303" s="7">
        <f>SUMIFS($D:$D,$C:$C,C2303,$A:$A,_xlfn.MAXIFS($A:$A,$A:$A,"&lt;"&amp;A2303))+SUMIFS(Movimentacao!$D:$D,Movimentacao!$C:$C,C2303,Movimentacao!$A:$A,A2303)</f>
        <v>187039</v>
      </c>
      <c r="E2303" s="2">
        <v>97.95</v>
      </c>
      <c r="F2303" s="2">
        <f t="shared" si="36"/>
        <v>18320470.050000001</v>
      </c>
    </row>
    <row r="2304" spans="1:6" x14ac:dyDescent="0.25">
      <c r="A2304" s="4">
        <v>44462</v>
      </c>
      <c r="B2304" t="s">
        <v>12</v>
      </c>
      <c r="C2304" t="s">
        <v>53</v>
      </c>
      <c r="D2304" s="7">
        <f>SUMIFS($D:$D,$C:$C,C2304,$A:$A,_xlfn.MAXIFS($A:$A,$A:$A,"&lt;"&amp;A2304))+SUMIFS(Movimentacao!$D:$D,Movimentacao!$C:$C,C2304,Movimentacao!$A:$A,A2304)</f>
        <v>149063</v>
      </c>
      <c r="E2304" s="2">
        <v>85.9</v>
      </c>
      <c r="F2304" s="2">
        <f t="shared" si="36"/>
        <v>12804511.700000001</v>
      </c>
    </row>
    <row r="2305" spans="1:6" x14ac:dyDescent="0.25">
      <c r="A2305" s="4">
        <v>44462</v>
      </c>
      <c r="B2305" t="s">
        <v>12</v>
      </c>
      <c r="C2305" t="s">
        <v>50</v>
      </c>
      <c r="D2305" s="7">
        <f>SUMIFS($D:$D,$C:$C,C2305,$A:$A,_xlfn.MAXIFS($A:$A,$A:$A,"&lt;"&amp;A2305))+SUMIFS(Movimentacao!$D:$D,Movimentacao!$C:$C,C2305,Movimentacao!$A:$A,A2305)</f>
        <v>138700</v>
      </c>
      <c r="E2305" s="2">
        <v>101.99</v>
      </c>
      <c r="F2305" s="2">
        <f t="shared" si="36"/>
        <v>14146013</v>
      </c>
    </row>
    <row r="2306" spans="1:6" x14ac:dyDescent="0.25">
      <c r="A2306" s="4">
        <v>44463</v>
      </c>
      <c r="B2306" t="s">
        <v>12</v>
      </c>
      <c r="C2306" t="s">
        <v>2670</v>
      </c>
      <c r="D2306" s="7">
        <f>SUMIFS($D:$D,$C:$C,C2306,$A:$A,_xlfn.MAXIFS($A:$A,$A:$A,"&lt;"&amp;A2306))+SUMIFS(Movimentacao!$D:$D,Movimentacao!$C:$C,C2306,Movimentacao!$A:$A,A2306)</f>
        <v>72289</v>
      </c>
      <c r="E2306" s="2">
        <v>73.67</v>
      </c>
      <c r="F2306" s="2">
        <f t="shared" si="36"/>
        <v>5325530.63</v>
      </c>
    </row>
    <row r="2307" spans="1:6" x14ac:dyDescent="0.25">
      <c r="A2307" s="4">
        <v>44463</v>
      </c>
      <c r="B2307" t="s">
        <v>12</v>
      </c>
      <c r="C2307" t="s">
        <v>2685</v>
      </c>
      <c r="D2307" s="7">
        <f>SUMIFS($D:$D,$C:$C,C2307,$A:$A,_xlfn.MAXIFS($A:$A,$A:$A,"&lt;"&amp;A2307))+SUMIFS(Movimentacao!$D:$D,Movimentacao!$C:$C,C2307,Movimentacao!$A:$A,A2307)</f>
        <v>64000</v>
      </c>
      <c r="E2307" s="2">
        <v>104.1</v>
      </c>
      <c r="F2307" s="2">
        <f t="shared" si="36"/>
        <v>6662400</v>
      </c>
    </row>
    <row r="2308" spans="1:6" x14ac:dyDescent="0.25">
      <c r="A2308" s="4">
        <v>44463</v>
      </c>
      <c r="B2308" t="s">
        <v>12</v>
      </c>
      <c r="C2308" t="s">
        <v>2682</v>
      </c>
      <c r="D2308" s="7">
        <f>SUMIFS($D:$D,$C:$C,C2308,$A:$A,_xlfn.MAXIFS($A:$A,$A:$A,"&lt;"&amp;A2308))+SUMIFS(Movimentacao!$D:$D,Movimentacao!$C:$C,C2308,Movimentacao!$A:$A,A2308)</f>
        <v>79643</v>
      </c>
      <c r="E2308" s="2">
        <v>86.52</v>
      </c>
      <c r="F2308" s="2">
        <f t="shared" si="36"/>
        <v>6890712.3599999994</v>
      </c>
    </row>
    <row r="2309" spans="1:6" x14ac:dyDescent="0.25">
      <c r="A2309" s="4">
        <v>44463</v>
      </c>
      <c r="B2309" t="s">
        <v>12</v>
      </c>
      <c r="C2309" t="s">
        <v>2680</v>
      </c>
      <c r="D2309" s="7">
        <f>SUMIFS($D:$D,$C:$C,C2309,$A:$A,_xlfn.MAXIFS($A:$A,$A:$A,"&lt;"&amp;A2309))+SUMIFS(Movimentacao!$D:$D,Movimentacao!$C:$C,C2309,Movimentacao!$A:$A,A2309)</f>
        <v>119850</v>
      </c>
      <c r="E2309" s="2">
        <v>101.32</v>
      </c>
      <c r="F2309" s="2">
        <f t="shared" si="36"/>
        <v>12143202</v>
      </c>
    </row>
    <row r="2310" spans="1:6" x14ac:dyDescent="0.25">
      <c r="A2310" s="4">
        <v>44463</v>
      </c>
      <c r="B2310" t="s">
        <v>12</v>
      </c>
      <c r="C2310" t="s">
        <v>2673</v>
      </c>
      <c r="D2310" s="7">
        <f>SUMIFS($D:$D,$C:$C,C2310,$A:$A,_xlfn.MAXIFS($A:$A,$A:$A,"&lt;"&amp;A2310))+SUMIFS(Movimentacao!$D:$D,Movimentacao!$C:$C,C2310,Movimentacao!$A:$A,A2310)</f>
        <v>626</v>
      </c>
      <c r="E2310" s="2">
        <v>99.42</v>
      </c>
      <c r="F2310" s="2">
        <f t="shared" si="36"/>
        <v>62236.92</v>
      </c>
    </row>
    <row r="2311" spans="1:6" x14ac:dyDescent="0.25">
      <c r="A2311" s="4">
        <v>44463</v>
      </c>
      <c r="B2311" t="s">
        <v>12</v>
      </c>
      <c r="C2311" t="s">
        <v>2672</v>
      </c>
      <c r="D2311" s="7">
        <f>SUMIFS($D:$D,$C:$C,C2311,$A:$A,_xlfn.MAXIFS($A:$A,$A:$A,"&lt;"&amp;A2311))+SUMIFS(Movimentacao!$D:$D,Movimentacao!$C:$C,C2311,Movimentacao!$A:$A,A2311)</f>
        <v>125878</v>
      </c>
      <c r="E2311" s="2">
        <v>79.69</v>
      </c>
      <c r="F2311" s="2">
        <f t="shared" si="36"/>
        <v>10031217.82</v>
      </c>
    </row>
    <row r="2312" spans="1:6" x14ac:dyDescent="0.25">
      <c r="A2312" s="4">
        <v>44463</v>
      </c>
      <c r="B2312" t="s">
        <v>12</v>
      </c>
      <c r="C2312" t="s">
        <v>2671</v>
      </c>
      <c r="D2312" s="7">
        <f>SUMIFS($D:$D,$C:$C,C2312,$A:$A,_xlfn.MAXIFS($A:$A,$A:$A,"&lt;"&amp;A2312))+SUMIFS(Movimentacao!$D:$D,Movimentacao!$C:$C,C2312,Movimentacao!$A:$A,A2312)</f>
        <v>55971</v>
      </c>
      <c r="E2312" s="2">
        <v>184.22</v>
      </c>
      <c r="F2312" s="2">
        <f t="shared" si="36"/>
        <v>10310977.619999999</v>
      </c>
    </row>
    <row r="2313" spans="1:6" x14ac:dyDescent="0.25">
      <c r="A2313" s="4">
        <v>44463</v>
      </c>
      <c r="B2313" t="s">
        <v>12</v>
      </c>
      <c r="C2313" t="s">
        <v>56</v>
      </c>
      <c r="D2313" s="7">
        <f>SUMIFS($D:$D,$C:$C,C2313,$A:$A,_xlfn.MAXIFS($A:$A,$A:$A,"&lt;"&amp;A2313))+SUMIFS(Movimentacao!$D:$D,Movimentacao!$C:$C,C2313,Movimentacao!$A:$A,A2313)</f>
        <v>132323</v>
      </c>
      <c r="E2313" s="2">
        <v>100.26</v>
      </c>
      <c r="F2313" s="2">
        <f t="shared" ref="F2313:F2376" si="37">D2313*E2313</f>
        <v>13266703.98</v>
      </c>
    </row>
    <row r="2314" spans="1:6" x14ac:dyDescent="0.25">
      <c r="A2314" s="4">
        <v>44463</v>
      </c>
      <c r="B2314" t="s">
        <v>12</v>
      </c>
      <c r="C2314" t="s">
        <v>2687</v>
      </c>
      <c r="D2314" s="7">
        <f>SUMIFS($D:$D,$C:$C,C2314,$A:$A,_xlfn.MAXIFS($A:$A,$A:$A,"&lt;"&amp;A2314))+SUMIFS(Movimentacao!$D:$D,Movimentacao!$C:$C,C2314,Movimentacao!$A:$A,A2314)</f>
        <v>6604</v>
      </c>
      <c r="E2314" s="2">
        <v>74.14</v>
      </c>
      <c r="F2314" s="2">
        <f t="shared" si="37"/>
        <v>489620.56</v>
      </c>
    </row>
    <row r="2315" spans="1:6" x14ac:dyDescent="0.25">
      <c r="A2315" s="4">
        <v>44463</v>
      </c>
      <c r="B2315" t="s">
        <v>12</v>
      </c>
      <c r="C2315" t="s">
        <v>54</v>
      </c>
      <c r="D2315" s="7">
        <f>SUMIFS($D:$D,$C:$C,C2315,$A:$A,_xlfn.MAXIFS($A:$A,$A:$A,"&lt;"&amp;A2315))+SUMIFS(Movimentacao!$D:$D,Movimentacao!$C:$C,C2315,Movimentacao!$A:$A,A2315)</f>
        <v>85534</v>
      </c>
      <c r="E2315" s="2">
        <v>50.37</v>
      </c>
      <c r="F2315" s="2">
        <f t="shared" si="37"/>
        <v>4308347.58</v>
      </c>
    </row>
    <row r="2316" spans="1:6" x14ac:dyDescent="0.25">
      <c r="A2316" s="4">
        <v>44463</v>
      </c>
      <c r="B2316" t="s">
        <v>12</v>
      </c>
      <c r="C2316" t="s">
        <v>47</v>
      </c>
      <c r="D2316" s="7">
        <f>SUMIFS($D:$D,$C:$C,C2316,$A:$A,_xlfn.MAXIFS($A:$A,$A:$A,"&lt;"&amp;A2316))+SUMIFS(Movimentacao!$D:$D,Movimentacao!$C:$C,C2316,Movimentacao!$A:$A,A2316)</f>
        <v>72562</v>
      </c>
      <c r="E2316" s="2">
        <v>78.72</v>
      </c>
      <c r="F2316" s="2">
        <f t="shared" si="37"/>
        <v>5712080.6399999997</v>
      </c>
    </row>
    <row r="2317" spans="1:6" x14ac:dyDescent="0.25">
      <c r="A2317" s="4">
        <v>44463</v>
      </c>
      <c r="B2317" t="s">
        <v>12</v>
      </c>
      <c r="C2317" t="s">
        <v>48</v>
      </c>
      <c r="D2317" s="7">
        <f>SUMIFS($D:$D,$C:$C,C2317,$A:$A,_xlfn.MAXIFS($A:$A,$A:$A,"&lt;"&amp;A2317))+SUMIFS(Movimentacao!$D:$D,Movimentacao!$C:$C,C2317,Movimentacao!$A:$A,A2317)</f>
        <v>117439</v>
      </c>
      <c r="E2317" s="2">
        <v>99.68</v>
      </c>
      <c r="F2317" s="2">
        <f t="shared" si="37"/>
        <v>11706319.520000001</v>
      </c>
    </row>
    <row r="2318" spans="1:6" x14ac:dyDescent="0.25">
      <c r="A2318" s="4">
        <v>44463</v>
      </c>
      <c r="B2318" t="s">
        <v>12</v>
      </c>
      <c r="C2318" t="s">
        <v>49</v>
      </c>
      <c r="D2318" s="7">
        <f>SUMIFS($D:$D,$C:$C,C2318,$A:$A,_xlfn.MAXIFS($A:$A,$A:$A,"&lt;"&amp;A2318))+SUMIFS(Movimentacao!$D:$D,Movimentacao!$C:$C,C2318,Movimentacao!$A:$A,A2318)</f>
        <v>32774</v>
      </c>
      <c r="E2318" s="2">
        <v>65.040000000000006</v>
      </c>
      <c r="F2318" s="2">
        <f t="shared" si="37"/>
        <v>2131620.9600000004</v>
      </c>
    </row>
    <row r="2319" spans="1:6" x14ac:dyDescent="0.25">
      <c r="A2319" s="4">
        <v>44463</v>
      </c>
      <c r="B2319" t="s">
        <v>12</v>
      </c>
      <c r="C2319" t="s">
        <v>55</v>
      </c>
      <c r="D2319" s="7">
        <f>SUMIFS($D:$D,$C:$C,C2319,$A:$A,_xlfn.MAXIFS($A:$A,$A:$A,"&lt;"&amp;A2319))+SUMIFS(Movimentacao!$D:$D,Movimentacao!$C:$C,C2319,Movimentacao!$A:$A,A2319)</f>
        <v>30794</v>
      </c>
      <c r="E2319" s="2">
        <v>93.1</v>
      </c>
      <c r="F2319" s="2">
        <f t="shared" si="37"/>
        <v>2866921.4</v>
      </c>
    </row>
    <row r="2320" spans="1:6" x14ac:dyDescent="0.25">
      <c r="A2320" s="4">
        <v>44463</v>
      </c>
      <c r="B2320" t="s">
        <v>12</v>
      </c>
      <c r="C2320" t="s">
        <v>51</v>
      </c>
      <c r="D2320" s="7">
        <f>SUMIFS($D:$D,$C:$C,C2320,$A:$A,_xlfn.MAXIFS($A:$A,$A:$A,"&lt;"&amp;A2320))+SUMIFS(Movimentacao!$D:$D,Movimentacao!$C:$C,C2320,Movimentacao!$A:$A,A2320)</f>
        <v>34257</v>
      </c>
      <c r="E2320" s="2">
        <v>110.62</v>
      </c>
      <c r="F2320" s="2">
        <f t="shared" si="37"/>
        <v>3789509.3400000003</v>
      </c>
    </row>
    <row r="2321" spans="1:6" x14ac:dyDescent="0.25">
      <c r="A2321" s="4">
        <v>44463</v>
      </c>
      <c r="B2321" t="s">
        <v>12</v>
      </c>
      <c r="C2321" t="s">
        <v>52</v>
      </c>
      <c r="D2321" s="7">
        <f>SUMIFS($D:$D,$C:$C,C2321,$A:$A,_xlfn.MAXIFS($A:$A,$A:$A,"&lt;"&amp;A2321))+SUMIFS(Movimentacao!$D:$D,Movimentacao!$C:$C,C2321,Movimentacao!$A:$A,A2321)</f>
        <v>187039</v>
      </c>
      <c r="E2321" s="2">
        <v>97.93</v>
      </c>
      <c r="F2321" s="2">
        <f t="shared" si="37"/>
        <v>18316729.27</v>
      </c>
    </row>
    <row r="2322" spans="1:6" x14ac:dyDescent="0.25">
      <c r="A2322" s="4">
        <v>44463</v>
      </c>
      <c r="B2322" t="s">
        <v>12</v>
      </c>
      <c r="C2322" t="s">
        <v>53</v>
      </c>
      <c r="D2322" s="7">
        <f>SUMIFS($D:$D,$C:$C,C2322,$A:$A,_xlfn.MAXIFS($A:$A,$A:$A,"&lt;"&amp;A2322))+SUMIFS(Movimentacao!$D:$D,Movimentacao!$C:$C,C2322,Movimentacao!$A:$A,A2322)</f>
        <v>147457</v>
      </c>
      <c r="E2322" s="2">
        <v>87</v>
      </c>
      <c r="F2322" s="2">
        <f t="shared" si="37"/>
        <v>12828759</v>
      </c>
    </row>
    <row r="2323" spans="1:6" x14ac:dyDescent="0.25">
      <c r="A2323" s="4">
        <v>44463</v>
      </c>
      <c r="B2323" t="s">
        <v>12</v>
      </c>
      <c r="C2323" t="s">
        <v>50</v>
      </c>
      <c r="D2323" s="7">
        <f>SUMIFS($D:$D,$C:$C,C2323,$A:$A,_xlfn.MAXIFS($A:$A,$A:$A,"&lt;"&amp;A2323))+SUMIFS(Movimentacao!$D:$D,Movimentacao!$C:$C,C2323,Movimentacao!$A:$A,A2323)</f>
        <v>138700</v>
      </c>
      <c r="E2323" s="2">
        <v>101.91</v>
      </c>
      <c r="F2323" s="2">
        <f t="shared" si="37"/>
        <v>14134917</v>
      </c>
    </row>
    <row r="2324" spans="1:6" x14ac:dyDescent="0.25">
      <c r="A2324" s="4">
        <v>44466</v>
      </c>
      <c r="B2324" t="s">
        <v>12</v>
      </c>
      <c r="C2324" t="s">
        <v>56</v>
      </c>
      <c r="D2324" s="7">
        <f>SUMIFS($D:$D,$C:$C,C2324,$A:$A,_xlfn.MAXIFS($A:$A,$A:$A,"&lt;"&amp;A2324))+SUMIFS(Movimentacao!$D:$D,Movimentacao!$C:$C,C2324,Movimentacao!$A:$A,A2324)</f>
        <v>132323</v>
      </c>
      <c r="E2324" s="2">
        <v>100.92</v>
      </c>
      <c r="F2324" s="2">
        <f t="shared" si="37"/>
        <v>13354037.16</v>
      </c>
    </row>
    <row r="2325" spans="1:6" x14ac:dyDescent="0.25">
      <c r="A2325" s="4">
        <v>44466</v>
      </c>
      <c r="B2325" t="s">
        <v>12</v>
      </c>
      <c r="C2325" t="s">
        <v>2685</v>
      </c>
      <c r="D2325" s="7">
        <f>SUMIFS($D:$D,$C:$C,C2325,$A:$A,_xlfn.MAXIFS($A:$A,$A:$A,"&lt;"&amp;A2325))+SUMIFS(Movimentacao!$D:$D,Movimentacao!$C:$C,C2325,Movimentacao!$A:$A,A2325)</f>
        <v>64000</v>
      </c>
      <c r="E2325" s="2">
        <v>104.01</v>
      </c>
      <c r="F2325" s="2">
        <f t="shared" si="37"/>
        <v>6656640</v>
      </c>
    </row>
    <row r="2326" spans="1:6" x14ac:dyDescent="0.25">
      <c r="A2326" s="4">
        <v>44466</v>
      </c>
      <c r="B2326" t="s">
        <v>12</v>
      </c>
      <c r="C2326" t="s">
        <v>2682</v>
      </c>
      <c r="D2326" s="7">
        <f>SUMIFS($D:$D,$C:$C,C2326,$A:$A,_xlfn.MAXIFS($A:$A,$A:$A,"&lt;"&amp;A2326))+SUMIFS(Movimentacao!$D:$D,Movimentacao!$C:$C,C2326,Movimentacao!$A:$A,A2326)</f>
        <v>79643</v>
      </c>
      <c r="E2326" s="2">
        <v>85.2</v>
      </c>
      <c r="F2326" s="2">
        <f t="shared" si="37"/>
        <v>6785583.6000000006</v>
      </c>
    </row>
    <row r="2327" spans="1:6" x14ac:dyDescent="0.25">
      <c r="A2327" s="4">
        <v>44466</v>
      </c>
      <c r="B2327" t="s">
        <v>12</v>
      </c>
      <c r="C2327" t="s">
        <v>2680</v>
      </c>
      <c r="D2327" s="7">
        <f>SUMIFS($D:$D,$C:$C,C2327,$A:$A,_xlfn.MAXIFS($A:$A,$A:$A,"&lt;"&amp;A2327))+SUMIFS(Movimentacao!$D:$D,Movimentacao!$C:$C,C2327,Movimentacao!$A:$A,A2327)</f>
        <v>119850</v>
      </c>
      <c r="E2327" s="2">
        <v>100.9</v>
      </c>
      <c r="F2327" s="2">
        <f t="shared" si="37"/>
        <v>12092865</v>
      </c>
    </row>
    <row r="2328" spans="1:6" x14ac:dyDescent="0.25">
      <c r="A2328" s="4">
        <v>44466</v>
      </c>
      <c r="B2328" t="s">
        <v>12</v>
      </c>
      <c r="C2328" t="s">
        <v>2673</v>
      </c>
      <c r="D2328" s="7">
        <f>SUMIFS($D:$D,$C:$C,C2328,$A:$A,_xlfn.MAXIFS($A:$A,$A:$A,"&lt;"&amp;A2328))+SUMIFS(Movimentacao!$D:$D,Movimentacao!$C:$C,C2328,Movimentacao!$A:$A,A2328)</f>
        <v>626</v>
      </c>
      <c r="E2328" s="2">
        <v>98.9</v>
      </c>
      <c r="F2328" s="2">
        <f t="shared" si="37"/>
        <v>61911.4</v>
      </c>
    </row>
    <row r="2329" spans="1:6" x14ac:dyDescent="0.25">
      <c r="A2329" s="4">
        <v>44466</v>
      </c>
      <c r="B2329" t="s">
        <v>12</v>
      </c>
      <c r="C2329" t="s">
        <v>2672</v>
      </c>
      <c r="D2329" s="7">
        <f>SUMIFS($D:$D,$C:$C,C2329,$A:$A,_xlfn.MAXIFS($A:$A,$A:$A,"&lt;"&amp;A2329))+SUMIFS(Movimentacao!$D:$D,Movimentacao!$C:$C,C2329,Movimentacao!$A:$A,A2329)</f>
        <v>125878</v>
      </c>
      <c r="E2329" s="2">
        <v>80.03</v>
      </c>
      <c r="F2329" s="2">
        <f t="shared" si="37"/>
        <v>10074016.34</v>
      </c>
    </row>
    <row r="2330" spans="1:6" x14ac:dyDescent="0.25">
      <c r="A2330" s="4">
        <v>44466</v>
      </c>
      <c r="B2330" t="s">
        <v>12</v>
      </c>
      <c r="C2330" t="s">
        <v>2671</v>
      </c>
      <c r="D2330" s="7">
        <f>SUMIFS($D:$D,$C:$C,C2330,$A:$A,_xlfn.MAXIFS($A:$A,$A:$A,"&lt;"&amp;A2330))+SUMIFS(Movimentacao!$D:$D,Movimentacao!$C:$C,C2330,Movimentacao!$A:$A,A2330)</f>
        <v>55971</v>
      </c>
      <c r="E2330" s="2">
        <v>183.04</v>
      </c>
      <c r="F2330" s="2">
        <f t="shared" si="37"/>
        <v>10244931.84</v>
      </c>
    </row>
    <row r="2331" spans="1:6" x14ac:dyDescent="0.25">
      <c r="A2331" s="4">
        <v>44466</v>
      </c>
      <c r="B2331" t="s">
        <v>12</v>
      </c>
      <c r="C2331" t="s">
        <v>2670</v>
      </c>
      <c r="D2331" s="7">
        <f>SUMIFS($D:$D,$C:$C,C2331,$A:$A,_xlfn.MAXIFS($A:$A,$A:$A,"&lt;"&amp;A2331))+SUMIFS(Movimentacao!$D:$D,Movimentacao!$C:$C,C2331,Movimentacao!$A:$A,A2331)</f>
        <v>72289</v>
      </c>
      <c r="E2331" s="2">
        <v>74.3</v>
      </c>
      <c r="F2331" s="2">
        <f t="shared" si="37"/>
        <v>5371072.7000000002</v>
      </c>
    </row>
    <row r="2332" spans="1:6" x14ac:dyDescent="0.25">
      <c r="A2332" s="4">
        <v>44466</v>
      </c>
      <c r="B2332" t="s">
        <v>12</v>
      </c>
      <c r="C2332" t="s">
        <v>2687</v>
      </c>
      <c r="D2332" s="7">
        <f>SUMIFS($D:$D,$C:$C,C2332,$A:$A,_xlfn.MAXIFS($A:$A,$A:$A,"&lt;"&amp;A2332))+SUMIFS(Movimentacao!$D:$D,Movimentacao!$C:$C,C2332,Movimentacao!$A:$A,A2332)</f>
        <v>6604</v>
      </c>
      <c r="E2332" s="2">
        <v>75.290000000000006</v>
      </c>
      <c r="F2332" s="2">
        <f t="shared" si="37"/>
        <v>497215.16000000003</v>
      </c>
    </row>
    <row r="2333" spans="1:6" x14ac:dyDescent="0.25">
      <c r="A2333" s="4">
        <v>44466</v>
      </c>
      <c r="B2333" t="s">
        <v>12</v>
      </c>
      <c r="C2333" t="s">
        <v>55</v>
      </c>
      <c r="D2333" s="7">
        <f>SUMIFS($D:$D,$C:$C,C2333,$A:$A,_xlfn.MAXIFS($A:$A,$A:$A,"&lt;"&amp;A2333))+SUMIFS(Movimentacao!$D:$D,Movimentacao!$C:$C,C2333,Movimentacao!$A:$A,A2333)</f>
        <v>30794</v>
      </c>
      <c r="E2333" s="2">
        <v>94</v>
      </c>
      <c r="F2333" s="2">
        <f t="shared" si="37"/>
        <v>2894636</v>
      </c>
    </row>
    <row r="2334" spans="1:6" x14ac:dyDescent="0.25">
      <c r="A2334" s="4">
        <v>44466</v>
      </c>
      <c r="B2334" t="s">
        <v>12</v>
      </c>
      <c r="C2334" t="s">
        <v>53</v>
      </c>
      <c r="D2334" s="7">
        <f>SUMIFS($D:$D,$C:$C,C2334,$A:$A,_xlfn.MAXIFS($A:$A,$A:$A,"&lt;"&amp;A2334))+SUMIFS(Movimentacao!$D:$D,Movimentacao!$C:$C,C2334,Movimentacao!$A:$A,A2334)</f>
        <v>146763</v>
      </c>
      <c r="E2334" s="2">
        <v>85.81</v>
      </c>
      <c r="F2334" s="2">
        <f t="shared" si="37"/>
        <v>12593733.030000001</v>
      </c>
    </row>
    <row r="2335" spans="1:6" x14ac:dyDescent="0.25">
      <c r="A2335" s="4">
        <v>44466</v>
      </c>
      <c r="B2335" t="s">
        <v>12</v>
      </c>
      <c r="C2335" t="s">
        <v>52</v>
      </c>
      <c r="D2335" s="7">
        <f>SUMIFS($D:$D,$C:$C,C2335,$A:$A,_xlfn.MAXIFS($A:$A,$A:$A,"&lt;"&amp;A2335))+SUMIFS(Movimentacao!$D:$D,Movimentacao!$C:$C,C2335,Movimentacao!$A:$A,A2335)</f>
        <v>187039</v>
      </c>
      <c r="E2335" s="2">
        <v>97.79</v>
      </c>
      <c r="F2335" s="2">
        <f t="shared" si="37"/>
        <v>18290543.810000002</v>
      </c>
    </row>
    <row r="2336" spans="1:6" x14ac:dyDescent="0.25">
      <c r="A2336" s="4">
        <v>44466</v>
      </c>
      <c r="B2336" t="s">
        <v>12</v>
      </c>
      <c r="C2336" t="s">
        <v>51</v>
      </c>
      <c r="D2336" s="7">
        <f>SUMIFS($D:$D,$C:$C,C2336,$A:$A,_xlfn.MAXIFS($A:$A,$A:$A,"&lt;"&amp;A2336))+SUMIFS(Movimentacao!$D:$D,Movimentacao!$C:$C,C2336,Movimentacao!$A:$A,A2336)</f>
        <v>34257</v>
      </c>
      <c r="E2336" s="2">
        <v>110.6</v>
      </c>
      <c r="F2336" s="2">
        <f t="shared" si="37"/>
        <v>3788824.1999999997</v>
      </c>
    </row>
    <row r="2337" spans="1:6" x14ac:dyDescent="0.25">
      <c r="A2337" s="4">
        <v>44466</v>
      </c>
      <c r="B2337" t="s">
        <v>12</v>
      </c>
      <c r="C2337" t="s">
        <v>50</v>
      </c>
      <c r="D2337" s="7">
        <f>SUMIFS($D:$D,$C:$C,C2337,$A:$A,_xlfn.MAXIFS($A:$A,$A:$A,"&lt;"&amp;A2337))+SUMIFS(Movimentacao!$D:$D,Movimentacao!$C:$C,C2337,Movimentacao!$A:$A,A2337)</f>
        <v>138700</v>
      </c>
      <c r="E2337" s="2">
        <v>102.12</v>
      </c>
      <c r="F2337" s="2">
        <f t="shared" si="37"/>
        <v>14164044</v>
      </c>
    </row>
    <row r="2338" spans="1:6" x14ac:dyDescent="0.25">
      <c r="A2338" s="4">
        <v>44466</v>
      </c>
      <c r="B2338" t="s">
        <v>12</v>
      </c>
      <c r="C2338" t="s">
        <v>49</v>
      </c>
      <c r="D2338" s="7">
        <f>SUMIFS($D:$D,$C:$C,C2338,$A:$A,_xlfn.MAXIFS($A:$A,$A:$A,"&lt;"&amp;A2338))+SUMIFS(Movimentacao!$D:$D,Movimentacao!$C:$C,C2338,Movimentacao!$A:$A,A2338)</f>
        <v>32774</v>
      </c>
      <c r="E2338" s="2">
        <v>65.010000000000005</v>
      </c>
      <c r="F2338" s="2">
        <f t="shared" si="37"/>
        <v>2130637.7400000002</v>
      </c>
    </row>
    <row r="2339" spans="1:6" x14ac:dyDescent="0.25">
      <c r="A2339" s="4">
        <v>44466</v>
      </c>
      <c r="B2339" t="s">
        <v>12</v>
      </c>
      <c r="C2339" t="s">
        <v>48</v>
      </c>
      <c r="D2339" s="7">
        <f>SUMIFS($D:$D,$C:$C,C2339,$A:$A,_xlfn.MAXIFS($A:$A,$A:$A,"&lt;"&amp;A2339))+SUMIFS(Movimentacao!$D:$D,Movimentacao!$C:$C,C2339,Movimentacao!$A:$A,A2339)</f>
        <v>117439</v>
      </c>
      <c r="E2339" s="2">
        <v>98.71</v>
      </c>
      <c r="F2339" s="2">
        <f t="shared" si="37"/>
        <v>11592403.689999999</v>
      </c>
    </row>
    <row r="2340" spans="1:6" x14ac:dyDescent="0.25">
      <c r="A2340" s="4">
        <v>44466</v>
      </c>
      <c r="B2340" t="s">
        <v>12</v>
      </c>
      <c r="C2340" t="s">
        <v>47</v>
      </c>
      <c r="D2340" s="7">
        <f>SUMIFS($D:$D,$C:$C,C2340,$A:$A,_xlfn.MAXIFS($A:$A,$A:$A,"&lt;"&amp;A2340))+SUMIFS(Movimentacao!$D:$D,Movimentacao!$C:$C,C2340,Movimentacao!$A:$A,A2340)</f>
        <v>72562</v>
      </c>
      <c r="E2340" s="2">
        <v>79.98</v>
      </c>
      <c r="F2340" s="2">
        <f t="shared" si="37"/>
        <v>5803508.7600000007</v>
      </c>
    </row>
    <row r="2341" spans="1:6" x14ac:dyDescent="0.25">
      <c r="A2341" s="4">
        <v>44466</v>
      </c>
      <c r="B2341" t="s">
        <v>12</v>
      </c>
      <c r="C2341" t="s">
        <v>54</v>
      </c>
      <c r="D2341" s="7">
        <f>SUMIFS($D:$D,$C:$C,C2341,$A:$A,_xlfn.MAXIFS($A:$A,$A:$A,"&lt;"&amp;A2341))+SUMIFS(Movimentacao!$D:$D,Movimentacao!$C:$C,C2341,Movimentacao!$A:$A,A2341)</f>
        <v>85534</v>
      </c>
      <c r="E2341" s="2">
        <v>50.52</v>
      </c>
      <c r="F2341" s="2">
        <f t="shared" si="37"/>
        <v>4321177.6800000006</v>
      </c>
    </row>
    <row r="2342" spans="1:6" x14ac:dyDescent="0.25">
      <c r="A2342" s="4">
        <v>44467</v>
      </c>
      <c r="B2342" t="s">
        <v>12</v>
      </c>
      <c r="C2342" t="s">
        <v>2670</v>
      </c>
      <c r="D2342" s="7">
        <f>SUMIFS($D:$D,$C:$C,C2342,$A:$A,_xlfn.MAXIFS($A:$A,$A:$A,"&lt;"&amp;A2342))+SUMIFS(Movimentacao!$D:$D,Movimentacao!$C:$C,C2342,Movimentacao!$A:$A,A2342)</f>
        <v>72289</v>
      </c>
      <c r="E2342" s="2">
        <v>74</v>
      </c>
      <c r="F2342" s="2">
        <f t="shared" si="37"/>
        <v>5349386</v>
      </c>
    </row>
    <row r="2343" spans="1:6" x14ac:dyDescent="0.25">
      <c r="A2343" s="4">
        <v>44467</v>
      </c>
      <c r="B2343" t="s">
        <v>12</v>
      </c>
      <c r="C2343" t="s">
        <v>2685</v>
      </c>
      <c r="D2343" s="7">
        <f>SUMIFS($D:$D,$C:$C,C2343,$A:$A,_xlfn.MAXIFS($A:$A,$A:$A,"&lt;"&amp;A2343))+SUMIFS(Movimentacao!$D:$D,Movimentacao!$C:$C,C2343,Movimentacao!$A:$A,A2343)</f>
        <v>64000</v>
      </c>
      <c r="E2343" s="2">
        <v>104.05</v>
      </c>
      <c r="F2343" s="2">
        <f t="shared" si="37"/>
        <v>6659200</v>
      </c>
    </row>
    <row r="2344" spans="1:6" x14ac:dyDescent="0.25">
      <c r="A2344" s="4">
        <v>44467</v>
      </c>
      <c r="B2344" t="s">
        <v>12</v>
      </c>
      <c r="C2344" t="s">
        <v>2682</v>
      </c>
      <c r="D2344" s="7">
        <f>SUMIFS($D:$D,$C:$C,C2344,$A:$A,_xlfn.MAXIFS($A:$A,$A:$A,"&lt;"&amp;A2344))+SUMIFS(Movimentacao!$D:$D,Movimentacao!$C:$C,C2344,Movimentacao!$A:$A,A2344)</f>
        <v>79643</v>
      </c>
      <c r="E2344" s="2">
        <v>84.04</v>
      </c>
      <c r="F2344" s="2">
        <f t="shared" si="37"/>
        <v>6693197.7200000007</v>
      </c>
    </row>
    <row r="2345" spans="1:6" x14ac:dyDescent="0.25">
      <c r="A2345" s="4">
        <v>44467</v>
      </c>
      <c r="B2345" t="s">
        <v>12</v>
      </c>
      <c r="C2345" t="s">
        <v>2680</v>
      </c>
      <c r="D2345" s="7">
        <f>SUMIFS($D:$D,$C:$C,C2345,$A:$A,_xlfn.MAXIFS($A:$A,$A:$A,"&lt;"&amp;A2345))+SUMIFS(Movimentacao!$D:$D,Movimentacao!$C:$C,C2345,Movimentacao!$A:$A,A2345)</f>
        <v>119850</v>
      </c>
      <c r="E2345" s="2">
        <v>100.53</v>
      </c>
      <c r="F2345" s="2">
        <f t="shared" si="37"/>
        <v>12048520.5</v>
      </c>
    </row>
    <row r="2346" spans="1:6" x14ac:dyDescent="0.25">
      <c r="A2346" s="4">
        <v>44467</v>
      </c>
      <c r="B2346" t="s">
        <v>12</v>
      </c>
      <c r="C2346" t="s">
        <v>2687</v>
      </c>
      <c r="D2346" s="7">
        <f>SUMIFS($D:$D,$C:$C,C2346,$A:$A,_xlfn.MAXIFS($A:$A,$A:$A,"&lt;"&amp;A2346))+SUMIFS(Movimentacao!$D:$D,Movimentacao!$C:$C,C2346,Movimentacao!$A:$A,A2346)</f>
        <v>6604</v>
      </c>
      <c r="E2346" s="2">
        <v>73.75</v>
      </c>
      <c r="F2346" s="2">
        <f t="shared" si="37"/>
        <v>487045</v>
      </c>
    </row>
    <row r="2347" spans="1:6" x14ac:dyDescent="0.25">
      <c r="A2347" s="4">
        <v>44467</v>
      </c>
      <c r="B2347" t="s">
        <v>12</v>
      </c>
      <c r="C2347" t="s">
        <v>2672</v>
      </c>
      <c r="D2347" s="7">
        <f>SUMIFS($D:$D,$C:$C,C2347,$A:$A,_xlfn.MAXIFS($A:$A,$A:$A,"&lt;"&amp;A2347))+SUMIFS(Movimentacao!$D:$D,Movimentacao!$C:$C,C2347,Movimentacao!$A:$A,A2347)</f>
        <v>125878</v>
      </c>
      <c r="E2347" s="2">
        <v>79.510000000000005</v>
      </c>
      <c r="F2347" s="2">
        <f t="shared" si="37"/>
        <v>10008559.780000001</v>
      </c>
    </row>
    <row r="2348" spans="1:6" x14ac:dyDescent="0.25">
      <c r="A2348" s="4">
        <v>44467</v>
      </c>
      <c r="B2348" t="s">
        <v>12</v>
      </c>
      <c r="C2348" t="s">
        <v>2671</v>
      </c>
      <c r="D2348" s="7">
        <f>SUMIFS($D:$D,$C:$C,C2348,$A:$A,_xlfn.MAXIFS($A:$A,$A:$A,"&lt;"&amp;A2348))+SUMIFS(Movimentacao!$D:$D,Movimentacao!$C:$C,C2348,Movimentacao!$A:$A,A2348)</f>
        <v>55971</v>
      </c>
      <c r="E2348" s="2">
        <v>181.7</v>
      </c>
      <c r="F2348" s="2">
        <f t="shared" si="37"/>
        <v>10169930.699999999</v>
      </c>
    </row>
    <row r="2349" spans="1:6" x14ac:dyDescent="0.25">
      <c r="A2349" s="4">
        <v>44467</v>
      </c>
      <c r="B2349" t="s">
        <v>12</v>
      </c>
      <c r="C2349" t="s">
        <v>56</v>
      </c>
      <c r="D2349" s="7">
        <f>SUMIFS($D:$D,$C:$C,C2349,$A:$A,_xlfn.MAXIFS($A:$A,$A:$A,"&lt;"&amp;A2349))+SUMIFS(Movimentacao!$D:$D,Movimentacao!$C:$C,C2349,Movimentacao!$A:$A,A2349)</f>
        <v>132323</v>
      </c>
      <c r="E2349" s="2">
        <v>100.85</v>
      </c>
      <c r="F2349" s="2">
        <f t="shared" si="37"/>
        <v>13344774.549999999</v>
      </c>
    </row>
    <row r="2350" spans="1:6" x14ac:dyDescent="0.25">
      <c r="A2350" s="4">
        <v>44467</v>
      </c>
      <c r="B2350" t="s">
        <v>12</v>
      </c>
      <c r="C2350" t="s">
        <v>2673</v>
      </c>
      <c r="D2350" s="7">
        <f>SUMIFS($D:$D,$C:$C,C2350,$A:$A,_xlfn.MAXIFS($A:$A,$A:$A,"&lt;"&amp;A2350))+SUMIFS(Movimentacao!$D:$D,Movimentacao!$C:$C,C2350,Movimentacao!$A:$A,A2350)</f>
        <v>626</v>
      </c>
      <c r="E2350" s="2">
        <v>99.05</v>
      </c>
      <c r="F2350" s="2">
        <f t="shared" si="37"/>
        <v>62005.299999999996</v>
      </c>
    </row>
    <row r="2351" spans="1:6" x14ac:dyDescent="0.25">
      <c r="A2351" s="4">
        <v>44467</v>
      </c>
      <c r="B2351" t="s">
        <v>12</v>
      </c>
      <c r="C2351" t="s">
        <v>54</v>
      </c>
      <c r="D2351" s="7">
        <f>SUMIFS($D:$D,$C:$C,C2351,$A:$A,_xlfn.MAXIFS($A:$A,$A:$A,"&lt;"&amp;A2351))+SUMIFS(Movimentacao!$D:$D,Movimentacao!$C:$C,C2351,Movimentacao!$A:$A,A2351)</f>
        <v>85534</v>
      </c>
      <c r="E2351" s="2">
        <v>50.31</v>
      </c>
      <c r="F2351" s="2">
        <f t="shared" si="37"/>
        <v>4303215.54</v>
      </c>
    </row>
    <row r="2352" spans="1:6" x14ac:dyDescent="0.25">
      <c r="A2352" s="4">
        <v>44467</v>
      </c>
      <c r="B2352" t="s">
        <v>12</v>
      </c>
      <c r="C2352" t="s">
        <v>47</v>
      </c>
      <c r="D2352" s="7">
        <f>SUMIFS($D:$D,$C:$C,C2352,$A:$A,_xlfn.MAXIFS($A:$A,$A:$A,"&lt;"&amp;A2352))+SUMIFS(Movimentacao!$D:$D,Movimentacao!$C:$C,C2352,Movimentacao!$A:$A,A2352)</f>
        <v>72562</v>
      </c>
      <c r="E2352" s="2">
        <v>79</v>
      </c>
      <c r="F2352" s="2">
        <f t="shared" si="37"/>
        <v>5732398</v>
      </c>
    </row>
    <row r="2353" spans="1:6" x14ac:dyDescent="0.25">
      <c r="A2353" s="4">
        <v>44467</v>
      </c>
      <c r="B2353" t="s">
        <v>12</v>
      </c>
      <c r="C2353" t="s">
        <v>48</v>
      </c>
      <c r="D2353" s="7">
        <f>SUMIFS($D:$D,$C:$C,C2353,$A:$A,_xlfn.MAXIFS($A:$A,$A:$A,"&lt;"&amp;A2353))+SUMIFS(Movimentacao!$D:$D,Movimentacao!$C:$C,C2353,Movimentacao!$A:$A,A2353)</f>
        <v>117439</v>
      </c>
      <c r="E2353" s="2">
        <v>99.4</v>
      </c>
      <c r="F2353" s="2">
        <f t="shared" si="37"/>
        <v>11673436.600000001</v>
      </c>
    </row>
    <row r="2354" spans="1:6" x14ac:dyDescent="0.25">
      <c r="A2354" s="4">
        <v>44467</v>
      </c>
      <c r="B2354" t="s">
        <v>12</v>
      </c>
      <c r="C2354" t="s">
        <v>49</v>
      </c>
      <c r="D2354" s="7">
        <f>SUMIFS($D:$D,$C:$C,C2354,$A:$A,_xlfn.MAXIFS($A:$A,$A:$A,"&lt;"&amp;A2354))+SUMIFS(Movimentacao!$D:$D,Movimentacao!$C:$C,C2354,Movimentacao!$A:$A,A2354)</f>
        <v>32774</v>
      </c>
      <c r="E2354" s="2">
        <v>64.94</v>
      </c>
      <c r="F2354" s="2">
        <f t="shared" si="37"/>
        <v>2128343.56</v>
      </c>
    </row>
    <row r="2355" spans="1:6" x14ac:dyDescent="0.25">
      <c r="A2355" s="4">
        <v>44467</v>
      </c>
      <c r="B2355" t="s">
        <v>12</v>
      </c>
      <c r="C2355" t="s">
        <v>55</v>
      </c>
      <c r="D2355" s="7">
        <f>SUMIFS($D:$D,$C:$C,C2355,$A:$A,_xlfn.MAXIFS($A:$A,$A:$A,"&lt;"&amp;A2355))+SUMIFS(Movimentacao!$D:$D,Movimentacao!$C:$C,C2355,Movimentacao!$A:$A,A2355)</f>
        <v>30794</v>
      </c>
      <c r="E2355" s="2">
        <v>94.02</v>
      </c>
      <c r="F2355" s="2">
        <f t="shared" si="37"/>
        <v>2895251.88</v>
      </c>
    </row>
    <row r="2356" spans="1:6" x14ac:dyDescent="0.25">
      <c r="A2356" s="4">
        <v>44467</v>
      </c>
      <c r="B2356" t="s">
        <v>12</v>
      </c>
      <c r="C2356" t="s">
        <v>51</v>
      </c>
      <c r="D2356" s="7">
        <f>SUMIFS($D:$D,$C:$C,C2356,$A:$A,_xlfn.MAXIFS($A:$A,$A:$A,"&lt;"&amp;A2356))+SUMIFS(Movimentacao!$D:$D,Movimentacao!$C:$C,C2356,Movimentacao!$A:$A,A2356)</f>
        <v>34257</v>
      </c>
      <c r="E2356" s="2">
        <v>109.03</v>
      </c>
      <c r="F2356" s="2">
        <f t="shared" si="37"/>
        <v>3735040.71</v>
      </c>
    </row>
    <row r="2357" spans="1:6" x14ac:dyDescent="0.25">
      <c r="A2357" s="4">
        <v>44467</v>
      </c>
      <c r="B2357" t="s">
        <v>12</v>
      </c>
      <c r="C2357" t="s">
        <v>52</v>
      </c>
      <c r="D2357" s="7">
        <f>SUMIFS($D:$D,$C:$C,C2357,$A:$A,_xlfn.MAXIFS($A:$A,$A:$A,"&lt;"&amp;A2357))+SUMIFS(Movimentacao!$D:$D,Movimentacao!$C:$C,C2357,Movimentacao!$A:$A,A2357)</f>
        <v>187039</v>
      </c>
      <c r="E2357" s="2">
        <v>97.78</v>
      </c>
      <c r="F2357" s="2">
        <f t="shared" si="37"/>
        <v>18288673.420000002</v>
      </c>
    </row>
    <row r="2358" spans="1:6" x14ac:dyDescent="0.25">
      <c r="A2358" s="4">
        <v>44467</v>
      </c>
      <c r="B2358" t="s">
        <v>12</v>
      </c>
      <c r="C2358" t="s">
        <v>53</v>
      </c>
      <c r="D2358" s="7">
        <f>SUMIFS($D:$D,$C:$C,C2358,$A:$A,_xlfn.MAXIFS($A:$A,$A:$A,"&lt;"&amp;A2358))+SUMIFS(Movimentacao!$D:$D,Movimentacao!$C:$C,C2358,Movimentacao!$A:$A,A2358)</f>
        <v>146575</v>
      </c>
      <c r="E2358" s="2">
        <v>85.5</v>
      </c>
      <c r="F2358" s="2">
        <f t="shared" si="37"/>
        <v>12532162.5</v>
      </c>
    </row>
    <row r="2359" spans="1:6" x14ac:dyDescent="0.25">
      <c r="A2359" s="4">
        <v>44467</v>
      </c>
      <c r="B2359" t="s">
        <v>12</v>
      </c>
      <c r="C2359" t="s">
        <v>50</v>
      </c>
      <c r="D2359" s="7">
        <f>SUMIFS($D:$D,$C:$C,C2359,$A:$A,_xlfn.MAXIFS($A:$A,$A:$A,"&lt;"&amp;A2359))+SUMIFS(Movimentacao!$D:$D,Movimentacao!$C:$C,C2359,Movimentacao!$A:$A,A2359)</f>
        <v>138700</v>
      </c>
      <c r="E2359" s="2">
        <v>101.63</v>
      </c>
      <c r="F2359" s="2">
        <f t="shared" si="37"/>
        <v>14096081</v>
      </c>
    </row>
    <row r="2360" spans="1:6" x14ac:dyDescent="0.25">
      <c r="A2360" s="4">
        <v>44468</v>
      </c>
      <c r="B2360" t="s">
        <v>12</v>
      </c>
      <c r="C2360" t="s">
        <v>2670</v>
      </c>
      <c r="D2360" s="7">
        <f>SUMIFS($D:$D,$C:$C,C2360,$A:$A,_xlfn.MAXIFS($A:$A,$A:$A,"&lt;"&amp;A2360))+SUMIFS(Movimentacao!$D:$D,Movimentacao!$C:$C,C2360,Movimentacao!$A:$A,A2360)</f>
        <v>72289</v>
      </c>
      <c r="E2360" s="2">
        <v>74</v>
      </c>
      <c r="F2360" s="2">
        <f t="shared" si="37"/>
        <v>5349386</v>
      </c>
    </row>
    <row r="2361" spans="1:6" x14ac:dyDescent="0.25">
      <c r="A2361" s="4">
        <v>44468</v>
      </c>
      <c r="B2361" t="s">
        <v>12</v>
      </c>
      <c r="C2361" t="s">
        <v>2687</v>
      </c>
      <c r="D2361" s="7">
        <f>SUMIFS($D:$D,$C:$C,C2361,$A:$A,_xlfn.MAXIFS($A:$A,$A:$A,"&lt;"&amp;A2361))+SUMIFS(Movimentacao!$D:$D,Movimentacao!$C:$C,C2361,Movimentacao!$A:$A,A2361)</f>
        <v>6604</v>
      </c>
      <c r="E2361" s="2">
        <v>74.75</v>
      </c>
      <c r="F2361" s="2">
        <f t="shared" si="37"/>
        <v>493649</v>
      </c>
    </row>
    <row r="2362" spans="1:6" x14ac:dyDescent="0.25">
      <c r="A2362" s="4">
        <v>44468</v>
      </c>
      <c r="B2362" t="s">
        <v>12</v>
      </c>
      <c r="C2362" t="s">
        <v>2685</v>
      </c>
      <c r="D2362" s="7">
        <f>SUMIFS($D:$D,$C:$C,C2362,$A:$A,_xlfn.MAXIFS($A:$A,$A:$A,"&lt;"&amp;A2362))+SUMIFS(Movimentacao!$D:$D,Movimentacao!$C:$C,C2362,Movimentacao!$A:$A,A2362)</f>
        <v>64000</v>
      </c>
      <c r="E2362" s="2">
        <v>103.97</v>
      </c>
      <c r="F2362" s="2">
        <f t="shared" si="37"/>
        <v>6654080</v>
      </c>
    </row>
    <row r="2363" spans="1:6" x14ac:dyDescent="0.25">
      <c r="A2363" s="4">
        <v>44468</v>
      </c>
      <c r="B2363" t="s">
        <v>12</v>
      </c>
      <c r="C2363" t="s">
        <v>2682</v>
      </c>
      <c r="D2363" s="7">
        <f>SUMIFS($D:$D,$C:$C,C2363,$A:$A,_xlfn.MAXIFS($A:$A,$A:$A,"&lt;"&amp;A2363))+SUMIFS(Movimentacao!$D:$D,Movimentacao!$C:$C,C2363,Movimentacao!$A:$A,A2363)</f>
        <v>79643</v>
      </c>
      <c r="E2363" s="2">
        <v>84.12</v>
      </c>
      <c r="F2363" s="2">
        <f t="shared" si="37"/>
        <v>6699569.1600000001</v>
      </c>
    </row>
    <row r="2364" spans="1:6" x14ac:dyDescent="0.25">
      <c r="A2364" s="4">
        <v>44468</v>
      </c>
      <c r="B2364" t="s">
        <v>12</v>
      </c>
      <c r="C2364" t="s">
        <v>2680</v>
      </c>
      <c r="D2364" s="7">
        <f>SUMIFS($D:$D,$C:$C,C2364,$A:$A,_xlfn.MAXIFS($A:$A,$A:$A,"&lt;"&amp;A2364))+SUMIFS(Movimentacao!$D:$D,Movimentacao!$C:$C,C2364,Movimentacao!$A:$A,A2364)</f>
        <v>119850</v>
      </c>
      <c r="E2364" s="2">
        <v>101</v>
      </c>
      <c r="F2364" s="2">
        <f t="shared" si="37"/>
        <v>12104850</v>
      </c>
    </row>
    <row r="2365" spans="1:6" x14ac:dyDescent="0.25">
      <c r="A2365" s="4">
        <v>44468</v>
      </c>
      <c r="B2365" t="s">
        <v>12</v>
      </c>
      <c r="C2365" t="s">
        <v>2673</v>
      </c>
      <c r="D2365" s="7">
        <f>SUMIFS($D:$D,$C:$C,C2365,$A:$A,_xlfn.MAXIFS($A:$A,$A:$A,"&lt;"&amp;A2365))+SUMIFS(Movimentacao!$D:$D,Movimentacao!$C:$C,C2365,Movimentacao!$A:$A,A2365)</f>
        <v>626</v>
      </c>
      <c r="E2365" s="2">
        <v>98.6</v>
      </c>
      <c r="F2365" s="2">
        <f t="shared" si="37"/>
        <v>61723.6</v>
      </c>
    </row>
    <row r="2366" spans="1:6" x14ac:dyDescent="0.25">
      <c r="A2366" s="4">
        <v>44468</v>
      </c>
      <c r="B2366" t="s">
        <v>12</v>
      </c>
      <c r="C2366" t="s">
        <v>2672</v>
      </c>
      <c r="D2366" s="7">
        <f>SUMIFS($D:$D,$C:$C,C2366,$A:$A,_xlfn.MAXIFS($A:$A,$A:$A,"&lt;"&amp;A2366))+SUMIFS(Movimentacao!$D:$D,Movimentacao!$C:$C,C2366,Movimentacao!$A:$A,A2366)</f>
        <v>125878</v>
      </c>
      <c r="E2366" s="2">
        <v>79.8</v>
      </c>
      <c r="F2366" s="2">
        <f t="shared" si="37"/>
        <v>10045064.4</v>
      </c>
    </row>
    <row r="2367" spans="1:6" x14ac:dyDescent="0.25">
      <c r="A2367" s="4">
        <v>44468</v>
      </c>
      <c r="B2367" t="s">
        <v>12</v>
      </c>
      <c r="C2367" t="s">
        <v>2671</v>
      </c>
      <c r="D2367" s="7">
        <f>SUMIFS($D:$D,$C:$C,C2367,$A:$A,_xlfn.MAXIFS($A:$A,$A:$A,"&lt;"&amp;A2367))+SUMIFS(Movimentacao!$D:$D,Movimentacao!$C:$C,C2367,Movimentacao!$A:$A,A2367)</f>
        <v>55971</v>
      </c>
      <c r="E2367" s="2">
        <v>182.79</v>
      </c>
      <c r="F2367" s="2">
        <f t="shared" si="37"/>
        <v>10230939.09</v>
      </c>
    </row>
    <row r="2368" spans="1:6" x14ac:dyDescent="0.25">
      <c r="A2368" s="4">
        <v>44468</v>
      </c>
      <c r="B2368" t="s">
        <v>12</v>
      </c>
      <c r="C2368" t="s">
        <v>56</v>
      </c>
      <c r="D2368" s="7">
        <f>SUMIFS($D:$D,$C:$C,C2368,$A:$A,_xlfn.MAXIFS($A:$A,$A:$A,"&lt;"&amp;A2368))+SUMIFS(Movimentacao!$D:$D,Movimentacao!$C:$C,C2368,Movimentacao!$A:$A,A2368)</f>
        <v>132323</v>
      </c>
      <c r="E2368" s="2">
        <v>100.6</v>
      </c>
      <c r="F2368" s="2">
        <f t="shared" si="37"/>
        <v>13311693.799999999</v>
      </c>
    </row>
    <row r="2369" spans="1:6" x14ac:dyDescent="0.25">
      <c r="A2369" s="4">
        <v>44468</v>
      </c>
      <c r="B2369" t="s">
        <v>12</v>
      </c>
      <c r="C2369" t="s">
        <v>55</v>
      </c>
      <c r="D2369" s="7">
        <f>SUMIFS($D:$D,$C:$C,C2369,$A:$A,_xlfn.MAXIFS($A:$A,$A:$A,"&lt;"&amp;A2369))+SUMIFS(Movimentacao!$D:$D,Movimentacao!$C:$C,C2369,Movimentacao!$A:$A,A2369)</f>
        <v>30794</v>
      </c>
      <c r="E2369" s="2">
        <v>94</v>
      </c>
      <c r="F2369" s="2">
        <f t="shared" si="37"/>
        <v>2894636</v>
      </c>
    </row>
    <row r="2370" spans="1:6" x14ac:dyDescent="0.25">
      <c r="A2370" s="4">
        <v>44468</v>
      </c>
      <c r="B2370" t="s">
        <v>12</v>
      </c>
      <c r="C2370" t="s">
        <v>54</v>
      </c>
      <c r="D2370" s="7">
        <f>SUMIFS($D:$D,$C:$C,C2370,$A:$A,_xlfn.MAXIFS($A:$A,$A:$A,"&lt;"&amp;A2370))+SUMIFS(Movimentacao!$D:$D,Movimentacao!$C:$C,C2370,Movimentacao!$A:$A,A2370)</f>
        <v>85534</v>
      </c>
      <c r="E2370" s="2">
        <v>50.1</v>
      </c>
      <c r="F2370" s="2">
        <f t="shared" si="37"/>
        <v>4285253.4000000004</v>
      </c>
    </row>
    <row r="2371" spans="1:6" x14ac:dyDescent="0.25">
      <c r="A2371" s="4">
        <v>44468</v>
      </c>
      <c r="B2371" t="s">
        <v>12</v>
      </c>
      <c r="C2371" t="s">
        <v>53</v>
      </c>
      <c r="D2371" s="7">
        <f>SUMIFS($D:$D,$C:$C,C2371,$A:$A,_xlfn.MAXIFS($A:$A,$A:$A,"&lt;"&amp;A2371))+SUMIFS(Movimentacao!$D:$D,Movimentacao!$C:$C,C2371,Movimentacao!$A:$A,A2371)</f>
        <v>144873</v>
      </c>
      <c r="E2371" s="2">
        <v>86.12</v>
      </c>
      <c r="F2371" s="2">
        <f t="shared" si="37"/>
        <v>12476462.76</v>
      </c>
    </row>
    <row r="2372" spans="1:6" x14ac:dyDescent="0.25">
      <c r="A2372" s="4">
        <v>44468</v>
      </c>
      <c r="B2372" t="s">
        <v>12</v>
      </c>
      <c r="C2372" t="s">
        <v>52</v>
      </c>
      <c r="D2372" s="7">
        <f>SUMIFS($D:$D,$C:$C,C2372,$A:$A,_xlfn.MAXIFS($A:$A,$A:$A,"&lt;"&amp;A2372))+SUMIFS(Movimentacao!$D:$D,Movimentacao!$C:$C,C2372,Movimentacao!$A:$A,A2372)</f>
        <v>187039</v>
      </c>
      <c r="E2372" s="2">
        <v>97.74</v>
      </c>
      <c r="F2372" s="2">
        <f t="shared" si="37"/>
        <v>18281191.859999999</v>
      </c>
    </row>
    <row r="2373" spans="1:6" x14ac:dyDescent="0.25">
      <c r="A2373" s="4">
        <v>44468</v>
      </c>
      <c r="B2373" t="s">
        <v>12</v>
      </c>
      <c r="C2373" t="s">
        <v>51</v>
      </c>
      <c r="D2373" s="7">
        <f>SUMIFS($D:$D,$C:$C,C2373,$A:$A,_xlfn.MAXIFS($A:$A,$A:$A,"&lt;"&amp;A2373))+SUMIFS(Movimentacao!$D:$D,Movimentacao!$C:$C,C2373,Movimentacao!$A:$A,A2373)</f>
        <v>34257</v>
      </c>
      <c r="E2373" s="2">
        <v>109.42</v>
      </c>
      <c r="F2373" s="2">
        <f t="shared" si="37"/>
        <v>3748400.94</v>
      </c>
    </row>
    <row r="2374" spans="1:6" x14ac:dyDescent="0.25">
      <c r="A2374" s="4">
        <v>44468</v>
      </c>
      <c r="B2374" t="s">
        <v>12</v>
      </c>
      <c r="C2374" t="s">
        <v>50</v>
      </c>
      <c r="D2374" s="7">
        <f>SUMIFS($D:$D,$C:$C,C2374,$A:$A,_xlfn.MAXIFS($A:$A,$A:$A,"&lt;"&amp;A2374))+SUMIFS(Movimentacao!$D:$D,Movimentacao!$C:$C,C2374,Movimentacao!$A:$A,A2374)</f>
        <v>138700</v>
      </c>
      <c r="E2374" s="2">
        <v>101.52</v>
      </c>
      <c r="F2374" s="2">
        <f t="shared" si="37"/>
        <v>14080824</v>
      </c>
    </row>
    <row r="2375" spans="1:6" x14ac:dyDescent="0.25">
      <c r="A2375" s="4">
        <v>44468</v>
      </c>
      <c r="B2375" t="s">
        <v>12</v>
      </c>
      <c r="C2375" t="s">
        <v>49</v>
      </c>
      <c r="D2375" s="7">
        <f>SUMIFS($D:$D,$C:$C,C2375,$A:$A,_xlfn.MAXIFS($A:$A,$A:$A,"&lt;"&amp;A2375))+SUMIFS(Movimentacao!$D:$D,Movimentacao!$C:$C,C2375,Movimentacao!$A:$A,A2375)</f>
        <v>32774</v>
      </c>
      <c r="E2375" s="2">
        <v>65.489999999999995</v>
      </c>
      <c r="F2375" s="2">
        <f t="shared" si="37"/>
        <v>2146369.2599999998</v>
      </c>
    </row>
    <row r="2376" spans="1:6" x14ac:dyDescent="0.25">
      <c r="A2376" s="4">
        <v>44468</v>
      </c>
      <c r="B2376" t="s">
        <v>12</v>
      </c>
      <c r="C2376" t="s">
        <v>48</v>
      </c>
      <c r="D2376" s="7">
        <f>SUMIFS($D:$D,$C:$C,C2376,$A:$A,_xlfn.MAXIFS($A:$A,$A:$A,"&lt;"&amp;A2376))+SUMIFS(Movimentacao!$D:$D,Movimentacao!$C:$C,C2376,Movimentacao!$A:$A,A2376)</f>
        <v>117439</v>
      </c>
      <c r="E2376" s="2">
        <v>98.91</v>
      </c>
      <c r="F2376" s="2">
        <f t="shared" si="37"/>
        <v>11615891.49</v>
      </c>
    </row>
    <row r="2377" spans="1:6" x14ac:dyDescent="0.25">
      <c r="A2377" s="4">
        <v>44468</v>
      </c>
      <c r="B2377" t="s">
        <v>12</v>
      </c>
      <c r="C2377" t="s">
        <v>47</v>
      </c>
      <c r="D2377" s="7">
        <f>SUMIFS($D:$D,$C:$C,C2377,$A:$A,_xlfn.MAXIFS($A:$A,$A:$A,"&lt;"&amp;A2377))+SUMIFS(Movimentacao!$D:$D,Movimentacao!$C:$C,C2377,Movimentacao!$A:$A,A2377)</f>
        <v>72562</v>
      </c>
      <c r="E2377" s="2">
        <v>78.5</v>
      </c>
      <c r="F2377" s="2">
        <f t="shared" ref="F2377:F2440" si="38">D2377*E2377</f>
        <v>5696117</v>
      </c>
    </row>
    <row r="2378" spans="1:6" x14ac:dyDescent="0.25">
      <c r="A2378" s="4">
        <v>44469</v>
      </c>
      <c r="B2378" t="s">
        <v>12</v>
      </c>
      <c r="C2378" t="s">
        <v>2685</v>
      </c>
      <c r="D2378" s="7">
        <f>SUMIFS($D:$D,$C:$C,C2378,$A:$A,_xlfn.MAXIFS($A:$A,$A:$A,"&lt;"&amp;A2378))+SUMIFS(Movimentacao!$D:$D,Movimentacao!$C:$C,C2378,Movimentacao!$A:$A,A2378)</f>
        <v>64000</v>
      </c>
      <c r="E2378" s="2">
        <v>104.02</v>
      </c>
      <c r="F2378" s="2">
        <f t="shared" si="38"/>
        <v>6657280</v>
      </c>
    </row>
    <row r="2379" spans="1:6" x14ac:dyDescent="0.25">
      <c r="A2379" s="4">
        <v>44469</v>
      </c>
      <c r="B2379" t="s">
        <v>12</v>
      </c>
      <c r="C2379" t="s">
        <v>2682</v>
      </c>
      <c r="D2379" s="7">
        <f>SUMIFS($D:$D,$C:$C,C2379,$A:$A,_xlfn.MAXIFS($A:$A,$A:$A,"&lt;"&amp;A2379))+SUMIFS(Movimentacao!$D:$D,Movimentacao!$C:$C,C2379,Movimentacao!$A:$A,A2379)</f>
        <v>79643</v>
      </c>
      <c r="E2379" s="2">
        <v>85.2</v>
      </c>
      <c r="F2379" s="2">
        <f t="shared" si="38"/>
        <v>6785583.6000000006</v>
      </c>
    </row>
    <row r="2380" spans="1:6" x14ac:dyDescent="0.25">
      <c r="A2380" s="4">
        <v>44469</v>
      </c>
      <c r="B2380" t="s">
        <v>12</v>
      </c>
      <c r="C2380" t="s">
        <v>2680</v>
      </c>
      <c r="D2380" s="7">
        <f>SUMIFS($D:$D,$C:$C,C2380,$A:$A,_xlfn.MAXIFS($A:$A,$A:$A,"&lt;"&amp;A2380))+SUMIFS(Movimentacao!$D:$D,Movimentacao!$C:$C,C2380,Movimentacao!$A:$A,A2380)</f>
        <v>119850</v>
      </c>
      <c r="E2380" s="2">
        <v>101.49</v>
      </c>
      <c r="F2380" s="2">
        <f t="shared" si="38"/>
        <v>12163576.5</v>
      </c>
    </row>
    <row r="2381" spans="1:6" x14ac:dyDescent="0.25">
      <c r="A2381" s="4">
        <v>44469</v>
      </c>
      <c r="B2381" t="s">
        <v>12</v>
      </c>
      <c r="C2381" t="s">
        <v>2673</v>
      </c>
      <c r="D2381" s="7">
        <f>SUMIFS($D:$D,$C:$C,C2381,$A:$A,_xlfn.MAXIFS($A:$A,$A:$A,"&lt;"&amp;A2381))+SUMIFS(Movimentacao!$D:$D,Movimentacao!$C:$C,C2381,Movimentacao!$A:$A,A2381)</f>
        <v>626</v>
      </c>
      <c r="E2381" s="2">
        <v>99.54</v>
      </c>
      <c r="F2381" s="2">
        <f t="shared" si="38"/>
        <v>62312.04</v>
      </c>
    </row>
    <row r="2382" spans="1:6" x14ac:dyDescent="0.25">
      <c r="A2382" s="4">
        <v>44469</v>
      </c>
      <c r="B2382" t="s">
        <v>12</v>
      </c>
      <c r="C2382" t="s">
        <v>2672</v>
      </c>
      <c r="D2382" s="7">
        <f>SUMIFS($D:$D,$C:$C,C2382,$A:$A,_xlfn.MAXIFS($A:$A,$A:$A,"&lt;"&amp;A2382))+SUMIFS(Movimentacao!$D:$D,Movimentacao!$C:$C,C2382,Movimentacao!$A:$A,A2382)</f>
        <v>125878</v>
      </c>
      <c r="E2382" s="2">
        <v>80.3</v>
      </c>
      <c r="F2382" s="2">
        <f t="shared" si="38"/>
        <v>10108003.4</v>
      </c>
    </row>
    <row r="2383" spans="1:6" x14ac:dyDescent="0.25">
      <c r="A2383" s="4">
        <v>44469</v>
      </c>
      <c r="B2383" t="s">
        <v>12</v>
      </c>
      <c r="C2383" t="s">
        <v>2671</v>
      </c>
      <c r="D2383" s="7">
        <f>SUMIFS($D:$D,$C:$C,C2383,$A:$A,_xlfn.MAXIFS($A:$A,$A:$A,"&lt;"&amp;A2383))+SUMIFS(Movimentacao!$D:$D,Movimentacao!$C:$C,C2383,Movimentacao!$A:$A,A2383)</f>
        <v>55971</v>
      </c>
      <c r="E2383" s="2">
        <v>182.09</v>
      </c>
      <c r="F2383" s="2">
        <f t="shared" si="38"/>
        <v>10191759.390000001</v>
      </c>
    </row>
    <row r="2384" spans="1:6" x14ac:dyDescent="0.25">
      <c r="A2384" s="4">
        <v>44469</v>
      </c>
      <c r="B2384" t="s">
        <v>12</v>
      </c>
      <c r="C2384" t="s">
        <v>2670</v>
      </c>
      <c r="D2384" s="7">
        <f>SUMIFS($D:$D,$C:$C,C2384,$A:$A,_xlfn.MAXIFS($A:$A,$A:$A,"&lt;"&amp;A2384))+SUMIFS(Movimentacao!$D:$D,Movimentacao!$C:$C,C2384,Movimentacao!$A:$A,A2384)</f>
        <v>72289</v>
      </c>
      <c r="E2384" s="2">
        <v>73.790000000000006</v>
      </c>
      <c r="F2384" s="2">
        <f t="shared" si="38"/>
        <v>5334205.3100000005</v>
      </c>
    </row>
    <row r="2385" spans="1:6" x14ac:dyDescent="0.25">
      <c r="A2385" s="4">
        <v>44469</v>
      </c>
      <c r="B2385" t="s">
        <v>12</v>
      </c>
      <c r="C2385" t="s">
        <v>56</v>
      </c>
      <c r="D2385" s="7">
        <f>SUMIFS($D:$D,$C:$C,C2385,$A:$A,_xlfn.MAXIFS($A:$A,$A:$A,"&lt;"&amp;A2385))+SUMIFS(Movimentacao!$D:$D,Movimentacao!$C:$C,C2385,Movimentacao!$A:$A,A2385)</f>
        <v>132323</v>
      </c>
      <c r="E2385" s="2">
        <v>102.25</v>
      </c>
      <c r="F2385" s="2">
        <f t="shared" si="38"/>
        <v>13530026.75</v>
      </c>
    </row>
    <row r="2386" spans="1:6" x14ac:dyDescent="0.25">
      <c r="A2386" s="4">
        <v>44469</v>
      </c>
      <c r="B2386" t="s">
        <v>12</v>
      </c>
      <c r="C2386" t="s">
        <v>2687</v>
      </c>
      <c r="D2386" s="7">
        <f>SUMIFS($D:$D,$C:$C,C2386,$A:$A,_xlfn.MAXIFS($A:$A,$A:$A,"&lt;"&amp;A2386))+SUMIFS(Movimentacao!$D:$D,Movimentacao!$C:$C,C2386,Movimentacao!$A:$A,A2386)</f>
        <v>6604</v>
      </c>
      <c r="E2386" s="2">
        <v>75</v>
      </c>
      <c r="F2386" s="2">
        <f t="shared" si="38"/>
        <v>495300</v>
      </c>
    </row>
    <row r="2387" spans="1:6" x14ac:dyDescent="0.25">
      <c r="A2387" s="4">
        <v>44469</v>
      </c>
      <c r="B2387" t="s">
        <v>12</v>
      </c>
      <c r="C2387" t="s">
        <v>54</v>
      </c>
      <c r="D2387" s="7">
        <f>SUMIFS($D:$D,$C:$C,C2387,$A:$A,_xlfn.MAXIFS($A:$A,$A:$A,"&lt;"&amp;A2387))+SUMIFS(Movimentacao!$D:$D,Movimentacao!$C:$C,C2387,Movimentacao!$A:$A,A2387)</f>
        <v>85534</v>
      </c>
      <c r="E2387" s="2">
        <v>50.2</v>
      </c>
      <c r="F2387" s="2">
        <f t="shared" si="38"/>
        <v>4293806.8</v>
      </c>
    </row>
    <row r="2388" spans="1:6" x14ac:dyDescent="0.25">
      <c r="A2388" s="4">
        <v>44469</v>
      </c>
      <c r="B2388" t="s">
        <v>12</v>
      </c>
      <c r="C2388" t="s">
        <v>47</v>
      </c>
      <c r="D2388" s="7">
        <f>SUMIFS($D:$D,$C:$C,C2388,$A:$A,_xlfn.MAXIFS($A:$A,$A:$A,"&lt;"&amp;A2388))+SUMIFS(Movimentacao!$D:$D,Movimentacao!$C:$C,C2388,Movimentacao!$A:$A,A2388)</f>
        <v>72562</v>
      </c>
      <c r="E2388" s="2">
        <v>81</v>
      </c>
      <c r="F2388" s="2">
        <f t="shared" si="38"/>
        <v>5877522</v>
      </c>
    </row>
    <row r="2389" spans="1:6" x14ac:dyDescent="0.25">
      <c r="A2389" s="4">
        <v>44469</v>
      </c>
      <c r="B2389" t="s">
        <v>12</v>
      </c>
      <c r="C2389" t="s">
        <v>48</v>
      </c>
      <c r="D2389" s="7">
        <f>SUMIFS($D:$D,$C:$C,C2389,$A:$A,_xlfn.MAXIFS($A:$A,$A:$A,"&lt;"&amp;A2389))+SUMIFS(Movimentacao!$D:$D,Movimentacao!$C:$C,C2389,Movimentacao!$A:$A,A2389)</f>
        <v>117439</v>
      </c>
      <c r="E2389" s="2">
        <v>98.45</v>
      </c>
      <c r="F2389" s="2">
        <f t="shared" si="38"/>
        <v>11561869.550000001</v>
      </c>
    </row>
    <row r="2390" spans="1:6" x14ac:dyDescent="0.25">
      <c r="A2390" s="4">
        <v>44469</v>
      </c>
      <c r="B2390" t="s">
        <v>12</v>
      </c>
      <c r="C2390" t="s">
        <v>49</v>
      </c>
      <c r="D2390" s="7">
        <f>SUMIFS($D:$D,$C:$C,C2390,$A:$A,_xlfn.MAXIFS($A:$A,$A:$A,"&lt;"&amp;A2390))+SUMIFS(Movimentacao!$D:$D,Movimentacao!$C:$C,C2390,Movimentacao!$A:$A,A2390)</f>
        <v>32774</v>
      </c>
      <c r="E2390" s="2">
        <v>65.510000000000005</v>
      </c>
      <c r="F2390" s="2">
        <f t="shared" si="38"/>
        <v>2147024.7400000002</v>
      </c>
    </row>
    <row r="2391" spans="1:6" x14ac:dyDescent="0.25">
      <c r="A2391" s="4">
        <v>44469</v>
      </c>
      <c r="B2391" t="s">
        <v>12</v>
      </c>
      <c r="C2391" t="s">
        <v>55</v>
      </c>
      <c r="D2391" s="7">
        <f>SUMIFS($D:$D,$C:$C,C2391,$A:$A,_xlfn.MAXIFS($A:$A,$A:$A,"&lt;"&amp;A2391))+SUMIFS(Movimentacao!$D:$D,Movimentacao!$C:$C,C2391,Movimentacao!$A:$A,A2391)</f>
        <v>30794</v>
      </c>
      <c r="E2391" s="2">
        <v>94.5</v>
      </c>
      <c r="F2391" s="2">
        <f t="shared" si="38"/>
        <v>2910033</v>
      </c>
    </row>
    <row r="2392" spans="1:6" x14ac:dyDescent="0.25">
      <c r="A2392" s="4">
        <v>44469</v>
      </c>
      <c r="B2392" t="s">
        <v>12</v>
      </c>
      <c r="C2392" t="s">
        <v>51</v>
      </c>
      <c r="D2392" s="7">
        <f>SUMIFS($D:$D,$C:$C,C2392,$A:$A,_xlfn.MAXIFS($A:$A,$A:$A,"&lt;"&amp;A2392))+SUMIFS(Movimentacao!$D:$D,Movimentacao!$C:$C,C2392,Movimentacao!$A:$A,A2392)</f>
        <v>34257</v>
      </c>
      <c r="E2392" s="2">
        <v>110.45</v>
      </c>
      <c r="F2392" s="2">
        <f t="shared" si="38"/>
        <v>3783685.65</v>
      </c>
    </row>
    <row r="2393" spans="1:6" x14ac:dyDescent="0.25">
      <c r="A2393" s="4">
        <v>44469</v>
      </c>
      <c r="B2393" t="s">
        <v>12</v>
      </c>
      <c r="C2393" t="s">
        <v>52</v>
      </c>
      <c r="D2393" s="7">
        <f>SUMIFS($D:$D,$C:$C,C2393,$A:$A,_xlfn.MAXIFS($A:$A,$A:$A,"&lt;"&amp;A2393))+SUMIFS(Movimentacao!$D:$D,Movimentacao!$C:$C,C2393,Movimentacao!$A:$A,A2393)</f>
        <v>187039</v>
      </c>
      <c r="E2393" s="2">
        <v>98.1</v>
      </c>
      <c r="F2393" s="2">
        <f t="shared" si="38"/>
        <v>18348525.899999999</v>
      </c>
    </row>
    <row r="2394" spans="1:6" x14ac:dyDescent="0.25">
      <c r="A2394" s="4">
        <v>44469</v>
      </c>
      <c r="B2394" t="s">
        <v>12</v>
      </c>
      <c r="C2394" t="s">
        <v>53</v>
      </c>
      <c r="D2394" s="7">
        <f>SUMIFS($D:$D,$C:$C,C2394,$A:$A,_xlfn.MAXIFS($A:$A,$A:$A,"&lt;"&amp;A2394))+SUMIFS(Movimentacao!$D:$D,Movimentacao!$C:$C,C2394,Movimentacao!$A:$A,A2394)</f>
        <v>143662</v>
      </c>
      <c r="E2394" s="2">
        <v>85.81</v>
      </c>
      <c r="F2394" s="2">
        <f t="shared" si="38"/>
        <v>12327636.220000001</v>
      </c>
    </row>
    <row r="2395" spans="1:6" x14ac:dyDescent="0.25">
      <c r="A2395" s="4">
        <v>44469</v>
      </c>
      <c r="B2395" t="s">
        <v>12</v>
      </c>
      <c r="C2395" t="s">
        <v>50</v>
      </c>
      <c r="D2395" s="7">
        <f>SUMIFS($D:$D,$C:$C,C2395,$A:$A,_xlfn.MAXIFS($A:$A,$A:$A,"&lt;"&amp;A2395))+SUMIFS(Movimentacao!$D:$D,Movimentacao!$C:$C,C2395,Movimentacao!$A:$A,A2395)</f>
        <v>138700</v>
      </c>
      <c r="E2395" s="2">
        <v>101.48</v>
      </c>
      <c r="F2395" s="2">
        <f t="shared" si="38"/>
        <v>14075276</v>
      </c>
    </row>
    <row r="2396" spans="1:6" x14ac:dyDescent="0.25">
      <c r="A2396" s="4">
        <v>44470</v>
      </c>
      <c r="B2396" t="s">
        <v>12</v>
      </c>
      <c r="C2396" t="s">
        <v>2670</v>
      </c>
      <c r="D2396" s="7">
        <f>SUMIFS($D:$D,$C:$C,C2396,$A:$A,_xlfn.MAXIFS($A:$A,$A:$A,"&lt;"&amp;A2396))+SUMIFS(Movimentacao!$D:$D,Movimentacao!$C:$C,C2396,Movimentacao!$A:$A,A2396)</f>
        <v>72289</v>
      </c>
      <c r="E2396" s="2">
        <v>74</v>
      </c>
      <c r="F2396" s="2">
        <f t="shared" si="38"/>
        <v>5349386</v>
      </c>
    </row>
    <row r="2397" spans="1:6" x14ac:dyDescent="0.25">
      <c r="A2397" s="4">
        <v>44470</v>
      </c>
      <c r="B2397" t="s">
        <v>12</v>
      </c>
      <c r="C2397" t="s">
        <v>2685</v>
      </c>
      <c r="D2397" s="7">
        <f>SUMIFS($D:$D,$C:$C,C2397,$A:$A,_xlfn.MAXIFS($A:$A,$A:$A,"&lt;"&amp;A2397))+SUMIFS(Movimentacao!$D:$D,Movimentacao!$C:$C,C2397,Movimentacao!$A:$A,A2397)</f>
        <v>64000</v>
      </c>
      <c r="E2397" s="2">
        <v>102.29</v>
      </c>
      <c r="F2397" s="2">
        <f t="shared" si="38"/>
        <v>6546560</v>
      </c>
    </row>
    <row r="2398" spans="1:6" x14ac:dyDescent="0.25">
      <c r="A2398" s="4">
        <v>44470</v>
      </c>
      <c r="B2398" t="s">
        <v>12</v>
      </c>
      <c r="C2398" t="s">
        <v>2682</v>
      </c>
      <c r="D2398" s="7">
        <f>SUMIFS($D:$D,$C:$C,C2398,$A:$A,_xlfn.MAXIFS($A:$A,$A:$A,"&lt;"&amp;A2398))+SUMIFS(Movimentacao!$D:$D,Movimentacao!$C:$C,C2398,Movimentacao!$A:$A,A2398)</f>
        <v>79643</v>
      </c>
      <c r="E2398" s="2">
        <v>84.15</v>
      </c>
      <c r="F2398" s="2">
        <f t="shared" si="38"/>
        <v>6701958.4500000002</v>
      </c>
    </row>
    <row r="2399" spans="1:6" x14ac:dyDescent="0.25">
      <c r="A2399" s="4">
        <v>44470</v>
      </c>
      <c r="B2399" t="s">
        <v>12</v>
      </c>
      <c r="C2399" t="s">
        <v>2680</v>
      </c>
      <c r="D2399" s="7">
        <f>SUMIFS($D:$D,$C:$C,C2399,$A:$A,_xlfn.MAXIFS($A:$A,$A:$A,"&lt;"&amp;A2399))+SUMIFS(Movimentacao!$D:$D,Movimentacao!$C:$C,C2399,Movimentacao!$A:$A,A2399)</f>
        <v>119850</v>
      </c>
      <c r="E2399" s="2">
        <v>101.8</v>
      </c>
      <c r="F2399" s="2">
        <f t="shared" si="38"/>
        <v>12200730</v>
      </c>
    </row>
    <row r="2400" spans="1:6" x14ac:dyDescent="0.25">
      <c r="A2400" s="4">
        <v>44470</v>
      </c>
      <c r="B2400" t="s">
        <v>12</v>
      </c>
      <c r="C2400" t="s">
        <v>2673</v>
      </c>
      <c r="D2400" s="7">
        <f>SUMIFS($D:$D,$C:$C,C2400,$A:$A,_xlfn.MAXIFS($A:$A,$A:$A,"&lt;"&amp;A2400))+SUMIFS(Movimentacao!$D:$D,Movimentacao!$C:$C,C2400,Movimentacao!$A:$A,A2400)</f>
        <v>626</v>
      </c>
      <c r="E2400" s="2">
        <v>98.14</v>
      </c>
      <c r="F2400" s="2">
        <f t="shared" si="38"/>
        <v>61435.64</v>
      </c>
    </row>
    <row r="2401" spans="1:6" x14ac:dyDescent="0.25">
      <c r="A2401" s="4">
        <v>44470</v>
      </c>
      <c r="B2401" t="s">
        <v>12</v>
      </c>
      <c r="C2401" t="s">
        <v>2672</v>
      </c>
      <c r="D2401" s="7">
        <f>SUMIFS($D:$D,$C:$C,C2401,$A:$A,_xlfn.MAXIFS($A:$A,$A:$A,"&lt;"&amp;A2401))+SUMIFS(Movimentacao!$D:$D,Movimentacao!$C:$C,C2401,Movimentacao!$A:$A,A2401)</f>
        <v>125878</v>
      </c>
      <c r="E2401" s="2">
        <v>79.790000000000006</v>
      </c>
      <c r="F2401" s="2">
        <f t="shared" si="38"/>
        <v>10043805.620000001</v>
      </c>
    </row>
    <row r="2402" spans="1:6" x14ac:dyDescent="0.25">
      <c r="A2402" s="4">
        <v>44470</v>
      </c>
      <c r="B2402" t="s">
        <v>12</v>
      </c>
      <c r="C2402" t="s">
        <v>2671</v>
      </c>
      <c r="D2402" s="7">
        <f>SUMIFS($D:$D,$C:$C,C2402,$A:$A,_xlfn.MAXIFS($A:$A,$A:$A,"&lt;"&amp;A2402))+SUMIFS(Movimentacao!$D:$D,Movimentacao!$C:$C,C2402,Movimentacao!$A:$A,A2402)</f>
        <v>55971</v>
      </c>
      <c r="E2402" s="2">
        <v>179</v>
      </c>
      <c r="F2402" s="2">
        <f t="shared" si="38"/>
        <v>10018809</v>
      </c>
    </row>
    <row r="2403" spans="1:6" x14ac:dyDescent="0.25">
      <c r="A2403" s="4">
        <v>44470</v>
      </c>
      <c r="B2403" t="s">
        <v>12</v>
      </c>
      <c r="C2403" t="s">
        <v>56</v>
      </c>
      <c r="D2403" s="7">
        <f>SUMIFS($D:$D,$C:$C,C2403,$A:$A,_xlfn.MAXIFS($A:$A,$A:$A,"&lt;"&amp;A2403))+SUMIFS(Movimentacao!$D:$D,Movimentacao!$C:$C,C2403,Movimentacao!$A:$A,A2403)</f>
        <v>132323</v>
      </c>
      <c r="E2403" s="2">
        <v>101.1</v>
      </c>
      <c r="F2403" s="2">
        <f t="shared" si="38"/>
        <v>13377855.299999999</v>
      </c>
    </row>
    <row r="2404" spans="1:6" x14ac:dyDescent="0.25">
      <c r="A2404" s="4">
        <v>44470</v>
      </c>
      <c r="B2404" t="s">
        <v>12</v>
      </c>
      <c r="C2404" t="s">
        <v>2687</v>
      </c>
      <c r="D2404" s="7">
        <f>SUMIFS($D:$D,$C:$C,C2404,$A:$A,_xlfn.MAXIFS($A:$A,$A:$A,"&lt;"&amp;A2404))+SUMIFS(Movimentacao!$D:$D,Movimentacao!$C:$C,C2404,Movimentacao!$A:$A,A2404)</f>
        <v>6604</v>
      </c>
      <c r="E2404" s="2">
        <v>75.75</v>
      </c>
      <c r="F2404" s="2">
        <f t="shared" si="38"/>
        <v>500253</v>
      </c>
    </row>
    <row r="2405" spans="1:6" x14ac:dyDescent="0.25">
      <c r="A2405" s="4">
        <v>44470</v>
      </c>
      <c r="B2405" t="s">
        <v>12</v>
      </c>
      <c r="C2405" t="s">
        <v>54</v>
      </c>
      <c r="D2405" s="7">
        <f>SUMIFS($D:$D,$C:$C,C2405,$A:$A,_xlfn.MAXIFS($A:$A,$A:$A,"&lt;"&amp;A2405))+SUMIFS(Movimentacao!$D:$D,Movimentacao!$C:$C,C2405,Movimentacao!$A:$A,A2405)</f>
        <v>85534</v>
      </c>
      <c r="E2405" s="2">
        <v>50.23</v>
      </c>
      <c r="F2405" s="2">
        <f t="shared" si="38"/>
        <v>4296372.8199999994</v>
      </c>
    </row>
    <row r="2406" spans="1:6" x14ac:dyDescent="0.25">
      <c r="A2406" s="4">
        <v>44470</v>
      </c>
      <c r="B2406" t="s">
        <v>12</v>
      </c>
      <c r="C2406" t="s">
        <v>47</v>
      </c>
      <c r="D2406" s="7">
        <f>SUMIFS($D:$D,$C:$C,C2406,$A:$A,_xlfn.MAXIFS($A:$A,$A:$A,"&lt;"&amp;A2406))+SUMIFS(Movimentacao!$D:$D,Movimentacao!$C:$C,C2406,Movimentacao!$A:$A,A2406)</f>
        <v>72562</v>
      </c>
      <c r="E2406" s="2">
        <v>79.5</v>
      </c>
      <c r="F2406" s="2">
        <f t="shared" si="38"/>
        <v>5768679</v>
      </c>
    </row>
    <row r="2407" spans="1:6" x14ac:dyDescent="0.25">
      <c r="A2407" s="4">
        <v>44470</v>
      </c>
      <c r="B2407" t="s">
        <v>12</v>
      </c>
      <c r="C2407" t="s">
        <v>48</v>
      </c>
      <c r="D2407" s="7">
        <f>SUMIFS($D:$D,$C:$C,C2407,$A:$A,_xlfn.MAXIFS($A:$A,$A:$A,"&lt;"&amp;A2407))+SUMIFS(Movimentacao!$D:$D,Movimentacao!$C:$C,C2407,Movimentacao!$A:$A,A2407)</f>
        <v>117439</v>
      </c>
      <c r="E2407" s="2">
        <v>99.95</v>
      </c>
      <c r="F2407" s="2">
        <f t="shared" si="38"/>
        <v>11738028.050000001</v>
      </c>
    </row>
    <row r="2408" spans="1:6" x14ac:dyDescent="0.25">
      <c r="A2408" s="4">
        <v>44470</v>
      </c>
      <c r="B2408" t="s">
        <v>12</v>
      </c>
      <c r="C2408" t="s">
        <v>49</v>
      </c>
      <c r="D2408" s="7">
        <f>SUMIFS($D:$D,$C:$C,C2408,$A:$A,_xlfn.MAXIFS($A:$A,$A:$A,"&lt;"&amp;A2408))+SUMIFS(Movimentacao!$D:$D,Movimentacao!$C:$C,C2408,Movimentacao!$A:$A,A2408)</f>
        <v>32774</v>
      </c>
      <c r="E2408" s="2">
        <v>65.05</v>
      </c>
      <c r="F2408" s="2">
        <f t="shared" si="38"/>
        <v>2131948.6999999997</v>
      </c>
    </row>
    <row r="2409" spans="1:6" x14ac:dyDescent="0.25">
      <c r="A2409" s="4">
        <v>44470</v>
      </c>
      <c r="B2409" t="s">
        <v>12</v>
      </c>
      <c r="C2409" t="s">
        <v>55</v>
      </c>
      <c r="D2409" s="7">
        <f>SUMIFS($D:$D,$C:$C,C2409,$A:$A,_xlfn.MAXIFS($A:$A,$A:$A,"&lt;"&amp;A2409))+SUMIFS(Movimentacao!$D:$D,Movimentacao!$C:$C,C2409,Movimentacao!$A:$A,A2409)</f>
        <v>30794</v>
      </c>
      <c r="E2409" s="2">
        <v>94.15</v>
      </c>
      <c r="F2409" s="2">
        <f t="shared" si="38"/>
        <v>2899255.1</v>
      </c>
    </row>
    <row r="2410" spans="1:6" x14ac:dyDescent="0.25">
      <c r="A2410" s="4">
        <v>44470</v>
      </c>
      <c r="B2410" t="s">
        <v>12</v>
      </c>
      <c r="C2410" t="s">
        <v>51</v>
      </c>
      <c r="D2410" s="7">
        <f>SUMIFS($D:$D,$C:$C,C2410,$A:$A,_xlfn.MAXIFS($A:$A,$A:$A,"&lt;"&amp;A2410))+SUMIFS(Movimentacao!$D:$D,Movimentacao!$C:$C,C2410,Movimentacao!$A:$A,A2410)</f>
        <v>34257</v>
      </c>
      <c r="E2410" s="2">
        <v>108.92</v>
      </c>
      <c r="F2410" s="2">
        <f t="shared" si="38"/>
        <v>3731272.44</v>
      </c>
    </row>
    <row r="2411" spans="1:6" x14ac:dyDescent="0.25">
      <c r="A2411" s="4">
        <v>44470</v>
      </c>
      <c r="B2411" t="s">
        <v>12</v>
      </c>
      <c r="C2411" t="s">
        <v>52</v>
      </c>
      <c r="D2411" s="7">
        <f>SUMIFS($D:$D,$C:$C,C2411,$A:$A,_xlfn.MAXIFS($A:$A,$A:$A,"&lt;"&amp;A2411))+SUMIFS(Movimentacao!$D:$D,Movimentacao!$C:$C,C2411,Movimentacao!$A:$A,A2411)</f>
        <v>187039</v>
      </c>
      <c r="E2411" s="2">
        <v>98</v>
      </c>
      <c r="F2411" s="2">
        <f t="shared" si="38"/>
        <v>18329822</v>
      </c>
    </row>
    <row r="2412" spans="1:6" x14ac:dyDescent="0.25">
      <c r="A2412" s="4">
        <v>44470</v>
      </c>
      <c r="B2412" t="s">
        <v>12</v>
      </c>
      <c r="C2412" t="s">
        <v>53</v>
      </c>
      <c r="D2412" s="7">
        <f>SUMIFS($D:$D,$C:$C,C2412,$A:$A,_xlfn.MAXIFS($A:$A,$A:$A,"&lt;"&amp;A2412))+SUMIFS(Movimentacao!$D:$D,Movimentacao!$C:$C,C2412,Movimentacao!$A:$A,A2412)</f>
        <v>143144</v>
      </c>
      <c r="E2412" s="2">
        <v>86.33</v>
      </c>
      <c r="F2412" s="2">
        <f t="shared" si="38"/>
        <v>12357621.52</v>
      </c>
    </row>
    <row r="2413" spans="1:6" x14ac:dyDescent="0.25">
      <c r="A2413" s="4">
        <v>44470</v>
      </c>
      <c r="B2413" t="s">
        <v>12</v>
      </c>
      <c r="C2413" t="s">
        <v>50</v>
      </c>
      <c r="D2413" s="7">
        <f>SUMIFS($D:$D,$C:$C,C2413,$A:$A,_xlfn.MAXIFS($A:$A,$A:$A,"&lt;"&amp;A2413))+SUMIFS(Movimentacao!$D:$D,Movimentacao!$C:$C,C2413,Movimentacao!$A:$A,A2413)</f>
        <v>138700</v>
      </c>
      <c r="E2413" s="2">
        <v>100.32</v>
      </c>
      <c r="F2413" s="2">
        <f t="shared" si="38"/>
        <v>13914383.999999998</v>
      </c>
    </row>
    <row r="2414" spans="1:6" x14ac:dyDescent="0.25">
      <c r="A2414" s="4">
        <v>44473</v>
      </c>
      <c r="B2414" t="s">
        <v>12</v>
      </c>
      <c r="C2414" t="s">
        <v>56</v>
      </c>
      <c r="D2414" s="7">
        <f>SUMIFS($D:$D,$C:$C,C2414,$A:$A,_xlfn.MAXIFS($A:$A,$A:$A,"&lt;"&amp;A2414))+SUMIFS(Movimentacao!$D:$D,Movimentacao!$C:$C,C2414,Movimentacao!$A:$A,A2414)</f>
        <v>132323</v>
      </c>
      <c r="E2414" s="2">
        <v>101.1</v>
      </c>
      <c r="F2414" s="2">
        <f t="shared" si="38"/>
        <v>13377855.299999999</v>
      </c>
    </row>
    <row r="2415" spans="1:6" x14ac:dyDescent="0.25">
      <c r="A2415" s="4">
        <v>44473</v>
      </c>
      <c r="B2415" t="s">
        <v>12</v>
      </c>
      <c r="C2415" t="s">
        <v>2685</v>
      </c>
      <c r="D2415" s="7">
        <f>SUMIFS($D:$D,$C:$C,C2415,$A:$A,_xlfn.MAXIFS($A:$A,$A:$A,"&lt;"&amp;A2415))+SUMIFS(Movimentacao!$D:$D,Movimentacao!$C:$C,C2415,Movimentacao!$A:$A,A2415)</f>
        <v>45057</v>
      </c>
      <c r="E2415" s="2">
        <v>102.05</v>
      </c>
      <c r="F2415" s="2">
        <f t="shared" si="38"/>
        <v>4598066.8499999996</v>
      </c>
    </row>
    <row r="2416" spans="1:6" x14ac:dyDescent="0.25">
      <c r="A2416" s="4">
        <v>44473</v>
      </c>
      <c r="B2416" t="s">
        <v>12</v>
      </c>
      <c r="C2416" t="s">
        <v>2682</v>
      </c>
      <c r="D2416" s="7">
        <f>SUMIFS($D:$D,$C:$C,C2416,$A:$A,_xlfn.MAXIFS($A:$A,$A:$A,"&lt;"&amp;A2416))+SUMIFS(Movimentacao!$D:$D,Movimentacao!$C:$C,C2416,Movimentacao!$A:$A,A2416)</f>
        <v>79643</v>
      </c>
      <c r="E2416" s="2">
        <v>84</v>
      </c>
      <c r="F2416" s="2">
        <f t="shared" si="38"/>
        <v>6690012</v>
      </c>
    </row>
    <row r="2417" spans="1:6" x14ac:dyDescent="0.25">
      <c r="A2417" s="4">
        <v>44473</v>
      </c>
      <c r="B2417" t="s">
        <v>12</v>
      </c>
      <c r="C2417" t="s">
        <v>2680</v>
      </c>
      <c r="D2417" s="7">
        <f>SUMIFS($D:$D,$C:$C,C2417,$A:$A,_xlfn.MAXIFS($A:$A,$A:$A,"&lt;"&amp;A2417))+SUMIFS(Movimentacao!$D:$D,Movimentacao!$C:$C,C2417,Movimentacao!$A:$A,A2417)</f>
        <v>119850</v>
      </c>
      <c r="E2417" s="2">
        <v>101.5</v>
      </c>
      <c r="F2417" s="2">
        <f t="shared" si="38"/>
        <v>12164775</v>
      </c>
    </row>
    <row r="2418" spans="1:6" x14ac:dyDescent="0.25">
      <c r="A2418" s="4">
        <v>44473</v>
      </c>
      <c r="B2418" t="s">
        <v>12</v>
      </c>
      <c r="C2418" t="s">
        <v>2673</v>
      </c>
      <c r="D2418" s="7">
        <f>SUMIFS($D:$D,$C:$C,C2418,$A:$A,_xlfn.MAXIFS($A:$A,$A:$A,"&lt;"&amp;A2418))+SUMIFS(Movimentacao!$D:$D,Movimentacao!$C:$C,C2418,Movimentacao!$A:$A,A2418)</f>
        <v>626</v>
      </c>
      <c r="E2418" s="2">
        <v>98.23</v>
      </c>
      <c r="F2418" s="2">
        <f t="shared" si="38"/>
        <v>61491.98</v>
      </c>
    </row>
    <row r="2419" spans="1:6" x14ac:dyDescent="0.25">
      <c r="A2419" s="4">
        <v>44473</v>
      </c>
      <c r="B2419" t="s">
        <v>12</v>
      </c>
      <c r="C2419" t="s">
        <v>2672</v>
      </c>
      <c r="D2419" s="7">
        <f>SUMIFS($D:$D,$C:$C,C2419,$A:$A,_xlfn.MAXIFS($A:$A,$A:$A,"&lt;"&amp;A2419))+SUMIFS(Movimentacao!$D:$D,Movimentacao!$C:$C,C2419,Movimentacao!$A:$A,A2419)</f>
        <v>125878</v>
      </c>
      <c r="E2419" s="2">
        <v>79.239999999999995</v>
      </c>
      <c r="F2419" s="2">
        <f t="shared" si="38"/>
        <v>9974572.7199999988</v>
      </c>
    </row>
    <row r="2420" spans="1:6" x14ac:dyDescent="0.25">
      <c r="A2420" s="4">
        <v>44473</v>
      </c>
      <c r="B2420" t="s">
        <v>12</v>
      </c>
      <c r="C2420" t="s">
        <v>2671</v>
      </c>
      <c r="D2420" s="7">
        <f>SUMIFS($D:$D,$C:$C,C2420,$A:$A,_xlfn.MAXIFS($A:$A,$A:$A,"&lt;"&amp;A2420))+SUMIFS(Movimentacao!$D:$D,Movimentacao!$C:$C,C2420,Movimentacao!$A:$A,A2420)</f>
        <v>55971</v>
      </c>
      <c r="E2420" s="2">
        <v>179.05</v>
      </c>
      <c r="F2420" s="2">
        <f t="shared" si="38"/>
        <v>10021607.550000001</v>
      </c>
    </row>
    <row r="2421" spans="1:6" x14ac:dyDescent="0.25">
      <c r="A2421" s="4">
        <v>44473</v>
      </c>
      <c r="B2421" t="s">
        <v>12</v>
      </c>
      <c r="C2421" t="s">
        <v>2670</v>
      </c>
      <c r="D2421" s="7">
        <f>SUMIFS($D:$D,$C:$C,C2421,$A:$A,_xlfn.MAXIFS($A:$A,$A:$A,"&lt;"&amp;A2421))+SUMIFS(Movimentacao!$D:$D,Movimentacao!$C:$C,C2421,Movimentacao!$A:$A,A2421)</f>
        <v>72289</v>
      </c>
      <c r="E2421" s="2">
        <v>72.92</v>
      </c>
      <c r="F2421" s="2">
        <f t="shared" si="38"/>
        <v>5271313.88</v>
      </c>
    </row>
    <row r="2422" spans="1:6" x14ac:dyDescent="0.25">
      <c r="A2422" s="4">
        <v>44473</v>
      </c>
      <c r="B2422" t="s">
        <v>12</v>
      </c>
      <c r="C2422" t="s">
        <v>2687</v>
      </c>
      <c r="D2422" s="7">
        <f>SUMIFS($D:$D,$C:$C,C2422,$A:$A,_xlfn.MAXIFS($A:$A,$A:$A,"&lt;"&amp;A2422))+SUMIFS(Movimentacao!$D:$D,Movimentacao!$C:$C,C2422,Movimentacao!$A:$A,A2422)</f>
        <v>6604</v>
      </c>
      <c r="E2422" s="2">
        <v>75.349999999999994</v>
      </c>
      <c r="F2422" s="2">
        <f t="shared" si="38"/>
        <v>497611.39999999997</v>
      </c>
    </row>
    <row r="2423" spans="1:6" x14ac:dyDescent="0.25">
      <c r="A2423" s="4">
        <v>44473</v>
      </c>
      <c r="B2423" t="s">
        <v>12</v>
      </c>
      <c r="C2423" t="s">
        <v>55</v>
      </c>
      <c r="D2423" s="7">
        <f>SUMIFS($D:$D,$C:$C,C2423,$A:$A,_xlfn.MAXIFS($A:$A,$A:$A,"&lt;"&amp;A2423))+SUMIFS(Movimentacao!$D:$D,Movimentacao!$C:$C,C2423,Movimentacao!$A:$A,A2423)</f>
        <v>30794</v>
      </c>
      <c r="E2423" s="2">
        <v>94.5</v>
      </c>
      <c r="F2423" s="2">
        <f t="shared" si="38"/>
        <v>2910033</v>
      </c>
    </row>
    <row r="2424" spans="1:6" x14ac:dyDescent="0.25">
      <c r="A2424" s="4">
        <v>44473</v>
      </c>
      <c r="B2424" t="s">
        <v>12</v>
      </c>
      <c r="C2424" t="s">
        <v>53</v>
      </c>
      <c r="D2424" s="7">
        <f>SUMIFS($D:$D,$C:$C,C2424,$A:$A,_xlfn.MAXIFS($A:$A,$A:$A,"&lt;"&amp;A2424))+SUMIFS(Movimentacao!$D:$D,Movimentacao!$C:$C,C2424,Movimentacao!$A:$A,A2424)</f>
        <v>141388</v>
      </c>
      <c r="E2424" s="2">
        <v>86.48</v>
      </c>
      <c r="F2424" s="2">
        <f t="shared" si="38"/>
        <v>12227234.24</v>
      </c>
    </row>
    <row r="2425" spans="1:6" x14ac:dyDescent="0.25">
      <c r="A2425" s="4">
        <v>44473</v>
      </c>
      <c r="B2425" t="s">
        <v>12</v>
      </c>
      <c r="C2425" t="s">
        <v>52</v>
      </c>
      <c r="D2425" s="7">
        <f>SUMIFS($D:$D,$C:$C,C2425,$A:$A,_xlfn.MAXIFS($A:$A,$A:$A,"&lt;"&amp;A2425))+SUMIFS(Movimentacao!$D:$D,Movimentacao!$C:$C,C2425,Movimentacao!$A:$A,A2425)</f>
        <v>187039</v>
      </c>
      <c r="E2425" s="2">
        <v>98.24</v>
      </c>
      <c r="F2425" s="2">
        <f t="shared" si="38"/>
        <v>18374711.359999999</v>
      </c>
    </row>
    <row r="2426" spans="1:6" x14ac:dyDescent="0.25">
      <c r="A2426" s="4">
        <v>44473</v>
      </c>
      <c r="B2426" t="s">
        <v>12</v>
      </c>
      <c r="C2426" t="s">
        <v>51</v>
      </c>
      <c r="D2426" s="7">
        <f>SUMIFS($D:$D,$C:$C,C2426,$A:$A,_xlfn.MAXIFS($A:$A,$A:$A,"&lt;"&amp;A2426))+SUMIFS(Movimentacao!$D:$D,Movimentacao!$C:$C,C2426,Movimentacao!$A:$A,A2426)</f>
        <v>34257</v>
      </c>
      <c r="E2426" s="2">
        <v>109.5</v>
      </c>
      <c r="F2426" s="2">
        <f t="shared" si="38"/>
        <v>3751141.5</v>
      </c>
    </row>
    <row r="2427" spans="1:6" x14ac:dyDescent="0.25">
      <c r="A2427" s="4">
        <v>44473</v>
      </c>
      <c r="B2427" t="s">
        <v>12</v>
      </c>
      <c r="C2427" t="s">
        <v>50</v>
      </c>
      <c r="D2427" s="7">
        <f>SUMIFS($D:$D,$C:$C,C2427,$A:$A,_xlfn.MAXIFS($A:$A,$A:$A,"&lt;"&amp;A2427))+SUMIFS(Movimentacao!$D:$D,Movimentacao!$C:$C,C2427,Movimentacao!$A:$A,A2427)</f>
        <v>138700</v>
      </c>
      <c r="E2427" s="2">
        <v>99.18</v>
      </c>
      <c r="F2427" s="2">
        <f t="shared" si="38"/>
        <v>13756266.000000002</v>
      </c>
    </row>
    <row r="2428" spans="1:6" x14ac:dyDescent="0.25">
      <c r="A2428" s="4">
        <v>44473</v>
      </c>
      <c r="B2428" t="s">
        <v>12</v>
      </c>
      <c r="C2428" t="s">
        <v>49</v>
      </c>
      <c r="D2428" s="7">
        <f>SUMIFS($D:$D,$C:$C,C2428,$A:$A,_xlfn.MAXIFS($A:$A,$A:$A,"&lt;"&amp;A2428))+SUMIFS(Movimentacao!$D:$D,Movimentacao!$C:$C,C2428,Movimentacao!$A:$A,A2428)</f>
        <v>32774</v>
      </c>
      <c r="E2428" s="2">
        <v>65.33</v>
      </c>
      <c r="F2428" s="2">
        <f t="shared" si="38"/>
        <v>2141125.42</v>
      </c>
    </row>
    <row r="2429" spans="1:6" x14ac:dyDescent="0.25">
      <c r="A2429" s="4">
        <v>44473</v>
      </c>
      <c r="B2429" t="s">
        <v>12</v>
      </c>
      <c r="C2429" t="s">
        <v>48</v>
      </c>
      <c r="D2429" s="7">
        <f>SUMIFS($D:$D,$C:$C,C2429,$A:$A,_xlfn.MAXIFS($A:$A,$A:$A,"&lt;"&amp;A2429))+SUMIFS(Movimentacao!$D:$D,Movimentacao!$C:$C,C2429,Movimentacao!$A:$A,A2429)</f>
        <v>117439</v>
      </c>
      <c r="E2429" s="2">
        <v>98</v>
      </c>
      <c r="F2429" s="2">
        <f t="shared" si="38"/>
        <v>11509022</v>
      </c>
    </row>
    <row r="2430" spans="1:6" x14ac:dyDescent="0.25">
      <c r="A2430" s="4">
        <v>44473</v>
      </c>
      <c r="B2430" t="s">
        <v>12</v>
      </c>
      <c r="C2430" t="s">
        <v>47</v>
      </c>
      <c r="D2430" s="7">
        <f>SUMIFS($D:$D,$C:$C,C2430,$A:$A,_xlfn.MAXIFS($A:$A,$A:$A,"&lt;"&amp;A2430))+SUMIFS(Movimentacao!$D:$D,Movimentacao!$C:$C,C2430,Movimentacao!$A:$A,A2430)</f>
        <v>72562</v>
      </c>
      <c r="E2430" s="2">
        <v>79.5</v>
      </c>
      <c r="F2430" s="2">
        <f t="shared" si="38"/>
        <v>5768679</v>
      </c>
    </row>
    <row r="2431" spans="1:6" x14ac:dyDescent="0.25">
      <c r="A2431" s="4">
        <v>44473</v>
      </c>
      <c r="B2431" t="s">
        <v>12</v>
      </c>
      <c r="C2431" t="s">
        <v>54</v>
      </c>
      <c r="D2431" s="7">
        <f>SUMIFS($D:$D,$C:$C,C2431,$A:$A,_xlfn.MAXIFS($A:$A,$A:$A,"&lt;"&amp;A2431))+SUMIFS(Movimentacao!$D:$D,Movimentacao!$C:$C,C2431,Movimentacao!$A:$A,A2431)</f>
        <v>85534</v>
      </c>
      <c r="E2431" s="2">
        <v>49.51</v>
      </c>
      <c r="F2431" s="2">
        <f t="shared" si="38"/>
        <v>4234788.34</v>
      </c>
    </row>
    <row r="2432" spans="1:6" x14ac:dyDescent="0.25">
      <c r="A2432" s="4">
        <v>44474</v>
      </c>
      <c r="B2432" t="s">
        <v>12</v>
      </c>
      <c r="C2432" t="s">
        <v>2671</v>
      </c>
      <c r="D2432" s="7">
        <f>SUMIFS($D:$D,$C:$C,C2432,$A:$A,_xlfn.MAXIFS($A:$A,$A:$A,"&lt;"&amp;A2432))+SUMIFS(Movimentacao!$D:$D,Movimentacao!$C:$C,C2432,Movimentacao!$A:$A,A2432)</f>
        <v>55971</v>
      </c>
      <c r="E2432" s="2">
        <v>178.25</v>
      </c>
      <c r="F2432" s="2">
        <f t="shared" si="38"/>
        <v>9976830.75</v>
      </c>
    </row>
    <row r="2433" spans="1:6" x14ac:dyDescent="0.25">
      <c r="A2433" s="4">
        <v>44474</v>
      </c>
      <c r="B2433" t="s">
        <v>12</v>
      </c>
      <c r="C2433" t="s">
        <v>2672</v>
      </c>
      <c r="D2433" s="7">
        <f>SUMIFS($D:$D,$C:$C,C2433,$A:$A,_xlfn.MAXIFS($A:$A,$A:$A,"&lt;"&amp;A2433))+SUMIFS(Movimentacao!$D:$D,Movimentacao!$C:$C,C2433,Movimentacao!$A:$A,A2433)</f>
        <v>125878</v>
      </c>
      <c r="E2433" s="2">
        <v>78.489999999999995</v>
      </c>
      <c r="F2433" s="2">
        <f t="shared" si="38"/>
        <v>9880164.2199999988</v>
      </c>
    </row>
    <row r="2434" spans="1:6" x14ac:dyDescent="0.25">
      <c r="A2434" s="4">
        <v>44474</v>
      </c>
      <c r="B2434" t="s">
        <v>12</v>
      </c>
      <c r="C2434" t="s">
        <v>2673</v>
      </c>
      <c r="D2434" s="7">
        <f>SUMIFS($D:$D,$C:$C,C2434,$A:$A,_xlfn.MAXIFS($A:$A,$A:$A,"&lt;"&amp;A2434))+SUMIFS(Movimentacao!$D:$D,Movimentacao!$C:$C,C2434,Movimentacao!$A:$A,A2434)</f>
        <v>626</v>
      </c>
      <c r="E2434" s="2">
        <v>98.25</v>
      </c>
      <c r="F2434" s="2">
        <f t="shared" si="38"/>
        <v>61504.5</v>
      </c>
    </row>
    <row r="2435" spans="1:6" x14ac:dyDescent="0.25">
      <c r="A2435" s="4">
        <v>44474</v>
      </c>
      <c r="B2435" t="s">
        <v>12</v>
      </c>
      <c r="C2435" t="s">
        <v>2687</v>
      </c>
      <c r="D2435" s="7">
        <f>SUMIFS($D:$D,$C:$C,C2435,$A:$A,_xlfn.MAXIFS($A:$A,$A:$A,"&lt;"&amp;A2435))+SUMIFS(Movimentacao!$D:$D,Movimentacao!$C:$C,C2435,Movimentacao!$A:$A,A2435)</f>
        <v>6604</v>
      </c>
      <c r="E2435" s="2">
        <v>76.040000000000006</v>
      </c>
      <c r="F2435" s="2">
        <f t="shared" si="38"/>
        <v>502168.16000000003</v>
      </c>
    </row>
    <row r="2436" spans="1:6" x14ac:dyDescent="0.25">
      <c r="A2436" s="4">
        <v>44474</v>
      </c>
      <c r="B2436" t="s">
        <v>12</v>
      </c>
      <c r="C2436" t="s">
        <v>2682</v>
      </c>
      <c r="D2436" s="7">
        <f>SUMIFS($D:$D,$C:$C,C2436,$A:$A,_xlfn.MAXIFS($A:$A,$A:$A,"&lt;"&amp;A2436))+SUMIFS(Movimentacao!$D:$D,Movimentacao!$C:$C,C2436,Movimentacao!$A:$A,A2436)</f>
        <v>79643</v>
      </c>
      <c r="E2436" s="2">
        <v>84.85</v>
      </c>
      <c r="F2436" s="2">
        <f t="shared" si="38"/>
        <v>6757708.5499999998</v>
      </c>
    </row>
    <row r="2437" spans="1:6" x14ac:dyDescent="0.25">
      <c r="A2437" s="4">
        <v>44474</v>
      </c>
      <c r="B2437" t="s">
        <v>12</v>
      </c>
      <c r="C2437" t="s">
        <v>2685</v>
      </c>
      <c r="D2437" s="7">
        <f>SUMIFS($D:$D,$C:$C,C2437,$A:$A,_xlfn.MAXIFS($A:$A,$A:$A,"&lt;"&amp;A2437))+SUMIFS(Movimentacao!$D:$D,Movimentacao!$C:$C,C2437,Movimentacao!$A:$A,A2437)</f>
        <v>26084</v>
      </c>
      <c r="E2437" s="2">
        <v>102.06</v>
      </c>
      <c r="F2437" s="2">
        <f t="shared" si="38"/>
        <v>2662133.04</v>
      </c>
    </row>
    <row r="2438" spans="1:6" x14ac:dyDescent="0.25">
      <c r="A2438" s="4">
        <v>44474</v>
      </c>
      <c r="B2438" t="s">
        <v>12</v>
      </c>
      <c r="C2438" t="s">
        <v>2670</v>
      </c>
      <c r="D2438" s="7">
        <f>SUMIFS($D:$D,$C:$C,C2438,$A:$A,_xlfn.MAXIFS($A:$A,$A:$A,"&lt;"&amp;A2438))+SUMIFS(Movimentacao!$D:$D,Movimentacao!$C:$C,C2438,Movimentacao!$A:$A,A2438)</f>
        <v>72289</v>
      </c>
      <c r="E2438" s="2">
        <v>72.87</v>
      </c>
      <c r="F2438" s="2">
        <f t="shared" si="38"/>
        <v>5267699.4300000006</v>
      </c>
    </row>
    <row r="2439" spans="1:6" x14ac:dyDescent="0.25">
      <c r="A2439" s="4">
        <v>44474</v>
      </c>
      <c r="B2439" t="s">
        <v>12</v>
      </c>
      <c r="C2439" t="s">
        <v>2680</v>
      </c>
      <c r="D2439" s="7">
        <f>SUMIFS($D:$D,$C:$C,C2439,$A:$A,_xlfn.MAXIFS($A:$A,$A:$A,"&lt;"&amp;A2439))+SUMIFS(Movimentacao!$D:$D,Movimentacao!$C:$C,C2439,Movimentacao!$A:$A,A2439)</f>
        <v>119850</v>
      </c>
      <c r="E2439" s="2">
        <v>101.17</v>
      </c>
      <c r="F2439" s="2">
        <f t="shared" si="38"/>
        <v>12125224.5</v>
      </c>
    </row>
    <row r="2440" spans="1:6" x14ac:dyDescent="0.25">
      <c r="A2440" s="4">
        <v>44474</v>
      </c>
      <c r="B2440" t="s">
        <v>12</v>
      </c>
      <c r="C2440" t="s">
        <v>56</v>
      </c>
      <c r="D2440" s="7">
        <f>SUMIFS($D:$D,$C:$C,C2440,$A:$A,_xlfn.MAXIFS($A:$A,$A:$A,"&lt;"&amp;A2440))+SUMIFS(Movimentacao!$D:$D,Movimentacao!$C:$C,C2440,Movimentacao!$A:$A,A2440)</f>
        <v>132323</v>
      </c>
      <c r="E2440" s="2">
        <v>101.49</v>
      </c>
      <c r="F2440" s="2">
        <f t="shared" si="38"/>
        <v>13429461.27</v>
      </c>
    </row>
    <row r="2441" spans="1:6" x14ac:dyDescent="0.25">
      <c r="A2441" s="4">
        <v>44474</v>
      </c>
      <c r="B2441" t="s">
        <v>12</v>
      </c>
      <c r="C2441" t="s">
        <v>55</v>
      </c>
      <c r="D2441" s="7">
        <f>SUMIFS($D:$D,$C:$C,C2441,$A:$A,_xlfn.MAXIFS($A:$A,$A:$A,"&lt;"&amp;A2441))+SUMIFS(Movimentacao!$D:$D,Movimentacao!$C:$C,C2441,Movimentacao!$A:$A,A2441)</f>
        <v>30794</v>
      </c>
      <c r="E2441" s="2">
        <v>96.3</v>
      </c>
      <c r="F2441" s="2">
        <f t="shared" ref="F2441:F2504" si="39">D2441*E2441</f>
        <v>2965462.1999999997</v>
      </c>
    </row>
    <row r="2442" spans="1:6" x14ac:dyDescent="0.25">
      <c r="A2442" s="4">
        <v>44474</v>
      </c>
      <c r="B2442" t="s">
        <v>12</v>
      </c>
      <c r="C2442" t="s">
        <v>54</v>
      </c>
      <c r="D2442" s="7">
        <f>SUMIFS($D:$D,$C:$C,C2442,$A:$A,_xlfn.MAXIFS($A:$A,$A:$A,"&lt;"&amp;A2442))+SUMIFS(Movimentacao!$D:$D,Movimentacao!$C:$C,C2442,Movimentacao!$A:$A,A2442)</f>
        <v>85534</v>
      </c>
      <c r="E2442" s="2">
        <v>49.99</v>
      </c>
      <c r="F2442" s="2">
        <f t="shared" si="39"/>
        <v>4275844.66</v>
      </c>
    </row>
    <row r="2443" spans="1:6" x14ac:dyDescent="0.25">
      <c r="A2443" s="4">
        <v>44474</v>
      </c>
      <c r="B2443" t="s">
        <v>12</v>
      </c>
      <c r="C2443" t="s">
        <v>53</v>
      </c>
      <c r="D2443" s="7">
        <f>SUMIFS($D:$D,$C:$C,C2443,$A:$A,_xlfn.MAXIFS($A:$A,$A:$A,"&lt;"&amp;A2443))+SUMIFS(Movimentacao!$D:$D,Movimentacao!$C:$C,C2443,Movimentacao!$A:$A,A2443)</f>
        <v>139604</v>
      </c>
      <c r="E2443" s="2">
        <v>86.37</v>
      </c>
      <c r="F2443" s="2">
        <f t="shared" si="39"/>
        <v>12057597.48</v>
      </c>
    </row>
    <row r="2444" spans="1:6" x14ac:dyDescent="0.25">
      <c r="A2444" s="4">
        <v>44474</v>
      </c>
      <c r="B2444" t="s">
        <v>12</v>
      </c>
      <c r="C2444" t="s">
        <v>52</v>
      </c>
      <c r="D2444" s="7">
        <f>SUMIFS($D:$D,$C:$C,C2444,$A:$A,_xlfn.MAXIFS($A:$A,$A:$A,"&lt;"&amp;A2444))+SUMIFS(Movimentacao!$D:$D,Movimentacao!$C:$C,C2444,Movimentacao!$A:$A,A2444)</f>
        <v>187039</v>
      </c>
      <c r="E2444" s="2">
        <v>98.42</v>
      </c>
      <c r="F2444" s="2">
        <f t="shared" si="39"/>
        <v>18408378.379999999</v>
      </c>
    </row>
    <row r="2445" spans="1:6" x14ac:dyDescent="0.25">
      <c r="A2445" s="4">
        <v>44474</v>
      </c>
      <c r="B2445" t="s">
        <v>12</v>
      </c>
      <c r="C2445" t="s">
        <v>51</v>
      </c>
      <c r="D2445" s="7">
        <f>SUMIFS($D:$D,$C:$C,C2445,$A:$A,_xlfn.MAXIFS($A:$A,$A:$A,"&lt;"&amp;A2445))+SUMIFS(Movimentacao!$D:$D,Movimentacao!$C:$C,C2445,Movimentacao!$A:$A,A2445)</f>
        <v>34257</v>
      </c>
      <c r="E2445" s="2">
        <v>107</v>
      </c>
      <c r="F2445" s="2">
        <f t="shared" si="39"/>
        <v>3665499</v>
      </c>
    </row>
    <row r="2446" spans="1:6" x14ac:dyDescent="0.25">
      <c r="A2446" s="4">
        <v>44474</v>
      </c>
      <c r="B2446" t="s">
        <v>12</v>
      </c>
      <c r="C2446" t="s">
        <v>50</v>
      </c>
      <c r="D2446" s="7">
        <f>SUMIFS($D:$D,$C:$C,C2446,$A:$A,_xlfn.MAXIFS($A:$A,$A:$A,"&lt;"&amp;A2446))+SUMIFS(Movimentacao!$D:$D,Movimentacao!$C:$C,C2446,Movimentacao!$A:$A,A2446)</f>
        <v>138700</v>
      </c>
      <c r="E2446" s="2">
        <v>100.75</v>
      </c>
      <c r="F2446" s="2">
        <f t="shared" si="39"/>
        <v>13974025</v>
      </c>
    </row>
    <row r="2447" spans="1:6" x14ac:dyDescent="0.25">
      <c r="A2447" s="4">
        <v>44474</v>
      </c>
      <c r="B2447" t="s">
        <v>12</v>
      </c>
      <c r="C2447" t="s">
        <v>49</v>
      </c>
      <c r="D2447" s="7">
        <f>SUMIFS($D:$D,$C:$C,C2447,$A:$A,_xlfn.MAXIFS($A:$A,$A:$A,"&lt;"&amp;A2447))+SUMIFS(Movimentacao!$D:$D,Movimentacao!$C:$C,C2447,Movimentacao!$A:$A,A2447)</f>
        <v>32774</v>
      </c>
      <c r="E2447" s="2">
        <v>65.5</v>
      </c>
      <c r="F2447" s="2">
        <f t="shared" si="39"/>
        <v>2146697</v>
      </c>
    </row>
    <row r="2448" spans="1:6" x14ac:dyDescent="0.25">
      <c r="A2448" s="4">
        <v>44474</v>
      </c>
      <c r="B2448" t="s">
        <v>12</v>
      </c>
      <c r="C2448" t="s">
        <v>48</v>
      </c>
      <c r="D2448" s="7">
        <f>SUMIFS($D:$D,$C:$C,C2448,$A:$A,_xlfn.MAXIFS($A:$A,$A:$A,"&lt;"&amp;A2448))+SUMIFS(Movimentacao!$D:$D,Movimentacao!$C:$C,C2448,Movimentacao!$A:$A,A2448)</f>
        <v>117439</v>
      </c>
      <c r="E2448" s="2">
        <v>98.5</v>
      </c>
      <c r="F2448" s="2">
        <f t="shared" si="39"/>
        <v>11567741.5</v>
      </c>
    </row>
    <row r="2449" spans="1:6" x14ac:dyDescent="0.25">
      <c r="A2449" s="4">
        <v>44474</v>
      </c>
      <c r="B2449" t="s">
        <v>12</v>
      </c>
      <c r="C2449" t="s">
        <v>47</v>
      </c>
      <c r="D2449" s="7">
        <f>SUMIFS($D:$D,$C:$C,C2449,$A:$A,_xlfn.MAXIFS($A:$A,$A:$A,"&lt;"&amp;A2449))+SUMIFS(Movimentacao!$D:$D,Movimentacao!$C:$C,C2449,Movimentacao!$A:$A,A2449)</f>
        <v>72562</v>
      </c>
      <c r="E2449" s="2">
        <v>79</v>
      </c>
      <c r="F2449" s="2">
        <f t="shared" si="39"/>
        <v>5732398</v>
      </c>
    </row>
    <row r="2450" spans="1:6" x14ac:dyDescent="0.25">
      <c r="A2450" s="4">
        <v>44475</v>
      </c>
      <c r="B2450" t="s">
        <v>12</v>
      </c>
      <c r="C2450" t="s">
        <v>2687</v>
      </c>
      <c r="D2450" s="7">
        <f>SUMIFS($D:$D,$C:$C,C2450,$A:$A,_xlfn.MAXIFS($A:$A,$A:$A,"&lt;"&amp;A2450))+SUMIFS(Movimentacao!$D:$D,Movimentacao!$C:$C,C2450,Movimentacao!$A:$A,A2450)</f>
        <v>6604</v>
      </c>
      <c r="E2450" s="2">
        <v>77.180000000000007</v>
      </c>
      <c r="F2450" s="2">
        <f t="shared" si="39"/>
        <v>509696.72000000003</v>
      </c>
    </row>
    <row r="2451" spans="1:6" x14ac:dyDescent="0.25">
      <c r="A2451" s="4">
        <v>44475</v>
      </c>
      <c r="B2451" t="s">
        <v>12</v>
      </c>
      <c r="C2451" t="s">
        <v>2685</v>
      </c>
      <c r="D2451" s="7">
        <f>SUMIFS($D:$D,$C:$C,C2451,$A:$A,_xlfn.MAXIFS($A:$A,$A:$A,"&lt;"&amp;A2451))+SUMIFS(Movimentacao!$D:$D,Movimentacao!$C:$C,C2451,Movimentacao!$A:$A,A2451)</f>
        <v>20869</v>
      </c>
      <c r="E2451" s="2">
        <v>102.79</v>
      </c>
      <c r="F2451" s="2">
        <f t="shared" si="39"/>
        <v>2145124.5100000002</v>
      </c>
    </row>
    <row r="2452" spans="1:6" x14ac:dyDescent="0.25">
      <c r="A2452" s="4">
        <v>44475</v>
      </c>
      <c r="B2452" t="s">
        <v>12</v>
      </c>
      <c r="C2452" t="s">
        <v>2682</v>
      </c>
      <c r="D2452" s="7">
        <f>SUMIFS($D:$D,$C:$C,C2452,$A:$A,_xlfn.MAXIFS($A:$A,$A:$A,"&lt;"&amp;A2452))+SUMIFS(Movimentacao!$D:$D,Movimentacao!$C:$C,C2452,Movimentacao!$A:$A,A2452)</f>
        <v>79643</v>
      </c>
      <c r="E2452" s="2">
        <v>84.85</v>
      </c>
      <c r="F2452" s="2">
        <f t="shared" si="39"/>
        <v>6757708.5499999998</v>
      </c>
    </row>
    <row r="2453" spans="1:6" x14ac:dyDescent="0.25">
      <c r="A2453" s="4">
        <v>44475</v>
      </c>
      <c r="B2453" t="s">
        <v>12</v>
      </c>
      <c r="C2453" t="s">
        <v>2680</v>
      </c>
      <c r="D2453" s="7">
        <f>SUMIFS($D:$D,$C:$C,C2453,$A:$A,_xlfn.MAXIFS($A:$A,$A:$A,"&lt;"&amp;A2453))+SUMIFS(Movimentacao!$D:$D,Movimentacao!$C:$C,C2453,Movimentacao!$A:$A,A2453)</f>
        <v>119850</v>
      </c>
      <c r="E2453" s="2">
        <v>101.21</v>
      </c>
      <c r="F2453" s="2">
        <f t="shared" si="39"/>
        <v>12130018.5</v>
      </c>
    </row>
    <row r="2454" spans="1:6" x14ac:dyDescent="0.25">
      <c r="A2454" s="4">
        <v>44475</v>
      </c>
      <c r="B2454" t="s">
        <v>12</v>
      </c>
      <c r="C2454" t="s">
        <v>2673</v>
      </c>
      <c r="D2454" s="7">
        <f>SUMIFS($D:$D,$C:$C,C2454,$A:$A,_xlfn.MAXIFS($A:$A,$A:$A,"&lt;"&amp;A2454))+SUMIFS(Movimentacao!$D:$D,Movimentacao!$C:$C,C2454,Movimentacao!$A:$A,A2454)</f>
        <v>626</v>
      </c>
      <c r="E2454" s="2">
        <v>98.34</v>
      </c>
      <c r="F2454" s="2">
        <f t="shared" si="39"/>
        <v>61560.840000000004</v>
      </c>
    </row>
    <row r="2455" spans="1:6" x14ac:dyDescent="0.25">
      <c r="A2455" s="4">
        <v>44475</v>
      </c>
      <c r="B2455" t="s">
        <v>12</v>
      </c>
      <c r="C2455" t="s">
        <v>2672</v>
      </c>
      <c r="D2455" s="7">
        <f>SUMIFS($D:$D,$C:$C,C2455,$A:$A,_xlfn.MAXIFS($A:$A,$A:$A,"&lt;"&amp;A2455))+SUMIFS(Movimentacao!$D:$D,Movimentacao!$C:$C,C2455,Movimentacao!$A:$A,A2455)</f>
        <v>125878</v>
      </c>
      <c r="E2455" s="2">
        <v>78</v>
      </c>
      <c r="F2455" s="2">
        <f t="shared" si="39"/>
        <v>9818484</v>
      </c>
    </row>
    <row r="2456" spans="1:6" x14ac:dyDescent="0.25">
      <c r="A2456" s="4">
        <v>44475</v>
      </c>
      <c r="B2456" t="s">
        <v>12</v>
      </c>
      <c r="C2456" t="s">
        <v>2671</v>
      </c>
      <c r="D2456" s="7">
        <f>SUMIFS($D:$D,$C:$C,C2456,$A:$A,_xlfn.MAXIFS($A:$A,$A:$A,"&lt;"&amp;A2456))+SUMIFS(Movimentacao!$D:$D,Movimentacao!$C:$C,C2456,Movimentacao!$A:$A,A2456)</f>
        <v>55971</v>
      </c>
      <c r="E2456" s="2">
        <v>178.9</v>
      </c>
      <c r="F2456" s="2">
        <f t="shared" si="39"/>
        <v>10013211.9</v>
      </c>
    </row>
    <row r="2457" spans="1:6" x14ac:dyDescent="0.25">
      <c r="A2457" s="4">
        <v>44475</v>
      </c>
      <c r="B2457" t="s">
        <v>12</v>
      </c>
      <c r="C2457" t="s">
        <v>2670</v>
      </c>
      <c r="D2457" s="7">
        <f>SUMIFS($D:$D,$C:$C,C2457,$A:$A,_xlfn.MAXIFS($A:$A,$A:$A,"&lt;"&amp;A2457))+SUMIFS(Movimentacao!$D:$D,Movimentacao!$C:$C,C2457,Movimentacao!$A:$A,A2457)</f>
        <v>72289</v>
      </c>
      <c r="E2457" s="2">
        <v>72.37</v>
      </c>
      <c r="F2457" s="2">
        <f t="shared" si="39"/>
        <v>5231554.9300000006</v>
      </c>
    </row>
    <row r="2458" spans="1:6" x14ac:dyDescent="0.25">
      <c r="A2458" s="4">
        <v>44475</v>
      </c>
      <c r="B2458" t="s">
        <v>12</v>
      </c>
      <c r="C2458" t="s">
        <v>56</v>
      </c>
      <c r="D2458" s="7">
        <f>SUMIFS($D:$D,$C:$C,C2458,$A:$A,_xlfn.MAXIFS($A:$A,$A:$A,"&lt;"&amp;A2458))+SUMIFS(Movimentacao!$D:$D,Movimentacao!$C:$C,C2458,Movimentacao!$A:$A,A2458)</f>
        <v>132323</v>
      </c>
      <c r="E2458" s="2">
        <v>101.91</v>
      </c>
      <c r="F2458" s="2">
        <f t="shared" si="39"/>
        <v>13485036.93</v>
      </c>
    </row>
    <row r="2459" spans="1:6" x14ac:dyDescent="0.25">
      <c r="A2459" s="4">
        <v>44475</v>
      </c>
      <c r="B2459" t="s">
        <v>12</v>
      </c>
      <c r="C2459" t="s">
        <v>47</v>
      </c>
      <c r="D2459" s="7">
        <f>SUMIFS($D:$D,$C:$C,C2459,$A:$A,_xlfn.MAXIFS($A:$A,$A:$A,"&lt;"&amp;A2459))+SUMIFS(Movimentacao!$D:$D,Movimentacao!$C:$C,C2459,Movimentacao!$A:$A,A2459)</f>
        <v>72562</v>
      </c>
      <c r="E2459" s="2">
        <v>78.39</v>
      </c>
      <c r="F2459" s="2">
        <f t="shared" si="39"/>
        <v>5688135.1799999997</v>
      </c>
    </row>
    <row r="2460" spans="1:6" x14ac:dyDescent="0.25">
      <c r="A2460" s="4">
        <v>44475</v>
      </c>
      <c r="B2460" t="s">
        <v>12</v>
      </c>
      <c r="C2460" t="s">
        <v>54</v>
      </c>
      <c r="D2460" s="7">
        <f>SUMIFS($D:$D,$C:$C,C2460,$A:$A,_xlfn.MAXIFS($A:$A,$A:$A,"&lt;"&amp;A2460))+SUMIFS(Movimentacao!$D:$D,Movimentacao!$C:$C,C2460,Movimentacao!$A:$A,A2460)</f>
        <v>85534</v>
      </c>
      <c r="E2460" s="2">
        <v>50.18</v>
      </c>
      <c r="F2460" s="2">
        <f t="shared" si="39"/>
        <v>4292096.12</v>
      </c>
    </row>
    <row r="2461" spans="1:6" x14ac:dyDescent="0.25">
      <c r="A2461" s="4">
        <v>44475</v>
      </c>
      <c r="B2461" t="s">
        <v>12</v>
      </c>
      <c r="C2461" t="s">
        <v>53</v>
      </c>
      <c r="D2461" s="7">
        <f>SUMIFS($D:$D,$C:$C,C2461,$A:$A,_xlfn.MAXIFS($A:$A,$A:$A,"&lt;"&amp;A2461))+SUMIFS(Movimentacao!$D:$D,Movimentacao!$C:$C,C2461,Movimentacao!$A:$A,A2461)</f>
        <v>138152</v>
      </c>
      <c r="E2461" s="2">
        <v>86.23</v>
      </c>
      <c r="F2461" s="2">
        <f t="shared" si="39"/>
        <v>11912846.960000001</v>
      </c>
    </row>
    <row r="2462" spans="1:6" x14ac:dyDescent="0.25">
      <c r="A2462" s="4">
        <v>44475</v>
      </c>
      <c r="B2462" t="s">
        <v>12</v>
      </c>
      <c r="C2462" t="s">
        <v>52</v>
      </c>
      <c r="D2462" s="7">
        <f>SUMIFS($D:$D,$C:$C,C2462,$A:$A,_xlfn.MAXIFS($A:$A,$A:$A,"&lt;"&amp;A2462))+SUMIFS(Movimentacao!$D:$D,Movimentacao!$C:$C,C2462,Movimentacao!$A:$A,A2462)</f>
        <v>187039</v>
      </c>
      <c r="E2462" s="2">
        <v>98.6</v>
      </c>
      <c r="F2462" s="2">
        <f t="shared" si="39"/>
        <v>18442045.399999999</v>
      </c>
    </row>
    <row r="2463" spans="1:6" x14ac:dyDescent="0.25">
      <c r="A2463" s="4">
        <v>44475</v>
      </c>
      <c r="B2463" t="s">
        <v>12</v>
      </c>
      <c r="C2463" t="s">
        <v>51</v>
      </c>
      <c r="D2463" s="7">
        <f>SUMIFS($D:$D,$C:$C,C2463,$A:$A,_xlfn.MAXIFS($A:$A,$A:$A,"&lt;"&amp;A2463))+SUMIFS(Movimentacao!$D:$D,Movimentacao!$C:$C,C2463,Movimentacao!$A:$A,A2463)</f>
        <v>34257</v>
      </c>
      <c r="E2463" s="2">
        <v>108.59</v>
      </c>
      <c r="F2463" s="2">
        <f t="shared" si="39"/>
        <v>3719967.63</v>
      </c>
    </row>
    <row r="2464" spans="1:6" x14ac:dyDescent="0.25">
      <c r="A2464" s="4">
        <v>44475</v>
      </c>
      <c r="B2464" t="s">
        <v>12</v>
      </c>
      <c r="C2464" t="s">
        <v>50</v>
      </c>
      <c r="D2464" s="7">
        <f>SUMIFS($D:$D,$C:$C,C2464,$A:$A,_xlfn.MAXIFS($A:$A,$A:$A,"&lt;"&amp;A2464))+SUMIFS(Movimentacao!$D:$D,Movimentacao!$C:$C,C2464,Movimentacao!$A:$A,A2464)</f>
        <v>138700</v>
      </c>
      <c r="E2464" s="2">
        <v>100</v>
      </c>
      <c r="F2464" s="2">
        <f t="shared" si="39"/>
        <v>13870000</v>
      </c>
    </row>
    <row r="2465" spans="1:6" x14ac:dyDescent="0.25">
      <c r="A2465" s="4">
        <v>44475</v>
      </c>
      <c r="B2465" t="s">
        <v>12</v>
      </c>
      <c r="C2465" t="s">
        <v>49</v>
      </c>
      <c r="D2465" s="7">
        <f>SUMIFS($D:$D,$C:$C,C2465,$A:$A,_xlfn.MAXIFS($A:$A,$A:$A,"&lt;"&amp;A2465))+SUMIFS(Movimentacao!$D:$D,Movimentacao!$C:$C,C2465,Movimentacao!$A:$A,A2465)</f>
        <v>32774</v>
      </c>
      <c r="E2465" s="2">
        <v>65.349999999999994</v>
      </c>
      <c r="F2465" s="2">
        <f t="shared" si="39"/>
        <v>2141780.9</v>
      </c>
    </row>
    <row r="2466" spans="1:6" x14ac:dyDescent="0.25">
      <c r="A2466" s="4">
        <v>44475</v>
      </c>
      <c r="B2466" t="s">
        <v>12</v>
      </c>
      <c r="C2466" t="s">
        <v>48</v>
      </c>
      <c r="D2466" s="7">
        <f>SUMIFS($D:$D,$C:$C,C2466,$A:$A,_xlfn.MAXIFS($A:$A,$A:$A,"&lt;"&amp;A2466))+SUMIFS(Movimentacao!$D:$D,Movimentacao!$C:$C,C2466,Movimentacao!$A:$A,A2466)</f>
        <v>117439</v>
      </c>
      <c r="E2466" s="2">
        <v>98.5</v>
      </c>
      <c r="F2466" s="2">
        <f t="shared" si="39"/>
        <v>11567741.5</v>
      </c>
    </row>
    <row r="2467" spans="1:6" x14ac:dyDescent="0.25">
      <c r="A2467" s="4">
        <v>44475</v>
      </c>
      <c r="B2467" t="s">
        <v>12</v>
      </c>
      <c r="C2467" t="s">
        <v>55</v>
      </c>
      <c r="D2467" s="7">
        <f>SUMIFS($D:$D,$C:$C,C2467,$A:$A,_xlfn.MAXIFS($A:$A,$A:$A,"&lt;"&amp;A2467))+SUMIFS(Movimentacao!$D:$D,Movimentacao!$C:$C,C2467,Movimentacao!$A:$A,A2467)</f>
        <v>30794</v>
      </c>
      <c r="E2467" s="2">
        <v>97</v>
      </c>
      <c r="F2467" s="2">
        <f t="shared" si="39"/>
        <v>2987018</v>
      </c>
    </row>
    <row r="2468" spans="1:6" x14ac:dyDescent="0.25">
      <c r="A2468" s="4">
        <v>44476</v>
      </c>
      <c r="B2468" t="s">
        <v>12</v>
      </c>
      <c r="C2468" t="s">
        <v>2671</v>
      </c>
      <c r="D2468" s="7">
        <f>SUMIFS($D:$D,$C:$C,C2468,$A:$A,_xlfn.MAXIFS($A:$A,$A:$A,"&lt;"&amp;A2468))+SUMIFS(Movimentacao!$D:$D,Movimentacao!$C:$C,C2468,Movimentacao!$A:$A,A2468)</f>
        <v>55971</v>
      </c>
      <c r="E2468" s="2">
        <v>176.47</v>
      </c>
      <c r="F2468" s="2">
        <f t="shared" si="39"/>
        <v>9877202.3699999992</v>
      </c>
    </row>
    <row r="2469" spans="1:6" x14ac:dyDescent="0.25">
      <c r="A2469" s="4">
        <v>44476</v>
      </c>
      <c r="B2469" t="s">
        <v>12</v>
      </c>
      <c r="C2469" t="s">
        <v>2672</v>
      </c>
      <c r="D2469" s="7">
        <f>SUMIFS($D:$D,$C:$C,C2469,$A:$A,_xlfn.MAXIFS($A:$A,$A:$A,"&lt;"&amp;A2469))+SUMIFS(Movimentacao!$D:$D,Movimentacao!$C:$C,C2469,Movimentacao!$A:$A,A2469)</f>
        <v>125878</v>
      </c>
      <c r="E2469" s="2">
        <v>78.2</v>
      </c>
      <c r="F2469" s="2">
        <f t="shared" si="39"/>
        <v>9843659.5999999996</v>
      </c>
    </row>
    <row r="2470" spans="1:6" x14ac:dyDescent="0.25">
      <c r="A2470" s="4">
        <v>44476</v>
      </c>
      <c r="B2470" t="s">
        <v>12</v>
      </c>
      <c r="C2470" t="s">
        <v>2673</v>
      </c>
      <c r="D2470" s="7">
        <f>SUMIFS($D:$D,$C:$C,C2470,$A:$A,_xlfn.MAXIFS($A:$A,$A:$A,"&lt;"&amp;A2470))+SUMIFS(Movimentacao!$D:$D,Movimentacao!$C:$C,C2470,Movimentacao!$A:$A,A2470)</f>
        <v>626</v>
      </c>
      <c r="E2470" s="2">
        <v>98.74</v>
      </c>
      <c r="F2470" s="2">
        <f t="shared" si="39"/>
        <v>61811.24</v>
      </c>
    </row>
    <row r="2471" spans="1:6" x14ac:dyDescent="0.25">
      <c r="A2471" s="4">
        <v>44476</v>
      </c>
      <c r="B2471" t="s">
        <v>12</v>
      </c>
      <c r="C2471" t="s">
        <v>2670</v>
      </c>
      <c r="D2471" s="7">
        <f>SUMIFS($D:$D,$C:$C,C2471,$A:$A,_xlfn.MAXIFS($A:$A,$A:$A,"&lt;"&amp;A2471))+SUMIFS(Movimentacao!$D:$D,Movimentacao!$C:$C,C2471,Movimentacao!$A:$A,A2471)</f>
        <v>72289</v>
      </c>
      <c r="E2471" s="2">
        <v>72.03</v>
      </c>
      <c r="F2471" s="2">
        <f t="shared" si="39"/>
        <v>5206976.67</v>
      </c>
    </row>
    <row r="2472" spans="1:6" x14ac:dyDescent="0.25">
      <c r="A2472" s="4">
        <v>44476</v>
      </c>
      <c r="B2472" t="s">
        <v>12</v>
      </c>
      <c r="C2472" t="s">
        <v>2682</v>
      </c>
      <c r="D2472" s="7">
        <f>SUMIFS($D:$D,$C:$C,C2472,$A:$A,_xlfn.MAXIFS($A:$A,$A:$A,"&lt;"&amp;A2472))+SUMIFS(Movimentacao!$D:$D,Movimentacao!$C:$C,C2472,Movimentacao!$A:$A,A2472)</f>
        <v>79643</v>
      </c>
      <c r="E2472" s="2">
        <v>84.2</v>
      </c>
      <c r="F2472" s="2">
        <f t="shared" si="39"/>
        <v>6705940.6000000006</v>
      </c>
    </row>
    <row r="2473" spans="1:6" x14ac:dyDescent="0.25">
      <c r="A2473" s="4">
        <v>44476</v>
      </c>
      <c r="B2473" t="s">
        <v>12</v>
      </c>
      <c r="C2473" t="s">
        <v>2685</v>
      </c>
      <c r="D2473" s="7">
        <f>SUMIFS($D:$D,$C:$C,C2473,$A:$A,_xlfn.MAXIFS($A:$A,$A:$A,"&lt;"&amp;A2473))+SUMIFS(Movimentacao!$D:$D,Movimentacao!$C:$C,C2473,Movimentacao!$A:$A,A2473)</f>
        <v>11756</v>
      </c>
      <c r="E2473" s="2">
        <v>103.1</v>
      </c>
      <c r="F2473" s="2">
        <f t="shared" si="39"/>
        <v>1212043.5999999999</v>
      </c>
    </row>
    <row r="2474" spans="1:6" x14ac:dyDescent="0.25">
      <c r="A2474" s="4">
        <v>44476</v>
      </c>
      <c r="B2474" t="s">
        <v>12</v>
      </c>
      <c r="C2474" t="s">
        <v>2687</v>
      </c>
      <c r="D2474" s="7">
        <f>SUMIFS($D:$D,$C:$C,C2474,$A:$A,_xlfn.MAXIFS($A:$A,$A:$A,"&lt;"&amp;A2474))+SUMIFS(Movimentacao!$D:$D,Movimentacao!$C:$C,C2474,Movimentacao!$A:$A,A2474)</f>
        <v>6604</v>
      </c>
      <c r="E2474" s="2">
        <v>76.2</v>
      </c>
      <c r="F2474" s="2">
        <f t="shared" si="39"/>
        <v>503224.80000000005</v>
      </c>
    </row>
    <row r="2475" spans="1:6" x14ac:dyDescent="0.25">
      <c r="A2475" s="4">
        <v>44476</v>
      </c>
      <c r="B2475" t="s">
        <v>12</v>
      </c>
      <c r="C2475" t="s">
        <v>2680</v>
      </c>
      <c r="D2475" s="7">
        <f>SUMIFS($D:$D,$C:$C,C2475,$A:$A,_xlfn.MAXIFS($A:$A,$A:$A,"&lt;"&amp;A2475))+SUMIFS(Movimentacao!$D:$D,Movimentacao!$C:$C,C2475,Movimentacao!$A:$A,A2475)</f>
        <v>119850</v>
      </c>
      <c r="E2475" s="2">
        <v>101.83</v>
      </c>
      <c r="F2475" s="2">
        <f t="shared" si="39"/>
        <v>12204325.5</v>
      </c>
    </row>
    <row r="2476" spans="1:6" x14ac:dyDescent="0.25">
      <c r="A2476" s="4">
        <v>44476</v>
      </c>
      <c r="B2476" t="s">
        <v>12</v>
      </c>
      <c r="C2476" t="s">
        <v>56</v>
      </c>
      <c r="D2476" s="7">
        <f>SUMIFS($D:$D,$C:$C,C2476,$A:$A,_xlfn.MAXIFS($A:$A,$A:$A,"&lt;"&amp;A2476))+SUMIFS(Movimentacao!$D:$D,Movimentacao!$C:$C,C2476,Movimentacao!$A:$A,A2476)</f>
        <v>132323</v>
      </c>
      <c r="E2476" s="2">
        <v>102.28</v>
      </c>
      <c r="F2476" s="2">
        <f t="shared" si="39"/>
        <v>13533996.439999999</v>
      </c>
    </row>
    <row r="2477" spans="1:6" x14ac:dyDescent="0.25">
      <c r="A2477" s="4">
        <v>44476</v>
      </c>
      <c r="B2477" t="s">
        <v>12</v>
      </c>
      <c r="C2477" t="s">
        <v>47</v>
      </c>
      <c r="D2477" s="7">
        <f>SUMIFS($D:$D,$C:$C,C2477,$A:$A,_xlfn.MAXIFS($A:$A,$A:$A,"&lt;"&amp;A2477))+SUMIFS(Movimentacao!$D:$D,Movimentacao!$C:$C,C2477,Movimentacao!$A:$A,A2477)</f>
        <v>72562</v>
      </c>
      <c r="E2477" s="2">
        <v>77.540000000000006</v>
      </c>
      <c r="F2477" s="2">
        <f t="shared" si="39"/>
        <v>5626457.4800000004</v>
      </c>
    </row>
    <row r="2478" spans="1:6" x14ac:dyDescent="0.25">
      <c r="A2478" s="4">
        <v>44476</v>
      </c>
      <c r="B2478" t="s">
        <v>12</v>
      </c>
      <c r="C2478" t="s">
        <v>54</v>
      </c>
      <c r="D2478" s="7">
        <f>SUMIFS($D:$D,$C:$C,C2478,$A:$A,_xlfn.MAXIFS($A:$A,$A:$A,"&lt;"&amp;A2478))+SUMIFS(Movimentacao!$D:$D,Movimentacao!$C:$C,C2478,Movimentacao!$A:$A,A2478)</f>
        <v>85534</v>
      </c>
      <c r="E2478" s="2">
        <v>49.74</v>
      </c>
      <c r="F2478" s="2">
        <f t="shared" si="39"/>
        <v>4254461.16</v>
      </c>
    </row>
    <row r="2479" spans="1:6" x14ac:dyDescent="0.25">
      <c r="A2479" s="4">
        <v>44476</v>
      </c>
      <c r="B2479" t="s">
        <v>12</v>
      </c>
      <c r="C2479" t="s">
        <v>53</v>
      </c>
      <c r="D2479" s="7">
        <f>SUMIFS($D:$D,$C:$C,C2479,$A:$A,_xlfn.MAXIFS($A:$A,$A:$A,"&lt;"&amp;A2479))+SUMIFS(Movimentacao!$D:$D,Movimentacao!$C:$C,C2479,Movimentacao!$A:$A,A2479)</f>
        <v>137642</v>
      </c>
      <c r="E2479" s="2">
        <v>86.1</v>
      </c>
      <c r="F2479" s="2">
        <f t="shared" si="39"/>
        <v>11850976.199999999</v>
      </c>
    </row>
    <row r="2480" spans="1:6" x14ac:dyDescent="0.25">
      <c r="A2480" s="4">
        <v>44476</v>
      </c>
      <c r="B2480" t="s">
        <v>12</v>
      </c>
      <c r="C2480" t="s">
        <v>52</v>
      </c>
      <c r="D2480" s="7">
        <f>SUMIFS($D:$D,$C:$C,C2480,$A:$A,_xlfn.MAXIFS($A:$A,$A:$A,"&lt;"&amp;A2480))+SUMIFS(Movimentacao!$D:$D,Movimentacao!$C:$C,C2480,Movimentacao!$A:$A,A2480)</f>
        <v>187039</v>
      </c>
      <c r="E2480" s="2">
        <v>98.5</v>
      </c>
      <c r="F2480" s="2">
        <f t="shared" si="39"/>
        <v>18423341.5</v>
      </c>
    </row>
    <row r="2481" spans="1:6" x14ac:dyDescent="0.25">
      <c r="A2481" s="4">
        <v>44476</v>
      </c>
      <c r="B2481" t="s">
        <v>12</v>
      </c>
      <c r="C2481" t="s">
        <v>51</v>
      </c>
      <c r="D2481" s="7">
        <f>SUMIFS($D:$D,$C:$C,C2481,$A:$A,_xlfn.MAXIFS($A:$A,$A:$A,"&lt;"&amp;A2481))+SUMIFS(Movimentacao!$D:$D,Movimentacao!$C:$C,C2481,Movimentacao!$A:$A,A2481)</f>
        <v>34257</v>
      </c>
      <c r="E2481" s="2">
        <v>107.5</v>
      </c>
      <c r="F2481" s="2">
        <f t="shared" si="39"/>
        <v>3682627.5</v>
      </c>
    </row>
    <row r="2482" spans="1:6" x14ac:dyDescent="0.25">
      <c r="A2482" s="4">
        <v>44476</v>
      </c>
      <c r="B2482" t="s">
        <v>12</v>
      </c>
      <c r="C2482" t="s">
        <v>50</v>
      </c>
      <c r="D2482" s="7">
        <f>SUMIFS($D:$D,$C:$C,C2482,$A:$A,_xlfn.MAXIFS($A:$A,$A:$A,"&lt;"&amp;A2482))+SUMIFS(Movimentacao!$D:$D,Movimentacao!$C:$C,C2482,Movimentacao!$A:$A,A2482)</f>
        <v>138700</v>
      </c>
      <c r="E2482" s="2">
        <v>100.43</v>
      </c>
      <c r="F2482" s="2">
        <f t="shared" si="39"/>
        <v>13929641.000000002</v>
      </c>
    </row>
    <row r="2483" spans="1:6" x14ac:dyDescent="0.25">
      <c r="A2483" s="4">
        <v>44476</v>
      </c>
      <c r="B2483" t="s">
        <v>12</v>
      </c>
      <c r="C2483" t="s">
        <v>49</v>
      </c>
      <c r="D2483" s="7">
        <f>SUMIFS($D:$D,$C:$C,C2483,$A:$A,_xlfn.MAXIFS($A:$A,$A:$A,"&lt;"&amp;A2483))+SUMIFS(Movimentacao!$D:$D,Movimentacao!$C:$C,C2483,Movimentacao!$A:$A,A2483)</f>
        <v>32774</v>
      </c>
      <c r="E2483" s="2">
        <v>65.2</v>
      </c>
      <c r="F2483" s="2">
        <f t="shared" si="39"/>
        <v>2136864.8000000003</v>
      </c>
    </row>
    <row r="2484" spans="1:6" x14ac:dyDescent="0.25">
      <c r="A2484" s="4">
        <v>44476</v>
      </c>
      <c r="B2484" t="s">
        <v>12</v>
      </c>
      <c r="C2484" t="s">
        <v>48</v>
      </c>
      <c r="D2484" s="7">
        <f>SUMIFS($D:$D,$C:$C,C2484,$A:$A,_xlfn.MAXIFS($A:$A,$A:$A,"&lt;"&amp;A2484))+SUMIFS(Movimentacao!$D:$D,Movimentacao!$C:$C,C2484,Movimentacao!$A:$A,A2484)</f>
        <v>117439</v>
      </c>
      <c r="E2484" s="2">
        <v>100.42</v>
      </c>
      <c r="F2484" s="2">
        <f t="shared" si="39"/>
        <v>11793224.380000001</v>
      </c>
    </row>
    <row r="2485" spans="1:6" x14ac:dyDescent="0.25">
      <c r="A2485" s="4">
        <v>44476</v>
      </c>
      <c r="B2485" t="s">
        <v>12</v>
      </c>
      <c r="C2485" t="s">
        <v>55</v>
      </c>
      <c r="D2485" s="7">
        <f>SUMIFS($D:$D,$C:$C,C2485,$A:$A,_xlfn.MAXIFS($A:$A,$A:$A,"&lt;"&amp;A2485))+SUMIFS(Movimentacao!$D:$D,Movimentacao!$C:$C,C2485,Movimentacao!$A:$A,A2485)</f>
        <v>30794</v>
      </c>
      <c r="E2485" s="2">
        <v>96.08</v>
      </c>
      <c r="F2485" s="2">
        <f t="shared" si="39"/>
        <v>2958687.52</v>
      </c>
    </row>
    <row r="2486" spans="1:6" x14ac:dyDescent="0.25">
      <c r="A2486" s="4">
        <v>44477</v>
      </c>
      <c r="B2486" t="s">
        <v>12</v>
      </c>
      <c r="C2486" t="s">
        <v>2671</v>
      </c>
      <c r="D2486" s="7">
        <f>SUMIFS($D:$D,$C:$C,C2486,$A:$A,_xlfn.MAXIFS($A:$A,$A:$A,"&lt;"&amp;A2486))+SUMIFS(Movimentacao!$D:$D,Movimentacao!$C:$C,C2486,Movimentacao!$A:$A,A2486)</f>
        <v>55971</v>
      </c>
      <c r="E2486" s="2">
        <v>175.2</v>
      </c>
      <c r="F2486" s="2">
        <f t="shared" si="39"/>
        <v>9806119.1999999993</v>
      </c>
    </row>
    <row r="2487" spans="1:6" x14ac:dyDescent="0.25">
      <c r="A2487" s="4">
        <v>44477</v>
      </c>
      <c r="B2487" t="s">
        <v>12</v>
      </c>
      <c r="C2487" t="s">
        <v>2672</v>
      </c>
      <c r="D2487" s="7">
        <f>SUMIFS($D:$D,$C:$C,C2487,$A:$A,_xlfn.MAXIFS($A:$A,$A:$A,"&lt;"&amp;A2487))+SUMIFS(Movimentacao!$D:$D,Movimentacao!$C:$C,C2487,Movimentacao!$A:$A,A2487)</f>
        <v>123386</v>
      </c>
      <c r="E2487" s="2">
        <v>77.59</v>
      </c>
      <c r="F2487" s="2">
        <f t="shared" si="39"/>
        <v>9573519.7400000002</v>
      </c>
    </row>
    <row r="2488" spans="1:6" x14ac:dyDescent="0.25">
      <c r="A2488" s="4">
        <v>44477</v>
      </c>
      <c r="B2488" t="s">
        <v>12</v>
      </c>
      <c r="C2488" t="s">
        <v>2673</v>
      </c>
      <c r="D2488" s="7">
        <f>SUMIFS($D:$D,$C:$C,C2488,$A:$A,_xlfn.MAXIFS($A:$A,$A:$A,"&lt;"&amp;A2488))+SUMIFS(Movimentacao!$D:$D,Movimentacao!$C:$C,C2488,Movimentacao!$A:$A,A2488)</f>
        <v>626</v>
      </c>
      <c r="E2488" s="2">
        <v>99.45</v>
      </c>
      <c r="F2488" s="2">
        <f t="shared" si="39"/>
        <v>62255.700000000004</v>
      </c>
    </row>
    <row r="2489" spans="1:6" x14ac:dyDescent="0.25">
      <c r="A2489" s="4">
        <v>44477</v>
      </c>
      <c r="B2489" t="s">
        <v>12</v>
      </c>
      <c r="C2489" t="s">
        <v>2687</v>
      </c>
      <c r="D2489" s="7">
        <f>SUMIFS($D:$D,$C:$C,C2489,$A:$A,_xlfn.MAXIFS($A:$A,$A:$A,"&lt;"&amp;A2489))+SUMIFS(Movimentacao!$D:$D,Movimentacao!$C:$C,C2489,Movimentacao!$A:$A,A2489)</f>
        <v>6604</v>
      </c>
      <c r="E2489" s="2">
        <v>77.59</v>
      </c>
      <c r="F2489" s="2">
        <f t="shared" si="39"/>
        <v>512404.36000000004</v>
      </c>
    </row>
    <row r="2490" spans="1:6" x14ac:dyDescent="0.25">
      <c r="A2490" s="4">
        <v>44477</v>
      </c>
      <c r="B2490" t="s">
        <v>12</v>
      </c>
      <c r="C2490" t="s">
        <v>2682</v>
      </c>
      <c r="D2490" s="7">
        <f>SUMIFS($D:$D,$C:$C,C2490,$A:$A,_xlfn.MAXIFS($A:$A,$A:$A,"&lt;"&amp;A2490))+SUMIFS(Movimentacao!$D:$D,Movimentacao!$C:$C,C2490,Movimentacao!$A:$A,A2490)</f>
        <v>79643</v>
      </c>
      <c r="E2490" s="2">
        <v>82.39</v>
      </c>
      <c r="F2490" s="2">
        <f t="shared" si="39"/>
        <v>6561786.7700000005</v>
      </c>
    </row>
    <row r="2491" spans="1:6" x14ac:dyDescent="0.25">
      <c r="A2491" s="4">
        <v>44477</v>
      </c>
      <c r="B2491" t="s">
        <v>12</v>
      </c>
      <c r="C2491" t="s">
        <v>2685</v>
      </c>
      <c r="D2491" s="7">
        <f>SUMIFS($D:$D,$C:$C,C2491,$A:$A,_xlfn.MAXIFS($A:$A,$A:$A,"&lt;"&amp;A2491))+SUMIFS(Movimentacao!$D:$D,Movimentacao!$C:$C,C2491,Movimentacao!$A:$A,A2491)</f>
        <v>11738</v>
      </c>
      <c r="E2491" s="2">
        <v>103.12</v>
      </c>
      <c r="F2491" s="2">
        <f t="shared" si="39"/>
        <v>1210422.56</v>
      </c>
    </row>
    <row r="2492" spans="1:6" x14ac:dyDescent="0.25">
      <c r="A2492" s="4">
        <v>44477</v>
      </c>
      <c r="B2492" t="s">
        <v>12</v>
      </c>
      <c r="C2492" t="s">
        <v>2670</v>
      </c>
      <c r="D2492" s="7">
        <f>SUMIFS($D:$D,$C:$C,C2492,$A:$A,_xlfn.MAXIFS($A:$A,$A:$A,"&lt;"&amp;A2492))+SUMIFS(Movimentacao!$D:$D,Movimentacao!$C:$C,C2492,Movimentacao!$A:$A,A2492)</f>
        <v>67824</v>
      </c>
      <c r="E2492" s="2">
        <v>72.08</v>
      </c>
      <c r="F2492" s="2">
        <f t="shared" si="39"/>
        <v>4888753.92</v>
      </c>
    </row>
    <row r="2493" spans="1:6" x14ac:dyDescent="0.25">
      <c r="A2493" s="4">
        <v>44477</v>
      </c>
      <c r="B2493" t="s">
        <v>12</v>
      </c>
      <c r="C2493" t="s">
        <v>2680</v>
      </c>
      <c r="D2493" s="7">
        <f>SUMIFS($D:$D,$C:$C,C2493,$A:$A,_xlfn.MAXIFS($A:$A,$A:$A,"&lt;"&amp;A2493))+SUMIFS(Movimentacao!$D:$D,Movimentacao!$C:$C,C2493,Movimentacao!$A:$A,A2493)</f>
        <v>119850</v>
      </c>
      <c r="E2493" s="2">
        <v>102.1</v>
      </c>
      <c r="F2493" s="2">
        <f t="shared" si="39"/>
        <v>12236685</v>
      </c>
    </row>
    <row r="2494" spans="1:6" x14ac:dyDescent="0.25">
      <c r="A2494" s="4">
        <v>44477</v>
      </c>
      <c r="B2494" t="s">
        <v>12</v>
      </c>
      <c r="C2494" t="s">
        <v>56</v>
      </c>
      <c r="D2494" s="7">
        <f>SUMIFS($D:$D,$C:$C,C2494,$A:$A,_xlfn.MAXIFS($A:$A,$A:$A,"&lt;"&amp;A2494))+SUMIFS(Movimentacao!$D:$D,Movimentacao!$C:$C,C2494,Movimentacao!$A:$A,A2494)</f>
        <v>132323</v>
      </c>
      <c r="E2494" s="2">
        <v>101.16</v>
      </c>
      <c r="F2494" s="2">
        <f t="shared" si="39"/>
        <v>13385794.68</v>
      </c>
    </row>
    <row r="2495" spans="1:6" x14ac:dyDescent="0.25">
      <c r="A2495" s="4">
        <v>44477</v>
      </c>
      <c r="B2495" t="s">
        <v>12</v>
      </c>
      <c r="C2495" t="s">
        <v>47</v>
      </c>
      <c r="D2495" s="7">
        <f>SUMIFS($D:$D,$C:$C,C2495,$A:$A,_xlfn.MAXIFS($A:$A,$A:$A,"&lt;"&amp;A2495))+SUMIFS(Movimentacao!$D:$D,Movimentacao!$C:$C,C2495,Movimentacao!$A:$A,A2495)</f>
        <v>72562</v>
      </c>
      <c r="E2495" s="2">
        <v>77.37</v>
      </c>
      <c r="F2495" s="2">
        <f t="shared" si="39"/>
        <v>5614121.9400000004</v>
      </c>
    </row>
    <row r="2496" spans="1:6" x14ac:dyDescent="0.25">
      <c r="A2496" s="4">
        <v>44477</v>
      </c>
      <c r="B2496" t="s">
        <v>12</v>
      </c>
      <c r="C2496" t="s">
        <v>54</v>
      </c>
      <c r="D2496" s="7">
        <f>SUMIFS($D:$D,$C:$C,C2496,$A:$A,_xlfn.MAXIFS($A:$A,$A:$A,"&lt;"&amp;A2496))+SUMIFS(Movimentacao!$D:$D,Movimentacao!$C:$C,C2496,Movimentacao!$A:$A,A2496)</f>
        <v>85534</v>
      </c>
      <c r="E2496" s="2">
        <v>49.99</v>
      </c>
      <c r="F2496" s="2">
        <f t="shared" si="39"/>
        <v>4275844.66</v>
      </c>
    </row>
    <row r="2497" spans="1:6" x14ac:dyDescent="0.25">
      <c r="A2497" s="4">
        <v>44477</v>
      </c>
      <c r="B2497" t="s">
        <v>12</v>
      </c>
      <c r="C2497" t="s">
        <v>53</v>
      </c>
      <c r="D2497" s="7">
        <f>SUMIFS($D:$D,$C:$C,C2497,$A:$A,_xlfn.MAXIFS($A:$A,$A:$A,"&lt;"&amp;A2497))+SUMIFS(Movimentacao!$D:$D,Movimentacao!$C:$C,C2497,Movimentacao!$A:$A,A2497)</f>
        <v>135945</v>
      </c>
      <c r="E2497" s="2">
        <v>86.21</v>
      </c>
      <c r="F2497" s="2">
        <f t="shared" si="39"/>
        <v>11719818.449999999</v>
      </c>
    </row>
    <row r="2498" spans="1:6" x14ac:dyDescent="0.25">
      <c r="A2498" s="4">
        <v>44477</v>
      </c>
      <c r="B2498" t="s">
        <v>12</v>
      </c>
      <c r="C2498" t="s">
        <v>52</v>
      </c>
      <c r="D2498" s="7">
        <f>SUMIFS($D:$D,$C:$C,C2498,$A:$A,_xlfn.MAXIFS($A:$A,$A:$A,"&lt;"&amp;A2498))+SUMIFS(Movimentacao!$D:$D,Movimentacao!$C:$C,C2498,Movimentacao!$A:$A,A2498)</f>
        <v>187039</v>
      </c>
      <c r="E2498" s="2">
        <v>98.81</v>
      </c>
      <c r="F2498" s="2">
        <f t="shared" si="39"/>
        <v>18481323.59</v>
      </c>
    </row>
    <row r="2499" spans="1:6" x14ac:dyDescent="0.25">
      <c r="A2499" s="4">
        <v>44477</v>
      </c>
      <c r="B2499" t="s">
        <v>12</v>
      </c>
      <c r="C2499" t="s">
        <v>51</v>
      </c>
      <c r="D2499" s="7">
        <f>SUMIFS($D:$D,$C:$C,C2499,$A:$A,_xlfn.MAXIFS($A:$A,$A:$A,"&lt;"&amp;A2499))+SUMIFS(Movimentacao!$D:$D,Movimentacao!$C:$C,C2499,Movimentacao!$A:$A,A2499)</f>
        <v>34257</v>
      </c>
      <c r="E2499" s="2">
        <v>108.97</v>
      </c>
      <c r="F2499" s="2">
        <f t="shared" si="39"/>
        <v>3732985.29</v>
      </c>
    </row>
    <row r="2500" spans="1:6" x14ac:dyDescent="0.25">
      <c r="A2500" s="4">
        <v>44477</v>
      </c>
      <c r="B2500" t="s">
        <v>12</v>
      </c>
      <c r="C2500" t="s">
        <v>50</v>
      </c>
      <c r="D2500" s="7">
        <f>SUMIFS($D:$D,$C:$C,C2500,$A:$A,_xlfn.MAXIFS($A:$A,$A:$A,"&lt;"&amp;A2500))+SUMIFS(Movimentacao!$D:$D,Movimentacao!$C:$C,C2500,Movimentacao!$A:$A,A2500)</f>
        <v>138700</v>
      </c>
      <c r="E2500" s="2">
        <v>100.99</v>
      </c>
      <c r="F2500" s="2">
        <f t="shared" si="39"/>
        <v>14007313</v>
      </c>
    </row>
    <row r="2501" spans="1:6" x14ac:dyDescent="0.25">
      <c r="A2501" s="4">
        <v>44477</v>
      </c>
      <c r="B2501" t="s">
        <v>12</v>
      </c>
      <c r="C2501" t="s">
        <v>49</v>
      </c>
      <c r="D2501" s="7">
        <f>SUMIFS($D:$D,$C:$C,C2501,$A:$A,_xlfn.MAXIFS($A:$A,$A:$A,"&lt;"&amp;A2501))+SUMIFS(Movimentacao!$D:$D,Movimentacao!$C:$C,C2501,Movimentacao!$A:$A,A2501)</f>
        <v>32774</v>
      </c>
      <c r="E2501" s="2">
        <v>65.040000000000006</v>
      </c>
      <c r="F2501" s="2">
        <f t="shared" si="39"/>
        <v>2131620.9600000004</v>
      </c>
    </row>
    <row r="2502" spans="1:6" x14ac:dyDescent="0.25">
      <c r="A2502" s="4">
        <v>44477</v>
      </c>
      <c r="B2502" t="s">
        <v>12</v>
      </c>
      <c r="C2502" t="s">
        <v>48</v>
      </c>
      <c r="D2502" s="7">
        <f>SUMIFS($D:$D,$C:$C,C2502,$A:$A,_xlfn.MAXIFS($A:$A,$A:$A,"&lt;"&amp;A2502))+SUMIFS(Movimentacao!$D:$D,Movimentacao!$C:$C,C2502,Movimentacao!$A:$A,A2502)</f>
        <v>117439</v>
      </c>
      <c r="E2502" s="2">
        <v>101.19</v>
      </c>
      <c r="F2502" s="2">
        <f t="shared" si="39"/>
        <v>11883652.41</v>
      </c>
    </row>
    <row r="2503" spans="1:6" x14ac:dyDescent="0.25">
      <c r="A2503" s="4">
        <v>44477</v>
      </c>
      <c r="B2503" t="s">
        <v>12</v>
      </c>
      <c r="C2503" t="s">
        <v>55</v>
      </c>
      <c r="D2503" s="7">
        <f>SUMIFS($D:$D,$C:$C,C2503,$A:$A,_xlfn.MAXIFS($A:$A,$A:$A,"&lt;"&amp;A2503))+SUMIFS(Movimentacao!$D:$D,Movimentacao!$C:$C,C2503,Movimentacao!$A:$A,A2503)</f>
        <v>30794</v>
      </c>
      <c r="E2503" s="2">
        <v>97.56</v>
      </c>
      <c r="F2503" s="2">
        <f t="shared" si="39"/>
        <v>3004262.64</v>
      </c>
    </row>
    <row r="2504" spans="1:6" x14ac:dyDescent="0.25">
      <c r="A2504" s="4">
        <v>44480</v>
      </c>
      <c r="B2504" t="s">
        <v>12</v>
      </c>
      <c r="C2504" t="s">
        <v>2687</v>
      </c>
      <c r="D2504" s="7">
        <f>SUMIFS($D:$D,$C:$C,C2504,$A:$A,_xlfn.MAXIFS($A:$A,$A:$A,"&lt;"&amp;A2504))+SUMIFS(Movimentacao!$D:$D,Movimentacao!$C:$C,C2504,Movimentacao!$A:$A,A2504)</f>
        <v>6604</v>
      </c>
      <c r="E2504" s="2">
        <v>79.290000000000006</v>
      </c>
      <c r="F2504" s="2">
        <f t="shared" si="39"/>
        <v>523631.16000000003</v>
      </c>
    </row>
    <row r="2505" spans="1:6" x14ac:dyDescent="0.25">
      <c r="A2505" s="4">
        <v>44480</v>
      </c>
      <c r="B2505" t="s">
        <v>12</v>
      </c>
      <c r="C2505" t="s">
        <v>2685</v>
      </c>
      <c r="D2505" s="7">
        <f>SUMIFS($D:$D,$C:$C,C2505,$A:$A,_xlfn.MAXIFS($A:$A,$A:$A,"&lt;"&amp;A2505))+SUMIFS(Movimentacao!$D:$D,Movimentacao!$C:$C,C2505,Movimentacao!$A:$A,A2505)</f>
        <v>11219</v>
      </c>
      <c r="E2505" s="2">
        <v>103.32</v>
      </c>
      <c r="F2505" s="2">
        <f t="shared" ref="F2505:F2568" si="40">D2505*E2505</f>
        <v>1159147.0799999998</v>
      </c>
    </row>
    <row r="2506" spans="1:6" x14ac:dyDescent="0.25">
      <c r="A2506" s="4">
        <v>44480</v>
      </c>
      <c r="B2506" t="s">
        <v>12</v>
      </c>
      <c r="C2506" t="s">
        <v>2682</v>
      </c>
      <c r="D2506" s="7">
        <f>SUMIFS($D:$D,$C:$C,C2506,$A:$A,_xlfn.MAXIFS($A:$A,$A:$A,"&lt;"&amp;A2506))+SUMIFS(Movimentacao!$D:$D,Movimentacao!$C:$C,C2506,Movimentacao!$A:$A,A2506)</f>
        <v>79643</v>
      </c>
      <c r="E2506" s="2">
        <v>82.32</v>
      </c>
      <c r="F2506" s="2">
        <f t="shared" si="40"/>
        <v>6556211.7599999998</v>
      </c>
    </row>
    <row r="2507" spans="1:6" x14ac:dyDescent="0.25">
      <c r="A2507" s="4">
        <v>44480</v>
      </c>
      <c r="B2507" t="s">
        <v>12</v>
      </c>
      <c r="C2507" t="s">
        <v>2680</v>
      </c>
      <c r="D2507" s="7">
        <f>SUMIFS($D:$D,$C:$C,C2507,$A:$A,_xlfn.MAXIFS($A:$A,$A:$A,"&lt;"&amp;A2507))+SUMIFS(Movimentacao!$D:$D,Movimentacao!$C:$C,C2507,Movimentacao!$A:$A,A2507)</f>
        <v>119850</v>
      </c>
      <c r="E2507" s="2">
        <v>101.45</v>
      </c>
      <c r="F2507" s="2">
        <f t="shared" si="40"/>
        <v>12158782.5</v>
      </c>
    </row>
    <row r="2508" spans="1:6" x14ac:dyDescent="0.25">
      <c r="A2508" s="4">
        <v>44480</v>
      </c>
      <c r="B2508" t="s">
        <v>12</v>
      </c>
      <c r="C2508" t="s">
        <v>2673</v>
      </c>
      <c r="D2508" s="7">
        <f>SUMIFS($D:$D,$C:$C,C2508,$A:$A,_xlfn.MAXIFS($A:$A,$A:$A,"&lt;"&amp;A2508))+SUMIFS(Movimentacao!$D:$D,Movimentacao!$C:$C,C2508,Movimentacao!$A:$A,A2508)</f>
        <v>626</v>
      </c>
      <c r="E2508" s="2">
        <v>99.75</v>
      </c>
      <c r="F2508" s="2">
        <f t="shared" si="40"/>
        <v>62443.5</v>
      </c>
    </row>
    <row r="2509" spans="1:6" x14ac:dyDescent="0.25">
      <c r="A2509" s="4">
        <v>44480</v>
      </c>
      <c r="B2509" t="s">
        <v>12</v>
      </c>
      <c r="C2509" t="s">
        <v>2672</v>
      </c>
      <c r="D2509" s="7">
        <f>SUMIFS($D:$D,$C:$C,C2509,$A:$A,_xlfn.MAXIFS($A:$A,$A:$A,"&lt;"&amp;A2509))+SUMIFS(Movimentacao!$D:$D,Movimentacao!$C:$C,C2509,Movimentacao!$A:$A,A2509)</f>
        <v>122696</v>
      </c>
      <c r="E2509" s="2">
        <v>77.540000000000006</v>
      </c>
      <c r="F2509" s="2">
        <f t="shared" si="40"/>
        <v>9513847.8399999999</v>
      </c>
    </row>
    <row r="2510" spans="1:6" x14ac:dyDescent="0.25">
      <c r="A2510" s="4">
        <v>44480</v>
      </c>
      <c r="B2510" t="s">
        <v>12</v>
      </c>
      <c r="C2510" t="s">
        <v>2671</v>
      </c>
      <c r="D2510" s="7">
        <f>SUMIFS($D:$D,$C:$C,C2510,$A:$A,_xlfn.MAXIFS($A:$A,$A:$A,"&lt;"&amp;A2510))+SUMIFS(Movimentacao!$D:$D,Movimentacao!$C:$C,C2510,Movimentacao!$A:$A,A2510)</f>
        <v>55971</v>
      </c>
      <c r="E2510" s="2">
        <v>178.19</v>
      </c>
      <c r="F2510" s="2">
        <f t="shared" si="40"/>
        <v>9973472.4900000002</v>
      </c>
    </row>
    <row r="2511" spans="1:6" x14ac:dyDescent="0.25">
      <c r="A2511" s="4">
        <v>44480</v>
      </c>
      <c r="B2511" t="s">
        <v>12</v>
      </c>
      <c r="C2511" t="s">
        <v>2670</v>
      </c>
      <c r="D2511" s="7">
        <f>SUMIFS($D:$D,$C:$C,C2511,$A:$A,_xlfn.MAXIFS($A:$A,$A:$A,"&lt;"&amp;A2511))+SUMIFS(Movimentacao!$D:$D,Movimentacao!$C:$C,C2511,Movimentacao!$A:$A,A2511)</f>
        <v>66517</v>
      </c>
      <c r="E2511" s="2">
        <v>72.39</v>
      </c>
      <c r="F2511" s="2">
        <f t="shared" si="40"/>
        <v>4815165.63</v>
      </c>
    </row>
    <row r="2512" spans="1:6" x14ac:dyDescent="0.25">
      <c r="A2512" s="4">
        <v>44480</v>
      </c>
      <c r="B2512" t="s">
        <v>12</v>
      </c>
      <c r="C2512" t="s">
        <v>56</v>
      </c>
      <c r="D2512" s="7">
        <f>SUMIFS($D:$D,$C:$C,C2512,$A:$A,_xlfn.MAXIFS($A:$A,$A:$A,"&lt;"&amp;A2512))+SUMIFS(Movimentacao!$D:$D,Movimentacao!$C:$C,C2512,Movimentacao!$A:$A,A2512)</f>
        <v>132323</v>
      </c>
      <c r="E2512" s="2">
        <v>102.22</v>
      </c>
      <c r="F2512" s="2">
        <f t="shared" si="40"/>
        <v>13526057.060000001</v>
      </c>
    </row>
    <row r="2513" spans="1:6" x14ac:dyDescent="0.25">
      <c r="A2513" s="4">
        <v>44480</v>
      </c>
      <c r="B2513" t="s">
        <v>12</v>
      </c>
      <c r="C2513" t="s">
        <v>54</v>
      </c>
      <c r="D2513" s="7">
        <f>SUMIFS($D:$D,$C:$C,C2513,$A:$A,_xlfn.MAXIFS($A:$A,$A:$A,"&lt;"&amp;A2513))+SUMIFS(Movimentacao!$D:$D,Movimentacao!$C:$C,C2513,Movimentacao!$A:$A,A2513)</f>
        <v>85534</v>
      </c>
      <c r="E2513" s="2">
        <v>50.66</v>
      </c>
      <c r="F2513" s="2">
        <f t="shared" si="40"/>
        <v>4333152.4399999995</v>
      </c>
    </row>
    <row r="2514" spans="1:6" x14ac:dyDescent="0.25">
      <c r="A2514" s="4">
        <v>44480</v>
      </c>
      <c r="B2514" t="s">
        <v>12</v>
      </c>
      <c r="C2514" t="s">
        <v>53</v>
      </c>
      <c r="D2514" s="7">
        <f>SUMIFS($D:$D,$C:$C,C2514,$A:$A,_xlfn.MAXIFS($A:$A,$A:$A,"&lt;"&amp;A2514))+SUMIFS(Movimentacao!$D:$D,Movimentacao!$C:$C,C2514,Movimentacao!$A:$A,A2514)</f>
        <v>135474</v>
      </c>
      <c r="E2514" s="2">
        <v>86.65</v>
      </c>
      <c r="F2514" s="2">
        <f t="shared" si="40"/>
        <v>11738822.100000001</v>
      </c>
    </row>
    <row r="2515" spans="1:6" x14ac:dyDescent="0.25">
      <c r="A2515" s="4">
        <v>44480</v>
      </c>
      <c r="B2515" t="s">
        <v>12</v>
      </c>
      <c r="C2515" t="s">
        <v>52</v>
      </c>
      <c r="D2515" s="7">
        <f>SUMIFS($D:$D,$C:$C,C2515,$A:$A,_xlfn.MAXIFS($A:$A,$A:$A,"&lt;"&amp;A2515))+SUMIFS(Movimentacao!$D:$D,Movimentacao!$C:$C,C2515,Movimentacao!$A:$A,A2515)</f>
        <v>187039</v>
      </c>
      <c r="E2515" s="2">
        <v>100</v>
      </c>
      <c r="F2515" s="2">
        <f t="shared" si="40"/>
        <v>18703900</v>
      </c>
    </row>
    <row r="2516" spans="1:6" x14ac:dyDescent="0.25">
      <c r="A2516" s="4">
        <v>44480</v>
      </c>
      <c r="B2516" t="s">
        <v>12</v>
      </c>
      <c r="C2516" t="s">
        <v>51</v>
      </c>
      <c r="D2516" s="7">
        <f>SUMIFS($D:$D,$C:$C,C2516,$A:$A,_xlfn.MAXIFS($A:$A,$A:$A,"&lt;"&amp;A2516))+SUMIFS(Movimentacao!$D:$D,Movimentacao!$C:$C,C2516,Movimentacao!$A:$A,A2516)</f>
        <v>34257</v>
      </c>
      <c r="E2516" s="2">
        <v>108.98</v>
      </c>
      <c r="F2516" s="2">
        <f t="shared" si="40"/>
        <v>3733327.8600000003</v>
      </c>
    </row>
    <row r="2517" spans="1:6" x14ac:dyDescent="0.25">
      <c r="A2517" s="4">
        <v>44480</v>
      </c>
      <c r="B2517" t="s">
        <v>12</v>
      </c>
      <c r="C2517" t="s">
        <v>50</v>
      </c>
      <c r="D2517" s="7">
        <f>SUMIFS($D:$D,$C:$C,C2517,$A:$A,_xlfn.MAXIFS($A:$A,$A:$A,"&lt;"&amp;A2517))+SUMIFS(Movimentacao!$D:$D,Movimentacao!$C:$C,C2517,Movimentacao!$A:$A,A2517)</f>
        <v>138581</v>
      </c>
      <c r="E2517" s="2">
        <v>100.99</v>
      </c>
      <c r="F2517" s="2">
        <f t="shared" si="40"/>
        <v>13995295.189999999</v>
      </c>
    </row>
    <row r="2518" spans="1:6" x14ac:dyDescent="0.25">
      <c r="A2518" s="4">
        <v>44480</v>
      </c>
      <c r="B2518" t="s">
        <v>12</v>
      </c>
      <c r="C2518" t="s">
        <v>49</v>
      </c>
      <c r="D2518" s="7">
        <f>SUMIFS($D:$D,$C:$C,C2518,$A:$A,_xlfn.MAXIFS($A:$A,$A:$A,"&lt;"&amp;A2518))+SUMIFS(Movimentacao!$D:$D,Movimentacao!$C:$C,C2518,Movimentacao!$A:$A,A2518)</f>
        <v>32774</v>
      </c>
      <c r="E2518" s="2">
        <v>65.97</v>
      </c>
      <c r="F2518" s="2">
        <f t="shared" si="40"/>
        <v>2162100.7799999998</v>
      </c>
    </row>
    <row r="2519" spans="1:6" x14ac:dyDescent="0.25">
      <c r="A2519" s="4">
        <v>44480</v>
      </c>
      <c r="B2519" t="s">
        <v>12</v>
      </c>
      <c r="C2519" t="s">
        <v>48</v>
      </c>
      <c r="D2519" s="7">
        <f>SUMIFS($D:$D,$C:$C,C2519,$A:$A,_xlfn.MAXIFS($A:$A,$A:$A,"&lt;"&amp;A2519))+SUMIFS(Movimentacao!$D:$D,Movimentacao!$C:$C,C2519,Movimentacao!$A:$A,A2519)</f>
        <v>117439</v>
      </c>
      <c r="E2519" s="2">
        <v>100.86</v>
      </c>
      <c r="F2519" s="2">
        <f t="shared" si="40"/>
        <v>11844897.539999999</v>
      </c>
    </row>
    <row r="2520" spans="1:6" x14ac:dyDescent="0.25">
      <c r="A2520" s="4">
        <v>44480</v>
      </c>
      <c r="B2520" t="s">
        <v>12</v>
      </c>
      <c r="C2520" t="s">
        <v>47</v>
      </c>
      <c r="D2520" s="7">
        <f>SUMIFS($D:$D,$C:$C,C2520,$A:$A,_xlfn.MAXIFS($A:$A,$A:$A,"&lt;"&amp;A2520))+SUMIFS(Movimentacao!$D:$D,Movimentacao!$C:$C,C2520,Movimentacao!$A:$A,A2520)</f>
        <v>72562</v>
      </c>
      <c r="E2520" s="2">
        <v>77</v>
      </c>
      <c r="F2520" s="2">
        <f t="shared" si="40"/>
        <v>5587274</v>
      </c>
    </row>
    <row r="2521" spans="1:6" x14ac:dyDescent="0.25">
      <c r="A2521" s="4">
        <v>44480</v>
      </c>
      <c r="B2521" t="s">
        <v>12</v>
      </c>
      <c r="C2521" t="s">
        <v>55</v>
      </c>
      <c r="D2521" s="7">
        <f>SUMIFS($D:$D,$C:$C,C2521,$A:$A,_xlfn.MAXIFS($A:$A,$A:$A,"&lt;"&amp;A2521))+SUMIFS(Movimentacao!$D:$D,Movimentacao!$C:$C,C2521,Movimentacao!$A:$A,A2521)</f>
        <v>30794</v>
      </c>
      <c r="E2521" s="2">
        <v>98.5</v>
      </c>
      <c r="F2521" s="2">
        <f t="shared" si="40"/>
        <v>3033209</v>
      </c>
    </row>
    <row r="2522" spans="1:6" x14ac:dyDescent="0.25">
      <c r="A2522" s="4">
        <v>44482</v>
      </c>
      <c r="B2522" t="s">
        <v>12</v>
      </c>
      <c r="C2522" t="s">
        <v>2671</v>
      </c>
      <c r="D2522" s="7">
        <f>SUMIFS($D:$D,$C:$C,C2522,$A:$A,_xlfn.MAXIFS($A:$A,$A:$A,"&lt;"&amp;A2522))+SUMIFS(Movimentacao!$D:$D,Movimentacao!$C:$C,C2522,Movimentacao!$A:$A,A2522)</f>
        <v>55971</v>
      </c>
      <c r="E2522" s="2">
        <v>177.05</v>
      </c>
      <c r="F2522" s="2">
        <f t="shared" si="40"/>
        <v>9909665.5500000007</v>
      </c>
    </row>
    <row r="2523" spans="1:6" x14ac:dyDescent="0.25">
      <c r="A2523" s="4">
        <v>44482</v>
      </c>
      <c r="B2523" t="s">
        <v>12</v>
      </c>
      <c r="C2523" t="s">
        <v>2672</v>
      </c>
      <c r="D2523" s="7">
        <f>SUMIFS($D:$D,$C:$C,C2523,$A:$A,_xlfn.MAXIFS($A:$A,$A:$A,"&lt;"&amp;A2523))+SUMIFS(Movimentacao!$D:$D,Movimentacao!$C:$C,C2523,Movimentacao!$A:$A,A2523)</f>
        <v>118616</v>
      </c>
      <c r="E2523" s="2">
        <v>77.760000000000005</v>
      </c>
      <c r="F2523" s="2">
        <f t="shared" si="40"/>
        <v>9223580.1600000001</v>
      </c>
    </row>
    <row r="2524" spans="1:6" x14ac:dyDescent="0.25">
      <c r="A2524" s="4">
        <v>44482</v>
      </c>
      <c r="B2524" t="s">
        <v>12</v>
      </c>
      <c r="C2524" t="s">
        <v>2673</v>
      </c>
      <c r="D2524" s="7">
        <f>SUMIFS($D:$D,$C:$C,C2524,$A:$A,_xlfn.MAXIFS($A:$A,$A:$A,"&lt;"&amp;A2524))+SUMIFS(Movimentacao!$D:$D,Movimentacao!$C:$C,C2524,Movimentacao!$A:$A,A2524)</f>
        <v>626</v>
      </c>
      <c r="E2524" s="2">
        <v>99.4</v>
      </c>
      <c r="F2524" s="2">
        <f t="shared" si="40"/>
        <v>62224.4</v>
      </c>
    </row>
    <row r="2525" spans="1:6" x14ac:dyDescent="0.25">
      <c r="A2525" s="4">
        <v>44482</v>
      </c>
      <c r="B2525" t="s">
        <v>12</v>
      </c>
      <c r="C2525" t="s">
        <v>2670</v>
      </c>
      <c r="D2525" s="7">
        <f>SUMIFS($D:$D,$C:$C,C2525,$A:$A,_xlfn.MAXIFS($A:$A,$A:$A,"&lt;"&amp;A2525))+SUMIFS(Movimentacao!$D:$D,Movimentacao!$C:$C,C2525,Movimentacao!$A:$A,A2525)</f>
        <v>66517</v>
      </c>
      <c r="E2525" s="2">
        <v>71.98</v>
      </c>
      <c r="F2525" s="2">
        <f t="shared" si="40"/>
        <v>4787893.66</v>
      </c>
    </row>
    <row r="2526" spans="1:6" x14ac:dyDescent="0.25">
      <c r="A2526" s="4">
        <v>44482</v>
      </c>
      <c r="B2526" t="s">
        <v>12</v>
      </c>
      <c r="C2526" t="s">
        <v>2687</v>
      </c>
      <c r="D2526" s="7">
        <f>SUMIFS($D:$D,$C:$C,C2526,$A:$A,_xlfn.MAXIFS($A:$A,$A:$A,"&lt;"&amp;A2526))+SUMIFS(Movimentacao!$D:$D,Movimentacao!$C:$C,C2526,Movimentacao!$A:$A,A2526)</f>
        <v>6604</v>
      </c>
      <c r="E2526" s="2">
        <v>79.03</v>
      </c>
      <c r="F2526" s="2">
        <f t="shared" si="40"/>
        <v>521914.12</v>
      </c>
    </row>
    <row r="2527" spans="1:6" x14ac:dyDescent="0.25">
      <c r="A2527" s="4">
        <v>44482</v>
      </c>
      <c r="B2527" t="s">
        <v>12</v>
      </c>
      <c r="C2527" t="s">
        <v>2682</v>
      </c>
      <c r="D2527" s="7">
        <f>SUMIFS($D:$D,$C:$C,C2527,$A:$A,_xlfn.MAXIFS($A:$A,$A:$A,"&lt;"&amp;A2527))+SUMIFS(Movimentacao!$D:$D,Movimentacao!$C:$C,C2527,Movimentacao!$A:$A,A2527)</f>
        <v>79643</v>
      </c>
      <c r="E2527" s="2">
        <v>82.53</v>
      </c>
      <c r="F2527" s="2">
        <f t="shared" si="40"/>
        <v>6572936.79</v>
      </c>
    </row>
    <row r="2528" spans="1:6" x14ac:dyDescent="0.25">
      <c r="A2528" s="4">
        <v>44482</v>
      </c>
      <c r="B2528" t="s">
        <v>12</v>
      </c>
      <c r="C2528" t="s">
        <v>2685</v>
      </c>
      <c r="D2528" s="7">
        <f>SUMIFS($D:$D,$C:$C,C2528,$A:$A,_xlfn.MAXIFS($A:$A,$A:$A,"&lt;"&amp;A2528))+SUMIFS(Movimentacao!$D:$D,Movimentacao!$C:$C,C2528,Movimentacao!$A:$A,A2528)</f>
        <v>9335</v>
      </c>
      <c r="E2528" s="2">
        <v>103.04</v>
      </c>
      <c r="F2528" s="2">
        <f t="shared" si="40"/>
        <v>961878.4</v>
      </c>
    </row>
    <row r="2529" spans="1:6" x14ac:dyDescent="0.25">
      <c r="A2529" s="4">
        <v>44482</v>
      </c>
      <c r="B2529" t="s">
        <v>12</v>
      </c>
      <c r="C2529" t="s">
        <v>2680</v>
      </c>
      <c r="D2529" s="7">
        <f>SUMIFS($D:$D,$C:$C,C2529,$A:$A,_xlfn.MAXIFS($A:$A,$A:$A,"&lt;"&amp;A2529))+SUMIFS(Movimentacao!$D:$D,Movimentacao!$C:$C,C2529,Movimentacao!$A:$A,A2529)</f>
        <v>119850</v>
      </c>
      <c r="E2529" s="2">
        <v>101.53</v>
      </c>
      <c r="F2529" s="2">
        <f t="shared" si="40"/>
        <v>12168370.5</v>
      </c>
    </row>
    <row r="2530" spans="1:6" x14ac:dyDescent="0.25">
      <c r="A2530" s="4">
        <v>44482</v>
      </c>
      <c r="B2530" t="s">
        <v>12</v>
      </c>
      <c r="C2530" t="s">
        <v>56</v>
      </c>
      <c r="D2530" s="7">
        <f>SUMIFS($D:$D,$C:$C,C2530,$A:$A,_xlfn.MAXIFS($A:$A,$A:$A,"&lt;"&amp;A2530))+SUMIFS(Movimentacao!$D:$D,Movimentacao!$C:$C,C2530,Movimentacao!$A:$A,A2530)</f>
        <v>132323</v>
      </c>
      <c r="E2530" s="2">
        <v>102.3</v>
      </c>
      <c r="F2530" s="2">
        <f t="shared" si="40"/>
        <v>13536642.9</v>
      </c>
    </row>
    <row r="2531" spans="1:6" x14ac:dyDescent="0.25">
      <c r="A2531" s="4">
        <v>44482</v>
      </c>
      <c r="B2531" t="s">
        <v>12</v>
      </c>
      <c r="C2531" t="s">
        <v>49</v>
      </c>
      <c r="D2531" s="7">
        <f>SUMIFS($D:$D,$C:$C,C2531,$A:$A,_xlfn.MAXIFS($A:$A,$A:$A,"&lt;"&amp;A2531))+SUMIFS(Movimentacao!$D:$D,Movimentacao!$C:$C,C2531,Movimentacao!$A:$A,A2531)</f>
        <v>32774</v>
      </c>
      <c r="E2531" s="2">
        <v>65.959999999999994</v>
      </c>
      <c r="F2531" s="2">
        <f t="shared" si="40"/>
        <v>2161773.0399999996</v>
      </c>
    </row>
    <row r="2532" spans="1:6" x14ac:dyDescent="0.25">
      <c r="A2532" s="4">
        <v>44482</v>
      </c>
      <c r="B2532" t="s">
        <v>12</v>
      </c>
      <c r="C2532" t="s">
        <v>54</v>
      </c>
      <c r="D2532" s="7">
        <f>SUMIFS($D:$D,$C:$C,C2532,$A:$A,_xlfn.MAXIFS($A:$A,$A:$A,"&lt;"&amp;A2532))+SUMIFS(Movimentacao!$D:$D,Movimentacao!$C:$C,C2532,Movimentacao!$A:$A,A2532)</f>
        <v>85534</v>
      </c>
      <c r="E2532" s="2">
        <v>51.2</v>
      </c>
      <c r="F2532" s="2">
        <f t="shared" si="40"/>
        <v>4379340.7999999998</v>
      </c>
    </row>
    <row r="2533" spans="1:6" x14ac:dyDescent="0.25">
      <c r="A2533" s="4">
        <v>44482</v>
      </c>
      <c r="B2533" t="s">
        <v>12</v>
      </c>
      <c r="C2533" t="s">
        <v>53</v>
      </c>
      <c r="D2533" s="7">
        <f>SUMIFS($D:$D,$C:$C,C2533,$A:$A,_xlfn.MAXIFS($A:$A,$A:$A,"&lt;"&amp;A2533))+SUMIFS(Movimentacao!$D:$D,Movimentacao!$C:$C,C2533,Movimentacao!$A:$A,A2533)</f>
        <v>133826</v>
      </c>
      <c r="E2533" s="2">
        <v>88</v>
      </c>
      <c r="F2533" s="2">
        <f t="shared" si="40"/>
        <v>11776688</v>
      </c>
    </row>
    <row r="2534" spans="1:6" x14ac:dyDescent="0.25">
      <c r="A2534" s="4">
        <v>44482</v>
      </c>
      <c r="B2534" t="s">
        <v>12</v>
      </c>
      <c r="C2534" t="s">
        <v>52</v>
      </c>
      <c r="D2534" s="7">
        <f>SUMIFS($D:$D,$C:$C,C2534,$A:$A,_xlfn.MAXIFS($A:$A,$A:$A,"&lt;"&amp;A2534))+SUMIFS(Movimentacao!$D:$D,Movimentacao!$C:$C,C2534,Movimentacao!$A:$A,A2534)</f>
        <v>187039</v>
      </c>
      <c r="E2534" s="2">
        <v>99.77</v>
      </c>
      <c r="F2534" s="2">
        <f t="shared" si="40"/>
        <v>18660881.029999997</v>
      </c>
    </row>
    <row r="2535" spans="1:6" x14ac:dyDescent="0.25">
      <c r="A2535" s="4">
        <v>44482</v>
      </c>
      <c r="B2535" t="s">
        <v>12</v>
      </c>
      <c r="C2535" t="s">
        <v>51</v>
      </c>
      <c r="D2535" s="7">
        <f>SUMIFS($D:$D,$C:$C,C2535,$A:$A,_xlfn.MAXIFS($A:$A,$A:$A,"&lt;"&amp;A2535))+SUMIFS(Movimentacao!$D:$D,Movimentacao!$C:$C,C2535,Movimentacao!$A:$A,A2535)</f>
        <v>34257</v>
      </c>
      <c r="E2535" s="2">
        <v>107.2</v>
      </c>
      <c r="F2535" s="2">
        <f t="shared" si="40"/>
        <v>3672350.4</v>
      </c>
    </row>
    <row r="2536" spans="1:6" x14ac:dyDescent="0.25">
      <c r="A2536" s="4">
        <v>44482</v>
      </c>
      <c r="B2536" t="s">
        <v>12</v>
      </c>
      <c r="C2536" t="s">
        <v>50</v>
      </c>
      <c r="D2536" s="7">
        <f>SUMIFS($D:$D,$C:$C,C2536,$A:$A,_xlfn.MAXIFS($A:$A,$A:$A,"&lt;"&amp;A2536))+SUMIFS(Movimentacao!$D:$D,Movimentacao!$C:$C,C2536,Movimentacao!$A:$A,A2536)</f>
        <v>138581</v>
      </c>
      <c r="E2536" s="2">
        <v>101.21</v>
      </c>
      <c r="F2536" s="2">
        <f t="shared" si="40"/>
        <v>14025783.01</v>
      </c>
    </row>
    <row r="2537" spans="1:6" x14ac:dyDescent="0.25">
      <c r="A2537" s="4">
        <v>44482</v>
      </c>
      <c r="B2537" t="s">
        <v>12</v>
      </c>
      <c r="C2537" t="s">
        <v>48</v>
      </c>
      <c r="D2537" s="7">
        <f>SUMIFS($D:$D,$C:$C,C2537,$A:$A,_xlfn.MAXIFS($A:$A,$A:$A,"&lt;"&amp;A2537))+SUMIFS(Movimentacao!$D:$D,Movimentacao!$C:$C,C2537,Movimentacao!$A:$A,A2537)</f>
        <v>117439</v>
      </c>
      <c r="E2537" s="2">
        <v>101.01</v>
      </c>
      <c r="F2537" s="2">
        <f t="shared" si="40"/>
        <v>11862513.390000001</v>
      </c>
    </row>
    <row r="2538" spans="1:6" x14ac:dyDescent="0.25">
      <c r="A2538" s="4">
        <v>44482</v>
      </c>
      <c r="B2538" t="s">
        <v>12</v>
      </c>
      <c r="C2538" t="s">
        <v>47</v>
      </c>
      <c r="D2538" s="7">
        <f>SUMIFS($D:$D,$C:$C,C2538,$A:$A,_xlfn.MAXIFS($A:$A,$A:$A,"&lt;"&amp;A2538))+SUMIFS(Movimentacao!$D:$D,Movimentacao!$C:$C,C2538,Movimentacao!$A:$A,A2538)</f>
        <v>72562</v>
      </c>
      <c r="E2538" s="2">
        <v>76.010000000000005</v>
      </c>
      <c r="F2538" s="2">
        <f t="shared" si="40"/>
        <v>5515437.6200000001</v>
      </c>
    </row>
    <row r="2539" spans="1:6" x14ac:dyDescent="0.25">
      <c r="A2539" s="4">
        <v>44482</v>
      </c>
      <c r="B2539" t="s">
        <v>12</v>
      </c>
      <c r="C2539" t="s">
        <v>55</v>
      </c>
      <c r="D2539" s="7">
        <f>SUMIFS($D:$D,$C:$C,C2539,$A:$A,_xlfn.MAXIFS($A:$A,$A:$A,"&lt;"&amp;A2539))+SUMIFS(Movimentacao!$D:$D,Movimentacao!$C:$C,C2539,Movimentacao!$A:$A,A2539)</f>
        <v>30794</v>
      </c>
      <c r="E2539" s="2">
        <v>99.11</v>
      </c>
      <c r="F2539" s="2">
        <f t="shared" si="40"/>
        <v>3051993.34</v>
      </c>
    </row>
    <row r="2540" spans="1:6" x14ac:dyDescent="0.25">
      <c r="A2540" s="4">
        <v>44483</v>
      </c>
      <c r="B2540" t="s">
        <v>12</v>
      </c>
      <c r="C2540" t="s">
        <v>2687</v>
      </c>
      <c r="D2540" s="7">
        <f>SUMIFS($D:$D,$C:$C,C2540,$A:$A,_xlfn.MAXIFS($A:$A,$A:$A,"&lt;"&amp;A2540))+SUMIFS(Movimentacao!$D:$D,Movimentacao!$C:$C,C2540,Movimentacao!$A:$A,A2540)</f>
        <v>6604</v>
      </c>
      <c r="E2540" s="2">
        <v>78.5</v>
      </c>
      <c r="F2540" s="2">
        <f t="shared" si="40"/>
        <v>518414</v>
      </c>
    </row>
    <row r="2541" spans="1:6" x14ac:dyDescent="0.25">
      <c r="A2541" s="4">
        <v>44483</v>
      </c>
      <c r="B2541" t="s">
        <v>12</v>
      </c>
      <c r="C2541" t="s">
        <v>2685</v>
      </c>
      <c r="D2541" s="7">
        <f>SUMIFS($D:$D,$C:$C,C2541,$A:$A,_xlfn.MAXIFS($A:$A,$A:$A,"&lt;"&amp;A2541))+SUMIFS(Movimentacao!$D:$D,Movimentacao!$C:$C,C2541,Movimentacao!$A:$A,A2541)</f>
        <v>7491</v>
      </c>
      <c r="E2541" s="2">
        <v>103.5</v>
      </c>
      <c r="F2541" s="2">
        <f t="shared" si="40"/>
        <v>775318.5</v>
      </c>
    </row>
    <row r="2542" spans="1:6" x14ac:dyDescent="0.25">
      <c r="A2542" s="4">
        <v>44483</v>
      </c>
      <c r="B2542" t="s">
        <v>12</v>
      </c>
      <c r="C2542" t="s">
        <v>2682</v>
      </c>
      <c r="D2542" s="7">
        <f>SUMIFS($D:$D,$C:$C,C2542,$A:$A,_xlfn.MAXIFS($A:$A,$A:$A,"&lt;"&amp;A2542))+SUMIFS(Movimentacao!$D:$D,Movimentacao!$C:$C,C2542,Movimentacao!$A:$A,A2542)</f>
        <v>79643</v>
      </c>
      <c r="E2542" s="2">
        <v>82.52</v>
      </c>
      <c r="F2542" s="2">
        <f t="shared" si="40"/>
        <v>6572140.3599999994</v>
      </c>
    </row>
    <row r="2543" spans="1:6" x14ac:dyDescent="0.25">
      <c r="A2543" s="4">
        <v>44483</v>
      </c>
      <c r="B2543" t="s">
        <v>12</v>
      </c>
      <c r="C2543" t="s">
        <v>2680</v>
      </c>
      <c r="D2543" s="7">
        <f>SUMIFS($D:$D,$C:$C,C2543,$A:$A,_xlfn.MAXIFS($A:$A,$A:$A,"&lt;"&amp;A2543))+SUMIFS(Movimentacao!$D:$D,Movimentacao!$C:$C,C2543,Movimentacao!$A:$A,A2543)</f>
        <v>119850</v>
      </c>
      <c r="E2543" s="2">
        <v>102.3</v>
      </c>
      <c r="F2543" s="2">
        <f t="shared" si="40"/>
        <v>12260655</v>
      </c>
    </row>
    <row r="2544" spans="1:6" x14ac:dyDescent="0.25">
      <c r="A2544" s="4">
        <v>44483</v>
      </c>
      <c r="B2544" t="s">
        <v>12</v>
      </c>
      <c r="C2544" t="s">
        <v>2673</v>
      </c>
      <c r="D2544" s="7">
        <f>SUMIFS($D:$D,$C:$C,C2544,$A:$A,_xlfn.MAXIFS($A:$A,$A:$A,"&lt;"&amp;A2544))+SUMIFS(Movimentacao!$D:$D,Movimentacao!$C:$C,C2544,Movimentacao!$A:$A,A2544)</f>
        <v>626</v>
      </c>
      <c r="E2544" s="2">
        <v>99.5</v>
      </c>
      <c r="F2544" s="2">
        <f t="shared" si="40"/>
        <v>62287</v>
      </c>
    </row>
    <row r="2545" spans="1:6" x14ac:dyDescent="0.25">
      <c r="A2545" s="4">
        <v>44483</v>
      </c>
      <c r="B2545" t="s">
        <v>12</v>
      </c>
      <c r="C2545" t="s">
        <v>2672</v>
      </c>
      <c r="D2545" s="7">
        <f>SUMIFS($D:$D,$C:$C,C2545,$A:$A,_xlfn.MAXIFS($A:$A,$A:$A,"&lt;"&amp;A2545))+SUMIFS(Movimentacao!$D:$D,Movimentacao!$C:$C,C2545,Movimentacao!$A:$A,A2545)</f>
        <v>117464</v>
      </c>
      <c r="E2545" s="2">
        <v>77.5</v>
      </c>
      <c r="F2545" s="2">
        <f t="shared" si="40"/>
        <v>9103460</v>
      </c>
    </row>
    <row r="2546" spans="1:6" x14ac:dyDescent="0.25">
      <c r="A2546" s="4">
        <v>44483</v>
      </c>
      <c r="B2546" t="s">
        <v>12</v>
      </c>
      <c r="C2546" t="s">
        <v>2671</v>
      </c>
      <c r="D2546" s="7">
        <f>SUMIFS($D:$D,$C:$C,C2546,$A:$A,_xlfn.MAXIFS($A:$A,$A:$A,"&lt;"&amp;A2546))+SUMIFS(Movimentacao!$D:$D,Movimentacao!$C:$C,C2546,Movimentacao!$A:$A,A2546)</f>
        <v>55971</v>
      </c>
      <c r="E2546" s="2">
        <v>176.97</v>
      </c>
      <c r="F2546" s="2">
        <f t="shared" si="40"/>
        <v>9905187.8699999992</v>
      </c>
    </row>
    <row r="2547" spans="1:6" x14ac:dyDescent="0.25">
      <c r="A2547" s="4">
        <v>44483</v>
      </c>
      <c r="B2547" t="s">
        <v>12</v>
      </c>
      <c r="C2547" t="s">
        <v>2670</v>
      </c>
      <c r="D2547" s="7">
        <f>SUMIFS($D:$D,$C:$C,C2547,$A:$A,_xlfn.MAXIFS($A:$A,$A:$A,"&lt;"&amp;A2547))+SUMIFS(Movimentacao!$D:$D,Movimentacao!$C:$C,C2547,Movimentacao!$A:$A,A2547)</f>
        <v>65356</v>
      </c>
      <c r="E2547" s="2">
        <v>72.25</v>
      </c>
      <c r="F2547" s="2">
        <f t="shared" si="40"/>
        <v>4721971</v>
      </c>
    </row>
    <row r="2548" spans="1:6" x14ac:dyDescent="0.25">
      <c r="A2548" s="4">
        <v>44483</v>
      </c>
      <c r="B2548" t="s">
        <v>12</v>
      </c>
      <c r="C2548" t="s">
        <v>56</v>
      </c>
      <c r="D2548" s="7">
        <f>SUMIFS($D:$D,$C:$C,C2548,$A:$A,_xlfn.MAXIFS($A:$A,$A:$A,"&lt;"&amp;A2548))+SUMIFS(Movimentacao!$D:$D,Movimentacao!$C:$C,C2548,Movimentacao!$A:$A,A2548)</f>
        <v>132323</v>
      </c>
      <c r="E2548" s="2">
        <v>102.5</v>
      </c>
      <c r="F2548" s="2">
        <f t="shared" si="40"/>
        <v>13563107.5</v>
      </c>
    </row>
    <row r="2549" spans="1:6" x14ac:dyDescent="0.25">
      <c r="A2549" s="4">
        <v>44483</v>
      </c>
      <c r="B2549" t="s">
        <v>12</v>
      </c>
      <c r="C2549" t="s">
        <v>47</v>
      </c>
      <c r="D2549" s="7">
        <f>SUMIFS($D:$D,$C:$C,C2549,$A:$A,_xlfn.MAXIFS($A:$A,$A:$A,"&lt;"&amp;A2549))+SUMIFS(Movimentacao!$D:$D,Movimentacao!$C:$C,C2549,Movimentacao!$A:$A,A2549)</f>
        <v>72562</v>
      </c>
      <c r="E2549" s="2">
        <v>75.47</v>
      </c>
      <c r="F2549" s="2">
        <f t="shared" si="40"/>
        <v>5476254.1399999997</v>
      </c>
    </row>
    <row r="2550" spans="1:6" x14ac:dyDescent="0.25">
      <c r="A2550" s="4">
        <v>44483</v>
      </c>
      <c r="B2550" t="s">
        <v>12</v>
      </c>
      <c r="C2550" t="s">
        <v>54</v>
      </c>
      <c r="D2550" s="7">
        <f>SUMIFS($D:$D,$C:$C,C2550,$A:$A,_xlfn.MAXIFS($A:$A,$A:$A,"&lt;"&amp;A2550))+SUMIFS(Movimentacao!$D:$D,Movimentacao!$C:$C,C2550,Movimentacao!$A:$A,A2550)</f>
        <v>85534</v>
      </c>
      <c r="E2550" s="2">
        <v>51.89</v>
      </c>
      <c r="F2550" s="2">
        <f t="shared" si="40"/>
        <v>4438359.26</v>
      </c>
    </row>
    <row r="2551" spans="1:6" x14ac:dyDescent="0.25">
      <c r="A2551" s="4">
        <v>44483</v>
      </c>
      <c r="B2551" t="s">
        <v>12</v>
      </c>
      <c r="C2551" t="s">
        <v>53</v>
      </c>
      <c r="D2551" s="7">
        <f>SUMIFS($D:$D,$C:$C,C2551,$A:$A,_xlfn.MAXIFS($A:$A,$A:$A,"&lt;"&amp;A2551))+SUMIFS(Movimentacao!$D:$D,Movimentacao!$C:$C,C2551,Movimentacao!$A:$A,A2551)</f>
        <v>132616</v>
      </c>
      <c r="E2551" s="2">
        <v>87.98</v>
      </c>
      <c r="F2551" s="2">
        <f t="shared" si="40"/>
        <v>11667555.68</v>
      </c>
    </row>
    <row r="2552" spans="1:6" x14ac:dyDescent="0.25">
      <c r="A2552" s="4">
        <v>44483</v>
      </c>
      <c r="B2552" t="s">
        <v>12</v>
      </c>
      <c r="C2552" t="s">
        <v>52</v>
      </c>
      <c r="D2552" s="7">
        <f>SUMIFS($D:$D,$C:$C,C2552,$A:$A,_xlfn.MAXIFS($A:$A,$A:$A,"&lt;"&amp;A2552))+SUMIFS(Movimentacao!$D:$D,Movimentacao!$C:$C,C2552,Movimentacao!$A:$A,A2552)</f>
        <v>187039</v>
      </c>
      <c r="E2552" s="2">
        <v>98.72</v>
      </c>
      <c r="F2552" s="2">
        <f t="shared" si="40"/>
        <v>18464490.079999998</v>
      </c>
    </row>
    <row r="2553" spans="1:6" x14ac:dyDescent="0.25">
      <c r="A2553" s="4">
        <v>44483</v>
      </c>
      <c r="B2553" t="s">
        <v>12</v>
      </c>
      <c r="C2553" t="s">
        <v>51</v>
      </c>
      <c r="D2553" s="7">
        <f>SUMIFS($D:$D,$C:$C,C2553,$A:$A,_xlfn.MAXIFS($A:$A,$A:$A,"&lt;"&amp;A2553))+SUMIFS(Movimentacao!$D:$D,Movimentacao!$C:$C,C2553,Movimentacao!$A:$A,A2553)</f>
        <v>34257</v>
      </c>
      <c r="E2553" s="2">
        <v>107.41</v>
      </c>
      <c r="F2553" s="2">
        <f t="shared" si="40"/>
        <v>3679544.37</v>
      </c>
    </row>
    <row r="2554" spans="1:6" x14ac:dyDescent="0.25">
      <c r="A2554" s="4">
        <v>44483</v>
      </c>
      <c r="B2554" t="s">
        <v>12</v>
      </c>
      <c r="C2554" t="s">
        <v>50</v>
      </c>
      <c r="D2554" s="7">
        <f>SUMIFS($D:$D,$C:$C,C2554,$A:$A,_xlfn.MAXIFS($A:$A,$A:$A,"&lt;"&amp;A2554))+SUMIFS(Movimentacao!$D:$D,Movimentacao!$C:$C,C2554,Movimentacao!$A:$A,A2554)</f>
        <v>137875</v>
      </c>
      <c r="E2554" s="2">
        <v>100.79</v>
      </c>
      <c r="F2554" s="2">
        <f t="shared" si="40"/>
        <v>13896421.25</v>
      </c>
    </row>
    <row r="2555" spans="1:6" x14ac:dyDescent="0.25">
      <c r="A2555" s="4">
        <v>44483</v>
      </c>
      <c r="B2555" t="s">
        <v>12</v>
      </c>
      <c r="C2555" t="s">
        <v>49</v>
      </c>
      <c r="D2555" s="7">
        <f>SUMIFS($D:$D,$C:$C,C2555,$A:$A,_xlfn.MAXIFS($A:$A,$A:$A,"&lt;"&amp;A2555))+SUMIFS(Movimentacao!$D:$D,Movimentacao!$C:$C,C2555,Movimentacao!$A:$A,A2555)</f>
        <v>32774</v>
      </c>
      <c r="E2555" s="2">
        <v>65.83</v>
      </c>
      <c r="F2555" s="2">
        <f t="shared" si="40"/>
        <v>2157512.42</v>
      </c>
    </row>
    <row r="2556" spans="1:6" x14ac:dyDescent="0.25">
      <c r="A2556" s="4">
        <v>44483</v>
      </c>
      <c r="B2556" t="s">
        <v>12</v>
      </c>
      <c r="C2556" t="s">
        <v>48</v>
      </c>
      <c r="D2556" s="7">
        <f>SUMIFS($D:$D,$C:$C,C2556,$A:$A,_xlfn.MAXIFS($A:$A,$A:$A,"&lt;"&amp;A2556))+SUMIFS(Movimentacao!$D:$D,Movimentacao!$C:$C,C2556,Movimentacao!$A:$A,A2556)</f>
        <v>117439</v>
      </c>
      <c r="E2556" s="2">
        <v>100.71</v>
      </c>
      <c r="F2556" s="2">
        <f t="shared" si="40"/>
        <v>11827281.689999999</v>
      </c>
    </row>
    <row r="2557" spans="1:6" x14ac:dyDescent="0.25">
      <c r="A2557" s="4">
        <v>44483</v>
      </c>
      <c r="B2557" t="s">
        <v>12</v>
      </c>
      <c r="C2557" t="s">
        <v>55</v>
      </c>
      <c r="D2557" s="7">
        <f>SUMIFS($D:$D,$C:$C,C2557,$A:$A,_xlfn.MAXIFS($A:$A,$A:$A,"&lt;"&amp;A2557))+SUMIFS(Movimentacao!$D:$D,Movimentacao!$C:$C,C2557,Movimentacao!$A:$A,A2557)</f>
        <v>30794</v>
      </c>
      <c r="E2557" s="2">
        <v>100.5</v>
      </c>
      <c r="F2557" s="2">
        <f t="shared" si="40"/>
        <v>3094797</v>
      </c>
    </row>
    <row r="2558" spans="1:6" x14ac:dyDescent="0.25">
      <c r="A2558" s="4">
        <v>44484</v>
      </c>
      <c r="B2558" t="s">
        <v>12</v>
      </c>
      <c r="C2558" t="s">
        <v>2671</v>
      </c>
      <c r="D2558" s="7">
        <f>SUMIFS($D:$D,$C:$C,C2558,$A:$A,_xlfn.MAXIFS($A:$A,$A:$A,"&lt;"&amp;A2558))+SUMIFS(Movimentacao!$D:$D,Movimentacao!$C:$C,C2558,Movimentacao!$A:$A,A2558)</f>
        <v>55971</v>
      </c>
      <c r="E2558" s="2">
        <v>183.77</v>
      </c>
      <c r="F2558" s="2">
        <f t="shared" si="40"/>
        <v>10285790.67</v>
      </c>
    </row>
    <row r="2559" spans="1:6" x14ac:dyDescent="0.25">
      <c r="A2559" s="4">
        <v>44484</v>
      </c>
      <c r="B2559" t="s">
        <v>12</v>
      </c>
      <c r="C2559" t="s">
        <v>2672</v>
      </c>
      <c r="D2559" s="7">
        <f>SUMIFS($D:$D,$C:$C,C2559,$A:$A,_xlfn.MAXIFS($A:$A,$A:$A,"&lt;"&amp;A2559))+SUMIFS(Movimentacao!$D:$D,Movimentacao!$C:$C,C2559,Movimentacao!$A:$A,A2559)</f>
        <v>113226</v>
      </c>
      <c r="E2559" s="2">
        <v>77.38</v>
      </c>
      <c r="F2559" s="2">
        <f t="shared" si="40"/>
        <v>8761427.879999999</v>
      </c>
    </row>
    <row r="2560" spans="1:6" x14ac:dyDescent="0.25">
      <c r="A2560" s="4">
        <v>44484</v>
      </c>
      <c r="B2560" t="s">
        <v>12</v>
      </c>
      <c r="C2560" t="s">
        <v>2673</v>
      </c>
      <c r="D2560" s="7">
        <f>SUMIFS($D:$D,$C:$C,C2560,$A:$A,_xlfn.MAXIFS($A:$A,$A:$A,"&lt;"&amp;A2560))+SUMIFS(Movimentacao!$D:$D,Movimentacao!$C:$C,C2560,Movimentacao!$A:$A,A2560)</f>
        <v>626</v>
      </c>
      <c r="E2560" s="2">
        <v>99.52</v>
      </c>
      <c r="F2560" s="2">
        <f t="shared" si="40"/>
        <v>62299.519999999997</v>
      </c>
    </row>
    <row r="2561" spans="1:6" x14ac:dyDescent="0.25">
      <c r="A2561" s="4">
        <v>44484</v>
      </c>
      <c r="B2561" t="s">
        <v>12</v>
      </c>
      <c r="C2561" t="s">
        <v>2670</v>
      </c>
      <c r="D2561" s="7">
        <f>SUMIFS($D:$D,$C:$C,C2561,$A:$A,_xlfn.MAXIFS($A:$A,$A:$A,"&lt;"&amp;A2561))+SUMIFS(Movimentacao!$D:$D,Movimentacao!$C:$C,C2561,Movimentacao!$A:$A,A2561)</f>
        <v>60542</v>
      </c>
      <c r="E2561" s="2">
        <v>72.849999999999994</v>
      </c>
      <c r="F2561" s="2">
        <f t="shared" si="40"/>
        <v>4410484.6999999993</v>
      </c>
    </row>
    <row r="2562" spans="1:6" x14ac:dyDescent="0.25">
      <c r="A2562" s="4">
        <v>44484</v>
      </c>
      <c r="B2562" t="s">
        <v>12</v>
      </c>
      <c r="C2562" t="s">
        <v>2682</v>
      </c>
      <c r="D2562" s="7">
        <f>SUMIFS($D:$D,$C:$C,C2562,$A:$A,_xlfn.MAXIFS($A:$A,$A:$A,"&lt;"&amp;A2562))+SUMIFS(Movimentacao!$D:$D,Movimentacao!$C:$C,C2562,Movimentacao!$A:$A,A2562)</f>
        <v>79643</v>
      </c>
      <c r="E2562" s="2">
        <v>85</v>
      </c>
      <c r="F2562" s="2">
        <f t="shared" si="40"/>
        <v>6769655</v>
      </c>
    </row>
    <row r="2563" spans="1:6" x14ac:dyDescent="0.25">
      <c r="A2563" s="4">
        <v>44484</v>
      </c>
      <c r="B2563" t="s">
        <v>12</v>
      </c>
      <c r="C2563" t="s">
        <v>2685</v>
      </c>
      <c r="D2563" s="7">
        <f>SUMIFS($D:$D,$C:$C,C2563,$A:$A,_xlfn.MAXIFS($A:$A,$A:$A,"&lt;"&amp;A2563))+SUMIFS(Movimentacao!$D:$D,Movimentacao!$C:$C,C2563,Movimentacao!$A:$A,A2563)</f>
        <v>7491</v>
      </c>
      <c r="E2563" s="2">
        <v>103.5</v>
      </c>
      <c r="F2563" s="2">
        <f t="shared" si="40"/>
        <v>775318.5</v>
      </c>
    </row>
    <row r="2564" spans="1:6" x14ac:dyDescent="0.25">
      <c r="A2564" s="4">
        <v>44484</v>
      </c>
      <c r="B2564" t="s">
        <v>12</v>
      </c>
      <c r="C2564" t="s">
        <v>2687</v>
      </c>
      <c r="D2564" s="7">
        <f>SUMIFS($D:$D,$C:$C,C2564,$A:$A,_xlfn.MAXIFS($A:$A,$A:$A,"&lt;"&amp;A2564))+SUMIFS(Movimentacao!$D:$D,Movimentacao!$C:$C,C2564,Movimentacao!$A:$A,A2564)</f>
        <v>6604</v>
      </c>
      <c r="E2564" s="2">
        <v>79.97</v>
      </c>
      <c r="F2564" s="2">
        <f t="shared" si="40"/>
        <v>528121.88</v>
      </c>
    </row>
    <row r="2565" spans="1:6" x14ac:dyDescent="0.25">
      <c r="A2565" s="4">
        <v>44484</v>
      </c>
      <c r="B2565" t="s">
        <v>12</v>
      </c>
      <c r="C2565" t="s">
        <v>2680</v>
      </c>
      <c r="D2565" s="7">
        <f>SUMIFS($D:$D,$C:$C,C2565,$A:$A,_xlfn.MAXIFS($A:$A,$A:$A,"&lt;"&amp;A2565))+SUMIFS(Movimentacao!$D:$D,Movimentacao!$C:$C,C2565,Movimentacao!$A:$A,A2565)</f>
        <v>119850</v>
      </c>
      <c r="E2565" s="2">
        <v>103.16</v>
      </c>
      <c r="F2565" s="2">
        <f t="shared" si="40"/>
        <v>12363726</v>
      </c>
    </row>
    <row r="2566" spans="1:6" x14ac:dyDescent="0.25">
      <c r="A2566" s="4">
        <v>44484</v>
      </c>
      <c r="B2566" t="s">
        <v>12</v>
      </c>
      <c r="C2566" t="s">
        <v>56</v>
      </c>
      <c r="D2566" s="7">
        <f>SUMIFS($D:$D,$C:$C,C2566,$A:$A,_xlfn.MAXIFS($A:$A,$A:$A,"&lt;"&amp;A2566))+SUMIFS(Movimentacao!$D:$D,Movimentacao!$C:$C,C2566,Movimentacao!$A:$A,A2566)</f>
        <v>132323</v>
      </c>
      <c r="E2566" s="2">
        <v>102.84</v>
      </c>
      <c r="F2566" s="2">
        <f t="shared" si="40"/>
        <v>13608097.32</v>
      </c>
    </row>
    <row r="2567" spans="1:6" x14ac:dyDescent="0.25">
      <c r="A2567" s="4">
        <v>44484</v>
      </c>
      <c r="B2567" t="s">
        <v>12</v>
      </c>
      <c r="C2567" t="s">
        <v>47</v>
      </c>
      <c r="D2567" s="7">
        <f>SUMIFS($D:$D,$C:$C,C2567,$A:$A,_xlfn.MAXIFS($A:$A,$A:$A,"&lt;"&amp;A2567))+SUMIFS(Movimentacao!$D:$D,Movimentacao!$C:$C,C2567,Movimentacao!$A:$A,A2567)</f>
        <v>72562</v>
      </c>
      <c r="E2567" s="2">
        <v>75</v>
      </c>
      <c r="F2567" s="2">
        <f t="shared" si="40"/>
        <v>5442150</v>
      </c>
    </row>
    <row r="2568" spans="1:6" x14ac:dyDescent="0.25">
      <c r="A2568" s="4">
        <v>44484</v>
      </c>
      <c r="B2568" t="s">
        <v>12</v>
      </c>
      <c r="C2568" t="s">
        <v>54</v>
      </c>
      <c r="D2568" s="7">
        <f>SUMIFS($D:$D,$C:$C,C2568,$A:$A,_xlfn.MAXIFS($A:$A,$A:$A,"&lt;"&amp;A2568))+SUMIFS(Movimentacao!$D:$D,Movimentacao!$C:$C,C2568,Movimentacao!$A:$A,A2568)</f>
        <v>85534</v>
      </c>
      <c r="E2568" s="2">
        <v>51.95</v>
      </c>
      <c r="F2568" s="2">
        <f t="shared" si="40"/>
        <v>4443491.3</v>
      </c>
    </row>
    <row r="2569" spans="1:6" x14ac:dyDescent="0.25">
      <c r="A2569" s="4">
        <v>44484</v>
      </c>
      <c r="B2569" t="s">
        <v>12</v>
      </c>
      <c r="C2569" t="s">
        <v>53</v>
      </c>
      <c r="D2569" s="7">
        <f>SUMIFS($D:$D,$C:$C,C2569,$A:$A,_xlfn.MAXIFS($A:$A,$A:$A,"&lt;"&amp;A2569))+SUMIFS(Movimentacao!$D:$D,Movimentacao!$C:$C,C2569,Movimentacao!$A:$A,A2569)</f>
        <v>132013</v>
      </c>
      <c r="E2569" s="2">
        <v>87.66</v>
      </c>
      <c r="F2569" s="2">
        <f t="shared" ref="F2569:F2632" si="41">D2569*E2569</f>
        <v>11572259.58</v>
      </c>
    </row>
    <row r="2570" spans="1:6" x14ac:dyDescent="0.25">
      <c r="A2570" s="4">
        <v>44484</v>
      </c>
      <c r="B2570" t="s">
        <v>12</v>
      </c>
      <c r="C2570" t="s">
        <v>52</v>
      </c>
      <c r="D2570" s="7">
        <f>SUMIFS($D:$D,$C:$C,C2570,$A:$A,_xlfn.MAXIFS($A:$A,$A:$A,"&lt;"&amp;A2570))+SUMIFS(Movimentacao!$D:$D,Movimentacao!$C:$C,C2570,Movimentacao!$A:$A,A2570)</f>
        <v>187039</v>
      </c>
      <c r="E2570" s="2">
        <v>98.99</v>
      </c>
      <c r="F2570" s="2">
        <f t="shared" si="41"/>
        <v>18514990.609999999</v>
      </c>
    </row>
    <row r="2571" spans="1:6" x14ac:dyDescent="0.25">
      <c r="A2571" s="4">
        <v>44484</v>
      </c>
      <c r="B2571" t="s">
        <v>12</v>
      </c>
      <c r="C2571" t="s">
        <v>51</v>
      </c>
      <c r="D2571" s="7">
        <f>SUMIFS($D:$D,$C:$C,C2571,$A:$A,_xlfn.MAXIFS($A:$A,$A:$A,"&lt;"&amp;A2571))+SUMIFS(Movimentacao!$D:$D,Movimentacao!$C:$C,C2571,Movimentacao!$A:$A,A2571)</f>
        <v>34257</v>
      </c>
      <c r="E2571" s="2">
        <v>108.31</v>
      </c>
      <c r="F2571" s="2">
        <f t="shared" si="41"/>
        <v>3710375.67</v>
      </c>
    </row>
    <row r="2572" spans="1:6" x14ac:dyDescent="0.25">
      <c r="A2572" s="4">
        <v>44484</v>
      </c>
      <c r="B2572" t="s">
        <v>12</v>
      </c>
      <c r="C2572" t="s">
        <v>50</v>
      </c>
      <c r="D2572" s="7">
        <f>SUMIFS($D:$D,$C:$C,C2572,$A:$A,_xlfn.MAXIFS($A:$A,$A:$A,"&lt;"&amp;A2572))+SUMIFS(Movimentacao!$D:$D,Movimentacao!$C:$C,C2572,Movimentacao!$A:$A,A2572)</f>
        <v>136495</v>
      </c>
      <c r="E2572" s="2">
        <v>101</v>
      </c>
      <c r="F2572" s="2">
        <f t="shared" si="41"/>
        <v>13785995</v>
      </c>
    </row>
    <row r="2573" spans="1:6" x14ac:dyDescent="0.25">
      <c r="A2573" s="4">
        <v>44484</v>
      </c>
      <c r="B2573" t="s">
        <v>12</v>
      </c>
      <c r="C2573" t="s">
        <v>49</v>
      </c>
      <c r="D2573" s="7">
        <f>SUMIFS($D:$D,$C:$C,C2573,$A:$A,_xlfn.MAXIFS($A:$A,$A:$A,"&lt;"&amp;A2573))+SUMIFS(Movimentacao!$D:$D,Movimentacao!$C:$C,C2573,Movimentacao!$A:$A,A2573)</f>
        <v>32774</v>
      </c>
      <c r="E2573" s="2">
        <v>65.260000000000005</v>
      </c>
      <c r="F2573" s="2">
        <f t="shared" si="41"/>
        <v>2138831.2400000002</v>
      </c>
    </row>
    <row r="2574" spans="1:6" x14ac:dyDescent="0.25">
      <c r="A2574" s="4">
        <v>44484</v>
      </c>
      <c r="B2574" t="s">
        <v>12</v>
      </c>
      <c r="C2574" t="s">
        <v>48</v>
      </c>
      <c r="D2574" s="7">
        <f>SUMIFS($D:$D,$C:$C,C2574,$A:$A,_xlfn.MAXIFS($A:$A,$A:$A,"&lt;"&amp;A2574))+SUMIFS(Movimentacao!$D:$D,Movimentacao!$C:$C,C2574,Movimentacao!$A:$A,A2574)</f>
        <v>117439</v>
      </c>
      <c r="E2574" s="2">
        <v>100.99</v>
      </c>
      <c r="F2574" s="2">
        <f t="shared" si="41"/>
        <v>11860164.609999999</v>
      </c>
    </row>
    <row r="2575" spans="1:6" x14ac:dyDescent="0.25">
      <c r="A2575" s="4">
        <v>44484</v>
      </c>
      <c r="B2575" t="s">
        <v>12</v>
      </c>
      <c r="C2575" t="s">
        <v>55</v>
      </c>
      <c r="D2575" s="7">
        <f>SUMIFS($D:$D,$C:$C,C2575,$A:$A,_xlfn.MAXIFS($A:$A,$A:$A,"&lt;"&amp;A2575))+SUMIFS(Movimentacao!$D:$D,Movimentacao!$C:$C,C2575,Movimentacao!$A:$A,A2575)</f>
        <v>30794</v>
      </c>
      <c r="E2575" s="2">
        <v>100.98</v>
      </c>
      <c r="F2575" s="2">
        <f t="shared" si="41"/>
        <v>3109578.12</v>
      </c>
    </row>
    <row r="2576" spans="1:6" x14ac:dyDescent="0.25">
      <c r="A2576" s="4">
        <v>44487</v>
      </c>
      <c r="B2576" t="s">
        <v>12</v>
      </c>
      <c r="C2576" t="s">
        <v>2671</v>
      </c>
      <c r="D2576" s="7">
        <f>SUMIFS($D:$D,$C:$C,C2576,$A:$A,_xlfn.MAXIFS($A:$A,$A:$A,"&lt;"&amp;A2576))+SUMIFS(Movimentacao!$D:$D,Movimentacao!$C:$C,C2576,Movimentacao!$A:$A,A2576)</f>
        <v>55971</v>
      </c>
      <c r="E2576" s="2">
        <v>186.8</v>
      </c>
      <c r="F2576" s="2">
        <f t="shared" si="41"/>
        <v>10455382.800000001</v>
      </c>
    </row>
    <row r="2577" spans="1:6" x14ac:dyDescent="0.25">
      <c r="A2577" s="4">
        <v>44487</v>
      </c>
      <c r="B2577" t="s">
        <v>12</v>
      </c>
      <c r="C2577" t="s">
        <v>2672</v>
      </c>
      <c r="D2577" s="7">
        <f>SUMIFS($D:$D,$C:$C,C2577,$A:$A,_xlfn.MAXIFS($A:$A,$A:$A,"&lt;"&amp;A2577))+SUMIFS(Movimentacao!$D:$D,Movimentacao!$C:$C,C2577,Movimentacao!$A:$A,A2577)</f>
        <v>113024</v>
      </c>
      <c r="E2577" s="2">
        <v>77.569999999999993</v>
      </c>
      <c r="F2577" s="2">
        <f t="shared" si="41"/>
        <v>8767271.6799999997</v>
      </c>
    </row>
    <row r="2578" spans="1:6" x14ac:dyDescent="0.25">
      <c r="A2578" s="4">
        <v>44487</v>
      </c>
      <c r="B2578" t="s">
        <v>12</v>
      </c>
      <c r="C2578" t="s">
        <v>2673</v>
      </c>
      <c r="D2578" s="7">
        <f>SUMIFS($D:$D,$C:$C,C2578,$A:$A,_xlfn.MAXIFS($A:$A,$A:$A,"&lt;"&amp;A2578))+SUMIFS(Movimentacao!$D:$D,Movimentacao!$C:$C,C2578,Movimentacao!$A:$A,A2578)</f>
        <v>626</v>
      </c>
      <c r="E2578" s="2">
        <v>99.6</v>
      </c>
      <c r="F2578" s="2">
        <f t="shared" si="41"/>
        <v>62349.599999999999</v>
      </c>
    </row>
    <row r="2579" spans="1:6" x14ac:dyDescent="0.25">
      <c r="A2579" s="4">
        <v>44487</v>
      </c>
      <c r="B2579" t="s">
        <v>12</v>
      </c>
      <c r="C2579" t="s">
        <v>2687</v>
      </c>
      <c r="D2579" s="7">
        <f>SUMIFS($D:$D,$C:$C,C2579,$A:$A,_xlfn.MAXIFS($A:$A,$A:$A,"&lt;"&amp;A2579))+SUMIFS(Movimentacao!$D:$D,Movimentacao!$C:$C,C2579,Movimentacao!$A:$A,A2579)</f>
        <v>6604</v>
      </c>
      <c r="E2579" s="2">
        <v>79.89</v>
      </c>
      <c r="F2579" s="2">
        <f t="shared" si="41"/>
        <v>527593.56000000006</v>
      </c>
    </row>
    <row r="2580" spans="1:6" x14ac:dyDescent="0.25">
      <c r="A2580" s="4">
        <v>44487</v>
      </c>
      <c r="B2580" t="s">
        <v>12</v>
      </c>
      <c r="C2580" t="s">
        <v>2682</v>
      </c>
      <c r="D2580" s="7">
        <f>SUMIFS($D:$D,$C:$C,C2580,$A:$A,_xlfn.MAXIFS($A:$A,$A:$A,"&lt;"&amp;A2580))+SUMIFS(Movimentacao!$D:$D,Movimentacao!$C:$C,C2580,Movimentacao!$A:$A,A2580)</f>
        <v>79643</v>
      </c>
      <c r="E2580" s="2">
        <v>86.14</v>
      </c>
      <c r="F2580" s="2">
        <f t="shared" si="41"/>
        <v>6860448.0200000005</v>
      </c>
    </row>
    <row r="2581" spans="1:6" x14ac:dyDescent="0.25">
      <c r="A2581" s="4">
        <v>44487</v>
      </c>
      <c r="B2581" t="s">
        <v>12</v>
      </c>
      <c r="C2581" t="s">
        <v>2685</v>
      </c>
      <c r="D2581" s="7">
        <f>SUMIFS($D:$D,$C:$C,C2581,$A:$A,_xlfn.MAXIFS($A:$A,$A:$A,"&lt;"&amp;A2581))+SUMIFS(Movimentacao!$D:$D,Movimentacao!$C:$C,C2581,Movimentacao!$A:$A,A2581)</f>
        <v>6428</v>
      </c>
      <c r="E2581" s="2">
        <v>103.45</v>
      </c>
      <c r="F2581" s="2">
        <f t="shared" si="41"/>
        <v>664976.6</v>
      </c>
    </row>
    <row r="2582" spans="1:6" x14ac:dyDescent="0.25">
      <c r="A2582" s="4">
        <v>44487</v>
      </c>
      <c r="B2582" t="s">
        <v>12</v>
      </c>
      <c r="C2582" t="s">
        <v>2670</v>
      </c>
      <c r="D2582" s="7">
        <f>SUMIFS($D:$D,$C:$C,C2582,$A:$A,_xlfn.MAXIFS($A:$A,$A:$A,"&lt;"&amp;A2582))+SUMIFS(Movimentacao!$D:$D,Movimentacao!$C:$C,C2582,Movimentacao!$A:$A,A2582)</f>
        <v>55521</v>
      </c>
      <c r="E2582" s="2">
        <v>73.05</v>
      </c>
      <c r="F2582" s="2">
        <f t="shared" si="41"/>
        <v>4055809.05</v>
      </c>
    </row>
    <row r="2583" spans="1:6" x14ac:dyDescent="0.25">
      <c r="A2583" s="4">
        <v>44487</v>
      </c>
      <c r="B2583" t="s">
        <v>12</v>
      </c>
      <c r="C2583" t="s">
        <v>2680</v>
      </c>
      <c r="D2583" s="7">
        <f>SUMIFS($D:$D,$C:$C,C2583,$A:$A,_xlfn.MAXIFS($A:$A,$A:$A,"&lt;"&amp;A2583))+SUMIFS(Movimentacao!$D:$D,Movimentacao!$C:$C,C2583,Movimentacao!$A:$A,A2583)</f>
        <v>119850</v>
      </c>
      <c r="E2583" s="2">
        <v>103.99</v>
      </c>
      <c r="F2583" s="2">
        <f t="shared" si="41"/>
        <v>12463201.5</v>
      </c>
    </row>
    <row r="2584" spans="1:6" x14ac:dyDescent="0.25">
      <c r="A2584" s="4">
        <v>44487</v>
      </c>
      <c r="B2584" t="s">
        <v>12</v>
      </c>
      <c r="C2584" t="s">
        <v>56</v>
      </c>
      <c r="D2584" s="7">
        <f>SUMIFS($D:$D,$C:$C,C2584,$A:$A,_xlfn.MAXIFS($A:$A,$A:$A,"&lt;"&amp;A2584))+SUMIFS(Movimentacao!$D:$D,Movimentacao!$C:$C,C2584,Movimentacao!$A:$A,A2584)</f>
        <v>132323</v>
      </c>
      <c r="E2584" s="2">
        <v>102.88</v>
      </c>
      <c r="F2584" s="2">
        <f t="shared" si="41"/>
        <v>13613390.24</v>
      </c>
    </row>
    <row r="2585" spans="1:6" x14ac:dyDescent="0.25">
      <c r="A2585" s="4">
        <v>44487</v>
      </c>
      <c r="B2585" t="s">
        <v>12</v>
      </c>
      <c r="C2585" t="s">
        <v>47</v>
      </c>
      <c r="D2585" s="7">
        <f>SUMIFS($D:$D,$C:$C,C2585,$A:$A,_xlfn.MAXIFS($A:$A,$A:$A,"&lt;"&amp;A2585))+SUMIFS(Movimentacao!$D:$D,Movimentacao!$C:$C,C2585,Movimentacao!$A:$A,A2585)</f>
        <v>72562</v>
      </c>
      <c r="E2585" s="2">
        <v>74</v>
      </c>
      <c r="F2585" s="2">
        <f t="shared" si="41"/>
        <v>5369588</v>
      </c>
    </row>
    <row r="2586" spans="1:6" x14ac:dyDescent="0.25">
      <c r="A2586" s="4">
        <v>44487</v>
      </c>
      <c r="B2586" t="s">
        <v>12</v>
      </c>
      <c r="C2586" t="s">
        <v>54</v>
      </c>
      <c r="D2586" s="7">
        <f>SUMIFS($D:$D,$C:$C,C2586,$A:$A,_xlfn.MAXIFS($A:$A,$A:$A,"&lt;"&amp;A2586))+SUMIFS(Movimentacao!$D:$D,Movimentacao!$C:$C,C2586,Movimentacao!$A:$A,A2586)</f>
        <v>85534</v>
      </c>
      <c r="E2586" s="2">
        <v>51.9</v>
      </c>
      <c r="F2586" s="2">
        <f t="shared" si="41"/>
        <v>4439214.5999999996</v>
      </c>
    </row>
    <row r="2587" spans="1:6" x14ac:dyDescent="0.25">
      <c r="A2587" s="4">
        <v>44487</v>
      </c>
      <c r="B2587" t="s">
        <v>12</v>
      </c>
      <c r="C2587" t="s">
        <v>53</v>
      </c>
      <c r="D2587" s="7">
        <f>SUMIFS($D:$D,$C:$C,C2587,$A:$A,_xlfn.MAXIFS($A:$A,$A:$A,"&lt;"&amp;A2587))+SUMIFS(Movimentacao!$D:$D,Movimentacao!$C:$C,C2587,Movimentacao!$A:$A,A2587)</f>
        <v>131529</v>
      </c>
      <c r="E2587" s="2">
        <v>87</v>
      </c>
      <c r="F2587" s="2">
        <f t="shared" si="41"/>
        <v>11443023</v>
      </c>
    </row>
    <row r="2588" spans="1:6" x14ac:dyDescent="0.25">
      <c r="A2588" s="4">
        <v>44487</v>
      </c>
      <c r="B2588" t="s">
        <v>12</v>
      </c>
      <c r="C2588" t="s">
        <v>52</v>
      </c>
      <c r="D2588" s="7">
        <f>SUMIFS($D:$D,$C:$C,C2588,$A:$A,_xlfn.MAXIFS($A:$A,$A:$A,"&lt;"&amp;A2588))+SUMIFS(Movimentacao!$D:$D,Movimentacao!$C:$C,C2588,Movimentacao!$A:$A,A2588)</f>
        <v>187039</v>
      </c>
      <c r="E2588" s="2">
        <v>99.1</v>
      </c>
      <c r="F2588" s="2">
        <f t="shared" si="41"/>
        <v>18535564.899999999</v>
      </c>
    </row>
    <row r="2589" spans="1:6" x14ac:dyDescent="0.25">
      <c r="A2589" s="4">
        <v>44487</v>
      </c>
      <c r="B2589" t="s">
        <v>12</v>
      </c>
      <c r="C2589" t="s">
        <v>51</v>
      </c>
      <c r="D2589" s="7">
        <f>SUMIFS($D:$D,$C:$C,C2589,$A:$A,_xlfn.MAXIFS($A:$A,$A:$A,"&lt;"&amp;A2589))+SUMIFS(Movimentacao!$D:$D,Movimentacao!$C:$C,C2589,Movimentacao!$A:$A,A2589)</f>
        <v>34257</v>
      </c>
      <c r="E2589" s="2">
        <v>108</v>
      </c>
      <c r="F2589" s="2">
        <f t="shared" si="41"/>
        <v>3699756</v>
      </c>
    </row>
    <row r="2590" spans="1:6" x14ac:dyDescent="0.25">
      <c r="A2590" s="4">
        <v>44487</v>
      </c>
      <c r="B2590" t="s">
        <v>12</v>
      </c>
      <c r="C2590" t="s">
        <v>50</v>
      </c>
      <c r="D2590" s="7">
        <f>SUMIFS($D:$D,$C:$C,C2590,$A:$A,_xlfn.MAXIFS($A:$A,$A:$A,"&lt;"&amp;A2590))+SUMIFS(Movimentacao!$D:$D,Movimentacao!$C:$C,C2590,Movimentacao!$A:$A,A2590)</f>
        <v>136495</v>
      </c>
      <c r="E2590" s="2">
        <v>101.33</v>
      </c>
      <c r="F2590" s="2">
        <f t="shared" si="41"/>
        <v>13831038.35</v>
      </c>
    </row>
    <row r="2591" spans="1:6" x14ac:dyDescent="0.25">
      <c r="A2591" s="4">
        <v>44487</v>
      </c>
      <c r="B2591" t="s">
        <v>12</v>
      </c>
      <c r="C2591" t="s">
        <v>49</v>
      </c>
      <c r="D2591" s="7">
        <f>SUMIFS($D:$D,$C:$C,C2591,$A:$A,_xlfn.MAXIFS($A:$A,$A:$A,"&lt;"&amp;A2591))+SUMIFS(Movimentacao!$D:$D,Movimentacao!$C:$C,C2591,Movimentacao!$A:$A,A2591)</f>
        <v>32774</v>
      </c>
      <c r="E2591" s="2">
        <v>65.099999999999994</v>
      </c>
      <c r="F2591" s="2">
        <f t="shared" si="41"/>
        <v>2133587.4</v>
      </c>
    </row>
    <row r="2592" spans="1:6" x14ac:dyDescent="0.25">
      <c r="A2592" s="4">
        <v>44487</v>
      </c>
      <c r="B2592" t="s">
        <v>12</v>
      </c>
      <c r="C2592" t="s">
        <v>48</v>
      </c>
      <c r="D2592" s="7">
        <f>SUMIFS($D:$D,$C:$C,C2592,$A:$A,_xlfn.MAXIFS($A:$A,$A:$A,"&lt;"&amp;A2592))+SUMIFS(Movimentacao!$D:$D,Movimentacao!$C:$C,C2592,Movimentacao!$A:$A,A2592)</f>
        <v>117439</v>
      </c>
      <c r="E2592" s="2">
        <v>100.89</v>
      </c>
      <c r="F2592" s="2">
        <f t="shared" si="41"/>
        <v>11848420.710000001</v>
      </c>
    </row>
    <row r="2593" spans="1:6" x14ac:dyDescent="0.25">
      <c r="A2593" s="4">
        <v>44487</v>
      </c>
      <c r="B2593" t="s">
        <v>12</v>
      </c>
      <c r="C2593" t="s">
        <v>55</v>
      </c>
      <c r="D2593" s="7">
        <f>SUMIFS($D:$D,$C:$C,C2593,$A:$A,_xlfn.MAXIFS($A:$A,$A:$A,"&lt;"&amp;A2593))+SUMIFS(Movimentacao!$D:$D,Movimentacao!$C:$C,C2593,Movimentacao!$A:$A,A2593)</f>
        <v>30794</v>
      </c>
      <c r="E2593" s="2">
        <v>100.06</v>
      </c>
      <c r="F2593" s="2">
        <f t="shared" si="41"/>
        <v>3081247.64</v>
      </c>
    </row>
    <row r="2594" spans="1:6" x14ac:dyDescent="0.25">
      <c r="A2594" s="4">
        <v>44488</v>
      </c>
      <c r="B2594" t="s">
        <v>12</v>
      </c>
      <c r="C2594" t="s">
        <v>2687</v>
      </c>
      <c r="D2594" s="7">
        <f>SUMIFS($D:$D,$C:$C,C2594,$A:$A,_xlfn.MAXIFS($A:$A,$A:$A,"&lt;"&amp;A2594))+SUMIFS(Movimentacao!$D:$D,Movimentacao!$C:$C,C2594,Movimentacao!$A:$A,A2594)</f>
        <v>6604</v>
      </c>
      <c r="E2594" s="2">
        <v>79.61</v>
      </c>
      <c r="F2594" s="2">
        <f t="shared" si="41"/>
        <v>525744.43999999994</v>
      </c>
    </row>
    <row r="2595" spans="1:6" x14ac:dyDescent="0.25">
      <c r="A2595" s="4">
        <v>44488</v>
      </c>
      <c r="B2595" t="s">
        <v>12</v>
      </c>
      <c r="C2595" t="s">
        <v>2685</v>
      </c>
      <c r="D2595" s="7">
        <f>SUMIFS($D:$D,$C:$C,C2595,$A:$A,_xlfn.MAXIFS($A:$A,$A:$A,"&lt;"&amp;A2595))+SUMIFS(Movimentacao!$D:$D,Movimentacao!$C:$C,C2595,Movimentacao!$A:$A,A2595)</f>
        <v>5663</v>
      </c>
      <c r="E2595" s="2">
        <v>103.06</v>
      </c>
      <c r="F2595" s="2">
        <f t="shared" si="41"/>
        <v>583628.78</v>
      </c>
    </row>
    <row r="2596" spans="1:6" x14ac:dyDescent="0.25">
      <c r="A2596" s="4">
        <v>44488</v>
      </c>
      <c r="B2596" t="s">
        <v>12</v>
      </c>
      <c r="C2596" t="s">
        <v>2682</v>
      </c>
      <c r="D2596" s="7">
        <f>SUMIFS($D:$D,$C:$C,C2596,$A:$A,_xlfn.MAXIFS($A:$A,$A:$A,"&lt;"&amp;A2596))+SUMIFS(Movimentacao!$D:$D,Movimentacao!$C:$C,C2596,Movimentacao!$A:$A,A2596)</f>
        <v>79643</v>
      </c>
      <c r="E2596" s="2">
        <v>86.62</v>
      </c>
      <c r="F2596" s="2">
        <f t="shared" si="41"/>
        <v>6898676.6600000001</v>
      </c>
    </row>
    <row r="2597" spans="1:6" x14ac:dyDescent="0.25">
      <c r="A2597" s="4">
        <v>44488</v>
      </c>
      <c r="B2597" t="s">
        <v>12</v>
      </c>
      <c r="C2597" t="s">
        <v>2680</v>
      </c>
      <c r="D2597" s="7">
        <f>SUMIFS($D:$D,$C:$C,C2597,$A:$A,_xlfn.MAXIFS($A:$A,$A:$A,"&lt;"&amp;A2597))+SUMIFS(Movimentacao!$D:$D,Movimentacao!$C:$C,C2597,Movimentacao!$A:$A,A2597)</f>
        <v>119850</v>
      </c>
      <c r="E2597" s="2">
        <v>103</v>
      </c>
      <c r="F2597" s="2">
        <f t="shared" si="41"/>
        <v>12344550</v>
      </c>
    </row>
    <row r="2598" spans="1:6" x14ac:dyDescent="0.25">
      <c r="A2598" s="4">
        <v>44488</v>
      </c>
      <c r="B2598" t="s">
        <v>12</v>
      </c>
      <c r="C2598" t="s">
        <v>2673</v>
      </c>
      <c r="D2598" s="7">
        <f>SUMIFS($D:$D,$C:$C,C2598,$A:$A,_xlfn.MAXIFS($A:$A,$A:$A,"&lt;"&amp;A2598))+SUMIFS(Movimentacao!$D:$D,Movimentacao!$C:$C,C2598,Movimentacao!$A:$A,A2598)</f>
        <v>626</v>
      </c>
      <c r="E2598" s="2">
        <v>99.56</v>
      </c>
      <c r="F2598" s="2">
        <f t="shared" si="41"/>
        <v>62324.560000000005</v>
      </c>
    </row>
    <row r="2599" spans="1:6" x14ac:dyDescent="0.25">
      <c r="A2599" s="4">
        <v>44488</v>
      </c>
      <c r="B2599" t="s">
        <v>12</v>
      </c>
      <c r="C2599" t="s">
        <v>2672</v>
      </c>
      <c r="D2599" s="7">
        <f>SUMIFS($D:$D,$C:$C,C2599,$A:$A,_xlfn.MAXIFS($A:$A,$A:$A,"&lt;"&amp;A2599))+SUMIFS(Movimentacao!$D:$D,Movimentacao!$C:$C,C2599,Movimentacao!$A:$A,A2599)</f>
        <v>108541</v>
      </c>
      <c r="E2599" s="2">
        <v>77.03</v>
      </c>
      <c r="F2599" s="2">
        <f t="shared" si="41"/>
        <v>8360913.2300000004</v>
      </c>
    </row>
    <row r="2600" spans="1:6" x14ac:dyDescent="0.25">
      <c r="A2600" s="4">
        <v>44488</v>
      </c>
      <c r="B2600" t="s">
        <v>12</v>
      </c>
      <c r="C2600" t="s">
        <v>2671</v>
      </c>
      <c r="D2600" s="7">
        <f>SUMIFS($D:$D,$C:$C,C2600,$A:$A,_xlfn.MAXIFS($A:$A,$A:$A,"&lt;"&amp;A2600))+SUMIFS(Movimentacao!$D:$D,Movimentacao!$C:$C,C2600,Movimentacao!$A:$A,A2600)</f>
        <v>55971</v>
      </c>
      <c r="E2600" s="2">
        <v>189.32</v>
      </c>
      <c r="F2600" s="2">
        <f t="shared" si="41"/>
        <v>10596429.719999999</v>
      </c>
    </row>
    <row r="2601" spans="1:6" x14ac:dyDescent="0.25">
      <c r="A2601" s="4">
        <v>44488</v>
      </c>
      <c r="B2601" t="s">
        <v>12</v>
      </c>
      <c r="C2601" t="s">
        <v>2670</v>
      </c>
      <c r="D2601" s="7">
        <f>SUMIFS($D:$D,$C:$C,C2601,$A:$A,_xlfn.MAXIFS($A:$A,$A:$A,"&lt;"&amp;A2601))+SUMIFS(Movimentacao!$D:$D,Movimentacao!$C:$C,C2601,Movimentacao!$A:$A,A2601)</f>
        <v>55521</v>
      </c>
      <c r="E2601" s="2">
        <v>72.98</v>
      </c>
      <c r="F2601" s="2">
        <f t="shared" si="41"/>
        <v>4051922.58</v>
      </c>
    </row>
    <row r="2602" spans="1:6" x14ac:dyDescent="0.25">
      <c r="A2602" s="4">
        <v>44488</v>
      </c>
      <c r="B2602" t="s">
        <v>12</v>
      </c>
      <c r="C2602" t="s">
        <v>56</v>
      </c>
      <c r="D2602" s="7">
        <f>SUMIFS($D:$D,$C:$C,C2602,$A:$A,_xlfn.MAXIFS($A:$A,$A:$A,"&lt;"&amp;A2602))+SUMIFS(Movimentacao!$D:$D,Movimentacao!$C:$C,C2602,Movimentacao!$A:$A,A2602)</f>
        <v>132323</v>
      </c>
      <c r="E2602" s="2">
        <v>103</v>
      </c>
      <c r="F2602" s="2">
        <f t="shared" si="41"/>
        <v>13629269</v>
      </c>
    </row>
    <row r="2603" spans="1:6" x14ac:dyDescent="0.25">
      <c r="A2603" s="4">
        <v>44488</v>
      </c>
      <c r="B2603" t="s">
        <v>12</v>
      </c>
      <c r="C2603" t="s">
        <v>54</v>
      </c>
      <c r="D2603" s="7">
        <f>SUMIFS($D:$D,$C:$C,C2603,$A:$A,_xlfn.MAXIFS($A:$A,$A:$A,"&lt;"&amp;A2603))+SUMIFS(Movimentacao!$D:$D,Movimentacao!$C:$C,C2603,Movimentacao!$A:$A,A2603)</f>
        <v>85534</v>
      </c>
      <c r="E2603" s="2">
        <v>51.7</v>
      </c>
      <c r="F2603" s="2">
        <f t="shared" si="41"/>
        <v>4422107.8</v>
      </c>
    </row>
    <row r="2604" spans="1:6" x14ac:dyDescent="0.25">
      <c r="A2604" s="4">
        <v>44488</v>
      </c>
      <c r="B2604" t="s">
        <v>12</v>
      </c>
      <c r="C2604" t="s">
        <v>53</v>
      </c>
      <c r="D2604" s="7">
        <f>SUMIFS($D:$D,$C:$C,C2604,$A:$A,_xlfn.MAXIFS($A:$A,$A:$A,"&lt;"&amp;A2604))+SUMIFS(Movimentacao!$D:$D,Movimentacao!$C:$C,C2604,Movimentacao!$A:$A,A2604)</f>
        <v>128685</v>
      </c>
      <c r="E2604" s="2">
        <v>86.57</v>
      </c>
      <c r="F2604" s="2">
        <f t="shared" si="41"/>
        <v>11140260.449999999</v>
      </c>
    </row>
    <row r="2605" spans="1:6" x14ac:dyDescent="0.25">
      <c r="A2605" s="4">
        <v>44488</v>
      </c>
      <c r="B2605" t="s">
        <v>12</v>
      </c>
      <c r="C2605" t="s">
        <v>52</v>
      </c>
      <c r="D2605" s="7">
        <f>SUMIFS($D:$D,$C:$C,C2605,$A:$A,_xlfn.MAXIFS($A:$A,$A:$A,"&lt;"&amp;A2605))+SUMIFS(Movimentacao!$D:$D,Movimentacao!$C:$C,C2605,Movimentacao!$A:$A,A2605)</f>
        <v>187039</v>
      </c>
      <c r="E2605" s="2">
        <v>98.56</v>
      </c>
      <c r="F2605" s="2">
        <f t="shared" si="41"/>
        <v>18434563.84</v>
      </c>
    </row>
    <row r="2606" spans="1:6" x14ac:dyDescent="0.25">
      <c r="A2606" s="4">
        <v>44488</v>
      </c>
      <c r="B2606" t="s">
        <v>12</v>
      </c>
      <c r="C2606" t="s">
        <v>51</v>
      </c>
      <c r="D2606" s="7">
        <f>SUMIFS($D:$D,$C:$C,C2606,$A:$A,_xlfn.MAXIFS($A:$A,$A:$A,"&lt;"&amp;A2606))+SUMIFS(Movimentacao!$D:$D,Movimentacao!$C:$C,C2606,Movimentacao!$A:$A,A2606)</f>
        <v>34257</v>
      </c>
      <c r="E2606" s="2">
        <v>106</v>
      </c>
      <c r="F2606" s="2">
        <f t="shared" si="41"/>
        <v>3631242</v>
      </c>
    </row>
    <row r="2607" spans="1:6" x14ac:dyDescent="0.25">
      <c r="A2607" s="4">
        <v>44488</v>
      </c>
      <c r="B2607" t="s">
        <v>12</v>
      </c>
      <c r="C2607" t="s">
        <v>50</v>
      </c>
      <c r="D2607" s="7">
        <f>SUMIFS($D:$D,$C:$C,C2607,$A:$A,_xlfn.MAXIFS($A:$A,$A:$A,"&lt;"&amp;A2607))+SUMIFS(Movimentacao!$D:$D,Movimentacao!$C:$C,C2607,Movimentacao!$A:$A,A2607)</f>
        <v>136495</v>
      </c>
      <c r="E2607" s="2">
        <v>100.97</v>
      </c>
      <c r="F2607" s="2">
        <f t="shared" si="41"/>
        <v>13781900.15</v>
      </c>
    </row>
    <row r="2608" spans="1:6" x14ac:dyDescent="0.25">
      <c r="A2608" s="4">
        <v>44488</v>
      </c>
      <c r="B2608" t="s">
        <v>12</v>
      </c>
      <c r="C2608" t="s">
        <v>49</v>
      </c>
      <c r="D2608" s="7">
        <f>SUMIFS($D:$D,$C:$C,C2608,$A:$A,_xlfn.MAXIFS($A:$A,$A:$A,"&lt;"&amp;A2608))+SUMIFS(Movimentacao!$D:$D,Movimentacao!$C:$C,C2608,Movimentacao!$A:$A,A2608)</f>
        <v>32774</v>
      </c>
      <c r="E2608" s="2">
        <v>65</v>
      </c>
      <c r="F2608" s="2">
        <f t="shared" si="41"/>
        <v>2130310</v>
      </c>
    </row>
    <row r="2609" spans="1:6" x14ac:dyDescent="0.25">
      <c r="A2609" s="4">
        <v>44488</v>
      </c>
      <c r="B2609" t="s">
        <v>12</v>
      </c>
      <c r="C2609" t="s">
        <v>48</v>
      </c>
      <c r="D2609" s="7">
        <f>SUMIFS($D:$D,$C:$C,C2609,$A:$A,_xlfn.MAXIFS($A:$A,$A:$A,"&lt;"&amp;A2609))+SUMIFS(Movimentacao!$D:$D,Movimentacao!$C:$C,C2609,Movimentacao!$A:$A,A2609)</f>
        <v>117439</v>
      </c>
      <c r="E2609" s="2">
        <v>99.2</v>
      </c>
      <c r="F2609" s="2">
        <f t="shared" si="41"/>
        <v>11649948.800000001</v>
      </c>
    </row>
    <row r="2610" spans="1:6" x14ac:dyDescent="0.25">
      <c r="A2610" s="4">
        <v>44488</v>
      </c>
      <c r="B2610" t="s">
        <v>12</v>
      </c>
      <c r="C2610" t="s">
        <v>47</v>
      </c>
      <c r="D2610" s="7">
        <f>SUMIFS($D:$D,$C:$C,C2610,$A:$A,_xlfn.MAXIFS($A:$A,$A:$A,"&lt;"&amp;A2610))+SUMIFS(Movimentacao!$D:$D,Movimentacao!$C:$C,C2610,Movimentacao!$A:$A,A2610)</f>
        <v>72562</v>
      </c>
      <c r="E2610" s="2">
        <v>74.010000000000005</v>
      </c>
      <c r="F2610" s="2">
        <f t="shared" si="41"/>
        <v>5370313.6200000001</v>
      </c>
    </row>
    <row r="2611" spans="1:6" x14ac:dyDescent="0.25">
      <c r="A2611" s="4">
        <v>44488</v>
      </c>
      <c r="B2611" t="s">
        <v>12</v>
      </c>
      <c r="C2611" t="s">
        <v>55</v>
      </c>
      <c r="D2611" s="7">
        <f>SUMIFS($D:$D,$C:$C,C2611,$A:$A,_xlfn.MAXIFS($A:$A,$A:$A,"&lt;"&amp;A2611))+SUMIFS(Movimentacao!$D:$D,Movimentacao!$C:$C,C2611,Movimentacao!$A:$A,A2611)</f>
        <v>30794</v>
      </c>
      <c r="E2611" s="2">
        <v>100.06</v>
      </c>
      <c r="F2611" s="2">
        <f t="shared" si="41"/>
        <v>3081247.64</v>
      </c>
    </row>
    <row r="2612" spans="1:6" x14ac:dyDescent="0.25">
      <c r="A2612" s="4">
        <v>44489</v>
      </c>
      <c r="B2612" t="s">
        <v>12</v>
      </c>
      <c r="C2612" t="s">
        <v>2671</v>
      </c>
      <c r="D2612" s="7">
        <f>SUMIFS($D:$D,$C:$C,C2612,$A:$A,_xlfn.MAXIFS($A:$A,$A:$A,"&lt;"&amp;A2612))+SUMIFS(Movimentacao!$D:$D,Movimentacao!$C:$C,C2612,Movimentacao!$A:$A,A2612)</f>
        <v>55971</v>
      </c>
      <c r="E2612" s="2">
        <v>191</v>
      </c>
      <c r="F2612" s="2">
        <f t="shared" si="41"/>
        <v>10690461</v>
      </c>
    </row>
    <row r="2613" spans="1:6" x14ac:dyDescent="0.25">
      <c r="A2613" s="4">
        <v>44489</v>
      </c>
      <c r="B2613" t="s">
        <v>12</v>
      </c>
      <c r="C2613" t="s">
        <v>2672</v>
      </c>
      <c r="D2613" s="7">
        <f>SUMIFS($D:$D,$C:$C,C2613,$A:$A,_xlfn.MAXIFS($A:$A,$A:$A,"&lt;"&amp;A2613))+SUMIFS(Movimentacao!$D:$D,Movimentacao!$C:$C,C2613,Movimentacao!$A:$A,A2613)</f>
        <v>108024</v>
      </c>
      <c r="E2613" s="2">
        <v>76.260000000000005</v>
      </c>
      <c r="F2613" s="2">
        <f t="shared" si="41"/>
        <v>8237910.2400000002</v>
      </c>
    </row>
    <row r="2614" spans="1:6" x14ac:dyDescent="0.25">
      <c r="A2614" s="4">
        <v>44489</v>
      </c>
      <c r="B2614" t="s">
        <v>12</v>
      </c>
      <c r="C2614" t="s">
        <v>2673</v>
      </c>
      <c r="D2614" s="7">
        <f>SUMIFS($D:$D,$C:$C,C2614,$A:$A,_xlfn.MAXIFS($A:$A,$A:$A,"&lt;"&amp;A2614))+SUMIFS(Movimentacao!$D:$D,Movimentacao!$C:$C,C2614,Movimentacao!$A:$A,A2614)</f>
        <v>626</v>
      </c>
      <c r="E2614" s="2">
        <v>99.84</v>
      </c>
      <c r="F2614" s="2">
        <f t="shared" si="41"/>
        <v>62499.840000000004</v>
      </c>
    </row>
    <row r="2615" spans="1:6" x14ac:dyDescent="0.25">
      <c r="A2615" s="4">
        <v>44489</v>
      </c>
      <c r="B2615" t="s">
        <v>12</v>
      </c>
      <c r="C2615" t="s">
        <v>2670</v>
      </c>
      <c r="D2615" s="7">
        <f>SUMIFS($D:$D,$C:$C,C2615,$A:$A,_xlfn.MAXIFS($A:$A,$A:$A,"&lt;"&amp;A2615))+SUMIFS(Movimentacao!$D:$D,Movimentacao!$C:$C,C2615,Movimentacao!$A:$A,A2615)</f>
        <v>54624</v>
      </c>
      <c r="E2615" s="2">
        <v>72.8</v>
      </c>
      <c r="F2615" s="2">
        <f t="shared" si="41"/>
        <v>3976627.1999999997</v>
      </c>
    </row>
    <row r="2616" spans="1:6" x14ac:dyDescent="0.25">
      <c r="A2616" s="4">
        <v>44489</v>
      </c>
      <c r="B2616" t="s">
        <v>12</v>
      </c>
      <c r="C2616" t="s">
        <v>2687</v>
      </c>
      <c r="D2616" s="7">
        <f>SUMIFS($D:$D,$C:$C,C2616,$A:$A,_xlfn.MAXIFS($A:$A,$A:$A,"&lt;"&amp;A2616))+SUMIFS(Movimentacao!$D:$D,Movimentacao!$C:$C,C2616,Movimentacao!$A:$A,A2616)</f>
        <v>6604</v>
      </c>
      <c r="E2616" s="2">
        <v>78.7</v>
      </c>
      <c r="F2616" s="2">
        <f t="shared" si="41"/>
        <v>519734.80000000005</v>
      </c>
    </row>
    <row r="2617" spans="1:6" x14ac:dyDescent="0.25">
      <c r="A2617" s="4">
        <v>44489</v>
      </c>
      <c r="B2617" t="s">
        <v>12</v>
      </c>
      <c r="C2617" t="s">
        <v>2682</v>
      </c>
      <c r="D2617" s="7">
        <f>SUMIFS($D:$D,$C:$C,C2617,$A:$A,_xlfn.MAXIFS($A:$A,$A:$A,"&lt;"&amp;A2617))+SUMIFS(Movimentacao!$D:$D,Movimentacao!$C:$C,C2617,Movimentacao!$A:$A,A2617)</f>
        <v>79643</v>
      </c>
      <c r="E2617" s="2">
        <v>85.01</v>
      </c>
      <c r="F2617" s="2">
        <f t="shared" si="41"/>
        <v>6770451.4300000006</v>
      </c>
    </row>
    <row r="2618" spans="1:6" x14ac:dyDescent="0.25">
      <c r="A2618" s="4">
        <v>44489</v>
      </c>
      <c r="B2618" t="s">
        <v>12</v>
      </c>
      <c r="C2618" t="s">
        <v>2685</v>
      </c>
      <c r="D2618" s="7">
        <f>SUMIFS($D:$D,$C:$C,C2618,$A:$A,_xlfn.MAXIFS($A:$A,$A:$A,"&lt;"&amp;A2618))+SUMIFS(Movimentacao!$D:$D,Movimentacao!$C:$C,C2618,Movimentacao!$A:$A,A2618)</f>
        <v>4621</v>
      </c>
      <c r="E2618" s="2">
        <v>103.41</v>
      </c>
      <c r="F2618" s="2">
        <f t="shared" si="41"/>
        <v>477857.61</v>
      </c>
    </row>
    <row r="2619" spans="1:6" x14ac:dyDescent="0.25">
      <c r="A2619" s="4">
        <v>44489</v>
      </c>
      <c r="B2619" t="s">
        <v>12</v>
      </c>
      <c r="C2619" t="s">
        <v>2680</v>
      </c>
      <c r="D2619" s="7">
        <f>SUMIFS($D:$D,$C:$C,C2619,$A:$A,_xlfn.MAXIFS($A:$A,$A:$A,"&lt;"&amp;A2619))+SUMIFS(Movimentacao!$D:$D,Movimentacao!$C:$C,C2619,Movimentacao!$A:$A,A2619)</f>
        <v>119850</v>
      </c>
      <c r="E2619" s="2">
        <v>102.82</v>
      </c>
      <c r="F2619" s="2">
        <f t="shared" si="41"/>
        <v>12322977</v>
      </c>
    </row>
    <row r="2620" spans="1:6" x14ac:dyDescent="0.25">
      <c r="A2620" s="4">
        <v>44489</v>
      </c>
      <c r="B2620" t="s">
        <v>12</v>
      </c>
      <c r="C2620" t="s">
        <v>56</v>
      </c>
      <c r="D2620" s="7">
        <f>SUMIFS($D:$D,$C:$C,C2620,$A:$A,_xlfn.MAXIFS($A:$A,$A:$A,"&lt;"&amp;A2620))+SUMIFS(Movimentacao!$D:$D,Movimentacao!$C:$C,C2620,Movimentacao!$A:$A,A2620)</f>
        <v>132323</v>
      </c>
      <c r="E2620" s="2">
        <v>102.87</v>
      </c>
      <c r="F2620" s="2">
        <f t="shared" si="41"/>
        <v>13612067.01</v>
      </c>
    </row>
    <row r="2621" spans="1:6" x14ac:dyDescent="0.25">
      <c r="A2621" s="4">
        <v>44489</v>
      </c>
      <c r="B2621" t="s">
        <v>12</v>
      </c>
      <c r="C2621" t="s">
        <v>49</v>
      </c>
      <c r="D2621" s="7">
        <f>SUMIFS($D:$D,$C:$C,C2621,$A:$A,_xlfn.MAXIFS($A:$A,$A:$A,"&lt;"&amp;A2621))+SUMIFS(Movimentacao!$D:$D,Movimentacao!$C:$C,C2621,Movimentacao!$A:$A,A2621)</f>
        <v>32774</v>
      </c>
      <c r="E2621" s="2">
        <v>65.03</v>
      </c>
      <c r="F2621" s="2">
        <f t="shared" si="41"/>
        <v>2131293.2200000002</v>
      </c>
    </row>
    <row r="2622" spans="1:6" x14ac:dyDescent="0.25">
      <c r="A2622" s="4">
        <v>44489</v>
      </c>
      <c r="B2622" t="s">
        <v>12</v>
      </c>
      <c r="C2622" t="s">
        <v>54</v>
      </c>
      <c r="D2622" s="7">
        <f>SUMIFS($D:$D,$C:$C,C2622,$A:$A,_xlfn.MAXIFS($A:$A,$A:$A,"&lt;"&amp;A2622))+SUMIFS(Movimentacao!$D:$D,Movimentacao!$C:$C,C2622,Movimentacao!$A:$A,A2622)</f>
        <v>85534</v>
      </c>
      <c r="E2622" s="2">
        <v>51.4</v>
      </c>
      <c r="F2622" s="2">
        <f t="shared" si="41"/>
        <v>4396447.5999999996</v>
      </c>
    </row>
    <row r="2623" spans="1:6" x14ac:dyDescent="0.25">
      <c r="A2623" s="4">
        <v>44489</v>
      </c>
      <c r="B2623" t="s">
        <v>12</v>
      </c>
      <c r="C2623" t="s">
        <v>47</v>
      </c>
      <c r="D2623" s="7">
        <f>SUMIFS($D:$D,$C:$C,C2623,$A:$A,_xlfn.MAXIFS($A:$A,$A:$A,"&lt;"&amp;A2623))+SUMIFS(Movimentacao!$D:$D,Movimentacao!$C:$C,C2623,Movimentacao!$A:$A,A2623)</f>
        <v>72562</v>
      </c>
      <c r="E2623" s="2">
        <v>72.709999999999994</v>
      </c>
      <c r="F2623" s="2">
        <f t="shared" si="41"/>
        <v>5275983.0199999996</v>
      </c>
    </row>
    <row r="2624" spans="1:6" x14ac:dyDescent="0.25">
      <c r="A2624" s="4">
        <v>44489</v>
      </c>
      <c r="B2624" t="s">
        <v>12</v>
      </c>
      <c r="C2624" t="s">
        <v>48</v>
      </c>
      <c r="D2624" s="7">
        <f>SUMIFS($D:$D,$C:$C,C2624,$A:$A,_xlfn.MAXIFS($A:$A,$A:$A,"&lt;"&amp;A2624))+SUMIFS(Movimentacao!$D:$D,Movimentacao!$C:$C,C2624,Movimentacao!$A:$A,A2624)</f>
        <v>117439</v>
      </c>
      <c r="E2624" s="2">
        <v>99.75</v>
      </c>
      <c r="F2624" s="2">
        <f t="shared" si="41"/>
        <v>11714540.25</v>
      </c>
    </row>
    <row r="2625" spans="1:6" x14ac:dyDescent="0.25">
      <c r="A2625" s="4">
        <v>44489</v>
      </c>
      <c r="B2625" t="s">
        <v>12</v>
      </c>
      <c r="C2625" t="s">
        <v>50</v>
      </c>
      <c r="D2625" s="7">
        <f>SUMIFS($D:$D,$C:$C,C2625,$A:$A,_xlfn.MAXIFS($A:$A,$A:$A,"&lt;"&amp;A2625))+SUMIFS(Movimentacao!$D:$D,Movimentacao!$C:$C,C2625,Movimentacao!$A:$A,A2625)</f>
        <v>136495</v>
      </c>
      <c r="E2625" s="2">
        <v>100.91</v>
      </c>
      <c r="F2625" s="2">
        <f t="shared" si="41"/>
        <v>13773710.449999999</v>
      </c>
    </row>
    <row r="2626" spans="1:6" x14ac:dyDescent="0.25">
      <c r="A2626" s="4">
        <v>44489</v>
      </c>
      <c r="B2626" t="s">
        <v>12</v>
      </c>
      <c r="C2626" t="s">
        <v>55</v>
      </c>
      <c r="D2626" s="7">
        <f>SUMIFS($D:$D,$C:$C,C2626,$A:$A,_xlfn.MAXIFS($A:$A,$A:$A,"&lt;"&amp;A2626))+SUMIFS(Movimentacao!$D:$D,Movimentacao!$C:$C,C2626,Movimentacao!$A:$A,A2626)</f>
        <v>30794</v>
      </c>
      <c r="E2626" s="2">
        <v>100.29</v>
      </c>
      <c r="F2626" s="2">
        <f t="shared" si="41"/>
        <v>3088330.2600000002</v>
      </c>
    </row>
    <row r="2627" spans="1:6" x14ac:dyDescent="0.25">
      <c r="A2627" s="4">
        <v>44489</v>
      </c>
      <c r="B2627" t="s">
        <v>12</v>
      </c>
      <c r="C2627" t="s">
        <v>52</v>
      </c>
      <c r="D2627" s="7">
        <f>SUMIFS($D:$D,$C:$C,C2627,$A:$A,_xlfn.MAXIFS($A:$A,$A:$A,"&lt;"&amp;A2627))+SUMIFS(Movimentacao!$D:$D,Movimentacao!$C:$C,C2627,Movimentacao!$A:$A,A2627)</f>
        <v>187039</v>
      </c>
      <c r="E2627" s="2">
        <v>98.26</v>
      </c>
      <c r="F2627" s="2">
        <f t="shared" si="41"/>
        <v>18378452.140000001</v>
      </c>
    </row>
    <row r="2628" spans="1:6" x14ac:dyDescent="0.25">
      <c r="A2628" s="4">
        <v>44489</v>
      </c>
      <c r="B2628" t="s">
        <v>12</v>
      </c>
      <c r="C2628" t="s">
        <v>53</v>
      </c>
      <c r="D2628" s="7">
        <f>SUMIFS($D:$D,$C:$C,C2628,$A:$A,_xlfn.MAXIFS($A:$A,$A:$A,"&lt;"&amp;A2628))+SUMIFS(Movimentacao!$D:$D,Movimentacao!$C:$C,C2628,Movimentacao!$A:$A,A2628)</f>
        <v>125796</v>
      </c>
      <c r="E2628" s="2">
        <v>86.4</v>
      </c>
      <c r="F2628" s="2">
        <f t="shared" si="41"/>
        <v>10868774.4</v>
      </c>
    </row>
    <row r="2629" spans="1:6" x14ac:dyDescent="0.25">
      <c r="A2629" s="4">
        <v>44489</v>
      </c>
      <c r="B2629" t="s">
        <v>12</v>
      </c>
      <c r="C2629" t="s">
        <v>51</v>
      </c>
      <c r="D2629" s="7">
        <f>SUMIFS($D:$D,$C:$C,C2629,$A:$A,_xlfn.MAXIFS($A:$A,$A:$A,"&lt;"&amp;A2629))+SUMIFS(Movimentacao!$D:$D,Movimentacao!$C:$C,C2629,Movimentacao!$A:$A,A2629)</f>
        <v>34257</v>
      </c>
      <c r="E2629" s="2">
        <v>106.3</v>
      </c>
      <c r="F2629" s="2">
        <f t="shared" si="41"/>
        <v>3641519.1</v>
      </c>
    </row>
    <row r="2630" spans="1:6" x14ac:dyDescent="0.25">
      <c r="A2630" s="4">
        <v>44490</v>
      </c>
      <c r="B2630" t="s">
        <v>12</v>
      </c>
      <c r="C2630" t="s">
        <v>2688</v>
      </c>
      <c r="D2630" s="7">
        <f>SUMIFS($D:$D,$C:$C,C2630,$A:$A,_xlfn.MAXIFS($A:$A,$A:$A,"&lt;"&amp;A2630))+SUMIFS(Movimentacao!$D:$D,Movimentacao!$C:$C,C2630,Movimentacao!$A:$A,A2630)</f>
        <v>39486</v>
      </c>
      <c r="E2630" s="2">
        <v>1.5</v>
      </c>
      <c r="F2630" s="2">
        <f t="shared" si="41"/>
        <v>59229</v>
      </c>
    </row>
    <row r="2631" spans="1:6" x14ac:dyDescent="0.25">
      <c r="A2631" s="4">
        <v>44490</v>
      </c>
      <c r="B2631" t="s">
        <v>12</v>
      </c>
      <c r="C2631" t="s">
        <v>2687</v>
      </c>
      <c r="D2631" s="7">
        <f>SUMIFS($D:$D,$C:$C,C2631,$A:$A,_xlfn.MAXIFS($A:$A,$A:$A,"&lt;"&amp;A2631))+SUMIFS(Movimentacao!$D:$D,Movimentacao!$C:$C,C2631,Movimentacao!$A:$A,A2631)</f>
        <v>6604</v>
      </c>
      <c r="E2631" s="2">
        <v>78.95</v>
      </c>
      <c r="F2631" s="2">
        <f t="shared" si="41"/>
        <v>521385.80000000005</v>
      </c>
    </row>
    <row r="2632" spans="1:6" x14ac:dyDescent="0.25">
      <c r="A2632" s="4">
        <v>44490</v>
      </c>
      <c r="B2632" t="s">
        <v>12</v>
      </c>
      <c r="C2632" t="s">
        <v>2685</v>
      </c>
      <c r="D2632" s="7">
        <f>SUMIFS($D:$D,$C:$C,C2632,$A:$A,_xlfn.MAXIFS($A:$A,$A:$A,"&lt;"&amp;A2632))+SUMIFS(Movimentacao!$D:$D,Movimentacao!$C:$C,C2632,Movimentacao!$A:$A,A2632)</f>
        <v>3256</v>
      </c>
      <c r="E2632" s="2">
        <v>103.2</v>
      </c>
      <c r="F2632" s="2">
        <f t="shared" si="41"/>
        <v>336019.20000000001</v>
      </c>
    </row>
    <row r="2633" spans="1:6" x14ac:dyDescent="0.25">
      <c r="A2633" s="4">
        <v>44490</v>
      </c>
      <c r="B2633" t="s">
        <v>12</v>
      </c>
      <c r="C2633" t="s">
        <v>2682</v>
      </c>
      <c r="D2633" s="7">
        <f>SUMIFS($D:$D,$C:$C,C2633,$A:$A,_xlfn.MAXIFS($A:$A,$A:$A,"&lt;"&amp;A2633))+SUMIFS(Movimentacao!$D:$D,Movimentacao!$C:$C,C2633,Movimentacao!$A:$A,A2633)</f>
        <v>79643</v>
      </c>
      <c r="E2633" s="2">
        <v>84.01</v>
      </c>
      <c r="F2633" s="2">
        <f t="shared" ref="F2633:F2696" si="42">D2633*E2633</f>
        <v>6690808.4300000006</v>
      </c>
    </row>
    <row r="2634" spans="1:6" x14ac:dyDescent="0.25">
      <c r="A2634" s="4">
        <v>44490</v>
      </c>
      <c r="B2634" t="s">
        <v>12</v>
      </c>
      <c r="C2634" t="s">
        <v>2680</v>
      </c>
      <c r="D2634" s="7">
        <f>SUMIFS($D:$D,$C:$C,C2634,$A:$A,_xlfn.MAXIFS($A:$A,$A:$A,"&lt;"&amp;A2634))+SUMIFS(Movimentacao!$D:$D,Movimentacao!$C:$C,C2634,Movimentacao!$A:$A,A2634)</f>
        <v>119850</v>
      </c>
      <c r="E2634" s="2">
        <v>101.89</v>
      </c>
      <c r="F2634" s="2">
        <f t="shared" si="42"/>
        <v>12211516.5</v>
      </c>
    </row>
    <row r="2635" spans="1:6" x14ac:dyDescent="0.25">
      <c r="A2635" s="4">
        <v>44490</v>
      </c>
      <c r="B2635" t="s">
        <v>12</v>
      </c>
      <c r="C2635" t="s">
        <v>2673</v>
      </c>
      <c r="D2635" s="7">
        <f>SUMIFS($D:$D,$C:$C,C2635,$A:$A,_xlfn.MAXIFS($A:$A,$A:$A,"&lt;"&amp;A2635))+SUMIFS(Movimentacao!$D:$D,Movimentacao!$C:$C,C2635,Movimentacao!$A:$A,A2635)</f>
        <v>626</v>
      </c>
      <c r="E2635" s="2">
        <v>99.37</v>
      </c>
      <c r="F2635" s="2">
        <f t="shared" si="42"/>
        <v>62205.62</v>
      </c>
    </row>
    <row r="2636" spans="1:6" x14ac:dyDescent="0.25">
      <c r="A2636" s="4">
        <v>44490</v>
      </c>
      <c r="B2636" t="s">
        <v>12</v>
      </c>
      <c r="C2636" t="s">
        <v>2671</v>
      </c>
      <c r="D2636" s="7">
        <f>SUMIFS($D:$D,$C:$C,C2636,$A:$A,_xlfn.MAXIFS($A:$A,$A:$A,"&lt;"&amp;A2636))+SUMIFS(Movimentacao!$D:$D,Movimentacao!$C:$C,C2636,Movimentacao!$A:$A,A2636)</f>
        <v>55971</v>
      </c>
      <c r="E2636" s="2">
        <v>189.05</v>
      </c>
      <c r="F2636" s="2">
        <f t="shared" si="42"/>
        <v>10581317.550000001</v>
      </c>
    </row>
    <row r="2637" spans="1:6" x14ac:dyDescent="0.25">
      <c r="A2637" s="4">
        <v>44490</v>
      </c>
      <c r="B2637" t="s">
        <v>12</v>
      </c>
      <c r="C2637" t="s">
        <v>2670</v>
      </c>
      <c r="D2637" s="7">
        <f>SUMIFS($D:$D,$C:$C,C2637,$A:$A,_xlfn.MAXIFS($A:$A,$A:$A,"&lt;"&amp;A2637))+SUMIFS(Movimentacao!$D:$D,Movimentacao!$C:$C,C2637,Movimentacao!$A:$A,A2637)</f>
        <v>54624</v>
      </c>
      <c r="E2637" s="2">
        <v>72</v>
      </c>
      <c r="F2637" s="2">
        <f t="shared" si="42"/>
        <v>3932928</v>
      </c>
    </row>
    <row r="2638" spans="1:6" x14ac:dyDescent="0.25">
      <c r="A2638" s="4">
        <v>44490</v>
      </c>
      <c r="B2638" t="s">
        <v>12</v>
      </c>
      <c r="C2638" t="s">
        <v>2672</v>
      </c>
      <c r="D2638" s="7">
        <f>SUMIFS($D:$D,$C:$C,C2638,$A:$A,_xlfn.MAXIFS($A:$A,$A:$A,"&lt;"&amp;A2638))+SUMIFS(Movimentacao!$D:$D,Movimentacao!$C:$C,C2638,Movimentacao!$A:$A,A2638)</f>
        <v>108024</v>
      </c>
      <c r="E2638" s="2">
        <v>75.260000000000005</v>
      </c>
      <c r="F2638" s="2">
        <f t="shared" si="42"/>
        <v>8129886.2400000002</v>
      </c>
    </row>
    <row r="2639" spans="1:6" x14ac:dyDescent="0.25">
      <c r="A2639" s="4">
        <v>44490</v>
      </c>
      <c r="B2639" t="s">
        <v>12</v>
      </c>
      <c r="C2639" t="s">
        <v>56</v>
      </c>
      <c r="D2639" s="7">
        <f>SUMIFS($D:$D,$C:$C,C2639,$A:$A,_xlfn.MAXIFS($A:$A,$A:$A,"&lt;"&amp;A2639))+SUMIFS(Movimentacao!$D:$D,Movimentacao!$C:$C,C2639,Movimentacao!$A:$A,A2639)</f>
        <v>132323</v>
      </c>
      <c r="E2639" s="2">
        <v>102.58</v>
      </c>
      <c r="F2639" s="2">
        <f t="shared" si="42"/>
        <v>13573693.34</v>
      </c>
    </row>
    <row r="2640" spans="1:6" x14ac:dyDescent="0.25">
      <c r="A2640" s="4">
        <v>44490</v>
      </c>
      <c r="B2640" t="s">
        <v>12</v>
      </c>
      <c r="C2640" t="s">
        <v>54</v>
      </c>
      <c r="D2640" s="7">
        <f>SUMIFS($D:$D,$C:$C,C2640,$A:$A,_xlfn.MAXIFS($A:$A,$A:$A,"&lt;"&amp;A2640))+SUMIFS(Movimentacao!$D:$D,Movimentacao!$C:$C,C2640,Movimentacao!$A:$A,A2640)</f>
        <v>85534</v>
      </c>
      <c r="E2640" s="2">
        <v>51.71</v>
      </c>
      <c r="F2640" s="2">
        <f t="shared" si="42"/>
        <v>4422963.1399999997</v>
      </c>
    </row>
    <row r="2641" spans="1:6" x14ac:dyDescent="0.25">
      <c r="A2641" s="4">
        <v>44490</v>
      </c>
      <c r="B2641" t="s">
        <v>12</v>
      </c>
      <c r="C2641" t="s">
        <v>53</v>
      </c>
      <c r="D2641" s="7">
        <f>SUMIFS($D:$D,$C:$C,C2641,$A:$A,_xlfn.MAXIFS($A:$A,$A:$A,"&lt;"&amp;A2641))+SUMIFS(Movimentacao!$D:$D,Movimentacao!$C:$C,C2641,Movimentacao!$A:$A,A2641)</f>
        <v>123152</v>
      </c>
      <c r="E2641" s="2">
        <v>86.76</v>
      </c>
      <c r="F2641" s="2">
        <f t="shared" si="42"/>
        <v>10684667.520000001</v>
      </c>
    </row>
    <row r="2642" spans="1:6" x14ac:dyDescent="0.25">
      <c r="A2642" s="4">
        <v>44490</v>
      </c>
      <c r="B2642" t="s">
        <v>12</v>
      </c>
      <c r="C2642" t="s">
        <v>52</v>
      </c>
      <c r="D2642" s="7">
        <f>SUMIFS($D:$D,$C:$C,C2642,$A:$A,_xlfn.MAXIFS($A:$A,$A:$A,"&lt;"&amp;A2642))+SUMIFS(Movimentacao!$D:$D,Movimentacao!$C:$C,C2642,Movimentacao!$A:$A,A2642)</f>
        <v>187039</v>
      </c>
      <c r="E2642" s="2">
        <v>98.28</v>
      </c>
      <c r="F2642" s="2">
        <f t="shared" si="42"/>
        <v>18382192.920000002</v>
      </c>
    </row>
    <row r="2643" spans="1:6" x14ac:dyDescent="0.25">
      <c r="A2643" s="4">
        <v>44490</v>
      </c>
      <c r="B2643" t="s">
        <v>12</v>
      </c>
      <c r="C2643" t="s">
        <v>51</v>
      </c>
      <c r="D2643" s="7">
        <f>SUMIFS($D:$D,$C:$C,C2643,$A:$A,_xlfn.MAXIFS($A:$A,$A:$A,"&lt;"&amp;A2643))+SUMIFS(Movimentacao!$D:$D,Movimentacao!$C:$C,C2643,Movimentacao!$A:$A,A2643)</f>
        <v>34257</v>
      </c>
      <c r="E2643" s="2">
        <v>106.2</v>
      </c>
      <c r="F2643" s="2">
        <f t="shared" si="42"/>
        <v>3638093.4</v>
      </c>
    </row>
    <row r="2644" spans="1:6" x14ac:dyDescent="0.25">
      <c r="A2644" s="4">
        <v>44490</v>
      </c>
      <c r="B2644" t="s">
        <v>12</v>
      </c>
      <c r="C2644" t="s">
        <v>50</v>
      </c>
      <c r="D2644" s="7">
        <f>SUMIFS($D:$D,$C:$C,C2644,$A:$A,_xlfn.MAXIFS($A:$A,$A:$A,"&lt;"&amp;A2644))+SUMIFS(Movimentacao!$D:$D,Movimentacao!$C:$C,C2644,Movimentacao!$A:$A,A2644)</f>
        <v>136495</v>
      </c>
      <c r="E2644" s="2">
        <v>100.02</v>
      </c>
      <c r="F2644" s="2">
        <f t="shared" si="42"/>
        <v>13652229.9</v>
      </c>
    </row>
    <row r="2645" spans="1:6" x14ac:dyDescent="0.25">
      <c r="A2645" s="4">
        <v>44490</v>
      </c>
      <c r="B2645" t="s">
        <v>12</v>
      </c>
      <c r="C2645" t="s">
        <v>49</v>
      </c>
      <c r="D2645" s="7">
        <f>SUMIFS($D:$D,$C:$C,C2645,$A:$A,_xlfn.MAXIFS($A:$A,$A:$A,"&lt;"&amp;A2645))+SUMIFS(Movimentacao!$D:$D,Movimentacao!$C:$C,C2645,Movimentacao!$A:$A,A2645)</f>
        <v>32774</v>
      </c>
      <c r="E2645" s="2">
        <v>65.7</v>
      </c>
      <c r="F2645" s="2">
        <f t="shared" si="42"/>
        <v>2153251.8000000003</v>
      </c>
    </row>
    <row r="2646" spans="1:6" x14ac:dyDescent="0.25">
      <c r="A2646" s="4">
        <v>44490</v>
      </c>
      <c r="B2646" t="s">
        <v>12</v>
      </c>
      <c r="C2646" t="s">
        <v>48</v>
      </c>
      <c r="D2646" s="7">
        <f>SUMIFS($D:$D,$C:$C,C2646,$A:$A,_xlfn.MAXIFS($A:$A,$A:$A,"&lt;"&amp;A2646))+SUMIFS(Movimentacao!$D:$D,Movimentacao!$C:$C,C2646,Movimentacao!$A:$A,A2646)</f>
        <v>117439</v>
      </c>
      <c r="E2646" s="2">
        <v>98.59</v>
      </c>
      <c r="F2646" s="2">
        <f t="shared" si="42"/>
        <v>11578311.01</v>
      </c>
    </row>
    <row r="2647" spans="1:6" x14ac:dyDescent="0.25">
      <c r="A2647" s="4">
        <v>44490</v>
      </c>
      <c r="B2647" t="s">
        <v>12</v>
      </c>
      <c r="C2647" t="s">
        <v>47</v>
      </c>
      <c r="D2647" s="7">
        <f>SUMIFS($D:$D,$C:$C,C2647,$A:$A,_xlfn.MAXIFS($A:$A,$A:$A,"&lt;"&amp;A2647))+SUMIFS(Movimentacao!$D:$D,Movimentacao!$C:$C,C2647,Movimentacao!$A:$A,A2647)</f>
        <v>72562</v>
      </c>
      <c r="E2647" s="2">
        <v>72.5</v>
      </c>
      <c r="F2647" s="2">
        <f t="shared" si="42"/>
        <v>5260745</v>
      </c>
    </row>
    <row r="2648" spans="1:6" x14ac:dyDescent="0.25">
      <c r="A2648" s="4">
        <v>44490</v>
      </c>
      <c r="B2648" t="s">
        <v>12</v>
      </c>
      <c r="C2648" t="s">
        <v>55</v>
      </c>
      <c r="D2648" s="7">
        <f>SUMIFS($D:$D,$C:$C,C2648,$A:$A,_xlfn.MAXIFS($A:$A,$A:$A,"&lt;"&amp;A2648))+SUMIFS(Movimentacao!$D:$D,Movimentacao!$C:$C,C2648,Movimentacao!$A:$A,A2648)</f>
        <v>30794</v>
      </c>
      <c r="E2648" s="2">
        <v>100.51</v>
      </c>
      <c r="F2648" s="2">
        <f t="shared" si="42"/>
        <v>3095104.94</v>
      </c>
    </row>
    <row r="2649" spans="1:6" x14ac:dyDescent="0.25">
      <c r="A2649" s="4">
        <v>44491</v>
      </c>
      <c r="B2649" t="s">
        <v>12</v>
      </c>
      <c r="C2649" t="s">
        <v>2672</v>
      </c>
      <c r="D2649" s="7">
        <f>SUMIFS($D:$D,$C:$C,C2649,$A:$A,_xlfn.MAXIFS($A:$A,$A:$A,"&lt;"&amp;A2649))+SUMIFS(Movimentacao!$D:$D,Movimentacao!$C:$C,C2649,Movimentacao!$A:$A,A2649)</f>
        <v>107413</v>
      </c>
      <c r="E2649" s="2">
        <v>75.010000000000005</v>
      </c>
      <c r="F2649" s="2">
        <f t="shared" si="42"/>
        <v>8057049.1300000008</v>
      </c>
    </row>
    <row r="2650" spans="1:6" x14ac:dyDescent="0.25">
      <c r="A2650" s="4">
        <v>44491</v>
      </c>
      <c r="B2650" t="s">
        <v>12</v>
      </c>
      <c r="C2650" t="s">
        <v>2673</v>
      </c>
      <c r="D2650" s="7">
        <f>SUMIFS($D:$D,$C:$C,C2650,$A:$A,_xlfn.MAXIFS($A:$A,$A:$A,"&lt;"&amp;A2650))+SUMIFS(Movimentacao!$D:$D,Movimentacao!$C:$C,C2650,Movimentacao!$A:$A,A2650)</f>
        <v>626</v>
      </c>
      <c r="E2650" s="2">
        <v>98.7</v>
      </c>
      <c r="F2650" s="2">
        <f t="shared" si="42"/>
        <v>61786.200000000004</v>
      </c>
    </row>
    <row r="2651" spans="1:6" x14ac:dyDescent="0.25">
      <c r="A2651" s="4">
        <v>44491</v>
      </c>
      <c r="B2651" t="s">
        <v>12</v>
      </c>
      <c r="C2651" t="s">
        <v>2680</v>
      </c>
      <c r="D2651" s="7">
        <f>SUMIFS($D:$D,$C:$C,C2651,$A:$A,_xlfn.MAXIFS($A:$A,$A:$A,"&lt;"&amp;A2651))+SUMIFS(Movimentacao!$D:$D,Movimentacao!$C:$C,C2651,Movimentacao!$A:$A,A2651)</f>
        <v>119850</v>
      </c>
      <c r="E2651" s="2">
        <v>101.7</v>
      </c>
      <c r="F2651" s="2">
        <f t="shared" si="42"/>
        <v>12188745</v>
      </c>
    </row>
    <row r="2652" spans="1:6" x14ac:dyDescent="0.25">
      <c r="A2652" s="4">
        <v>44491</v>
      </c>
      <c r="B2652" t="s">
        <v>12</v>
      </c>
      <c r="C2652" t="s">
        <v>2671</v>
      </c>
      <c r="D2652" s="7">
        <f>SUMIFS($D:$D,$C:$C,C2652,$A:$A,_xlfn.MAXIFS($A:$A,$A:$A,"&lt;"&amp;A2652))+SUMIFS(Movimentacao!$D:$D,Movimentacao!$C:$C,C2652,Movimentacao!$A:$A,A2652)</f>
        <v>55971</v>
      </c>
      <c r="E2652" s="2">
        <v>185.72</v>
      </c>
      <c r="F2652" s="2">
        <f t="shared" si="42"/>
        <v>10394934.119999999</v>
      </c>
    </row>
    <row r="2653" spans="1:6" x14ac:dyDescent="0.25">
      <c r="A2653" s="4">
        <v>44491</v>
      </c>
      <c r="B2653" t="s">
        <v>12</v>
      </c>
      <c r="C2653" t="s">
        <v>2685</v>
      </c>
      <c r="D2653" s="7">
        <f>SUMIFS($D:$D,$C:$C,C2653,$A:$A,_xlfn.MAXIFS($A:$A,$A:$A,"&lt;"&amp;A2653))+SUMIFS(Movimentacao!$D:$D,Movimentacao!$C:$C,C2653,Movimentacao!$A:$A,A2653)</f>
        <v>1546</v>
      </c>
      <c r="E2653" s="2">
        <v>103</v>
      </c>
      <c r="F2653" s="2">
        <f t="shared" si="42"/>
        <v>159238</v>
      </c>
    </row>
    <row r="2654" spans="1:6" x14ac:dyDescent="0.25">
      <c r="A2654" s="4">
        <v>44491</v>
      </c>
      <c r="B2654" t="s">
        <v>12</v>
      </c>
      <c r="C2654" t="s">
        <v>2687</v>
      </c>
      <c r="D2654" s="7">
        <f>SUMIFS($D:$D,$C:$C,C2654,$A:$A,_xlfn.MAXIFS($A:$A,$A:$A,"&lt;"&amp;A2654))+SUMIFS(Movimentacao!$D:$D,Movimentacao!$C:$C,C2654,Movimentacao!$A:$A,A2654)</f>
        <v>6604</v>
      </c>
      <c r="E2654" s="2">
        <v>77.08</v>
      </c>
      <c r="F2654" s="2">
        <f t="shared" si="42"/>
        <v>509036.32</v>
      </c>
    </row>
    <row r="2655" spans="1:6" x14ac:dyDescent="0.25">
      <c r="A2655" s="4">
        <v>44491</v>
      </c>
      <c r="B2655" t="s">
        <v>12</v>
      </c>
      <c r="C2655" t="s">
        <v>2688</v>
      </c>
      <c r="D2655" s="7">
        <f>SUMIFS($D:$D,$C:$C,C2655,$A:$A,_xlfn.MAXIFS($A:$A,$A:$A,"&lt;"&amp;A2655))+SUMIFS(Movimentacao!$D:$D,Movimentacao!$C:$C,C2655,Movimentacao!$A:$A,A2655)</f>
        <v>39486</v>
      </c>
      <c r="E2655" s="2">
        <v>1.32</v>
      </c>
      <c r="F2655" s="2">
        <f t="shared" si="42"/>
        <v>52121.520000000004</v>
      </c>
    </row>
    <row r="2656" spans="1:6" x14ac:dyDescent="0.25">
      <c r="A2656" s="4">
        <v>44491</v>
      </c>
      <c r="B2656" t="s">
        <v>12</v>
      </c>
      <c r="C2656" t="s">
        <v>2682</v>
      </c>
      <c r="D2656" s="7">
        <f>SUMIFS($D:$D,$C:$C,C2656,$A:$A,_xlfn.MAXIFS($A:$A,$A:$A,"&lt;"&amp;A2656))+SUMIFS(Movimentacao!$D:$D,Movimentacao!$C:$C,C2656,Movimentacao!$A:$A,A2656)</f>
        <v>79643</v>
      </c>
      <c r="E2656" s="2">
        <v>83.8</v>
      </c>
      <c r="F2656" s="2">
        <f t="shared" si="42"/>
        <v>6674083.3999999994</v>
      </c>
    </row>
    <row r="2657" spans="1:6" x14ac:dyDescent="0.25">
      <c r="A2657" s="4">
        <v>44491</v>
      </c>
      <c r="B2657" t="s">
        <v>12</v>
      </c>
      <c r="C2657" t="s">
        <v>2676</v>
      </c>
      <c r="D2657" s="7">
        <f>SUMIFS($D:$D,$C:$C,C2657,$A:$A,_xlfn.MAXIFS($A:$A,$A:$A,"&lt;"&amp;A2657))+SUMIFS(Movimentacao!$D:$D,Movimentacao!$C:$C,C2657,Movimentacao!$A:$A,A2657)</f>
        <v>38536</v>
      </c>
      <c r="E2657" s="2">
        <v>1.1399999999999999</v>
      </c>
      <c r="F2657" s="2">
        <f t="shared" si="42"/>
        <v>43931.039999999994</v>
      </c>
    </row>
    <row r="2658" spans="1:6" x14ac:dyDescent="0.25">
      <c r="A2658" s="4">
        <v>44491</v>
      </c>
      <c r="B2658" t="s">
        <v>12</v>
      </c>
      <c r="C2658" t="s">
        <v>2670</v>
      </c>
      <c r="D2658" s="7">
        <f>SUMIFS($D:$D,$C:$C,C2658,$A:$A,_xlfn.MAXIFS($A:$A,$A:$A,"&lt;"&amp;A2658))+SUMIFS(Movimentacao!$D:$D,Movimentacao!$C:$C,C2658,Movimentacao!$A:$A,A2658)</f>
        <v>54612</v>
      </c>
      <c r="E2658" s="2">
        <v>70.38</v>
      </c>
      <c r="F2658" s="2">
        <f t="shared" si="42"/>
        <v>3843592.5599999996</v>
      </c>
    </row>
    <row r="2659" spans="1:6" x14ac:dyDescent="0.25">
      <c r="A2659" s="4">
        <v>44491</v>
      </c>
      <c r="B2659" t="s">
        <v>12</v>
      </c>
      <c r="C2659" t="s">
        <v>55</v>
      </c>
      <c r="D2659" s="7">
        <f>SUMIFS($D:$D,$C:$C,C2659,$A:$A,_xlfn.MAXIFS($A:$A,$A:$A,"&lt;"&amp;A2659))+SUMIFS(Movimentacao!$D:$D,Movimentacao!$C:$C,C2659,Movimentacao!$A:$A,A2659)</f>
        <v>30794</v>
      </c>
      <c r="E2659" s="2">
        <v>100.2</v>
      </c>
      <c r="F2659" s="2">
        <f t="shared" si="42"/>
        <v>3085558.8000000003</v>
      </c>
    </row>
    <row r="2660" spans="1:6" x14ac:dyDescent="0.25">
      <c r="A2660" s="4">
        <v>44491</v>
      </c>
      <c r="B2660" t="s">
        <v>12</v>
      </c>
      <c r="C2660" t="s">
        <v>47</v>
      </c>
      <c r="D2660" s="7">
        <f>SUMIFS($D:$D,$C:$C,C2660,$A:$A,_xlfn.MAXIFS($A:$A,$A:$A,"&lt;"&amp;A2660))+SUMIFS(Movimentacao!$D:$D,Movimentacao!$C:$C,C2660,Movimentacao!$A:$A,A2660)</f>
        <v>72562</v>
      </c>
      <c r="E2660" s="2">
        <v>73.78</v>
      </c>
      <c r="F2660" s="2">
        <f t="shared" si="42"/>
        <v>5353624.3600000003</v>
      </c>
    </row>
    <row r="2661" spans="1:6" x14ac:dyDescent="0.25">
      <c r="A2661" s="4">
        <v>44491</v>
      </c>
      <c r="B2661" t="s">
        <v>12</v>
      </c>
      <c r="C2661" t="s">
        <v>48</v>
      </c>
      <c r="D2661" s="7">
        <f>SUMIFS($D:$D,$C:$C,C2661,$A:$A,_xlfn.MAXIFS($A:$A,$A:$A,"&lt;"&amp;A2661))+SUMIFS(Movimentacao!$D:$D,Movimentacao!$C:$C,C2661,Movimentacao!$A:$A,A2661)</f>
        <v>117439</v>
      </c>
      <c r="E2661" s="2">
        <v>98.7</v>
      </c>
      <c r="F2661" s="2">
        <f t="shared" si="42"/>
        <v>11591229.300000001</v>
      </c>
    </row>
    <row r="2662" spans="1:6" x14ac:dyDescent="0.25">
      <c r="A2662" s="4">
        <v>44491</v>
      </c>
      <c r="B2662" t="s">
        <v>12</v>
      </c>
      <c r="C2662" t="s">
        <v>49</v>
      </c>
      <c r="D2662" s="7">
        <f>SUMIFS($D:$D,$C:$C,C2662,$A:$A,_xlfn.MAXIFS($A:$A,$A:$A,"&lt;"&amp;A2662))+SUMIFS(Movimentacao!$D:$D,Movimentacao!$C:$C,C2662,Movimentacao!$A:$A,A2662)</f>
        <v>32774</v>
      </c>
      <c r="E2662" s="2">
        <v>64.05</v>
      </c>
      <c r="F2662" s="2">
        <f t="shared" si="42"/>
        <v>2099174.6999999997</v>
      </c>
    </row>
    <row r="2663" spans="1:6" x14ac:dyDescent="0.25">
      <c r="A2663" s="4">
        <v>44491</v>
      </c>
      <c r="B2663" t="s">
        <v>12</v>
      </c>
      <c r="C2663" t="s">
        <v>50</v>
      </c>
      <c r="D2663" s="7">
        <f>SUMIFS($D:$D,$C:$C,C2663,$A:$A,_xlfn.MAXIFS($A:$A,$A:$A,"&lt;"&amp;A2663))+SUMIFS(Movimentacao!$D:$D,Movimentacao!$C:$C,C2663,Movimentacao!$A:$A,A2663)</f>
        <v>136495</v>
      </c>
      <c r="E2663" s="2">
        <v>99.5</v>
      </c>
      <c r="F2663" s="2">
        <f t="shared" si="42"/>
        <v>13581252.5</v>
      </c>
    </row>
    <row r="2664" spans="1:6" x14ac:dyDescent="0.25">
      <c r="A2664" s="4">
        <v>44491</v>
      </c>
      <c r="B2664" t="s">
        <v>12</v>
      </c>
      <c r="C2664" t="s">
        <v>56</v>
      </c>
      <c r="D2664" s="7">
        <f>SUMIFS($D:$D,$C:$C,C2664,$A:$A,_xlfn.MAXIFS($A:$A,$A:$A,"&lt;"&amp;A2664))+SUMIFS(Movimentacao!$D:$D,Movimentacao!$C:$C,C2664,Movimentacao!$A:$A,A2664)</f>
        <v>132323</v>
      </c>
      <c r="E2664" s="2">
        <v>101.7</v>
      </c>
      <c r="F2664" s="2">
        <f t="shared" si="42"/>
        <v>13457249.1</v>
      </c>
    </row>
    <row r="2665" spans="1:6" x14ac:dyDescent="0.25">
      <c r="A2665" s="4">
        <v>44491</v>
      </c>
      <c r="B2665" t="s">
        <v>12</v>
      </c>
      <c r="C2665" t="s">
        <v>52</v>
      </c>
      <c r="D2665" s="7">
        <f>SUMIFS($D:$D,$C:$C,C2665,$A:$A,_xlfn.MAXIFS($A:$A,$A:$A,"&lt;"&amp;A2665))+SUMIFS(Movimentacao!$D:$D,Movimentacao!$C:$C,C2665,Movimentacao!$A:$A,A2665)</f>
        <v>187039</v>
      </c>
      <c r="E2665" s="2">
        <v>98.14</v>
      </c>
      <c r="F2665" s="2">
        <f t="shared" si="42"/>
        <v>18356007.460000001</v>
      </c>
    </row>
    <row r="2666" spans="1:6" x14ac:dyDescent="0.25">
      <c r="A2666" s="4">
        <v>44491</v>
      </c>
      <c r="B2666" t="s">
        <v>12</v>
      </c>
      <c r="C2666" t="s">
        <v>53</v>
      </c>
      <c r="D2666" s="7">
        <f>SUMIFS($D:$D,$C:$C,C2666,$A:$A,_xlfn.MAXIFS($A:$A,$A:$A,"&lt;"&amp;A2666))+SUMIFS(Movimentacao!$D:$D,Movimentacao!$C:$C,C2666,Movimentacao!$A:$A,A2666)</f>
        <v>122581</v>
      </c>
      <c r="E2666" s="2">
        <v>86.57</v>
      </c>
      <c r="F2666" s="2">
        <f t="shared" si="42"/>
        <v>10611837.17</v>
      </c>
    </row>
    <row r="2667" spans="1:6" x14ac:dyDescent="0.25">
      <c r="A2667" s="4">
        <v>44491</v>
      </c>
      <c r="B2667" t="s">
        <v>12</v>
      </c>
      <c r="C2667" t="s">
        <v>54</v>
      </c>
      <c r="D2667" s="7">
        <f>SUMIFS($D:$D,$C:$C,C2667,$A:$A,_xlfn.MAXIFS($A:$A,$A:$A,"&lt;"&amp;A2667))+SUMIFS(Movimentacao!$D:$D,Movimentacao!$C:$C,C2667,Movimentacao!$A:$A,A2667)</f>
        <v>85534</v>
      </c>
      <c r="E2667" s="2">
        <v>51.5</v>
      </c>
      <c r="F2667" s="2">
        <f t="shared" si="42"/>
        <v>4405001</v>
      </c>
    </row>
    <row r="2668" spans="1:6" x14ac:dyDescent="0.25">
      <c r="A2668" s="4">
        <v>44491</v>
      </c>
      <c r="B2668" t="s">
        <v>12</v>
      </c>
      <c r="C2668" t="s">
        <v>51</v>
      </c>
      <c r="D2668" s="7">
        <f>SUMIFS($D:$D,$C:$C,C2668,$A:$A,_xlfn.MAXIFS($A:$A,$A:$A,"&lt;"&amp;A2668))+SUMIFS(Movimentacao!$D:$D,Movimentacao!$C:$C,C2668,Movimentacao!$A:$A,A2668)</f>
        <v>34257</v>
      </c>
      <c r="E2668" s="2">
        <v>103.5</v>
      </c>
      <c r="F2668" s="2">
        <f t="shared" si="42"/>
        <v>3545599.5</v>
      </c>
    </row>
    <row r="2669" spans="1:6" x14ac:dyDescent="0.25">
      <c r="A2669" s="4">
        <v>44494</v>
      </c>
      <c r="B2669" t="s">
        <v>12</v>
      </c>
      <c r="C2669" t="s">
        <v>2670</v>
      </c>
      <c r="D2669" s="7">
        <f>SUMIFS($D:$D,$C:$C,C2669,$A:$A,_xlfn.MAXIFS($A:$A,$A:$A,"&lt;"&amp;A2669))+SUMIFS(Movimentacao!$D:$D,Movimentacao!$C:$C,C2669,Movimentacao!$A:$A,A2669)</f>
        <v>52974</v>
      </c>
      <c r="E2669" s="2">
        <v>70.459999999999994</v>
      </c>
      <c r="F2669" s="2">
        <f t="shared" si="42"/>
        <v>3732548.0399999996</v>
      </c>
    </row>
    <row r="2670" spans="1:6" x14ac:dyDescent="0.25">
      <c r="A2670" s="4">
        <v>44494</v>
      </c>
      <c r="B2670" t="s">
        <v>12</v>
      </c>
      <c r="C2670" t="s">
        <v>2688</v>
      </c>
      <c r="D2670" s="7">
        <f>SUMIFS($D:$D,$C:$C,C2670,$A:$A,_xlfn.MAXIFS($A:$A,$A:$A,"&lt;"&amp;A2670))+SUMIFS(Movimentacao!$D:$D,Movimentacao!$C:$C,C2670,Movimentacao!$A:$A,A2670)</f>
        <v>39486</v>
      </c>
      <c r="E2670" s="2">
        <v>1.26</v>
      </c>
      <c r="F2670" s="2">
        <f t="shared" si="42"/>
        <v>49752.36</v>
      </c>
    </row>
    <row r="2671" spans="1:6" x14ac:dyDescent="0.25">
      <c r="A2671" s="4">
        <v>44494</v>
      </c>
      <c r="B2671" t="s">
        <v>12</v>
      </c>
      <c r="C2671" t="s">
        <v>2687</v>
      </c>
      <c r="D2671" s="7">
        <f>SUMIFS($D:$D,$C:$C,C2671,$A:$A,_xlfn.MAXIFS($A:$A,$A:$A,"&lt;"&amp;A2671))+SUMIFS(Movimentacao!$D:$D,Movimentacao!$C:$C,C2671,Movimentacao!$A:$A,A2671)</f>
        <v>6604</v>
      </c>
      <c r="E2671" s="2">
        <v>76</v>
      </c>
      <c r="F2671" s="2">
        <f t="shared" si="42"/>
        <v>501904</v>
      </c>
    </row>
    <row r="2672" spans="1:6" x14ac:dyDescent="0.25">
      <c r="A2672" s="4">
        <v>44494</v>
      </c>
      <c r="B2672" t="s">
        <v>12</v>
      </c>
      <c r="C2672" t="s">
        <v>2685</v>
      </c>
      <c r="D2672" s="7">
        <f>SUMIFS($D:$D,$C:$C,C2672,$A:$A,_xlfn.MAXIFS($A:$A,$A:$A,"&lt;"&amp;A2672))+SUMIFS(Movimentacao!$D:$D,Movimentacao!$C:$C,C2672,Movimentacao!$A:$A,A2672)</f>
        <v>1546</v>
      </c>
      <c r="E2672" s="2">
        <v>102.75</v>
      </c>
      <c r="F2672" s="2">
        <f t="shared" si="42"/>
        <v>158851.5</v>
      </c>
    </row>
    <row r="2673" spans="1:6" x14ac:dyDescent="0.25">
      <c r="A2673" s="4">
        <v>44494</v>
      </c>
      <c r="B2673" t="s">
        <v>12</v>
      </c>
      <c r="C2673" t="s">
        <v>2682</v>
      </c>
      <c r="D2673" s="7">
        <f>SUMIFS($D:$D,$C:$C,C2673,$A:$A,_xlfn.MAXIFS($A:$A,$A:$A,"&lt;"&amp;A2673))+SUMIFS(Movimentacao!$D:$D,Movimentacao!$C:$C,C2673,Movimentacao!$A:$A,A2673)</f>
        <v>79643</v>
      </c>
      <c r="E2673" s="2">
        <v>84.92</v>
      </c>
      <c r="F2673" s="2">
        <f t="shared" si="42"/>
        <v>6763283.5600000005</v>
      </c>
    </row>
    <row r="2674" spans="1:6" x14ac:dyDescent="0.25">
      <c r="A2674" s="4">
        <v>44494</v>
      </c>
      <c r="B2674" t="s">
        <v>12</v>
      </c>
      <c r="C2674" t="s">
        <v>2680</v>
      </c>
      <c r="D2674" s="7">
        <f>SUMIFS($D:$D,$C:$C,C2674,$A:$A,_xlfn.MAXIFS($A:$A,$A:$A,"&lt;"&amp;A2674))+SUMIFS(Movimentacao!$D:$D,Movimentacao!$C:$C,C2674,Movimentacao!$A:$A,A2674)</f>
        <v>119850</v>
      </c>
      <c r="E2674" s="2">
        <v>101.68</v>
      </c>
      <c r="F2674" s="2">
        <f t="shared" si="42"/>
        <v>12186348</v>
      </c>
    </row>
    <row r="2675" spans="1:6" x14ac:dyDescent="0.25">
      <c r="A2675" s="4">
        <v>44494</v>
      </c>
      <c r="B2675" t="s">
        <v>12</v>
      </c>
      <c r="C2675" t="s">
        <v>2673</v>
      </c>
      <c r="D2675" s="7">
        <f>SUMIFS($D:$D,$C:$C,C2675,$A:$A,_xlfn.MAXIFS($A:$A,$A:$A,"&lt;"&amp;A2675))+SUMIFS(Movimentacao!$D:$D,Movimentacao!$C:$C,C2675,Movimentacao!$A:$A,A2675)</f>
        <v>3</v>
      </c>
      <c r="E2675" s="2">
        <v>99.13</v>
      </c>
      <c r="F2675" s="2">
        <f t="shared" si="42"/>
        <v>297.39</v>
      </c>
    </row>
    <row r="2676" spans="1:6" x14ac:dyDescent="0.25">
      <c r="A2676" s="4">
        <v>44494</v>
      </c>
      <c r="B2676" t="s">
        <v>12</v>
      </c>
      <c r="C2676" t="s">
        <v>2672</v>
      </c>
      <c r="D2676" s="7">
        <f>SUMIFS($D:$D,$C:$C,C2676,$A:$A,_xlfn.MAXIFS($A:$A,$A:$A,"&lt;"&amp;A2676))+SUMIFS(Movimentacao!$D:$D,Movimentacao!$C:$C,C2676,Movimentacao!$A:$A,A2676)</f>
        <v>102459</v>
      </c>
      <c r="E2676" s="2">
        <v>76.400000000000006</v>
      </c>
      <c r="F2676" s="2">
        <f t="shared" si="42"/>
        <v>7827867.6000000006</v>
      </c>
    </row>
    <row r="2677" spans="1:6" x14ac:dyDescent="0.25">
      <c r="A2677" s="4">
        <v>44494</v>
      </c>
      <c r="B2677" t="s">
        <v>12</v>
      </c>
      <c r="C2677" t="s">
        <v>2671</v>
      </c>
      <c r="D2677" s="7">
        <f>SUMIFS($D:$D,$C:$C,C2677,$A:$A,_xlfn.MAXIFS($A:$A,$A:$A,"&lt;"&amp;A2677))+SUMIFS(Movimentacao!$D:$D,Movimentacao!$C:$C,C2677,Movimentacao!$A:$A,A2677)</f>
        <v>54794</v>
      </c>
      <c r="E2677" s="2">
        <v>185.76</v>
      </c>
      <c r="F2677" s="2">
        <f t="shared" si="42"/>
        <v>10178533.439999999</v>
      </c>
    </row>
    <row r="2678" spans="1:6" x14ac:dyDescent="0.25">
      <c r="A2678" s="4">
        <v>44494</v>
      </c>
      <c r="B2678" t="s">
        <v>12</v>
      </c>
      <c r="C2678" t="s">
        <v>2676</v>
      </c>
      <c r="D2678" s="7">
        <f>SUMIFS($D:$D,$C:$C,C2678,$A:$A,_xlfn.MAXIFS($A:$A,$A:$A,"&lt;"&amp;A2678))+SUMIFS(Movimentacao!$D:$D,Movimentacao!$C:$C,C2678,Movimentacao!$A:$A,A2678)</f>
        <v>38536</v>
      </c>
      <c r="E2678" s="2">
        <v>1.2</v>
      </c>
      <c r="F2678" s="2">
        <f t="shared" si="42"/>
        <v>46243.199999999997</v>
      </c>
    </row>
    <row r="2679" spans="1:6" x14ac:dyDescent="0.25">
      <c r="A2679" s="4">
        <v>44494</v>
      </c>
      <c r="B2679" t="s">
        <v>12</v>
      </c>
      <c r="C2679" t="s">
        <v>56</v>
      </c>
      <c r="D2679" s="7">
        <f>SUMIFS($D:$D,$C:$C,C2679,$A:$A,_xlfn.MAXIFS($A:$A,$A:$A,"&lt;"&amp;A2679))+SUMIFS(Movimentacao!$D:$D,Movimentacao!$C:$C,C2679,Movimentacao!$A:$A,A2679)</f>
        <v>130255</v>
      </c>
      <c r="E2679" s="2">
        <v>100.71</v>
      </c>
      <c r="F2679" s="2">
        <f t="shared" si="42"/>
        <v>13117981.049999999</v>
      </c>
    </row>
    <row r="2680" spans="1:6" x14ac:dyDescent="0.25">
      <c r="A2680" s="4">
        <v>44494</v>
      </c>
      <c r="B2680" t="s">
        <v>12</v>
      </c>
      <c r="C2680" t="s">
        <v>54</v>
      </c>
      <c r="D2680" s="7">
        <f>SUMIFS($D:$D,$C:$C,C2680,$A:$A,_xlfn.MAXIFS($A:$A,$A:$A,"&lt;"&amp;A2680))+SUMIFS(Movimentacao!$D:$D,Movimentacao!$C:$C,C2680,Movimentacao!$A:$A,A2680)</f>
        <v>85534</v>
      </c>
      <c r="E2680" s="2">
        <v>51.6</v>
      </c>
      <c r="F2680" s="2">
        <f t="shared" si="42"/>
        <v>4413554.4000000004</v>
      </c>
    </row>
    <row r="2681" spans="1:6" x14ac:dyDescent="0.25">
      <c r="A2681" s="4">
        <v>44494</v>
      </c>
      <c r="B2681" t="s">
        <v>12</v>
      </c>
      <c r="C2681" t="s">
        <v>53</v>
      </c>
      <c r="D2681" s="7">
        <f>SUMIFS($D:$D,$C:$C,C2681,$A:$A,_xlfn.MAXIFS($A:$A,$A:$A,"&lt;"&amp;A2681))+SUMIFS(Movimentacao!$D:$D,Movimentacao!$C:$C,C2681,Movimentacao!$A:$A,A2681)</f>
        <v>119914</v>
      </c>
      <c r="E2681" s="2">
        <v>86.53</v>
      </c>
      <c r="F2681" s="2">
        <f t="shared" si="42"/>
        <v>10376158.42</v>
      </c>
    </row>
    <row r="2682" spans="1:6" x14ac:dyDescent="0.25">
      <c r="A2682" s="4">
        <v>44494</v>
      </c>
      <c r="B2682" t="s">
        <v>12</v>
      </c>
      <c r="C2682" t="s">
        <v>52</v>
      </c>
      <c r="D2682" s="7">
        <f>SUMIFS($D:$D,$C:$C,C2682,$A:$A,_xlfn.MAXIFS($A:$A,$A:$A,"&lt;"&amp;A2682))+SUMIFS(Movimentacao!$D:$D,Movimentacao!$C:$C,C2682,Movimentacao!$A:$A,A2682)</f>
        <v>187039</v>
      </c>
      <c r="E2682" s="2">
        <v>98.24</v>
      </c>
      <c r="F2682" s="2">
        <f t="shared" si="42"/>
        <v>18374711.359999999</v>
      </c>
    </row>
    <row r="2683" spans="1:6" x14ac:dyDescent="0.25">
      <c r="A2683" s="4">
        <v>44494</v>
      </c>
      <c r="B2683" t="s">
        <v>12</v>
      </c>
      <c r="C2683" t="s">
        <v>51</v>
      </c>
      <c r="D2683" s="7">
        <f>SUMIFS($D:$D,$C:$C,C2683,$A:$A,_xlfn.MAXIFS($A:$A,$A:$A,"&lt;"&amp;A2683))+SUMIFS(Movimentacao!$D:$D,Movimentacao!$C:$C,C2683,Movimentacao!$A:$A,A2683)</f>
        <v>34257</v>
      </c>
      <c r="E2683" s="2">
        <v>104.6</v>
      </c>
      <c r="F2683" s="2">
        <f t="shared" si="42"/>
        <v>3583282.1999999997</v>
      </c>
    </row>
    <row r="2684" spans="1:6" x14ac:dyDescent="0.25">
      <c r="A2684" s="4">
        <v>44494</v>
      </c>
      <c r="B2684" t="s">
        <v>12</v>
      </c>
      <c r="C2684" t="s">
        <v>50</v>
      </c>
      <c r="D2684" s="7">
        <f>SUMIFS($D:$D,$C:$C,C2684,$A:$A,_xlfn.MAXIFS($A:$A,$A:$A,"&lt;"&amp;A2684))+SUMIFS(Movimentacao!$D:$D,Movimentacao!$C:$C,C2684,Movimentacao!$A:$A,A2684)</f>
        <v>136495</v>
      </c>
      <c r="E2684" s="2">
        <v>98.15</v>
      </c>
      <c r="F2684" s="2">
        <f t="shared" si="42"/>
        <v>13396984.25</v>
      </c>
    </row>
    <row r="2685" spans="1:6" x14ac:dyDescent="0.25">
      <c r="A2685" s="4">
        <v>44494</v>
      </c>
      <c r="B2685" t="s">
        <v>12</v>
      </c>
      <c r="C2685" t="s">
        <v>49</v>
      </c>
      <c r="D2685" s="7">
        <f>SUMIFS($D:$D,$C:$C,C2685,$A:$A,_xlfn.MAXIFS($A:$A,$A:$A,"&lt;"&amp;A2685))+SUMIFS(Movimentacao!$D:$D,Movimentacao!$C:$C,C2685,Movimentacao!$A:$A,A2685)</f>
        <v>32774</v>
      </c>
      <c r="E2685" s="2">
        <v>65.3</v>
      </c>
      <c r="F2685" s="2">
        <f t="shared" si="42"/>
        <v>2140142.1999999997</v>
      </c>
    </row>
    <row r="2686" spans="1:6" x14ac:dyDescent="0.25">
      <c r="A2686" s="4">
        <v>44494</v>
      </c>
      <c r="B2686" t="s">
        <v>12</v>
      </c>
      <c r="C2686" t="s">
        <v>48</v>
      </c>
      <c r="D2686" s="7">
        <f>SUMIFS($D:$D,$C:$C,C2686,$A:$A,_xlfn.MAXIFS($A:$A,$A:$A,"&lt;"&amp;A2686))+SUMIFS(Movimentacao!$D:$D,Movimentacao!$C:$C,C2686,Movimentacao!$A:$A,A2686)</f>
        <v>117359</v>
      </c>
      <c r="E2686" s="2">
        <v>99.08</v>
      </c>
      <c r="F2686" s="2">
        <f t="shared" si="42"/>
        <v>11627929.720000001</v>
      </c>
    </row>
    <row r="2687" spans="1:6" x14ac:dyDescent="0.25">
      <c r="A2687" s="4">
        <v>44494</v>
      </c>
      <c r="B2687" t="s">
        <v>12</v>
      </c>
      <c r="C2687" t="s">
        <v>47</v>
      </c>
      <c r="D2687" s="7">
        <f>SUMIFS($D:$D,$C:$C,C2687,$A:$A,_xlfn.MAXIFS($A:$A,$A:$A,"&lt;"&amp;A2687))+SUMIFS(Movimentacao!$D:$D,Movimentacao!$C:$C,C2687,Movimentacao!$A:$A,A2687)</f>
        <v>72562</v>
      </c>
      <c r="E2687" s="2">
        <v>73.5</v>
      </c>
      <c r="F2687" s="2">
        <f t="shared" si="42"/>
        <v>5333307</v>
      </c>
    </row>
    <row r="2688" spans="1:6" x14ac:dyDescent="0.25">
      <c r="A2688" s="4">
        <v>44494</v>
      </c>
      <c r="B2688" t="s">
        <v>12</v>
      </c>
      <c r="C2688" t="s">
        <v>55</v>
      </c>
      <c r="D2688" s="7">
        <f>SUMIFS($D:$D,$C:$C,C2688,$A:$A,_xlfn.MAXIFS($A:$A,$A:$A,"&lt;"&amp;A2688))+SUMIFS(Movimentacao!$D:$D,Movimentacao!$C:$C,C2688,Movimentacao!$A:$A,A2688)</f>
        <v>30794</v>
      </c>
      <c r="E2688" s="2">
        <v>100.07</v>
      </c>
      <c r="F2688" s="2">
        <f t="shared" si="42"/>
        <v>3081555.5799999996</v>
      </c>
    </row>
    <row r="2689" spans="1:6" x14ac:dyDescent="0.25">
      <c r="A2689" s="4">
        <v>44495</v>
      </c>
      <c r="B2689" t="s">
        <v>12</v>
      </c>
      <c r="C2689" t="s">
        <v>2672</v>
      </c>
      <c r="D2689" s="7">
        <f>SUMIFS($D:$D,$C:$C,C2689,$A:$A,_xlfn.MAXIFS($A:$A,$A:$A,"&lt;"&amp;A2689))+SUMIFS(Movimentacao!$D:$D,Movimentacao!$C:$C,C2689,Movimentacao!$A:$A,A2689)</f>
        <v>97565</v>
      </c>
      <c r="E2689" s="2">
        <v>75.5</v>
      </c>
      <c r="F2689" s="2">
        <f t="shared" si="42"/>
        <v>7366157.5</v>
      </c>
    </row>
    <row r="2690" spans="1:6" x14ac:dyDescent="0.25">
      <c r="A2690" s="4">
        <v>44495</v>
      </c>
      <c r="B2690" t="s">
        <v>12</v>
      </c>
      <c r="C2690" t="s">
        <v>2673</v>
      </c>
      <c r="D2690" s="7">
        <f>SUMIFS($D:$D,$C:$C,C2690,$A:$A,_xlfn.MAXIFS($A:$A,$A:$A,"&lt;"&amp;A2690))+SUMIFS(Movimentacao!$D:$D,Movimentacao!$C:$C,C2690,Movimentacao!$A:$A,A2690)</f>
        <v>0</v>
      </c>
      <c r="E2690" s="2">
        <v>99.5</v>
      </c>
      <c r="F2690" s="2">
        <f t="shared" si="42"/>
        <v>0</v>
      </c>
    </row>
    <row r="2691" spans="1:6" x14ac:dyDescent="0.25">
      <c r="A2691" s="4">
        <v>44495</v>
      </c>
      <c r="B2691" t="s">
        <v>12</v>
      </c>
      <c r="C2691" t="s">
        <v>2680</v>
      </c>
      <c r="D2691" s="7">
        <f>SUMIFS($D:$D,$C:$C,C2691,$A:$A,_xlfn.MAXIFS($A:$A,$A:$A,"&lt;"&amp;A2691))+SUMIFS(Movimentacao!$D:$D,Movimentacao!$C:$C,C2691,Movimentacao!$A:$A,A2691)</f>
        <v>119850</v>
      </c>
      <c r="E2691" s="2">
        <v>101.35</v>
      </c>
      <c r="F2691" s="2">
        <f t="shared" si="42"/>
        <v>12146797.5</v>
      </c>
    </row>
    <row r="2692" spans="1:6" x14ac:dyDescent="0.25">
      <c r="A2692" s="4">
        <v>44495</v>
      </c>
      <c r="B2692" t="s">
        <v>12</v>
      </c>
      <c r="C2692" t="s">
        <v>2671</v>
      </c>
      <c r="D2692" s="7">
        <f>SUMIFS($D:$D,$C:$C,C2692,$A:$A,_xlfn.MAXIFS($A:$A,$A:$A,"&lt;"&amp;A2692))+SUMIFS(Movimentacao!$D:$D,Movimentacao!$C:$C,C2692,Movimentacao!$A:$A,A2692)</f>
        <v>53638</v>
      </c>
      <c r="E2692" s="2">
        <v>184.23</v>
      </c>
      <c r="F2692" s="2">
        <f t="shared" si="42"/>
        <v>9881728.7400000002</v>
      </c>
    </row>
    <row r="2693" spans="1:6" x14ac:dyDescent="0.25">
      <c r="A2693" s="4">
        <v>44495</v>
      </c>
      <c r="B2693" t="s">
        <v>12</v>
      </c>
      <c r="C2693" t="s">
        <v>2685</v>
      </c>
      <c r="D2693" s="7">
        <f>SUMIFS($D:$D,$C:$C,C2693,$A:$A,_xlfn.MAXIFS($A:$A,$A:$A,"&lt;"&amp;A2693))+SUMIFS(Movimentacao!$D:$D,Movimentacao!$C:$C,C2693,Movimentacao!$A:$A,A2693)</f>
        <v>373</v>
      </c>
      <c r="E2693" s="2">
        <v>102.86</v>
      </c>
      <c r="F2693" s="2">
        <f t="shared" si="42"/>
        <v>38366.78</v>
      </c>
    </row>
    <row r="2694" spans="1:6" x14ac:dyDescent="0.25">
      <c r="A2694" s="4">
        <v>44495</v>
      </c>
      <c r="B2694" t="s">
        <v>12</v>
      </c>
      <c r="C2694" t="s">
        <v>2688</v>
      </c>
      <c r="D2694" s="7">
        <f>SUMIFS($D:$D,$C:$C,C2694,$A:$A,_xlfn.MAXIFS($A:$A,$A:$A,"&lt;"&amp;A2694))+SUMIFS(Movimentacao!$D:$D,Movimentacao!$C:$C,C2694,Movimentacao!$A:$A,A2694)</f>
        <v>39486</v>
      </c>
      <c r="E2694" s="2">
        <v>0.99</v>
      </c>
      <c r="F2694" s="2">
        <f t="shared" si="42"/>
        <v>39091.14</v>
      </c>
    </row>
    <row r="2695" spans="1:6" x14ac:dyDescent="0.25">
      <c r="A2695" s="4">
        <v>44495</v>
      </c>
      <c r="B2695" t="s">
        <v>12</v>
      </c>
      <c r="C2695" t="s">
        <v>2676</v>
      </c>
      <c r="D2695" s="7">
        <f>SUMIFS($D:$D,$C:$C,C2695,$A:$A,_xlfn.MAXIFS($A:$A,$A:$A,"&lt;"&amp;A2695))+SUMIFS(Movimentacao!$D:$D,Movimentacao!$C:$C,C2695,Movimentacao!$A:$A,A2695)</f>
        <v>38536</v>
      </c>
      <c r="E2695" s="2">
        <v>1.05</v>
      </c>
      <c r="F2695" s="2">
        <f t="shared" si="42"/>
        <v>40462.800000000003</v>
      </c>
    </row>
    <row r="2696" spans="1:6" x14ac:dyDescent="0.25">
      <c r="A2696" s="4">
        <v>44495</v>
      </c>
      <c r="B2696" t="s">
        <v>12</v>
      </c>
      <c r="C2696" t="s">
        <v>2682</v>
      </c>
      <c r="D2696" s="7">
        <f>SUMIFS($D:$D,$C:$C,C2696,$A:$A,_xlfn.MAXIFS($A:$A,$A:$A,"&lt;"&amp;A2696))+SUMIFS(Movimentacao!$D:$D,Movimentacao!$C:$C,C2696,Movimentacao!$A:$A,A2696)</f>
        <v>79643</v>
      </c>
      <c r="E2696" s="2">
        <v>83.67</v>
      </c>
      <c r="F2696" s="2">
        <f t="shared" si="42"/>
        <v>6663729.8100000005</v>
      </c>
    </row>
    <row r="2697" spans="1:6" x14ac:dyDescent="0.25">
      <c r="A2697" s="4">
        <v>44495</v>
      </c>
      <c r="B2697" t="s">
        <v>12</v>
      </c>
      <c r="C2697" t="s">
        <v>2670</v>
      </c>
      <c r="D2697" s="7">
        <f>SUMIFS($D:$D,$C:$C,C2697,$A:$A,_xlfn.MAXIFS($A:$A,$A:$A,"&lt;"&amp;A2697))+SUMIFS(Movimentacao!$D:$D,Movimentacao!$C:$C,C2697,Movimentacao!$A:$A,A2697)</f>
        <v>52398</v>
      </c>
      <c r="E2697" s="2">
        <v>69.83</v>
      </c>
      <c r="F2697" s="2">
        <f t="shared" ref="F2697:F2760" si="43">D2697*E2697</f>
        <v>3658952.34</v>
      </c>
    </row>
    <row r="2698" spans="1:6" x14ac:dyDescent="0.25">
      <c r="A2698" s="4">
        <v>44495</v>
      </c>
      <c r="B2698" t="s">
        <v>12</v>
      </c>
      <c r="C2698" t="s">
        <v>2687</v>
      </c>
      <c r="D2698" s="7">
        <f>SUMIFS($D:$D,$C:$C,C2698,$A:$A,_xlfn.MAXIFS($A:$A,$A:$A,"&lt;"&amp;A2698))+SUMIFS(Movimentacao!$D:$D,Movimentacao!$C:$C,C2698,Movimentacao!$A:$A,A2698)</f>
        <v>6604</v>
      </c>
      <c r="E2698" s="2">
        <v>74.14</v>
      </c>
      <c r="F2698" s="2">
        <f t="shared" si="43"/>
        <v>489620.56</v>
      </c>
    </row>
    <row r="2699" spans="1:6" x14ac:dyDescent="0.25">
      <c r="A2699" s="4">
        <v>44495</v>
      </c>
      <c r="B2699" t="s">
        <v>12</v>
      </c>
      <c r="C2699" t="s">
        <v>55</v>
      </c>
      <c r="D2699" s="7">
        <f>SUMIFS($D:$D,$C:$C,C2699,$A:$A,_xlfn.MAXIFS($A:$A,$A:$A,"&lt;"&amp;A2699))+SUMIFS(Movimentacao!$D:$D,Movimentacao!$C:$C,C2699,Movimentacao!$A:$A,A2699)</f>
        <v>30794</v>
      </c>
      <c r="E2699" s="2">
        <v>100.2</v>
      </c>
      <c r="F2699" s="2">
        <f t="shared" si="43"/>
        <v>3085558.8000000003</v>
      </c>
    </row>
    <row r="2700" spans="1:6" x14ac:dyDescent="0.25">
      <c r="A2700" s="4">
        <v>44495</v>
      </c>
      <c r="B2700" t="s">
        <v>12</v>
      </c>
      <c r="C2700" t="s">
        <v>48</v>
      </c>
      <c r="D2700" s="7">
        <f>SUMIFS($D:$D,$C:$C,C2700,$A:$A,_xlfn.MAXIFS($A:$A,$A:$A,"&lt;"&amp;A2700))+SUMIFS(Movimentacao!$D:$D,Movimentacao!$C:$C,C2700,Movimentacao!$A:$A,A2700)</f>
        <v>115779</v>
      </c>
      <c r="E2700" s="2">
        <v>97.5</v>
      </c>
      <c r="F2700" s="2">
        <f t="shared" si="43"/>
        <v>11288452.5</v>
      </c>
    </row>
    <row r="2701" spans="1:6" x14ac:dyDescent="0.25">
      <c r="A2701" s="4">
        <v>44495</v>
      </c>
      <c r="B2701" t="s">
        <v>12</v>
      </c>
      <c r="C2701" t="s">
        <v>56</v>
      </c>
      <c r="D2701" s="7">
        <f>SUMIFS($D:$D,$C:$C,C2701,$A:$A,_xlfn.MAXIFS($A:$A,$A:$A,"&lt;"&amp;A2701))+SUMIFS(Movimentacao!$D:$D,Movimentacao!$C:$C,C2701,Movimentacao!$A:$A,A2701)</f>
        <v>127741</v>
      </c>
      <c r="E2701" s="2">
        <v>99.87</v>
      </c>
      <c r="F2701" s="2">
        <f t="shared" si="43"/>
        <v>12757493.67</v>
      </c>
    </row>
    <row r="2702" spans="1:6" x14ac:dyDescent="0.25">
      <c r="A2702" s="4">
        <v>44495</v>
      </c>
      <c r="B2702" t="s">
        <v>12</v>
      </c>
      <c r="C2702" t="s">
        <v>49</v>
      </c>
      <c r="D2702" s="7">
        <f>SUMIFS($D:$D,$C:$C,C2702,$A:$A,_xlfn.MAXIFS($A:$A,$A:$A,"&lt;"&amp;A2702))+SUMIFS(Movimentacao!$D:$D,Movimentacao!$C:$C,C2702,Movimentacao!$A:$A,A2702)</f>
        <v>32774</v>
      </c>
      <c r="E2702" s="2">
        <v>65.040000000000006</v>
      </c>
      <c r="F2702" s="2">
        <f t="shared" si="43"/>
        <v>2131620.9600000004</v>
      </c>
    </row>
    <row r="2703" spans="1:6" x14ac:dyDescent="0.25">
      <c r="A2703" s="4">
        <v>44495</v>
      </c>
      <c r="B2703" t="s">
        <v>12</v>
      </c>
      <c r="C2703" t="s">
        <v>50</v>
      </c>
      <c r="D2703" s="7">
        <f>SUMIFS($D:$D,$C:$C,C2703,$A:$A,_xlfn.MAXIFS($A:$A,$A:$A,"&lt;"&amp;A2703))+SUMIFS(Movimentacao!$D:$D,Movimentacao!$C:$C,C2703,Movimentacao!$A:$A,A2703)</f>
        <v>135500</v>
      </c>
      <c r="E2703" s="2">
        <v>97.87</v>
      </c>
      <c r="F2703" s="2">
        <f t="shared" si="43"/>
        <v>13261385</v>
      </c>
    </row>
    <row r="2704" spans="1:6" x14ac:dyDescent="0.25">
      <c r="A2704" s="4">
        <v>44495</v>
      </c>
      <c r="B2704" t="s">
        <v>12</v>
      </c>
      <c r="C2704" t="s">
        <v>47</v>
      </c>
      <c r="D2704" s="7">
        <f>SUMIFS($D:$D,$C:$C,C2704,$A:$A,_xlfn.MAXIFS($A:$A,$A:$A,"&lt;"&amp;A2704))+SUMIFS(Movimentacao!$D:$D,Movimentacao!$C:$C,C2704,Movimentacao!$A:$A,A2704)</f>
        <v>72562</v>
      </c>
      <c r="E2704" s="2">
        <v>72.5</v>
      </c>
      <c r="F2704" s="2">
        <f t="shared" si="43"/>
        <v>5260745</v>
      </c>
    </row>
    <row r="2705" spans="1:6" x14ac:dyDescent="0.25">
      <c r="A2705" s="4">
        <v>44495</v>
      </c>
      <c r="B2705" t="s">
        <v>12</v>
      </c>
      <c r="C2705" t="s">
        <v>52</v>
      </c>
      <c r="D2705" s="7">
        <f>SUMIFS($D:$D,$C:$C,C2705,$A:$A,_xlfn.MAXIFS($A:$A,$A:$A,"&lt;"&amp;A2705))+SUMIFS(Movimentacao!$D:$D,Movimentacao!$C:$C,C2705,Movimentacao!$A:$A,A2705)</f>
        <v>187039</v>
      </c>
      <c r="E2705" s="2">
        <v>98.1</v>
      </c>
      <c r="F2705" s="2">
        <f t="shared" si="43"/>
        <v>18348525.899999999</v>
      </c>
    </row>
    <row r="2706" spans="1:6" x14ac:dyDescent="0.25">
      <c r="A2706" s="4">
        <v>44495</v>
      </c>
      <c r="B2706" t="s">
        <v>12</v>
      </c>
      <c r="C2706" t="s">
        <v>53</v>
      </c>
      <c r="D2706" s="7">
        <f>SUMIFS($D:$D,$C:$C,C2706,$A:$A,_xlfn.MAXIFS($A:$A,$A:$A,"&lt;"&amp;A2706))+SUMIFS(Movimentacao!$D:$D,Movimentacao!$C:$C,C2706,Movimentacao!$A:$A,A2706)</f>
        <v>117272</v>
      </c>
      <c r="E2706" s="2">
        <v>86.35</v>
      </c>
      <c r="F2706" s="2">
        <f t="shared" si="43"/>
        <v>10126437.199999999</v>
      </c>
    </row>
    <row r="2707" spans="1:6" x14ac:dyDescent="0.25">
      <c r="A2707" s="4">
        <v>44495</v>
      </c>
      <c r="B2707" t="s">
        <v>12</v>
      </c>
      <c r="C2707" t="s">
        <v>54</v>
      </c>
      <c r="D2707" s="7">
        <f>SUMIFS($D:$D,$C:$C,C2707,$A:$A,_xlfn.MAXIFS($A:$A,$A:$A,"&lt;"&amp;A2707))+SUMIFS(Movimentacao!$D:$D,Movimentacao!$C:$C,C2707,Movimentacao!$A:$A,A2707)</f>
        <v>85534</v>
      </c>
      <c r="E2707" s="2">
        <v>51.02</v>
      </c>
      <c r="F2707" s="2">
        <f t="shared" si="43"/>
        <v>4363944.6800000006</v>
      </c>
    </row>
    <row r="2708" spans="1:6" x14ac:dyDescent="0.25">
      <c r="A2708" s="4">
        <v>44495</v>
      </c>
      <c r="B2708" t="s">
        <v>12</v>
      </c>
      <c r="C2708" t="s">
        <v>51</v>
      </c>
      <c r="D2708" s="7">
        <f>SUMIFS($D:$D,$C:$C,C2708,$A:$A,_xlfn.MAXIFS($A:$A,$A:$A,"&lt;"&amp;A2708))+SUMIFS(Movimentacao!$D:$D,Movimentacao!$C:$C,C2708,Movimentacao!$A:$A,A2708)</f>
        <v>34257</v>
      </c>
      <c r="E2708" s="2">
        <v>103.5</v>
      </c>
      <c r="F2708" s="2">
        <f t="shared" si="43"/>
        <v>3545599.5</v>
      </c>
    </row>
    <row r="2709" spans="1:6" x14ac:dyDescent="0.25">
      <c r="A2709" s="4">
        <v>44496</v>
      </c>
      <c r="B2709" t="s">
        <v>12</v>
      </c>
      <c r="C2709" t="s">
        <v>2671</v>
      </c>
      <c r="D2709" s="7">
        <f>SUMIFS($D:$D,$C:$C,C2709,$A:$A,_xlfn.MAXIFS($A:$A,$A:$A,"&lt;"&amp;A2709))+SUMIFS(Movimentacao!$D:$D,Movimentacao!$C:$C,C2709,Movimentacao!$A:$A,A2709)</f>
        <v>52349</v>
      </c>
      <c r="E2709" s="2">
        <v>188.68</v>
      </c>
      <c r="F2709" s="2">
        <f t="shared" si="43"/>
        <v>9877209.3200000003</v>
      </c>
    </row>
    <row r="2710" spans="1:6" x14ac:dyDescent="0.25">
      <c r="A2710" s="4">
        <v>44496</v>
      </c>
      <c r="B2710" t="s">
        <v>12</v>
      </c>
      <c r="C2710" t="s">
        <v>2676</v>
      </c>
      <c r="D2710" s="7">
        <f>SUMIFS($D:$D,$C:$C,C2710,$A:$A,_xlfn.MAXIFS($A:$A,$A:$A,"&lt;"&amp;A2710))+SUMIFS(Movimentacao!$D:$D,Movimentacao!$C:$C,C2710,Movimentacao!$A:$A,A2710)</f>
        <v>38536</v>
      </c>
      <c r="E2710" s="2">
        <v>0.85</v>
      </c>
      <c r="F2710" s="2">
        <f t="shared" si="43"/>
        <v>32755.599999999999</v>
      </c>
    </row>
    <row r="2711" spans="1:6" x14ac:dyDescent="0.25">
      <c r="A2711" s="4">
        <v>44496</v>
      </c>
      <c r="B2711" t="s">
        <v>12</v>
      </c>
      <c r="C2711" t="s">
        <v>2688</v>
      </c>
      <c r="D2711" s="7">
        <f>SUMIFS($D:$D,$C:$C,C2711,$A:$A,_xlfn.MAXIFS($A:$A,$A:$A,"&lt;"&amp;A2711))+SUMIFS(Movimentacao!$D:$D,Movimentacao!$C:$C,C2711,Movimentacao!$A:$A,A2711)</f>
        <v>39486</v>
      </c>
      <c r="E2711" s="2">
        <v>0.22</v>
      </c>
      <c r="F2711" s="2">
        <f t="shared" si="43"/>
        <v>8686.92</v>
      </c>
    </row>
    <row r="2712" spans="1:6" x14ac:dyDescent="0.25">
      <c r="A2712" s="4">
        <v>44496</v>
      </c>
      <c r="B2712" t="s">
        <v>12</v>
      </c>
      <c r="C2712" t="s">
        <v>2687</v>
      </c>
      <c r="D2712" s="7">
        <f>SUMIFS($D:$D,$C:$C,C2712,$A:$A,_xlfn.MAXIFS($A:$A,$A:$A,"&lt;"&amp;A2712))+SUMIFS(Movimentacao!$D:$D,Movimentacao!$C:$C,C2712,Movimentacao!$A:$A,A2712)</f>
        <v>6604</v>
      </c>
      <c r="E2712" s="2">
        <v>73.94</v>
      </c>
      <c r="F2712" s="2">
        <f t="shared" si="43"/>
        <v>488299.76</v>
      </c>
    </row>
    <row r="2713" spans="1:6" x14ac:dyDescent="0.25">
      <c r="A2713" s="4">
        <v>44496</v>
      </c>
      <c r="B2713" t="s">
        <v>12</v>
      </c>
      <c r="C2713" t="s">
        <v>2685</v>
      </c>
      <c r="D2713" s="7">
        <f>SUMIFS($D:$D,$C:$C,C2713,$A:$A,_xlfn.MAXIFS($A:$A,$A:$A,"&lt;"&amp;A2713))+SUMIFS(Movimentacao!$D:$D,Movimentacao!$C:$C,C2713,Movimentacao!$A:$A,A2713)</f>
        <v>1</v>
      </c>
      <c r="E2713" s="2">
        <v>102.16</v>
      </c>
      <c r="F2713" s="2">
        <f t="shared" si="43"/>
        <v>102.16</v>
      </c>
    </row>
    <row r="2714" spans="1:6" x14ac:dyDescent="0.25">
      <c r="A2714" s="4">
        <v>44496</v>
      </c>
      <c r="B2714" t="s">
        <v>12</v>
      </c>
      <c r="C2714" t="s">
        <v>2682</v>
      </c>
      <c r="D2714" s="7">
        <f>SUMIFS($D:$D,$C:$C,C2714,$A:$A,_xlfn.MAXIFS($A:$A,$A:$A,"&lt;"&amp;A2714))+SUMIFS(Movimentacao!$D:$D,Movimentacao!$C:$C,C2714,Movimentacao!$A:$A,A2714)</f>
        <v>79643</v>
      </c>
      <c r="E2714" s="2">
        <v>83.05</v>
      </c>
      <c r="F2714" s="2">
        <f t="shared" si="43"/>
        <v>6614351.1499999994</v>
      </c>
    </row>
    <row r="2715" spans="1:6" x14ac:dyDescent="0.25">
      <c r="A2715" s="4">
        <v>44496</v>
      </c>
      <c r="B2715" t="s">
        <v>12</v>
      </c>
      <c r="C2715" t="s">
        <v>2680</v>
      </c>
      <c r="D2715" s="7">
        <f>SUMIFS($D:$D,$C:$C,C2715,$A:$A,_xlfn.MAXIFS($A:$A,$A:$A,"&lt;"&amp;A2715))+SUMIFS(Movimentacao!$D:$D,Movimentacao!$C:$C,C2715,Movimentacao!$A:$A,A2715)</f>
        <v>119850</v>
      </c>
      <c r="E2715" s="2">
        <v>101.58</v>
      </c>
      <c r="F2715" s="2">
        <f t="shared" si="43"/>
        <v>12174363</v>
      </c>
    </row>
    <row r="2716" spans="1:6" x14ac:dyDescent="0.25">
      <c r="A2716" s="4">
        <v>44496</v>
      </c>
      <c r="B2716" t="s">
        <v>12</v>
      </c>
      <c r="C2716" t="s">
        <v>2672</v>
      </c>
      <c r="D2716" s="7">
        <f>SUMIFS($D:$D,$C:$C,C2716,$A:$A,_xlfn.MAXIFS($A:$A,$A:$A,"&lt;"&amp;A2716))+SUMIFS(Movimentacao!$D:$D,Movimentacao!$C:$C,C2716,Movimentacao!$A:$A,A2716)</f>
        <v>95453</v>
      </c>
      <c r="E2716" s="2">
        <v>74.31</v>
      </c>
      <c r="F2716" s="2">
        <f t="shared" si="43"/>
        <v>7093112.4300000006</v>
      </c>
    </row>
    <row r="2717" spans="1:6" x14ac:dyDescent="0.25">
      <c r="A2717" s="4">
        <v>44496</v>
      </c>
      <c r="B2717" t="s">
        <v>12</v>
      </c>
      <c r="C2717" t="s">
        <v>2670</v>
      </c>
      <c r="D2717" s="7">
        <f>SUMIFS($D:$D,$C:$C,C2717,$A:$A,_xlfn.MAXIFS($A:$A,$A:$A,"&lt;"&amp;A2717))+SUMIFS(Movimentacao!$D:$D,Movimentacao!$C:$C,C2717,Movimentacao!$A:$A,A2717)</f>
        <v>50499</v>
      </c>
      <c r="E2717" s="2">
        <v>69.05</v>
      </c>
      <c r="F2717" s="2">
        <f t="shared" si="43"/>
        <v>3486955.9499999997</v>
      </c>
    </row>
    <row r="2718" spans="1:6" x14ac:dyDescent="0.25">
      <c r="A2718" s="4">
        <v>44496</v>
      </c>
      <c r="B2718" t="s">
        <v>12</v>
      </c>
      <c r="C2718" t="s">
        <v>55</v>
      </c>
      <c r="D2718" s="7">
        <f>SUMIFS($D:$D,$C:$C,C2718,$A:$A,_xlfn.MAXIFS($A:$A,$A:$A,"&lt;"&amp;A2718))+SUMIFS(Movimentacao!$D:$D,Movimentacao!$C:$C,C2718,Movimentacao!$A:$A,A2718)</f>
        <v>30794</v>
      </c>
      <c r="E2718" s="2">
        <v>100.41</v>
      </c>
      <c r="F2718" s="2">
        <f t="shared" si="43"/>
        <v>3092025.54</v>
      </c>
    </row>
    <row r="2719" spans="1:6" x14ac:dyDescent="0.25">
      <c r="A2719" s="4">
        <v>44496</v>
      </c>
      <c r="B2719" t="s">
        <v>12</v>
      </c>
      <c r="C2719" t="s">
        <v>47</v>
      </c>
      <c r="D2719" s="7">
        <f>SUMIFS($D:$D,$C:$C,C2719,$A:$A,_xlfn.MAXIFS($A:$A,$A:$A,"&lt;"&amp;A2719))+SUMIFS(Movimentacao!$D:$D,Movimentacao!$C:$C,C2719,Movimentacao!$A:$A,A2719)</f>
        <v>72562</v>
      </c>
      <c r="E2719" s="2">
        <v>72.5</v>
      </c>
      <c r="F2719" s="2">
        <f t="shared" si="43"/>
        <v>5260745</v>
      </c>
    </row>
    <row r="2720" spans="1:6" x14ac:dyDescent="0.25">
      <c r="A2720" s="4">
        <v>44496</v>
      </c>
      <c r="B2720" t="s">
        <v>12</v>
      </c>
      <c r="C2720" t="s">
        <v>54</v>
      </c>
      <c r="D2720" s="7">
        <f>SUMIFS($D:$D,$C:$C,C2720,$A:$A,_xlfn.MAXIFS($A:$A,$A:$A,"&lt;"&amp;A2720))+SUMIFS(Movimentacao!$D:$D,Movimentacao!$C:$C,C2720,Movimentacao!$A:$A,A2720)</f>
        <v>85534</v>
      </c>
      <c r="E2720" s="2">
        <v>50.2</v>
      </c>
      <c r="F2720" s="2">
        <f t="shared" si="43"/>
        <v>4293806.8</v>
      </c>
    </row>
    <row r="2721" spans="1:6" x14ac:dyDescent="0.25">
      <c r="A2721" s="4">
        <v>44496</v>
      </c>
      <c r="B2721" t="s">
        <v>12</v>
      </c>
      <c r="C2721" t="s">
        <v>53</v>
      </c>
      <c r="D2721" s="7">
        <f>SUMIFS($D:$D,$C:$C,C2721,$A:$A,_xlfn.MAXIFS($A:$A,$A:$A,"&lt;"&amp;A2721))+SUMIFS(Movimentacao!$D:$D,Movimentacao!$C:$C,C2721,Movimentacao!$A:$A,A2721)</f>
        <v>116073</v>
      </c>
      <c r="E2721" s="2">
        <v>86.25</v>
      </c>
      <c r="F2721" s="2">
        <f t="shared" si="43"/>
        <v>10011296.25</v>
      </c>
    </row>
    <row r="2722" spans="1:6" x14ac:dyDescent="0.25">
      <c r="A2722" s="4">
        <v>44496</v>
      </c>
      <c r="B2722" t="s">
        <v>12</v>
      </c>
      <c r="C2722" t="s">
        <v>52</v>
      </c>
      <c r="D2722" s="7">
        <f>SUMIFS($D:$D,$C:$C,C2722,$A:$A,_xlfn.MAXIFS($A:$A,$A:$A,"&lt;"&amp;A2722))+SUMIFS(Movimentacao!$D:$D,Movimentacao!$C:$C,C2722,Movimentacao!$A:$A,A2722)</f>
        <v>187039</v>
      </c>
      <c r="E2722" s="2">
        <v>97.9</v>
      </c>
      <c r="F2722" s="2">
        <f t="shared" si="43"/>
        <v>18311118.100000001</v>
      </c>
    </row>
    <row r="2723" spans="1:6" x14ac:dyDescent="0.25">
      <c r="A2723" s="4">
        <v>44496</v>
      </c>
      <c r="B2723" t="s">
        <v>12</v>
      </c>
      <c r="C2723" t="s">
        <v>51</v>
      </c>
      <c r="D2723" s="7">
        <f>SUMIFS($D:$D,$C:$C,C2723,$A:$A,_xlfn.MAXIFS($A:$A,$A:$A,"&lt;"&amp;A2723))+SUMIFS(Movimentacao!$D:$D,Movimentacao!$C:$C,C2723,Movimentacao!$A:$A,A2723)</f>
        <v>34257</v>
      </c>
      <c r="E2723" s="2">
        <v>103</v>
      </c>
      <c r="F2723" s="2">
        <f t="shared" si="43"/>
        <v>3528471</v>
      </c>
    </row>
    <row r="2724" spans="1:6" x14ac:dyDescent="0.25">
      <c r="A2724" s="4">
        <v>44496</v>
      </c>
      <c r="B2724" t="s">
        <v>12</v>
      </c>
      <c r="C2724" t="s">
        <v>50</v>
      </c>
      <c r="D2724" s="7">
        <f>SUMIFS($D:$D,$C:$C,C2724,$A:$A,_xlfn.MAXIFS($A:$A,$A:$A,"&lt;"&amp;A2724))+SUMIFS(Movimentacao!$D:$D,Movimentacao!$C:$C,C2724,Movimentacao!$A:$A,A2724)</f>
        <v>135318</v>
      </c>
      <c r="E2724" s="2">
        <v>98</v>
      </c>
      <c r="F2724" s="2">
        <f t="shared" si="43"/>
        <v>13261164</v>
      </c>
    </row>
    <row r="2725" spans="1:6" x14ac:dyDescent="0.25">
      <c r="A2725" s="4">
        <v>44496</v>
      </c>
      <c r="B2725" t="s">
        <v>12</v>
      </c>
      <c r="C2725" t="s">
        <v>49</v>
      </c>
      <c r="D2725" s="7">
        <f>SUMIFS($D:$D,$C:$C,C2725,$A:$A,_xlfn.MAXIFS($A:$A,$A:$A,"&lt;"&amp;A2725))+SUMIFS(Movimentacao!$D:$D,Movimentacao!$C:$C,C2725,Movimentacao!$A:$A,A2725)</f>
        <v>32774</v>
      </c>
      <c r="E2725" s="2">
        <v>65.34</v>
      </c>
      <c r="F2725" s="2">
        <f t="shared" si="43"/>
        <v>2141453.16</v>
      </c>
    </row>
    <row r="2726" spans="1:6" x14ac:dyDescent="0.25">
      <c r="A2726" s="4">
        <v>44496</v>
      </c>
      <c r="B2726" t="s">
        <v>12</v>
      </c>
      <c r="C2726" t="s">
        <v>48</v>
      </c>
      <c r="D2726" s="7">
        <f>SUMIFS($D:$D,$C:$C,C2726,$A:$A,_xlfn.MAXIFS($A:$A,$A:$A,"&lt;"&amp;A2726))+SUMIFS(Movimentacao!$D:$D,Movimentacao!$C:$C,C2726,Movimentacao!$A:$A,A2726)</f>
        <v>114572</v>
      </c>
      <c r="E2726" s="2">
        <v>96.3</v>
      </c>
      <c r="F2726" s="2">
        <f t="shared" si="43"/>
        <v>11033283.6</v>
      </c>
    </row>
    <row r="2727" spans="1:6" x14ac:dyDescent="0.25">
      <c r="A2727" s="4">
        <v>44496</v>
      </c>
      <c r="B2727" t="s">
        <v>12</v>
      </c>
      <c r="C2727" t="s">
        <v>56</v>
      </c>
      <c r="D2727" s="7">
        <f>SUMIFS($D:$D,$C:$C,C2727,$A:$A,_xlfn.MAXIFS($A:$A,$A:$A,"&lt;"&amp;A2727))+SUMIFS(Movimentacao!$D:$D,Movimentacao!$C:$C,C2727,Movimentacao!$A:$A,A2727)</f>
        <v>125075</v>
      </c>
      <c r="E2727" s="2">
        <v>99.1</v>
      </c>
      <c r="F2727" s="2">
        <f t="shared" si="43"/>
        <v>12394932.5</v>
      </c>
    </row>
    <row r="2728" spans="1:6" x14ac:dyDescent="0.25">
      <c r="A2728" s="4">
        <v>44497</v>
      </c>
      <c r="B2728" t="s">
        <v>12</v>
      </c>
      <c r="C2728" t="s">
        <v>2671</v>
      </c>
      <c r="D2728" s="7">
        <f>SUMIFS($D:$D,$C:$C,C2728,$A:$A,_xlfn.MAXIFS($A:$A,$A:$A,"&lt;"&amp;A2728))+SUMIFS(Movimentacao!$D:$D,Movimentacao!$C:$C,C2728,Movimentacao!$A:$A,A2728)</f>
        <v>52096</v>
      </c>
      <c r="E2728" s="2">
        <v>185.94</v>
      </c>
      <c r="F2728" s="2">
        <f t="shared" si="43"/>
        <v>9686730.2400000002</v>
      </c>
    </row>
    <row r="2729" spans="1:6" x14ac:dyDescent="0.25">
      <c r="A2729" s="4">
        <v>44497</v>
      </c>
      <c r="B2729" t="s">
        <v>12</v>
      </c>
      <c r="C2729" t="s">
        <v>2672</v>
      </c>
      <c r="D2729" s="7">
        <f>SUMIFS($D:$D,$C:$C,C2729,$A:$A,_xlfn.MAXIFS($A:$A,$A:$A,"&lt;"&amp;A2729))+SUMIFS(Movimentacao!$D:$D,Movimentacao!$C:$C,C2729,Movimentacao!$A:$A,A2729)</f>
        <v>94397</v>
      </c>
      <c r="E2729" s="2">
        <v>73.989999999999995</v>
      </c>
      <c r="F2729" s="2">
        <f t="shared" si="43"/>
        <v>6984434.0299999993</v>
      </c>
    </row>
    <row r="2730" spans="1:6" x14ac:dyDescent="0.25">
      <c r="A2730" s="4">
        <v>44497</v>
      </c>
      <c r="B2730" t="s">
        <v>12</v>
      </c>
      <c r="C2730" t="s">
        <v>2680</v>
      </c>
      <c r="D2730" s="7">
        <f>SUMIFS($D:$D,$C:$C,C2730,$A:$A,_xlfn.MAXIFS($A:$A,$A:$A,"&lt;"&amp;A2730))+SUMIFS(Movimentacao!$D:$D,Movimentacao!$C:$C,C2730,Movimentacao!$A:$A,A2730)</f>
        <v>119850</v>
      </c>
      <c r="E2730" s="2">
        <v>101.64</v>
      </c>
      <c r="F2730" s="2">
        <f t="shared" si="43"/>
        <v>12181554</v>
      </c>
    </row>
    <row r="2731" spans="1:6" x14ac:dyDescent="0.25">
      <c r="A2731" s="4">
        <v>44497</v>
      </c>
      <c r="B2731" t="s">
        <v>12</v>
      </c>
      <c r="C2731" t="s">
        <v>2670</v>
      </c>
      <c r="D2731" s="7">
        <f>SUMIFS($D:$D,$C:$C,C2731,$A:$A,_xlfn.MAXIFS($A:$A,$A:$A,"&lt;"&amp;A2731))+SUMIFS(Movimentacao!$D:$D,Movimentacao!$C:$C,C2731,Movimentacao!$A:$A,A2731)</f>
        <v>50431</v>
      </c>
      <c r="E2731" s="2">
        <v>68.3</v>
      </c>
      <c r="F2731" s="2">
        <f t="shared" si="43"/>
        <v>3444437.3</v>
      </c>
    </row>
    <row r="2732" spans="1:6" x14ac:dyDescent="0.25">
      <c r="A2732" s="4">
        <v>44497</v>
      </c>
      <c r="B2732" t="s">
        <v>12</v>
      </c>
      <c r="C2732" t="s">
        <v>2685</v>
      </c>
      <c r="D2732" s="7">
        <f>SUMIFS($D:$D,$C:$C,C2732,$A:$A,_xlfn.MAXIFS($A:$A,$A:$A,"&lt;"&amp;A2732))+SUMIFS(Movimentacao!$D:$D,Movimentacao!$C:$C,C2732,Movimentacao!$A:$A,A2732)</f>
        <v>0</v>
      </c>
      <c r="E2732" s="2">
        <v>101.75</v>
      </c>
      <c r="F2732" s="2">
        <f t="shared" si="43"/>
        <v>0</v>
      </c>
    </row>
    <row r="2733" spans="1:6" x14ac:dyDescent="0.25">
      <c r="A2733" s="4">
        <v>44497</v>
      </c>
      <c r="B2733" t="s">
        <v>12</v>
      </c>
      <c r="C2733" t="s">
        <v>2687</v>
      </c>
      <c r="D2733" s="7">
        <f>SUMIFS($D:$D,$C:$C,C2733,$A:$A,_xlfn.MAXIFS($A:$A,$A:$A,"&lt;"&amp;A2733))+SUMIFS(Movimentacao!$D:$D,Movimentacao!$C:$C,C2733,Movimentacao!$A:$A,A2733)</f>
        <v>6604</v>
      </c>
      <c r="E2733" s="2">
        <v>72.75</v>
      </c>
      <c r="F2733" s="2">
        <f t="shared" si="43"/>
        <v>480441</v>
      </c>
    </row>
    <row r="2734" spans="1:6" x14ac:dyDescent="0.25">
      <c r="A2734" s="4">
        <v>44497</v>
      </c>
      <c r="B2734" t="s">
        <v>12</v>
      </c>
      <c r="C2734" t="s">
        <v>2676</v>
      </c>
      <c r="D2734" s="7">
        <f>SUMIFS($D:$D,$C:$C,C2734,$A:$A,_xlfn.MAXIFS($A:$A,$A:$A,"&lt;"&amp;A2734))+SUMIFS(Movimentacao!$D:$D,Movimentacao!$C:$C,C2734,Movimentacao!$A:$A,A2734)</f>
        <v>38536</v>
      </c>
      <c r="E2734" s="2">
        <v>0.77</v>
      </c>
      <c r="F2734" s="2">
        <f t="shared" si="43"/>
        <v>29672.720000000001</v>
      </c>
    </row>
    <row r="2735" spans="1:6" x14ac:dyDescent="0.25">
      <c r="A2735" s="4">
        <v>44497</v>
      </c>
      <c r="B2735" t="s">
        <v>12</v>
      </c>
      <c r="C2735" t="s">
        <v>2682</v>
      </c>
      <c r="D2735" s="7">
        <f>SUMIFS($D:$D,$C:$C,C2735,$A:$A,_xlfn.MAXIFS($A:$A,$A:$A,"&lt;"&amp;A2735))+SUMIFS(Movimentacao!$D:$D,Movimentacao!$C:$C,C2735,Movimentacao!$A:$A,A2735)</f>
        <v>79643</v>
      </c>
      <c r="E2735" s="2">
        <v>84.45</v>
      </c>
      <c r="F2735" s="2">
        <f t="shared" si="43"/>
        <v>6725851.3500000006</v>
      </c>
    </row>
    <row r="2736" spans="1:6" x14ac:dyDescent="0.25">
      <c r="A2736" s="4">
        <v>44497</v>
      </c>
      <c r="B2736" t="s">
        <v>12</v>
      </c>
      <c r="C2736" t="s">
        <v>56</v>
      </c>
      <c r="D2736" s="7">
        <f>SUMIFS($D:$D,$C:$C,C2736,$A:$A,_xlfn.MAXIFS($A:$A,$A:$A,"&lt;"&amp;A2736))+SUMIFS(Movimentacao!$D:$D,Movimentacao!$C:$C,C2736,Movimentacao!$A:$A,A2736)</f>
        <v>122340</v>
      </c>
      <c r="E2736" s="2">
        <v>98.13</v>
      </c>
      <c r="F2736" s="2">
        <f t="shared" si="43"/>
        <v>12005224.199999999</v>
      </c>
    </row>
    <row r="2737" spans="1:6" x14ac:dyDescent="0.25">
      <c r="A2737" s="4">
        <v>44497</v>
      </c>
      <c r="B2737" t="s">
        <v>12</v>
      </c>
      <c r="C2737" t="s">
        <v>2688</v>
      </c>
      <c r="D2737" s="7">
        <f>SUMIFS($D:$D,$C:$C,C2737,$A:$A,_xlfn.MAXIFS($A:$A,$A:$A,"&lt;"&amp;A2737))+SUMIFS(Movimentacao!$D:$D,Movimentacao!$C:$C,C2737,Movimentacao!$A:$A,A2737)</f>
        <v>39486</v>
      </c>
      <c r="E2737" s="2">
        <v>0.13</v>
      </c>
      <c r="F2737" s="2">
        <f t="shared" si="43"/>
        <v>5133.18</v>
      </c>
    </row>
    <row r="2738" spans="1:6" x14ac:dyDescent="0.25">
      <c r="A2738" s="4">
        <v>44497</v>
      </c>
      <c r="B2738" t="s">
        <v>12</v>
      </c>
      <c r="C2738" t="s">
        <v>54</v>
      </c>
      <c r="D2738" s="7">
        <f>SUMIFS($D:$D,$C:$C,C2738,$A:$A,_xlfn.MAXIFS($A:$A,$A:$A,"&lt;"&amp;A2738))+SUMIFS(Movimentacao!$D:$D,Movimentacao!$C:$C,C2738,Movimentacao!$A:$A,A2738)</f>
        <v>85534</v>
      </c>
      <c r="E2738" s="2">
        <v>49.51</v>
      </c>
      <c r="F2738" s="2">
        <f t="shared" si="43"/>
        <v>4234788.34</v>
      </c>
    </row>
    <row r="2739" spans="1:6" x14ac:dyDescent="0.25">
      <c r="A2739" s="4">
        <v>44497</v>
      </c>
      <c r="B2739" t="s">
        <v>12</v>
      </c>
      <c r="C2739" t="s">
        <v>55</v>
      </c>
      <c r="D2739" s="7">
        <f>SUMIFS($D:$D,$C:$C,C2739,$A:$A,_xlfn.MAXIFS($A:$A,$A:$A,"&lt;"&amp;A2739))+SUMIFS(Movimentacao!$D:$D,Movimentacao!$C:$C,C2739,Movimentacao!$A:$A,A2739)</f>
        <v>30794</v>
      </c>
      <c r="E2739" s="2">
        <v>101.51</v>
      </c>
      <c r="F2739" s="2">
        <f t="shared" si="43"/>
        <v>3125898.94</v>
      </c>
    </row>
    <row r="2740" spans="1:6" x14ac:dyDescent="0.25">
      <c r="A2740" s="4">
        <v>44497</v>
      </c>
      <c r="B2740" t="s">
        <v>12</v>
      </c>
      <c r="C2740" t="s">
        <v>48</v>
      </c>
      <c r="D2740" s="7">
        <f>SUMIFS($D:$D,$C:$C,C2740,$A:$A,_xlfn.MAXIFS($A:$A,$A:$A,"&lt;"&amp;A2740))+SUMIFS(Movimentacao!$D:$D,Movimentacao!$C:$C,C2740,Movimentacao!$A:$A,A2740)</f>
        <v>112520</v>
      </c>
      <c r="E2740" s="2">
        <v>96</v>
      </c>
      <c r="F2740" s="2">
        <f t="shared" si="43"/>
        <v>10801920</v>
      </c>
    </row>
    <row r="2741" spans="1:6" x14ac:dyDescent="0.25">
      <c r="A2741" s="4">
        <v>44497</v>
      </c>
      <c r="B2741" t="s">
        <v>12</v>
      </c>
      <c r="C2741" t="s">
        <v>49</v>
      </c>
      <c r="D2741" s="7">
        <f>SUMIFS($D:$D,$C:$C,C2741,$A:$A,_xlfn.MAXIFS($A:$A,$A:$A,"&lt;"&amp;A2741))+SUMIFS(Movimentacao!$D:$D,Movimentacao!$C:$C,C2741,Movimentacao!$A:$A,A2741)</f>
        <v>32774</v>
      </c>
      <c r="E2741" s="2">
        <v>64.53</v>
      </c>
      <c r="F2741" s="2">
        <f t="shared" si="43"/>
        <v>2114906.2200000002</v>
      </c>
    </row>
    <row r="2742" spans="1:6" x14ac:dyDescent="0.25">
      <c r="A2742" s="4">
        <v>44497</v>
      </c>
      <c r="B2742" t="s">
        <v>12</v>
      </c>
      <c r="C2742" t="s">
        <v>47</v>
      </c>
      <c r="D2742" s="7">
        <f>SUMIFS($D:$D,$C:$C,C2742,$A:$A,_xlfn.MAXIFS($A:$A,$A:$A,"&lt;"&amp;A2742))+SUMIFS(Movimentacao!$D:$D,Movimentacao!$C:$C,C2742,Movimentacao!$A:$A,A2742)</f>
        <v>72562</v>
      </c>
      <c r="E2742" s="2">
        <v>73.849999999999994</v>
      </c>
      <c r="F2742" s="2">
        <f t="shared" si="43"/>
        <v>5358703.6999999993</v>
      </c>
    </row>
    <row r="2743" spans="1:6" x14ac:dyDescent="0.25">
      <c r="A2743" s="4">
        <v>44497</v>
      </c>
      <c r="B2743" t="s">
        <v>12</v>
      </c>
      <c r="C2743" t="s">
        <v>51</v>
      </c>
      <c r="D2743" s="7">
        <f>SUMIFS($D:$D,$C:$C,C2743,$A:$A,_xlfn.MAXIFS($A:$A,$A:$A,"&lt;"&amp;A2743))+SUMIFS(Movimentacao!$D:$D,Movimentacao!$C:$C,C2743,Movimentacao!$A:$A,A2743)</f>
        <v>34257</v>
      </c>
      <c r="E2743" s="2">
        <v>102.88</v>
      </c>
      <c r="F2743" s="2">
        <f t="shared" si="43"/>
        <v>3524360.1599999997</v>
      </c>
    </row>
    <row r="2744" spans="1:6" x14ac:dyDescent="0.25">
      <c r="A2744" s="4">
        <v>44497</v>
      </c>
      <c r="B2744" t="s">
        <v>12</v>
      </c>
      <c r="C2744" t="s">
        <v>52</v>
      </c>
      <c r="D2744" s="7">
        <f>SUMIFS($D:$D,$C:$C,C2744,$A:$A,_xlfn.MAXIFS($A:$A,$A:$A,"&lt;"&amp;A2744))+SUMIFS(Movimentacao!$D:$D,Movimentacao!$C:$C,C2744,Movimentacao!$A:$A,A2744)</f>
        <v>187039</v>
      </c>
      <c r="E2744" s="2">
        <v>97.85</v>
      </c>
      <c r="F2744" s="2">
        <f t="shared" si="43"/>
        <v>18301766.149999999</v>
      </c>
    </row>
    <row r="2745" spans="1:6" x14ac:dyDescent="0.25">
      <c r="A2745" s="4">
        <v>44497</v>
      </c>
      <c r="B2745" t="s">
        <v>12</v>
      </c>
      <c r="C2745" t="s">
        <v>53</v>
      </c>
      <c r="D2745" s="7">
        <f>SUMIFS($D:$D,$C:$C,C2745,$A:$A,_xlfn.MAXIFS($A:$A,$A:$A,"&lt;"&amp;A2745))+SUMIFS(Movimentacao!$D:$D,Movimentacao!$C:$C,C2745,Movimentacao!$A:$A,A2745)</f>
        <v>113509</v>
      </c>
      <c r="E2745" s="2">
        <v>86.95</v>
      </c>
      <c r="F2745" s="2">
        <f t="shared" si="43"/>
        <v>9869607.5500000007</v>
      </c>
    </row>
    <row r="2746" spans="1:6" x14ac:dyDescent="0.25">
      <c r="A2746" s="4">
        <v>44497</v>
      </c>
      <c r="B2746" t="s">
        <v>12</v>
      </c>
      <c r="C2746" t="s">
        <v>50</v>
      </c>
      <c r="D2746" s="7">
        <f>SUMIFS($D:$D,$C:$C,C2746,$A:$A,_xlfn.MAXIFS($A:$A,$A:$A,"&lt;"&amp;A2746))+SUMIFS(Movimentacao!$D:$D,Movimentacao!$C:$C,C2746,Movimentacao!$A:$A,A2746)</f>
        <v>133981</v>
      </c>
      <c r="E2746" s="2">
        <v>96.9</v>
      </c>
      <c r="F2746" s="2">
        <f t="shared" si="43"/>
        <v>12982758.9</v>
      </c>
    </row>
    <row r="2747" spans="1:6" x14ac:dyDescent="0.25">
      <c r="A2747" s="4">
        <v>44498</v>
      </c>
      <c r="B2747" t="s">
        <v>12</v>
      </c>
      <c r="C2747" t="s">
        <v>2670</v>
      </c>
      <c r="D2747" s="7">
        <f>SUMIFS($D:$D,$C:$C,C2747,$A:$A,_xlfn.MAXIFS($A:$A,$A:$A,"&lt;"&amp;A2747))+SUMIFS(Movimentacao!$D:$D,Movimentacao!$C:$C,C2747,Movimentacao!$A:$A,A2747)</f>
        <v>46315</v>
      </c>
      <c r="E2747" s="2">
        <v>67.22</v>
      </c>
      <c r="F2747" s="2">
        <f t="shared" si="43"/>
        <v>3113294.3</v>
      </c>
    </row>
    <row r="2748" spans="1:6" x14ac:dyDescent="0.25">
      <c r="A2748" s="4">
        <v>44498</v>
      </c>
      <c r="B2748" t="s">
        <v>12</v>
      </c>
      <c r="C2748" t="s">
        <v>2688</v>
      </c>
      <c r="D2748" s="7">
        <f>SUMIFS($D:$D,$C:$C,C2748,$A:$A,_xlfn.MAXIFS($A:$A,$A:$A,"&lt;"&amp;A2748))+SUMIFS(Movimentacao!$D:$D,Movimentacao!$C:$C,C2748,Movimentacao!$A:$A,A2748)</f>
        <v>39486</v>
      </c>
      <c r="E2748" s="2">
        <v>0.14000000000000001</v>
      </c>
      <c r="F2748" s="2">
        <f t="shared" si="43"/>
        <v>5528.0400000000009</v>
      </c>
    </row>
    <row r="2749" spans="1:6" x14ac:dyDescent="0.25">
      <c r="A2749" s="4">
        <v>44498</v>
      </c>
      <c r="B2749" t="s">
        <v>12</v>
      </c>
      <c r="C2749" t="s">
        <v>2687</v>
      </c>
      <c r="D2749" s="7">
        <f>SUMIFS($D:$D,$C:$C,C2749,$A:$A,_xlfn.MAXIFS($A:$A,$A:$A,"&lt;"&amp;A2749))+SUMIFS(Movimentacao!$D:$D,Movimentacao!$C:$C,C2749,Movimentacao!$A:$A,A2749)</f>
        <v>6604</v>
      </c>
      <c r="E2749" s="2">
        <v>73.2</v>
      </c>
      <c r="F2749" s="2">
        <f t="shared" si="43"/>
        <v>483412.80000000005</v>
      </c>
    </row>
    <row r="2750" spans="1:6" x14ac:dyDescent="0.25">
      <c r="A2750" s="4">
        <v>44498</v>
      </c>
      <c r="B2750" t="s">
        <v>12</v>
      </c>
      <c r="C2750" t="s">
        <v>2682</v>
      </c>
      <c r="D2750" s="7">
        <f>SUMIFS($D:$D,$C:$C,C2750,$A:$A,_xlfn.MAXIFS($A:$A,$A:$A,"&lt;"&amp;A2750))+SUMIFS(Movimentacao!$D:$D,Movimentacao!$C:$C,C2750,Movimentacao!$A:$A,A2750)</f>
        <v>79643</v>
      </c>
      <c r="E2750" s="2">
        <v>84.03</v>
      </c>
      <c r="F2750" s="2">
        <f t="shared" si="43"/>
        <v>6692401.29</v>
      </c>
    </row>
    <row r="2751" spans="1:6" x14ac:dyDescent="0.25">
      <c r="A2751" s="4">
        <v>44498</v>
      </c>
      <c r="B2751" t="s">
        <v>12</v>
      </c>
      <c r="C2751" t="s">
        <v>2680</v>
      </c>
      <c r="D2751" s="7">
        <f>SUMIFS($D:$D,$C:$C,C2751,$A:$A,_xlfn.MAXIFS($A:$A,$A:$A,"&lt;"&amp;A2751))+SUMIFS(Movimentacao!$D:$D,Movimentacao!$C:$C,C2751,Movimentacao!$A:$A,A2751)</f>
        <v>119850</v>
      </c>
      <c r="E2751" s="2">
        <v>101.5</v>
      </c>
      <c r="F2751" s="2">
        <f t="shared" si="43"/>
        <v>12164775</v>
      </c>
    </row>
    <row r="2752" spans="1:6" x14ac:dyDescent="0.25">
      <c r="A2752" s="4">
        <v>44498</v>
      </c>
      <c r="B2752" t="s">
        <v>12</v>
      </c>
      <c r="C2752" t="s">
        <v>2672</v>
      </c>
      <c r="D2752" s="7">
        <f>SUMIFS($D:$D,$C:$C,C2752,$A:$A,_xlfn.MAXIFS($A:$A,$A:$A,"&lt;"&amp;A2752))+SUMIFS(Movimentacao!$D:$D,Movimentacao!$C:$C,C2752,Movimentacao!$A:$A,A2752)</f>
        <v>93097</v>
      </c>
      <c r="E2752" s="2">
        <v>73.47</v>
      </c>
      <c r="F2752" s="2">
        <f t="shared" si="43"/>
        <v>6839836.5899999999</v>
      </c>
    </row>
    <row r="2753" spans="1:6" x14ac:dyDescent="0.25">
      <c r="A2753" s="4">
        <v>44498</v>
      </c>
      <c r="B2753" t="s">
        <v>12</v>
      </c>
      <c r="C2753" t="s">
        <v>2671</v>
      </c>
      <c r="D2753" s="7">
        <f>SUMIFS($D:$D,$C:$C,C2753,$A:$A,_xlfn.MAXIFS($A:$A,$A:$A,"&lt;"&amp;A2753))+SUMIFS(Movimentacao!$D:$D,Movimentacao!$C:$C,C2753,Movimentacao!$A:$A,A2753)</f>
        <v>51302</v>
      </c>
      <c r="E2753" s="2">
        <v>180</v>
      </c>
      <c r="F2753" s="2">
        <f t="shared" si="43"/>
        <v>9234360</v>
      </c>
    </row>
    <row r="2754" spans="1:6" x14ac:dyDescent="0.25">
      <c r="A2754" s="4">
        <v>44498</v>
      </c>
      <c r="B2754" t="s">
        <v>12</v>
      </c>
      <c r="C2754" t="s">
        <v>56</v>
      </c>
      <c r="D2754" s="7">
        <f>SUMIFS($D:$D,$C:$C,C2754,$A:$A,_xlfn.MAXIFS($A:$A,$A:$A,"&lt;"&amp;A2754))+SUMIFS(Movimentacao!$D:$D,Movimentacao!$C:$C,C2754,Movimentacao!$A:$A,A2754)</f>
        <v>120098</v>
      </c>
      <c r="E2754" s="2">
        <v>98.26</v>
      </c>
      <c r="F2754" s="2">
        <f t="shared" si="43"/>
        <v>11800829.48</v>
      </c>
    </row>
    <row r="2755" spans="1:6" x14ac:dyDescent="0.25">
      <c r="A2755" s="4">
        <v>44498</v>
      </c>
      <c r="B2755" t="s">
        <v>12</v>
      </c>
      <c r="C2755" t="s">
        <v>2676</v>
      </c>
      <c r="D2755" s="7">
        <f>SUMIFS($D:$D,$C:$C,C2755,$A:$A,_xlfn.MAXIFS($A:$A,$A:$A,"&lt;"&amp;A2755))+SUMIFS(Movimentacao!$D:$D,Movimentacao!$C:$C,C2755,Movimentacao!$A:$A,A2755)</f>
        <v>38536</v>
      </c>
      <c r="E2755" s="2">
        <v>0.81</v>
      </c>
      <c r="F2755" s="2">
        <f t="shared" si="43"/>
        <v>31214.160000000003</v>
      </c>
    </row>
    <row r="2756" spans="1:6" x14ac:dyDescent="0.25">
      <c r="A2756" s="4">
        <v>44498</v>
      </c>
      <c r="B2756" t="s">
        <v>12</v>
      </c>
      <c r="C2756" t="s">
        <v>54</v>
      </c>
      <c r="D2756" s="7">
        <f>SUMIFS($D:$D,$C:$C,C2756,$A:$A,_xlfn.MAXIFS($A:$A,$A:$A,"&lt;"&amp;A2756))+SUMIFS(Movimentacao!$D:$D,Movimentacao!$C:$C,C2756,Movimentacao!$A:$A,A2756)</f>
        <v>85534</v>
      </c>
      <c r="E2756" s="2">
        <v>50.15</v>
      </c>
      <c r="F2756" s="2">
        <f t="shared" si="43"/>
        <v>4289530.0999999996</v>
      </c>
    </row>
    <row r="2757" spans="1:6" x14ac:dyDescent="0.25">
      <c r="A2757" s="4">
        <v>44498</v>
      </c>
      <c r="B2757" t="s">
        <v>12</v>
      </c>
      <c r="C2757" t="s">
        <v>47</v>
      </c>
      <c r="D2757" s="7">
        <f>SUMIFS($D:$D,$C:$C,C2757,$A:$A,_xlfn.MAXIFS($A:$A,$A:$A,"&lt;"&amp;A2757))+SUMIFS(Movimentacao!$D:$D,Movimentacao!$C:$C,C2757,Movimentacao!$A:$A,A2757)</f>
        <v>72562</v>
      </c>
      <c r="E2757" s="2">
        <v>74</v>
      </c>
      <c r="F2757" s="2">
        <f t="shared" si="43"/>
        <v>5369588</v>
      </c>
    </row>
    <row r="2758" spans="1:6" x14ac:dyDescent="0.25">
      <c r="A2758" s="4">
        <v>44498</v>
      </c>
      <c r="B2758" t="s">
        <v>12</v>
      </c>
      <c r="C2758" t="s">
        <v>48</v>
      </c>
      <c r="D2758" s="7">
        <f>SUMIFS($D:$D,$C:$C,C2758,$A:$A,_xlfn.MAXIFS($A:$A,$A:$A,"&lt;"&amp;A2758))+SUMIFS(Movimentacao!$D:$D,Movimentacao!$C:$C,C2758,Movimentacao!$A:$A,A2758)</f>
        <v>109917</v>
      </c>
      <c r="E2758" s="2">
        <v>95.75</v>
      </c>
      <c r="F2758" s="2">
        <f t="shared" si="43"/>
        <v>10524552.75</v>
      </c>
    </row>
    <row r="2759" spans="1:6" x14ac:dyDescent="0.25">
      <c r="A2759" s="4">
        <v>44498</v>
      </c>
      <c r="B2759" t="s">
        <v>12</v>
      </c>
      <c r="C2759" t="s">
        <v>49</v>
      </c>
      <c r="D2759" s="7">
        <f>SUMIFS($D:$D,$C:$C,C2759,$A:$A,_xlfn.MAXIFS($A:$A,$A:$A,"&lt;"&amp;A2759))+SUMIFS(Movimentacao!$D:$D,Movimentacao!$C:$C,C2759,Movimentacao!$A:$A,A2759)</f>
        <v>32774</v>
      </c>
      <c r="E2759" s="2">
        <v>64.349999999999994</v>
      </c>
      <c r="F2759" s="2">
        <f t="shared" si="43"/>
        <v>2109006.9</v>
      </c>
    </row>
    <row r="2760" spans="1:6" x14ac:dyDescent="0.25">
      <c r="A2760" s="4">
        <v>44498</v>
      </c>
      <c r="B2760" t="s">
        <v>12</v>
      </c>
      <c r="C2760" t="s">
        <v>55</v>
      </c>
      <c r="D2760" s="7">
        <f>SUMIFS($D:$D,$C:$C,C2760,$A:$A,_xlfn.MAXIFS($A:$A,$A:$A,"&lt;"&amp;A2760))+SUMIFS(Movimentacao!$D:$D,Movimentacao!$C:$C,C2760,Movimentacao!$A:$A,A2760)</f>
        <v>30794</v>
      </c>
      <c r="E2760" s="2">
        <v>101</v>
      </c>
      <c r="F2760" s="2">
        <f t="shared" si="43"/>
        <v>3110194</v>
      </c>
    </row>
    <row r="2761" spans="1:6" x14ac:dyDescent="0.25">
      <c r="A2761" s="4">
        <v>44498</v>
      </c>
      <c r="B2761" t="s">
        <v>12</v>
      </c>
      <c r="C2761" t="s">
        <v>51</v>
      </c>
      <c r="D2761" s="7">
        <f>SUMIFS($D:$D,$C:$C,C2761,$A:$A,_xlfn.MAXIFS($A:$A,$A:$A,"&lt;"&amp;A2761))+SUMIFS(Movimentacao!$D:$D,Movimentacao!$C:$C,C2761,Movimentacao!$A:$A,A2761)</f>
        <v>34257</v>
      </c>
      <c r="E2761" s="2">
        <v>105.25</v>
      </c>
      <c r="F2761" s="2">
        <f t="shared" ref="F2761:F2824" si="44">D2761*E2761</f>
        <v>3605549.25</v>
      </c>
    </row>
    <row r="2762" spans="1:6" x14ac:dyDescent="0.25">
      <c r="A2762" s="4">
        <v>44498</v>
      </c>
      <c r="B2762" t="s">
        <v>12</v>
      </c>
      <c r="C2762" t="s">
        <v>52</v>
      </c>
      <c r="D2762" s="7">
        <f>SUMIFS($D:$D,$C:$C,C2762,$A:$A,_xlfn.MAXIFS($A:$A,$A:$A,"&lt;"&amp;A2762))+SUMIFS(Movimentacao!$D:$D,Movimentacao!$C:$C,C2762,Movimentacao!$A:$A,A2762)</f>
        <v>187039</v>
      </c>
      <c r="E2762" s="2">
        <v>97.95</v>
      </c>
      <c r="F2762" s="2">
        <f t="shared" si="44"/>
        <v>18320470.050000001</v>
      </c>
    </row>
    <row r="2763" spans="1:6" x14ac:dyDescent="0.25">
      <c r="A2763" s="4">
        <v>44498</v>
      </c>
      <c r="B2763" t="s">
        <v>12</v>
      </c>
      <c r="C2763" t="s">
        <v>53</v>
      </c>
      <c r="D2763" s="7">
        <f>SUMIFS($D:$D,$C:$C,C2763,$A:$A,_xlfn.MAXIFS($A:$A,$A:$A,"&lt;"&amp;A2763))+SUMIFS(Movimentacao!$D:$D,Movimentacao!$C:$C,C2763,Movimentacao!$A:$A,A2763)</f>
        <v>110988</v>
      </c>
      <c r="E2763" s="2">
        <v>87.99</v>
      </c>
      <c r="F2763" s="2">
        <f t="shared" si="44"/>
        <v>9765834.1199999992</v>
      </c>
    </row>
    <row r="2764" spans="1:6" x14ac:dyDescent="0.25">
      <c r="A2764" s="4">
        <v>44498</v>
      </c>
      <c r="B2764" t="s">
        <v>12</v>
      </c>
      <c r="C2764" t="s">
        <v>50</v>
      </c>
      <c r="D2764" s="7">
        <f>SUMIFS($D:$D,$C:$C,C2764,$A:$A,_xlfn.MAXIFS($A:$A,$A:$A,"&lt;"&amp;A2764))+SUMIFS(Movimentacao!$D:$D,Movimentacao!$C:$C,C2764,Movimentacao!$A:$A,A2764)</f>
        <v>132640</v>
      </c>
      <c r="E2764" s="2">
        <v>98</v>
      </c>
      <c r="F2764" s="2">
        <f t="shared" si="44"/>
        <v>12998720</v>
      </c>
    </row>
    <row r="2765" spans="1:6" x14ac:dyDescent="0.25">
      <c r="A2765" s="4">
        <v>44501</v>
      </c>
      <c r="B2765" t="s">
        <v>12</v>
      </c>
      <c r="C2765" t="s">
        <v>56</v>
      </c>
      <c r="D2765" s="7">
        <f>SUMIFS($D:$D,$C:$C,C2765,$A:$A,_xlfn.MAXIFS($A:$A,$A:$A,"&lt;"&amp;A2765))+SUMIFS(Movimentacao!$D:$D,Movimentacao!$C:$C,C2765,Movimentacao!$A:$A,A2765)</f>
        <v>116986</v>
      </c>
      <c r="E2765" s="2">
        <v>96</v>
      </c>
      <c r="F2765" s="2">
        <f t="shared" si="44"/>
        <v>11230656</v>
      </c>
    </row>
    <row r="2766" spans="1:6" x14ac:dyDescent="0.25">
      <c r="A2766" s="4">
        <v>44501</v>
      </c>
      <c r="B2766" t="s">
        <v>12</v>
      </c>
      <c r="C2766" t="s">
        <v>2688</v>
      </c>
      <c r="D2766" s="7">
        <f>SUMIFS($D:$D,$C:$C,C2766,$A:$A,_xlfn.MAXIFS($A:$A,$A:$A,"&lt;"&amp;A2766))+SUMIFS(Movimentacao!$D:$D,Movimentacao!$C:$C,C2766,Movimentacao!$A:$A,A2766)</f>
        <v>39486</v>
      </c>
      <c r="E2766" s="2">
        <v>0.17</v>
      </c>
      <c r="F2766" s="2">
        <f t="shared" si="44"/>
        <v>6712.6200000000008</v>
      </c>
    </row>
    <row r="2767" spans="1:6" x14ac:dyDescent="0.25">
      <c r="A2767" s="4">
        <v>44501</v>
      </c>
      <c r="B2767" t="s">
        <v>12</v>
      </c>
      <c r="C2767" t="s">
        <v>2687</v>
      </c>
      <c r="D2767" s="7">
        <f>SUMIFS($D:$D,$C:$C,C2767,$A:$A,_xlfn.MAXIFS($A:$A,$A:$A,"&lt;"&amp;A2767))+SUMIFS(Movimentacao!$D:$D,Movimentacao!$C:$C,C2767,Movimentacao!$A:$A,A2767)</f>
        <v>6604</v>
      </c>
      <c r="E2767" s="2">
        <v>73.25</v>
      </c>
      <c r="F2767" s="2">
        <f t="shared" si="44"/>
        <v>483743</v>
      </c>
    </row>
    <row r="2768" spans="1:6" x14ac:dyDescent="0.25">
      <c r="A2768" s="4">
        <v>44501</v>
      </c>
      <c r="B2768" t="s">
        <v>12</v>
      </c>
      <c r="C2768" t="s">
        <v>2682</v>
      </c>
      <c r="D2768" s="7">
        <f>SUMIFS($D:$D,$C:$C,C2768,$A:$A,_xlfn.MAXIFS($A:$A,$A:$A,"&lt;"&amp;A2768))+SUMIFS(Movimentacao!$D:$D,Movimentacao!$C:$C,C2768,Movimentacao!$A:$A,A2768)</f>
        <v>79643</v>
      </c>
      <c r="E2768" s="2">
        <v>86.84</v>
      </c>
      <c r="F2768" s="2">
        <f t="shared" si="44"/>
        <v>6916198.1200000001</v>
      </c>
    </row>
    <row r="2769" spans="1:6" x14ac:dyDescent="0.25">
      <c r="A2769" s="4">
        <v>44501</v>
      </c>
      <c r="B2769" t="s">
        <v>12</v>
      </c>
      <c r="C2769" t="s">
        <v>2680</v>
      </c>
      <c r="D2769" s="7">
        <f>SUMIFS($D:$D,$C:$C,C2769,$A:$A,_xlfn.MAXIFS($A:$A,$A:$A,"&lt;"&amp;A2769))+SUMIFS(Movimentacao!$D:$D,Movimentacao!$C:$C,C2769,Movimentacao!$A:$A,A2769)</f>
        <v>119850</v>
      </c>
      <c r="E2769" s="2">
        <v>101.78</v>
      </c>
      <c r="F2769" s="2">
        <f t="shared" si="44"/>
        <v>12198333</v>
      </c>
    </row>
    <row r="2770" spans="1:6" x14ac:dyDescent="0.25">
      <c r="A2770" s="4">
        <v>44501</v>
      </c>
      <c r="B2770" t="s">
        <v>12</v>
      </c>
      <c r="C2770" t="s">
        <v>2672</v>
      </c>
      <c r="D2770" s="7">
        <f>SUMIFS($D:$D,$C:$C,C2770,$A:$A,_xlfn.MAXIFS($A:$A,$A:$A,"&lt;"&amp;A2770))+SUMIFS(Movimentacao!$D:$D,Movimentacao!$C:$C,C2770,Movimentacao!$A:$A,A2770)</f>
        <v>93097</v>
      </c>
      <c r="E2770" s="2">
        <v>71.53</v>
      </c>
      <c r="F2770" s="2">
        <f t="shared" si="44"/>
        <v>6659228.4100000001</v>
      </c>
    </row>
    <row r="2771" spans="1:6" x14ac:dyDescent="0.25">
      <c r="A2771" s="4">
        <v>44501</v>
      </c>
      <c r="B2771" t="s">
        <v>12</v>
      </c>
      <c r="C2771" t="s">
        <v>2671</v>
      </c>
      <c r="D2771" s="7">
        <f>SUMIFS($D:$D,$C:$C,C2771,$A:$A,_xlfn.MAXIFS($A:$A,$A:$A,"&lt;"&amp;A2771))+SUMIFS(Movimentacao!$D:$D,Movimentacao!$C:$C,C2771,Movimentacao!$A:$A,A2771)</f>
        <v>50770</v>
      </c>
      <c r="E2771" s="2">
        <v>178.5</v>
      </c>
      <c r="F2771" s="2">
        <f t="shared" si="44"/>
        <v>9062445</v>
      </c>
    </row>
    <row r="2772" spans="1:6" x14ac:dyDescent="0.25">
      <c r="A2772" s="4">
        <v>44501</v>
      </c>
      <c r="B2772" t="s">
        <v>12</v>
      </c>
      <c r="C2772" t="s">
        <v>2670</v>
      </c>
      <c r="D2772" s="7">
        <f>SUMIFS($D:$D,$C:$C,C2772,$A:$A,_xlfn.MAXIFS($A:$A,$A:$A,"&lt;"&amp;A2772))+SUMIFS(Movimentacao!$D:$D,Movimentacao!$C:$C,C2772,Movimentacao!$A:$A,A2772)</f>
        <v>45850</v>
      </c>
      <c r="E2772" s="2">
        <v>66.87</v>
      </c>
      <c r="F2772" s="2">
        <f t="shared" si="44"/>
        <v>3065989.5</v>
      </c>
    </row>
    <row r="2773" spans="1:6" x14ac:dyDescent="0.25">
      <c r="A2773" s="4">
        <v>44501</v>
      </c>
      <c r="B2773" t="s">
        <v>12</v>
      </c>
      <c r="C2773" t="s">
        <v>2676</v>
      </c>
      <c r="D2773" s="7">
        <f>SUMIFS($D:$D,$C:$C,C2773,$A:$A,_xlfn.MAXIFS($A:$A,$A:$A,"&lt;"&amp;A2773))+SUMIFS(Movimentacao!$D:$D,Movimentacao!$C:$C,C2773,Movimentacao!$A:$A,A2773)</f>
        <v>38536</v>
      </c>
      <c r="E2773" s="2">
        <v>0.85</v>
      </c>
      <c r="F2773" s="2">
        <f t="shared" si="44"/>
        <v>32755.599999999999</v>
      </c>
    </row>
    <row r="2774" spans="1:6" x14ac:dyDescent="0.25">
      <c r="A2774" s="4">
        <v>44501</v>
      </c>
      <c r="B2774" t="s">
        <v>12</v>
      </c>
      <c r="C2774" t="s">
        <v>55</v>
      </c>
      <c r="D2774" s="7">
        <f>SUMIFS($D:$D,$C:$C,C2774,$A:$A,_xlfn.MAXIFS($A:$A,$A:$A,"&lt;"&amp;A2774))+SUMIFS(Movimentacao!$D:$D,Movimentacao!$C:$C,C2774,Movimentacao!$A:$A,A2774)</f>
        <v>30794</v>
      </c>
      <c r="E2774" s="2">
        <v>99.8</v>
      </c>
      <c r="F2774" s="2">
        <f t="shared" si="44"/>
        <v>3073241.1999999997</v>
      </c>
    </row>
    <row r="2775" spans="1:6" x14ac:dyDescent="0.25">
      <c r="A2775" s="4">
        <v>44501</v>
      </c>
      <c r="B2775" t="s">
        <v>12</v>
      </c>
      <c r="C2775" t="s">
        <v>53</v>
      </c>
      <c r="D2775" s="7">
        <f>SUMIFS($D:$D,$C:$C,C2775,$A:$A,_xlfn.MAXIFS($A:$A,$A:$A,"&lt;"&amp;A2775))+SUMIFS(Movimentacao!$D:$D,Movimentacao!$C:$C,C2775,Movimentacao!$A:$A,A2775)</f>
        <v>108471</v>
      </c>
      <c r="E2775" s="2">
        <v>87.29</v>
      </c>
      <c r="F2775" s="2">
        <f t="shared" si="44"/>
        <v>9468433.5899999999</v>
      </c>
    </row>
    <row r="2776" spans="1:6" x14ac:dyDescent="0.25">
      <c r="A2776" s="4">
        <v>44501</v>
      </c>
      <c r="B2776" t="s">
        <v>12</v>
      </c>
      <c r="C2776" t="s">
        <v>52</v>
      </c>
      <c r="D2776" s="7">
        <f>SUMIFS($D:$D,$C:$C,C2776,$A:$A,_xlfn.MAXIFS($A:$A,$A:$A,"&lt;"&amp;A2776))+SUMIFS(Movimentacao!$D:$D,Movimentacao!$C:$C,C2776,Movimentacao!$A:$A,A2776)</f>
        <v>187039</v>
      </c>
      <c r="E2776" s="2">
        <v>98.04</v>
      </c>
      <c r="F2776" s="2">
        <f t="shared" si="44"/>
        <v>18337303.560000002</v>
      </c>
    </row>
    <row r="2777" spans="1:6" x14ac:dyDescent="0.25">
      <c r="A2777" s="4">
        <v>44501</v>
      </c>
      <c r="B2777" t="s">
        <v>12</v>
      </c>
      <c r="C2777" t="s">
        <v>51</v>
      </c>
      <c r="D2777" s="7">
        <f>SUMIFS($D:$D,$C:$C,C2777,$A:$A,_xlfn.MAXIFS($A:$A,$A:$A,"&lt;"&amp;A2777))+SUMIFS(Movimentacao!$D:$D,Movimentacao!$C:$C,C2777,Movimentacao!$A:$A,A2777)</f>
        <v>34212</v>
      </c>
      <c r="E2777" s="2">
        <v>101.5</v>
      </c>
      <c r="F2777" s="2">
        <f t="shared" si="44"/>
        <v>3472518</v>
      </c>
    </row>
    <row r="2778" spans="1:6" x14ac:dyDescent="0.25">
      <c r="A2778" s="4">
        <v>44501</v>
      </c>
      <c r="B2778" t="s">
        <v>12</v>
      </c>
      <c r="C2778" t="s">
        <v>50</v>
      </c>
      <c r="D2778" s="7">
        <f>SUMIFS($D:$D,$C:$C,C2778,$A:$A,_xlfn.MAXIFS($A:$A,$A:$A,"&lt;"&amp;A2778))+SUMIFS(Movimentacao!$D:$D,Movimentacao!$C:$C,C2778,Movimentacao!$A:$A,A2778)</f>
        <v>131095</v>
      </c>
      <c r="E2778" s="2">
        <v>97.51</v>
      </c>
      <c r="F2778" s="2">
        <f t="shared" si="44"/>
        <v>12783073.450000001</v>
      </c>
    </row>
    <row r="2779" spans="1:6" x14ac:dyDescent="0.25">
      <c r="A2779" s="4">
        <v>44501</v>
      </c>
      <c r="B2779" t="s">
        <v>12</v>
      </c>
      <c r="C2779" t="s">
        <v>49</v>
      </c>
      <c r="D2779" s="7">
        <f>SUMIFS($D:$D,$C:$C,C2779,$A:$A,_xlfn.MAXIFS($A:$A,$A:$A,"&lt;"&amp;A2779))+SUMIFS(Movimentacao!$D:$D,Movimentacao!$C:$C,C2779,Movimentacao!$A:$A,A2779)</f>
        <v>32774</v>
      </c>
      <c r="E2779" s="2">
        <v>64.22</v>
      </c>
      <c r="F2779" s="2">
        <f t="shared" si="44"/>
        <v>2104746.2799999998</v>
      </c>
    </row>
    <row r="2780" spans="1:6" x14ac:dyDescent="0.25">
      <c r="A2780" s="4">
        <v>44501</v>
      </c>
      <c r="B2780" t="s">
        <v>12</v>
      </c>
      <c r="C2780" t="s">
        <v>48</v>
      </c>
      <c r="D2780" s="7">
        <f>SUMIFS($D:$D,$C:$C,C2780,$A:$A,_xlfn.MAXIFS($A:$A,$A:$A,"&lt;"&amp;A2780))+SUMIFS(Movimentacao!$D:$D,Movimentacao!$C:$C,C2780,Movimentacao!$A:$A,A2780)</f>
        <v>107757</v>
      </c>
      <c r="E2780" s="2">
        <v>94.22</v>
      </c>
      <c r="F2780" s="2">
        <f t="shared" si="44"/>
        <v>10152864.539999999</v>
      </c>
    </row>
    <row r="2781" spans="1:6" x14ac:dyDescent="0.25">
      <c r="A2781" s="4">
        <v>44501</v>
      </c>
      <c r="B2781" t="s">
        <v>12</v>
      </c>
      <c r="C2781" t="s">
        <v>47</v>
      </c>
      <c r="D2781" s="7">
        <f>SUMIFS($D:$D,$C:$C,C2781,$A:$A,_xlfn.MAXIFS($A:$A,$A:$A,"&lt;"&amp;A2781))+SUMIFS(Movimentacao!$D:$D,Movimentacao!$C:$C,C2781,Movimentacao!$A:$A,A2781)</f>
        <v>72562</v>
      </c>
      <c r="E2781" s="2">
        <v>73.53</v>
      </c>
      <c r="F2781" s="2">
        <f t="shared" si="44"/>
        <v>5335483.8600000003</v>
      </c>
    </row>
    <row r="2782" spans="1:6" x14ac:dyDescent="0.25">
      <c r="A2782" s="4">
        <v>44501</v>
      </c>
      <c r="B2782" t="s">
        <v>12</v>
      </c>
      <c r="C2782" t="s">
        <v>54</v>
      </c>
      <c r="D2782" s="7">
        <f>SUMIFS($D:$D,$C:$C,C2782,$A:$A,_xlfn.MAXIFS($A:$A,$A:$A,"&lt;"&amp;A2782))+SUMIFS(Movimentacao!$D:$D,Movimentacao!$C:$C,C2782,Movimentacao!$A:$A,A2782)</f>
        <v>85534</v>
      </c>
      <c r="E2782" s="2">
        <v>50.33</v>
      </c>
      <c r="F2782" s="2">
        <f t="shared" si="44"/>
        <v>4304926.22</v>
      </c>
    </row>
    <row r="2783" spans="1:6" x14ac:dyDescent="0.25">
      <c r="A2783" s="4">
        <v>44503</v>
      </c>
      <c r="B2783" t="s">
        <v>12</v>
      </c>
      <c r="C2783" t="s">
        <v>2672</v>
      </c>
      <c r="D2783" s="7">
        <f>SUMIFS($D:$D,$C:$C,C2783,$A:$A,_xlfn.MAXIFS($A:$A,$A:$A,"&lt;"&amp;A2783))+SUMIFS(Movimentacao!$D:$D,Movimentacao!$C:$C,C2783,Movimentacao!$A:$A,A2783)</f>
        <v>93013</v>
      </c>
      <c r="E2783" s="2">
        <v>71.37</v>
      </c>
      <c r="F2783" s="2">
        <f t="shared" si="44"/>
        <v>6638337.8100000005</v>
      </c>
    </row>
    <row r="2784" spans="1:6" x14ac:dyDescent="0.25">
      <c r="A2784" s="4">
        <v>44503</v>
      </c>
      <c r="B2784" t="s">
        <v>12</v>
      </c>
      <c r="C2784" t="s">
        <v>2680</v>
      </c>
      <c r="D2784" s="7">
        <f>SUMIFS($D:$D,$C:$C,C2784,$A:$A,_xlfn.MAXIFS($A:$A,$A:$A,"&lt;"&amp;A2784))+SUMIFS(Movimentacao!$D:$D,Movimentacao!$C:$C,C2784,Movimentacao!$A:$A,A2784)</f>
        <v>119850</v>
      </c>
      <c r="E2784" s="2">
        <v>101.37</v>
      </c>
      <c r="F2784" s="2">
        <f t="shared" si="44"/>
        <v>12149194.5</v>
      </c>
    </row>
    <row r="2785" spans="1:6" x14ac:dyDescent="0.25">
      <c r="A2785" s="4">
        <v>44503</v>
      </c>
      <c r="B2785" t="s">
        <v>12</v>
      </c>
      <c r="C2785" t="s">
        <v>2682</v>
      </c>
      <c r="D2785" s="7">
        <f>SUMIFS($D:$D,$C:$C,C2785,$A:$A,_xlfn.MAXIFS($A:$A,$A:$A,"&lt;"&amp;A2785))+SUMIFS(Movimentacao!$D:$D,Movimentacao!$C:$C,C2785,Movimentacao!$A:$A,A2785)</f>
        <v>79643</v>
      </c>
      <c r="E2785" s="2">
        <v>86.2</v>
      </c>
      <c r="F2785" s="2">
        <f t="shared" si="44"/>
        <v>6865226.6000000006</v>
      </c>
    </row>
    <row r="2786" spans="1:6" x14ac:dyDescent="0.25">
      <c r="A2786" s="4">
        <v>44503</v>
      </c>
      <c r="B2786" t="s">
        <v>12</v>
      </c>
      <c r="C2786" t="s">
        <v>2684</v>
      </c>
      <c r="D2786" s="7">
        <f>SUMIFS($D:$D,$C:$C,C2786,$A:$A,_xlfn.MAXIFS($A:$A,$A:$A,"&lt;"&amp;A2786))+SUMIFS(Movimentacao!$D:$D,Movimentacao!$C:$C,C2786,Movimentacao!$A:$A,A2786)</f>
        <v>177767</v>
      </c>
      <c r="E2786" s="2">
        <v>100.19</v>
      </c>
      <c r="F2786" s="2">
        <f t="shared" si="44"/>
        <v>17810475.73</v>
      </c>
    </row>
    <row r="2787" spans="1:6" x14ac:dyDescent="0.25">
      <c r="A2787" s="4">
        <v>44503</v>
      </c>
      <c r="B2787" t="s">
        <v>12</v>
      </c>
      <c r="C2787" t="s">
        <v>2688</v>
      </c>
      <c r="D2787" s="7">
        <f>SUMIFS($D:$D,$C:$C,C2787,$A:$A,_xlfn.MAXIFS($A:$A,$A:$A,"&lt;"&amp;A2787))+SUMIFS(Movimentacao!$D:$D,Movimentacao!$C:$C,C2787,Movimentacao!$A:$A,A2787)</f>
        <v>39486</v>
      </c>
      <c r="E2787" s="2">
        <v>0.15</v>
      </c>
      <c r="F2787" s="2">
        <f t="shared" si="44"/>
        <v>5922.9</v>
      </c>
    </row>
    <row r="2788" spans="1:6" x14ac:dyDescent="0.25">
      <c r="A2788" s="4">
        <v>44503</v>
      </c>
      <c r="B2788" t="s">
        <v>12</v>
      </c>
      <c r="C2788" t="s">
        <v>2676</v>
      </c>
      <c r="D2788" s="7">
        <f>SUMIFS($D:$D,$C:$C,C2788,$A:$A,_xlfn.MAXIFS($A:$A,$A:$A,"&lt;"&amp;A2788))+SUMIFS(Movimentacao!$D:$D,Movimentacao!$C:$C,C2788,Movimentacao!$A:$A,A2788)</f>
        <v>38536</v>
      </c>
      <c r="E2788" s="2">
        <v>0.81</v>
      </c>
      <c r="F2788" s="2">
        <f t="shared" si="44"/>
        <v>31214.160000000003</v>
      </c>
    </row>
    <row r="2789" spans="1:6" x14ac:dyDescent="0.25">
      <c r="A2789" s="4">
        <v>44503</v>
      </c>
      <c r="B2789" t="s">
        <v>12</v>
      </c>
      <c r="C2789" t="s">
        <v>2671</v>
      </c>
      <c r="D2789" s="7">
        <f>SUMIFS($D:$D,$C:$C,C2789,$A:$A,_xlfn.MAXIFS($A:$A,$A:$A,"&lt;"&amp;A2789))+SUMIFS(Movimentacao!$D:$D,Movimentacao!$C:$C,C2789,Movimentacao!$A:$A,A2789)</f>
        <v>49476</v>
      </c>
      <c r="E2789" s="2">
        <v>182.01</v>
      </c>
      <c r="F2789" s="2">
        <f t="shared" si="44"/>
        <v>9005126.7599999998</v>
      </c>
    </row>
    <row r="2790" spans="1:6" x14ac:dyDescent="0.25">
      <c r="A2790" s="4">
        <v>44503</v>
      </c>
      <c r="B2790" t="s">
        <v>12</v>
      </c>
      <c r="C2790" t="s">
        <v>2687</v>
      </c>
      <c r="D2790" s="7">
        <f>SUMIFS($D:$D,$C:$C,C2790,$A:$A,_xlfn.MAXIFS($A:$A,$A:$A,"&lt;"&amp;A2790))+SUMIFS(Movimentacao!$D:$D,Movimentacao!$C:$C,C2790,Movimentacao!$A:$A,A2790)</f>
        <v>6604</v>
      </c>
      <c r="E2790" s="2">
        <v>73.8</v>
      </c>
      <c r="F2790" s="2">
        <f t="shared" si="44"/>
        <v>487375.19999999995</v>
      </c>
    </row>
    <row r="2791" spans="1:6" x14ac:dyDescent="0.25">
      <c r="A2791" s="4">
        <v>44503</v>
      </c>
      <c r="B2791" t="s">
        <v>12</v>
      </c>
      <c r="C2791" t="s">
        <v>2670</v>
      </c>
      <c r="D2791" s="7">
        <f>SUMIFS($D:$D,$C:$C,C2791,$A:$A,_xlfn.MAXIFS($A:$A,$A:$A,"&lt;"&amp;A2791))+SUMIFS(Movimentacao!$D:$D,Movimentacao!$C:$C,C2791,Movimentacao!$A:$A,A2791)</f>
        <v>40718</v>
      </c>
      <c r="E2791" s="2">
        <v>66.989999999999995</v>
      </c>
      <c r="F2791" s="2">
        <f t="shared" si="44"/>
        <v>2727698.82</v>
      </c>
    </row>
    <row r="2792" spans="1:6" x14ac:dyDescent="0.25">
      <c r="A2792" s="4">
        <v>44503</v>
      </c>
      <c r="B2792" t="s">
        <v>12</v>
      </c>
      <c r="C2792" t="s">
        <v>48</v>
      </c>
      <c r="D2792" s="7">
        <f>SUMIFS($D:$D,$C:$C,C2792,$A:$A,_xlfn.MAXIFS($A:$A,$A:$A,"&lt;"&amp;A2792))+SUMIFS(Movimentacao!$D:$D,Movimentacao!$C:$C,C2792,Movimentacao!$A:$A,A2792)</f>
        <v>105958</v>
      </c>
      <c r="E2792" s="2">
        <v>94.4</v>
      </c>
      <c r="F2792" s="2">
        <f t="shared" si="44"/>
        <v>10002435.200000001</v>
      </c>
    </row>
    <row r="2793" spans="1:6" x14ac:dyDescent="0.25">
      <c r="A2793" s="4">
        <v>44503</v>
      </c>
      <c r="B2793" t="s">
        <v>12</v>
      </c>
      <c r="C2793" t="s">
        <v>55</v>
      </c>
      <c r="D2793" s="7">
        <f>SUMIFS($D:$D,$C:$C,C2793,$A:$A,_xlfn.MAXIFS($A:$A,$A:$A,"&lt;"&amp;A2793))+SUMIFS(Movimentacao!$D:$D,Movimentacao!$C:$C,C2793,Movimentacao!$A:$A,A2793)</f>
        <v>30794</v>
      </c>
      <c r="E2793" s="2">
        <v>99.55</v>
      </c>
      <c r="F2793" s="2">
        <f t="shared" si="44"/>
        <v>3065542.6999999997</v>
      </c>
    </row>
    <row r="2794" spans="1:6" x14ac:dyDescent="0.25">
      <c r="A2794" s="4">
        <v>44503</v>
      </c>
      <c r="B2794" t="s">
        <v>12</v>
      </c>
      <c r="C2794" t="s">
        <v>47</v>
      </c>
      <c r="D2794" s="7">
        <f>SUMIFS($D:$D,$C:$C,C2794,$A:$A,_xlfn.MAXIFS($A:$A,$A:$A,"&lt;"&amp;A2794))+SUMIFS(Movimentacao!$D:$D,Movimentacao!$C:$C,C2794,Movimentacao!$A:$A,A2794)</f>
        <v>72562</v>
      </c>
      <c r="E2794" s="2">
        <v>74</v>
      </c>
      <c r="F2794" s="2">
        <f t="shared" si="44"/>
        <v>5369588</v>
      </c>
    </row>
    <row r="2795" spans="1:6" x14ac:dyDescent="0.25">
      <c r="A2795" s="4">
        <v>44503</v>
      </c>
      <c r="B2795" t="s">
        <v>12</v>
      </c>
      <c r="C2795" t="s">
        <v>49</v>
      </c>
      <c r="D2795" s="7">
        <f>SUMIFS($D:$D,$C:$C,C2795,$A:$A,_xlfn.MAXIFS($A:$A,$A:$A,"&lt;"&amp;A2795))+SUMIFS(Movimentacao!$D:$D,Movimentacao!$C:$C,C2795,Movimentacao!$A:$A,A2795)</f>
        <v>32774</v>
      </c>
      <c r="E2795" s="2">
        <v>63.9</v>
      </c>
      <c r="F2795" s="2">
        <f t="shared" si="44"/>
        <v>2094258.5999999999</v>
      </c>
    </row>
    <row r="2796" spans="1:6" x14ac:dyDescent="0.25">
      <c r="A2796" s="4">
        <v>44503</v>
      </c>
      <c r="B2796" t="s">
        <v>12</v>
      </c>
      <c r="C2796" t="s">
        <v>50</v>
      </c>
      <c r="D2796" s="7">
        <f>SUMIFS($D:$D,$C:$C,C2796,$A:$A,_xlfn.MAXIFS($A:$A,$A:$A,"&lt;"&amp;A2796))+SUMIFS(Movimentacao!$D:$D,Movimentacao!$C:$C,C2796,Movimentacao!$A:$A,A2796)</f>
        <v>130783</v>
      </c>
      <c r="E2796" s="2">
        <v>97</v>
      </c>
      <c r="F2796" s="2">
        <f t="shared" si="44"/>
        <v>12685951</v>
      </c>
    </row>
    <row r="2797" spans="1:6" x14ac:dyDescent="0.25">
      <c r="A2797" s="4">
        <v>44503</v>
      </c>
      <c r="B2797" t="s">
        <v>12</v>
      </c>
      <c r="C2797" t="s">
        <v>56</v>
      </c>
      <c r="D2797" s="7">
        <f>SUMIFS($D:$D,$C:$C,C2797,$A:$A,_xlfn.MAXIFS($A:$A,$A:$A,"&lt;"&amp;A2797))+SUMIFS(Movimentacao!$D:$D,Movimentacao!$C:$C,C2797,Movimentacao!$A:$A,A2797)</f>
        <v>113821</v>
      </c>
      <c r="E2797" s="2">
        <v>96.5</v>
      </c>
      <c r="F2797" s="2">
        <f t="shared" si="44"/>
        <v>10983726.5</v>
      </c>
    </row>
    <row r="2798" spans="1:6" x14ac:dyDescent="0.25">
      <c r="A2798" s="4">
        <v>44503</v>
      </c>
      <c r="B2798" t="s">
        <v>12</v>
      </c>
      <c r="C2798" t="s">
        <v>52</v>
      </c>
      <c r="D2798" s="7">
        <f>SUMIFS($D:$D,$C:$C,C2798,$A:$A,_xlfn.MAXIFS($A:$A,$A:$A,"&lt;"&amp;A2798))+SUMIFS(Movimentacao!$D:$D,Movimentacao!$C:$C,C2798,Movimentacao!$A:$A,A2798)</f>
        <v>187039</v>
      </c>
      <c r="E2798" s="2">
        <v>98.05</v>
      </c>
      <c r="F2798" s="2">
        <f t="shared" si="44"/>
        <v>18339173.949999999</v>
      </c>
    </row>
    <row r="2799" spans="1:6" x14ac:dyDescent="0.25">
      <c r="A2799" s="4">
        <v>44503</v>
      </c>
      <c r="B2799" t="s">
        <v>12</v>
      </c>
      <c r="C2799" t="s">
        <v>53</v>
      </c>
      <c r="D2799" s="7">
        <f>SUMIFS($D:$D,$C:$C,C2799,$A:$A,_xlfn.MAXIFS($A:$A,$A:$A,"&lt;"&amp;A2799))+SUMIFS(Movimentacao!$D:$D,Movimentacao!$C:$C,C2799,Movimentacao!$A:$A,A2799)</f>
        <v>105974</v>
      </c>
      <c r="E2799" s="2">
        <v>87.7</v>
      </c>
      <c r="F2799" s="2">
        <f t="shared" si="44"/>
        <v>9293919.8000000007</v>
      </c>
    </row>
    <row r="2800" spans="1:6" x14ac:dyDescent="0.25">
      <c r="A2800" s="4">
        <v>44503</v>
      </c>
      <c r="B2800" t="s">
        <v>12</v>
      </c>
      <c r="C2800" t="s">
        <v>54</v>
      </c>
      <c r="D2800" s="7">
        <f>SUMIFS($D:$D,$C:$C,C2800,$A:$A,_xlfn.MAXIFS($A:$A,$A:$A,"&lt;"&amp;A2800))+SUMIFS(Movimentacao!$D:$D,Movimentacao!$C:$C,C2800,Movimentacao!$A:$A,A2800)</f>
        <v>85534</v>
      </c>
      <c r="E2800" s="2">
        <v>50.47</v>
      </c>
      <c r="F2800" s="2">
        <f t="shared" si="44"/>
        <v>4316900.9799999995</v>
      </c>
    </row>
    <row r="2801" spans="1:6" x14ac:dyDescent="0.25">
      <c r="A2801" s="4">
        <v>44503</v>
      </c>
      <c r="B2801" t="s">
        <v>12</v>
      </c>
      <c r="C2801" t="s">
        <v>51</v>
      </c>
      <c r="D2801" s="7">
        <f>SUMIFS($D:$D,$C:$C,C2801,$A:$A,_xlfn.MAXIFS($A:$A,$A:$A,"&lt;"&amp;A2801))+SUMIFS(Movimentacao!$D:$D,Movimentacao!$C:$C,C2801,Movimentacao!$A:$A,A2801)</f>
        <v>34212</v>
      </c>
      <c r="E2801" s="2">
        <v>101</v>
      </c>
      <c r="F2801" s="2">
        <f t="shared" si="44"/>
        <v>3455412</v>
      </c>
    </row>
    <row r="2802" spans="1:6" x14ac:dyDescent="0.25">
      <c r="A2802" s="4">
        <v>44504</v>
      </c>
      <c r="B2802" t="s">
        <v>12</v>
      </c>
      <c r="C2802" t="s">
        <v>2684</v>
      </c>
      <c r="D2802" s="7">
        <f>SUMIFS($D:$D,$C:$C,C2802,$A:$A,_xlfn.MAXIFS($A:$A,$A:$A,"&lt;"&amp;A2802))+SUMIFS(Movimentacao!$D:$D,Movimentacao!$C:$C,C2802,Movimentacao!$A:$A,A2802)</f>
        <v>177767</v>
      </c>
      <c r="E2802" s="2">
        <v>100.95</v>
      </c>
      <c r="F2802" s="2">
        <f t="shared" si="44"/>
        <v>17945578.650000002</v>
      </c>
    </row>
    <row r="2803" spans="1:6" x14ac:dyDescent="0.25">
      <c r="A2803" s="4">
        <v>44504</v>
      </c>
      <c r="B2803" t="s">
        <v>12</v>
      </c>
      <c r="C2803" t="s">
        <v>2676</v>
      </c>
      <c r="D2803" s="7">
        <f>SUMIFS($D:$D,$C:$C,C2803,$A:$A,_xlfn.MAXIFS($A:$A,$A:$A,"&lt;"&amp;A2803))+SUMIFS(Movimentacao!$D:$D,Movimentacao!$C:$C,C2803,Movimentacao!$A:$A,A2803)</f>
        <v>38536</v>
      </c>
      <c r="E2803" s="2">
        <v>0.73</v>
      </c>
      <c r="F2803" s="2">
        <f t="shared" si="44"/>
        <v>28131.279999999999</v>
      </c>
    </row>
    <row r="2804" spans="1:6" x14ac:dyDescent="0.25">
      <c r="A2804" s="4">
        <v>44504</v>
      </c>
      <c r="B2804" t="s">
        <v>12</v>
      </c>
      <c r="C2804" t="s">
        <v>2688</v>
      </c>
      <c r="D2804" s="7">
        <f>SUMIFS($D:$D,$C:$C,C2804,$A:$A,_xlfn.MAXIFS($A:$A,$A:$A,"&lt;"&amp;A2804))+SUMIFS(Movimentacao!$D:$D,Movimentacao!$C:$C,C2804,Movimentacao!$A:$A,A2804)</f>
        <v>39486</v>
      </c>
      <c r="E2804" s="2">
        <v>0.1</v>
      </c>
      <c r="F2804" s="2">
        <f t="shared" si="44"/>
        <v>3948.6000000000004</v>
      </c>
    </row>
    <row r="2805" spans="1:6" x14ac:dyDescent="0.25">
      <c r="A2805" s="4">
        <v>44504</v>
      </c>
      <c r="B2805" t="s">
        <v>12</v>
      </c>
      <c r="C2805" t="s">
        <v>2687</v>
      </c>
      <c r="D2805" s="7">
        <f>SUMIFS($D:$D,$C:$C,C2805,$A:$A,_xlfn.MAXIFS($A:$A,$A:$A,"&lt;"&amp;A2805))+SUMIFS(Movimentacao!$D:$D,Movimentacao!$C:$C,C2805,Movimentacao!$A:$A,A2805)</f>
        <v>6604</v>
      </c>
      <c r="E2805" s="2">
        <v>73.19</v>
      </c>
      <c r="F2805" s="2">
        <f t="shared" si="44"/>
        <v>483346.76</v>
      </c>
    </row>
    <row r="2806" spans="1:6" x14ac:dyDescent="0.25">
      <c r="A2806" s="4">
        <v>44504</v>
      </c>
      <c r="B2806" t="s">
        <v>12</v>
      </c>
      <c r="C2806" t="s">
        <v>2682</v>
      </c>
      <c r="D2806" s="7">
        <f>SUMIFS($D:$D,$C:$C,C2806,$A:$A,_xlfn.MAXIFS($A:$A,$A:$A,"&lt;"&amp;A2806))+SUMIFS(Movimentacao!$D:$D,Movimentacao!$C:$C,C2806,Movimentacao!$A:$A,A2806)</f>
        <v>79643</v>
      </c>
      <c r="E2806" s="2">
        <v>85.53</v>
      </c>
      <c r="F2806" s="2">
        <f t="shared" si="44"/>
        <v>6811865.79</v>
      </c>
    </row>
    <row r="2807" spans="1:6" x14ac:dyDescent="0.25">
      <c r="A2807" s="4">
        <v>44504</v>
      </c>
      <c r="B2807" t="s">
        <v>12</v>
      </c>
      <c r="C2807" t="s">
        <v>2680</v>
      </c>
      <c r="D2807" s="7">
        <f>SUMIFS($D:$D,$C:$C,C2807,$A:$A,_xlfn.MAXIFS($A:$A,$A:$A,"&lt;"&amp;A2807))+SUMIFS(Movimentacao!$D:$D,Movimentacao!$C:$C,C2807,Movimentacao!$A:$A,A2807)</f>
        <v>119850</v>
      </c>
      <c r="E2807" s="2">
        <v>101.9</v>
      </c>
      <c r="F2807" s="2">
        <f t="shared" si="44"/>
        <v>12212715</v>
      </c>
    </row>
    <row r="2808" spans="1:6" x14ac:dyDescent="0.25">
      <c r="A2808" s="4">
        <v>44504</v>
      </c>
      <c r="B2808" t="s">
        <v>12</v>
      </c>
      <c r="C2808" t="s">
        <v>2672</v>
      </c>
      <c r="D2808" s="7">
        <f>SUMIFS($D:$D,$C:$C,C2808,$A:$A,_xlfn.MAXIFS($A:$A,$A:$A,"&lt;"&amp;A2808))+SUMIFS(Movimentacao!$D:$D,Movimentacao!$C:$C,C2808,Movimentacao!$A:$A,A2808)</f>
        <v>89577</v>
      </c>
      <c r="E2808" s="2">
        <v>71.7</v>
      </c>
      <c r="F2808" s="2">
        <f t="shared" si="44"/>
        <v>6422670.9000000004</v>
      </c>
    </row>
    <row r="2809" spans="1:6" x14ac:dyDescent="0.25">
      <c r="A2809" s="4">
        <v>44504</v>
      </c>
      <c r="B2809" t="s">
        <v>12</v>
      </c>
      <c r="C2809" t="s">
        <v>2670</v>
      </c>
      <c r="D2809" s="7">
        <f>SUMIFS($D:$D,$C:$C,C2809,$A:$A,_xlfn.MAXIFS($A:$A,$A:$A,"&lt;"&amp;A2809))+SUMIFS(Movimentacao!$D:$D,Movimentacao!$C:$C,C2809,Movimentacao!$A:$A,A2809)</f>
        <v>37996</v>
      </c>
      <c r="E2809" s="2">
        <v>66.010000000000005</v>
      </c>
      <c r="F2809" s="2">
        <f t="shared" si="44"/>
        <v>2508115.96</v>
      </c>
    </row>
    <row r="2810" spans="1:6" x14ac:dyDescent="0.25">
      <c r="A2810" s="4">
        <v>44504</v>
      </c>
      <c r="B2810" t="s">
        <v>12</v>
      </c>
      <c r="C2810" t="s">
        <v>2671</v>
      </c>
      <c r="D2810" s="7">
        <f>SUMIFS($D:$D,$C:$C,C2810,$A:$A,_xlfn.MAXIFS($A:$A,$A:$A,"&lt;"&amp;A2810))+SUMIFS(Movimentacao!$D:$D,Movimentacao!$C:$C,C2810,Movimentacao!$A:$A,A2810)</f>
        <v>48179</v>
      </c>
      <c r="E2810" s="2">
        <v>182.1</v>
      </c>
      <c r="F2810" s="2">
        <f t="shared" si="44"/>
        <v>8773395.9000000004</v>
      </c>
    </row>
    <row r="2811" spans="1:6" x14ac:dyDescent="0.25">
      <c r="A2811" s="4">
        <v>44504</v>
      </c>
      <c r="B2811" t="s">
        <v>12</v>
      </c>
      <c r="C2811" t="s">
        <v>56</v>
      </c>
      <c r="D2811" s="7">
        <f>SUMIFS($D:$D,$C:$C,C2811,$A:$A,_xlfn.MAXIFS($A:$A,$A:$A,"&lt;"&amp;A2811))+SUMIFS(Movimentacao!$D:$D,Movimentacao!$C:$C,C2811,Movimentacao!$A:$A,A2811)</f>
        <v>110657</v>
      </c>
      <c r="E2811" s="2">
        <v>95.7</v>
      </c>
      <c r="F2811" s="2">
        <f t="shared" si="44"/>
        <v>10589874.9</v>
      </c>
    </row>
    <row r="2812" spans="1:6" x14ac:dyDescent="0.25">
      <c r="A2812" s="4">
        <v>44504</v>
      </c>
      <c r="B2812" t="s">
        <v>12</v>
      </c>
      <c r="C2812" t="s">
        <v>54</v>
      </c>
      <c r="D2812" s="7">
        <f>SUMIFS($D:$D,$C:$C,C2812,$A:$A,_xlfn.MAXIFS($A:$A,$A:$A,"&lt;"&amp;A2812))+SUMIFS(Movimentacao!$D:$D,Movimentacao!$C:$C,C2812,Movimentacao!$A:$A,A2812)</f>
        <v>85466</v>
      </c>
      <c r="E2812" s="2">
        <v>49.82</v>
      </c>
      <c r="F2812" s="2">
        <f t="shared" si="44"/>
        <v>4257916.12</v>
      </c>
    </row>
    <row r="2813" spans="1:6" x14ac:dyDescent="0.25">
      <c r="A2813" s="4">
        <v>44504</v>
      </c>
      <c r="B2813" t="s">
        <v>12</v>
      </c>
      <c r="C2813" t="s">
        <v>53</v>
      </c>
      <c r="D2813" s="7">
        <f>SUMIFS($D:$D,$C:$C,C2813,$A:$A,_xlfn.MAXIFS($A:$A,$A:$A,"&lt;"&amp;A2813))+SUMIFS(Movimentacao!$D:$D,Movimentacao!$C:$C,C2813,Movimentacao!$A:$A,A2813)</f>
        <v>103327</v>
      </c>
      <c r="E2813" s="2">
        <v>87.5</v>
      </c>
      <c r="F2813" s="2">
        <f t="shared" si="44"/>
        <v>9041112.5</v>
      </c>
    </row>
    <row r="2814" spans="1:6" x14ac:dyDescent="0.25">
      <c r="A2814" s="4">
        <v>44504</v>
      </c>
      <c r="B2814" t="s">
        <v>12</v>
      </c>
      <c r="C2814" t="s">
        <v>52</v>
      </c>
      <c r="D2814" s="7">
        <f>SUMIFS($D:$D,$C:$C,C2814,$A:$A,_xlfn.MAXIFS($A:$A,$A:$A,"&lt;"&amp;A2814))+SUMIFS(Movimentacao!$D:$D,Movimentacao!$C:$C,C2814,Movimentacao!$A:$A,A2814)</f>
        <v>187039</v>
      </c>
      <c r="E2814" s="2">
        <v>98</v>
      </c>
      <c r="F2814" s="2">
        <f t="shared" si="44"/>
        <v>18329822</v>
      </c>
    </row>
    <row r="2815" spans="1:6" x14ac:dyDescent="0.25">
      <c r="A2815" s="4">
        <v>44504</v>
      </c>
      <c r="B2815" t="s">
        <v>12</v>
      </c>
      <c r="C2815" t="s">
        <v>51</v>
      </c>
      <c r="D2815" s="7">
        <f>SUMIFS($D:$D,$C:$C,C2815,$A:$A,_xlfn.MAXIFS($A:$A,$A:$A,"&lt;"&amp;A2815))+SUMIFS(Movimentacao!$D:$D,Movimentacao!$C:$C,C2815,Movimentacao!$A:$A,A2815)</f>
        <v>34212</v>
      </c>
      <c r="E2815" s="2">
        <v>101.38</v>
      </c>
      <c r="F2815" s="2">
        <f t="shared" si="44"/>
        <v>3468412.56</v>
      </c>
    </row>
    <row r="2816" spans="1:6" x14ac:dyDescent="0.25">
      <c r="A2816" s="4">
        <v>44504</v>
      </c>
      <c r="B2816" t="s">
        <v>12</v>
      </c>
      <c r="C2816" t="s">
        <v>50</v>
      </c>
      <c r="D2816" s="7">
        <f>SUMIFS($D:$D,$C:$C,C2816,$A:$A,_xlfn.MAXIFS($A:$A,$A:$A,"&lt;"&amp;A2816))+SUMIFS(Movimentacao!$D:$D,Movimentacao!$C:$C,C2816,Movimentacao!$A:$A,A2816)</f>
        <v>129159</v>
      </c>
      <c r="E2816" s="2">
        <v>98.29</v>
      </c>
      <c r="F2816" s="2">
        <f t="shared" si="44"/>
        <v>12695038.110000001</v>
      </c>
    </row>
    <row r="2817" spans="1:6" x14ac:dyDescent="0.25">
      <c r="A2817" s="4">
        <v>44504</v>
      </c>
      <c r="B2817" t="s">
        <v>12</v>
      </c>
      <c r="C2817" t="s">
        <v>49</v>
      </c>
      <c r="D2817" s="7">
        <f>SUMIFS($D:$D,$C:$C,C2817,$A:$A,_xlfn.MAXIFS($A:$A,$A:$A,"&lt;"&amp;A2817))+SUMIFS(Movimentacao!$D:$D,Movimentacao!$C:$C,C2817,Movimentacao!$A:$A,A2817)</f>
        <v>32774</v>
      </c>
      <c r="E2817" s="2">
        <v>63</v>
      </c>
      <c r="F2817" s="2">
        <f t="shared" si="44"/>
        <v>2064762</v>
      </c>
    </row>
    <row r="2818" spans="1:6" x14ac:dyDescent="0.25">
      <c r="A2818" s="4">
        <v>44504</v>
      </c>
      <c r="B2818" t="s">
        <v>12</v>
      </c>
      <c r="C2818" t="s">
        <v>48</v>
      </c>
      <c r="D2818" s="7">
        <f>SUMIFS($D:$D,$C:$C,C2818,$A:$A,_xlfn.MAXIFS($A:$A,$A:$A,"&lt;"&amp;A2818))+SUMIFS(Movimentacao!$D:$D,Movimentacao!$C:$C,C2818,Movimentacao!$A:$A,A2818)</f>
        <v>105958</v>
      </c>
      <c r="E2818" s="2">
        <v>94.5</v>
      </c>
      <c r="F2818" s="2">
        <f t="shared" si="44"/>
        <v>10013031</v>
      </c>
    </row>
    <row r="2819" spans="1:6" x14ac:dyDescent="0.25">
      <c r="A2819" s="4">
        <v>44504</v>
      </c>
      <c r="B2819" t="s">
        <v>12</v>
      </c>
      <c r="C2819" t="s">
        <v>47</v>
      </c>
      <c r="D2819" s="7">
        <f>SUMIFS($D:$D,$C:$C,C2819,$A:$A,_xlfn.MAXIFS($A:$A,$A:$A,"&lt;"&amp;A2819))+SUMIFS(Movimentacao!$D:$D,Movimentacao!$C:$C,C2819,Movimentacao!$A:$A,A2819)</f>
        <v>72562</v>
      </c>
      <c r="E2819" s="2">
        <v>73</v>
      </c>
      <c r="F2819" s="2">
        <f t="shared" si="44"/>
        <v>5297026</v>
      </c>
    </row>
    <row r="2820" spans="1:6" x14ac:dyDescent="0.25">
      <c r="A2820" s="4">
        <v>44504</v>
      </c>
      <c r="B2820" t="s">
        <v>12</v>
      </c>
      <c r="C2820" t="s">
        <v>55</v>
      </c>
      <c r="D2820" s="7">
        <f>SUMIFS($D:$D,$C:$C,C2820,$A:$A,_xlfn.MAXIFS($A:$A,$A:$A,"&lt;"&amp;A2820))+SUMIFS(Movimentacao!$D:$D,Movimentacao!$C:$C,C2820,Movimentacao!$A:$A,A2820)</f>
        <v>30794</v>
      </c>
      <c r="E2820" s="2">
        <v>99.6</v>
      </c>
      <c r="F2820" s="2">
        <f t="shared" si="44"/>
        <v>3067082.4</v>
      </c>
    </row>
    <row r="2821" spans="1:6" x14ac:dyDescent="0.25">
      <c r="A2821" s="4">
        <v>44505</v>
      </c>
      <c r="B2821" t="s">
        <v>12</v>
      </c>
      <c r="C2821" t="s">
        <v>2672</v>
      </c>
      <c r="D2821" s="7">
        <f>SUMIFS($D:$D,$C:$C,C2821,$A:$A,_xlfn.MAXIFS($A:$A,$A:$A,"&lt;"&amp;A2821))+SUMIFS(Movimentacao!$D:$D,Movimentacao!$C:$C,C2821,Movimentacao!$A:$A,A2821)</f>
        <v>86061</v>
      </c>
      <c r="E2821" s="2">
        <v>71.900000000000006</v>
      </c>
      <c r="F2821" s="2">
        <f t="shared" si="44"/>
        <v>6187785.9000000004</v>
      </c>
    </row>
    <row r="2822" spans="1:6" x14ac:dyDescent="0.25">
      <c r="A2822" s="4">
        <v>44505</v>
      </c>
      <c r="B2822" t="s">
        <v>12</v>
      </c>
      <c r="C2822" t="s">
        <v>2680</v>
      </c>
      <c r="D2822" s="7">
        <f>SUMIFS($D:$D,$C:$C,C2822,$A:$A,_xlfn.MAXIFS($A:$A,$A:$A,"&lt;"&amp;A2822))+SUMIFS(Movimentacao!$D:$D,Movimentacao!$C:$C,C2822,Movimentacao!$A:$A,A2822)</f>
        <v>119850</v>
      </c>
      <c r="E2822" s="2">
        <v>101.5</v>
      </c>
      <c r="F2822" s="2">
        <f t="shared" si="44"/>
        <v>12164775</v>
      </c>
    </row>
    <row r="2823" spans="1:6" x14ac:dyDescent="0.25">
      <c r="A2823" s="4">
        <v>44505</v>
      </c>
      <c r="B2823" t="s">
        <v>12</v>
      </c>
      <c r="C2823" t="s">
        <v>2682</v>
      </c>
      <c r="D2823" s="7">
        <f>SUMIFS($D:$D,$C:$C,C2823,$A:$A,_xlfn.MAXIFS($A:$A,$A:$A,"&lt;"&amp;A2823))+SUMIFS(Movimentacao!$D:$D,Movimentacao!$C:$C,C2823,Movimentacao!$A:$A,A2823)</f>
        <v>79643</v>
      </c>
      <c r="E2823" s="2">
        <v>86.84</v>
      </c>
      <c r="F2823" s="2">
        <f t="shared" si="44"/>
        <v>6916198.1200000001</v>
      </c>
    </row>
    <row r="2824" spans="1:6" x14ac:dyDescent="0.25">
      <c r="A2824" s="4">
        <v>44505</v>
      </c>
      <c r="B2824" t="s">
        <v>12</v>
      </c>
      <c r="C2824" t="s">
        <v>2671</v>
      </c>
      <c r="D2824" s="7">
        <f>SUMIFS($D:$D,$C:$C,C2824,$A:$A,_xlfn.MAXIFS($A:$A,$A:$A,"&lt;"&amp;A2824))+SUMIFS(Movimentacao!$D:$D,Movimentacao!$C:$C,C2824,Movimentacao!$A:$A,A2824)</f>
        <v>47058</v>
      </c>
      <c r="E2824" s="2">
        <v>180</v>
      </c>
      <c r="F2824" s="2">
        <f t="shared" si="44"/>
        <v>8470440</v>
      </c>
    </row>
    <row r="2825" spans="1:6" x14ac:dyDescent="0.25">
      <c r="A2825" s="4">
        <v>44505</v>
      </c>
      <c r="B2825" t="s">
        <v>12</v>
      </c>
      <c r="C2825" t="s">
        <v>2688</v>
      </c>
      <c r="D2825" s="7">
        <f>SUMIFS($D:$D,$C:$C,C2825,$A:$A,_xlfn.MAXIFS($A:$A,$A:$A,"&lt;"&amp;A2825))+SUMIFS(Movimentacao!$D:$D,Movimentacao!$C:$C,C2825,Movimentacao!$A:$A,A2825)</f>
        <v>39486</v>
      </c>
      <c r="E2825" s="2">
        <v>0.09</v>
      </c>
      <c r="F2825" s="2">
        <f t="shared" ref="F2825:F2888" si="45">D2825*E2825</f>
        <v>3553.74</v>
      </c>
    </row>
    <row r="2826" spans="1:6" x14ac:dyDescent="0.25">
      <c r="A2826" s="4">
        <v>44505</v>
      </c>
      <c r="B2826" t="s">
        <v>12</v>
      </c>
      <c r="C2826" t="s">
        <v>2676</v>
      </c>
      <c r="D2826" s="7">
        <f>SUMIFS($D:$D,$C:$C,C2826,$A:$A,_xlfn.MAXIFS($A:$A,$A:$A,"&lt;"&amp;A2826))+SUMIFS(Movimentacao!$D:$D,Movimentacao!$C:$C,C2826,Movimentacao!$A:$A,A2826)</f>
        <v>38536</v>
      </c>
      <c r="E2826" s="2">
        <v>0.79</v>
      </c>
      <c r="F2826" s="2">
        <f t="shared" si="45"/>
        <v>30443.440000000002</v>
      </c>
    </row>
    <row r="2827" spans="1:6" x14ac:dyDescent="0.25">
      <c r="A2827" s="4">
        <v>44505</v>
      </c>
      <c r="B2827" t="s">
        <v>12</v>
      </c>
      <c r="C2827" t="s">
        <v>2684</v>
      </c>
      <c r="D2827" s="7">
        <f>SUMIFS($D:$D,$C:$C,C2827,$A:$A,_xlfn.MAXIFS($A:$A,$A:$A,"&lt;"&amp;A2827))+SUMIFS(Movimentacao!$D:$D,Movimentacao!$C:$C,C2827,Movimentacao!$A:$A,A2827)</f>
        <v>177767</v>
      </c>
      <c r="E2827" s="2">
        <v>100.7</v>
      </c>
      <c r="F2827" s="2">
        <f t="shared" si="45"/>
        <v>17901136.900000002</v>
      </c>
    </row>
    <row r="2828" spans="1:6" x14ac:dyDescent="0.25">
      <c r="A2828" s="4">
        <v>44505</v>
      </c>
      <c r="B2828" t="s">
        <v>12</v>
      </c>
      <c r="C2828" t="s">
        <v>2687</v>
      </c>
      <c r="D2828" s="7">
        <f>SUMIFS($D:$D,$C:$C,C2828,$A:$A,_xlfn.MAXIFS($A:$A,$A:$A,"&lt;"&amp;A2828))+SUMIFS(Movimentacao!$D:$D,Movimentacao!$C:$C,C2828,Movimentacao!$A:$A,A2828)</f>
        <v>6604</v>
      </c>
      <c r="E2828" s="2">
        <v>71.75</v>
      </c>
      <c r="F2828" s="2">
        <f t="shared" si="45"/>
        <v>473837</v>
      </c>
    </row>
    <row r="2829" spans="1:6" x14ac:dyDescent="0.25">
      <c r="A2829" s="4">
        <v>44505</v>
      </c>
      <c r="B2829" t="s">
        <v>12</v>
      </c>
      <c r="C2829" t="s">
        <v>2689</v>
      </c>
      <c r="D2829" s="7">
        <f>SUMIFS($D:$D,$C:$C,C2829,$A:$A,_xlfn.MAXIFS($A:$A,$A:$A,"&lt;"&amp;A2829))+SUMIFS(Movimentacao!$D:$D,Movimentacao!$C:$C,C2829,Movimentacao!$A:$A,A2829)</f>
        <v>2703</v>
      </c>
      <c r="E2829" s="2">
        <v>97.09</v>
      </c>
      <c r="F2829" s="2">
        <f t="shared" si="45"/>
        <v>262434.27</v>
      </c>
    </row>
    <row r="2830" spans="1:6" x14ac:dyDescent="0.25">
      <c r="A2830" s="4">
        <v>44505</v>
      </c>
      <c r="B2830" t="s">
        <v>12</v>
      </c>
      <c r="C2830" t="s">
        <v>2670</v>
      </c>
      <c r="D2830" s="7">
        <f>SUMIFS($D:$D,$C:$C,C2830,$A:$A,_xlfn.MAXIFS($A:$A,$A:$A,"&lt;"&amp;A2830))+SUMIFS(Movimentacao!$D:$D,Movimentacao!$C:$C,C2830,Movimentacao!$A:$A,A2830)</f>
        <v>35431</v>
      </c>
      <c r="E2830" s="2">
        <v>66.28</v>
      </c>
      <c r="F2830" s="2">
        <f t="shared" si="45"/>
        <v>2348366.6800000002</v>
      </c>
    </row>
    <row r="2831" spans="1:6" x14ac:dyDescent="0.25">
      <c r="A2831" s="4">
        <v>44505</v>
      </c>
      <c r="B2831" t="s">
        <v>12</v>
      </c>
      <c r="C2831" t="s">
        <v>55</v>
      </c>
      <c r="D2831" s="7">
        <f>SUMIFS($D:$D,$C:$C,C2831,$A:$A,_xlfn.MAXIFS($A:$A,$A:$A,"&lt;"&amp;A2831))+SUMIFS(Movimentacao!$D:$D,Movimentacao!$C:$C,C2831,Movimentacao!$A:$A,A2831)</f>
        <v>30794</v>
      </c>
      <c r="E2831" s="2">
        <v>99.5</v>
      </c>
      <c r="F2831" s="2">
        <f t="shared" si="45"/>
        <v>3064003</v>
      </c>
    </row>
    <row r="2832" spans="1:6" x14ac:dyDescent="0.25">
      <c r="A2832" s="4">
        <v>44505</v>
      </c>
      <c r="B2832" t="s">
        <v>12</v>
      </c>
      <c r="C2832" t="s">
        <v>47</v>
      </c>
      <c r="D2832" s="7">
        <f>SUMIFS($D:$D,$C:$C,C2832,$A:$A,_xlfn.MAXIFS($A:$A,$A:$A,"&lt;"&amp;A2832))+SUMIFS(Movimentacao!$D:$D,Movimentacao!$C:$C,C2832,Movimentacao!$A:$A,A2832)</f>
        <v>72562</v>
      </c>
      <c r="E2832" s="2">
        <v>74.03</v>
      </c>
      <c r="F2832" s="2">
        <f t="shared" si="45"/>
        <v>5371764.8600000003</v>
      </c>
    </row>
    <row r="2833" spans="1:6" x14ac:dyDescent="0.25">
      <c r="A2833" s="4">
        <v>44505</v>
      </c>
      <c r="B2833" t="s">
        <v>12</v>
      </c>
      <c r="C2833" t="s">
        <v>48</v>
      </c>
      <c r="D2833" s="7">
        <f>SUMIFS($D:$D,$C:$C,C2833,$A:$A,_xlfn.MAXIFS($A:$A,$A:$A,"&lt;"&amp;A2833))+SUMIFS(Movimentacao!$D:$D,Movimentacao!$C:$C,C2833,Movimentacao!$A:$A,A2833)</f>
        <v>103794</v>
      </c>
      <c r="E2833" s="2">
        <v>93.72</v>
      </c>
      <c r="F2833" s="2">
        <f t="shared" si="45"/>
        <v>9727573.6799999997</v>
      </c>
    </row>
    <row r="2834" spans="1:6" x14ac:dyDescent="0.25">
      <c r="A2834" s="4">
        <v>44505</v>
      </c>
      <c r="B2834" t="s">
        <v>12</v>
      </c>
      <c r="C2834" t="s">
        <v>49</v>
      </c>
      <c r="D2834" s="7">
        <f>SUMIFS($D:$D,$C:$C,C2834,$A:$A,_xlfn.MAXIFS($A:$A,$A:$A,"&lt;"&amp;A2834))+SUMIFS(Movimentacao!$D:$D,Movimentacao!$C:$C,C2834,Movimentacao!$A:$A,A2834)</f>
        <v>32774</v>
      </c>
      <c r="E2834" s="2">
        <v>62.38</v>
      </c>
      <c r="F2834" s="2">
        <f t="shared" si="45"/>
        <v>2044442.12</v>
      </c>
    </row>
    <row r="2835" spans="1:6" x14ac:dyDescent="0.25">
      <c r="A2835" s="4">
        <v>44505</v>
      </c>
      <c r="B2835" t="s">
        <v>12</v>
      </c>
      <c r="C2835" t="s">
        <v>50</v>
      </c>
      <c r="D2835" s="7">
        <f>SUMIFS($D:$D,$C:$C,C2835,$A:$A,_xlfn.MAXIFS($A:$A,$A:$A,"&lt;"&amp;A2835))+SUMIFS(Movimentacao!$D:$D,Movimentacao!$C:$C,C2835,Movimentacao!$A:$A,A2835)</f>
        <v>128445</v>
      </c>
      <c r="E2835" s="2">
        <v>97.5</v>
      </c>
      <c r="F2835" s="2">
        <f t="shared" si="45"/>
        <v>12523387.5</v>
      </c>
    </row>
    <row r="2836" spans="1:6" x14ac:dyDescent="0.25">
      <c r="A2836" s="4">
        <v>44505</v>
      </c>
      <c r="B2836" t="s">
        <v>12</v>
      </c>
      <c r="C2836" t="s">
        <v>56</v>
      </c>
      <c r="D2836" s="7">
        <f>SUMIFS($D:$D,$C:$C,C2836,$A:$A,_xlfn.MAXIFS($A:$A,$A:$A,"&lt;"&amp;A2836))+SUMIFS(Movimentacao!$D:$D,Movimentacao!$C:$C,C2836,Movimentacao!$A:$A,A2836)</f>
        <v>110250</v>
      </c>
      <c r="E2836" s="2">
        <v>95.7</v>
      </c>
      <c r="F2836" s="2">
        <f t="shared" si="45"/>
        <v>10550925</v>
      </c>
    </row>
    <row r="2837" spans="1:6" x14ac:dyDescent="0.25">
      <c r="A2837" s="4">
        <v>44505</v>
      </c>
      <c r="B2837" t="s">
        <v>12</v>
      </c>
      <c r="C2837" t="s">
        <v>52</v>
      </c>
      <c r="D2837" s="7">
        <f>SUMIFS($D:$D,$C:$C,C2837,$A:$A,_xlfn.MAXIFS($A:$A,$A:$A,"&lt;"&amp;A2837))+SUMIFS(Movimentacao!$D:$D,Movimentacao!$C:$C,C2837,Movimentacao!$A:$A,A2837)</f>
        <v>187039</v>
      </c>
      <c r="E2837" s="2">
        <v>98.1</v>
      </c>
      <c r="F2837" s="2">
        <f t="shared" si="45"/>
        <v>18348525.899999999</v>
      </c>
    </row>
    <row r="2838" spans="1:6" x14ac:dyDescent="0.25">
      <c r="A2838" s="4">
        <v>44505</v>
      </c>
      <c r="B2838" t="s">
        <v>12</v>
      </c>
      <c r="C2838" t="s">
        <v>53</v>
      </c>
      <c r="D2838" s="7">
        <f>SUMIFS($D:$D,$C:$C,C2838,$A:$A,_xlfn.MAXIFS($A:$A,$A:$A,"&lt;"&amp;A2838))+SUMIFS(Movimentacao!$D:$D,Movimentacao!$C:$C,C2838,Movimentacao!$A:$A,A2838)</f>
        <v>101225</v>
      </c>
      <c r="E2838" s="2">
        <v>87.84</v>
      </c>
      <c r="F2838" s="2">
        <f t="shared" si="45"/>
        <v>8891604</v>
      </c>
    </row>
    <row r="2839" spans="1:6" x14ac:dyDescent="0.25">
      <c r="A2839" s="4">
        <v>44505</v>
      </c>
      <c r="B2839" t="s">
        <v>12</v>
      </c>
      <c r="C2839" t="s">
        <v>54</v>
      </c>
      <c r="D2839" s="7">
        <f>SUMIFS($D:$D,$C:$C,C2839,$A:$A,_xlfn.MAXIFS($A:$A,$A:$A,"&lt;"&amp;A2839))+SUMIFS(Movimentacao!$D:$D,Movimentacao!$C:$C,C2839,Movimentacao!$A:$A,A2839)</f>
        <v>85416</v>
      </c>
      <c r="E2839" s="2">
        <v>49.41</v>
      </c>
      <c r="F2839" s="2">
        <f t="shared" si="45"/>
        <v>4220404.5599999996</v>
      </c>
    </row>
    <row r="2840" spans="1:6" x14ac:dyDescent="0.25">
      <c r="A2840" s="4">
        <v>44505</v>
      </c>
      <c r="B2840" t="s">
        <v>12</v>
      </c>
      <c r="C2840" t="s">
        <v>51</v>
      </c>
      <c r="D2840" s="7">
        <f>SUMIFS($D:$D,$C:$C,C2840,$A:$A,_xlfn.MAXIFS($A:$A,$A:$A,"&lt;"&amp;A2840))+SUMIFS(Movimentacao!$D:$D,Movimentacao!$C:$C,C2840,Movimentacao!$A:$A,A2840)</f>
        <v>34212</v>
      </c>
      <c r="E2840" s="2">
        <v>101.17</v>
      </c>
      <c r="F2840" s="2">
        <f t="shared" si="45"/>
        <v>3461228.04</v>
      </c>
    </row>
    <row r="2841" spans="1:6" x14ac:dyDescent="0.25">
      <c r="A2841" s="4">
        <v>44508</v>
      </c>
      <c r="B2841" t="s">
        <v>12</v>
      </c>
      <c r="C2841" t="s">
        <v>2670</v>
      </c>
      <c r="D2841" s="7">
        <f>SUMIFS($D:$D,$C:$C,C2841,$A:$A,_xlfn.MAXIFS($A:$A,$A:$A,"&lt;"&amp;A2841))+SUMIFS(Movimentacao!$D:$D,Movimentacao!$C:$C,C2841,Movimentacao!$A:$A,A2841)</f>
        <v>30265</v>
      </c>
      <c r="E2841" s="2">
        <v>65.02</v>
      </c>
      <c r="F2841" s="2">
        <f t="shared" si="45"/>
        <v>1967830.2999999998</v>
      </c>
    </row>
    <row r="2842" spans="1:6" x14ac:dyDescent="0.25">
      <c r="A2842" s="4">
        <v>44508</v>
      </c>
      <c r="B2842" t="s">
        <v>12</v>
      </c>
      <c r="C2842" t="s">
        <v>2684</v>
      </c>
      <c r="D2842" s="7">
        <f>SUMIFS($D:$D,$C:$C,C2842,$A:$A,_xlfn.MAXIFS($A:$A,$A:$A,"&lt;"&amp;A2842))+SUMIFS(Movimentacao!$D:$D,Movimentacao!$C:$C,C2842,Movimentacao!$A:$A,A2842)</f>
        <v>177767</v>
      </c>
      <c r="E2842" s="2">
        <v>100.2</v>
      </c>
      <c r="F2842" s="2">
        <f t="shared" si="45"/>
        <v>17812253.400000002</v>
      </c>
    </row>
    <row r="2843" spans="1:6" x14ac:dyDescent="0.25">
      <c r="A2843" s="4">
        <v>44508</v>
      </c>
      <c r="B2843" t="s">
        <v>12</v>
      </c>
      <c r="C2843" t="s">
        <v>2676</v>
      </c>
      <c r="D2843" s="7">
        <f>SUMIFS($D:$D,$C:$C,C2843,$A:$A,_xlfn.MAXIFS($A:$A,$A:$A,"&lt;"&amp;A2843))+SUMIFS(Movimentacao!$D:$D,Movimentacao!$C:$C,C2843,Movimentacao!$A:$A,A2843)</f>
        <v>38536</v>
      </c>
      <c r="E2843" s="2">
        <v>0.65</v>
      </c>
      <c r="F2843" s="2">
        <f t="shared" si="45"/>
        <v>25048.400000000001</v>
      </c>
    </row>
    <row r="2844" spans="1:6" x14ac:dyDescent="0.25">
      <c r="A2844" s="4">
        <v>44508</v>
      </c>
      <c r="B2844" t="s">
        <v>12</v>
      </c>
      <c r="C2844" t="s">
        <v>2688</v>
      </c>
      <c r="D2844" s="7">
        <f>SUMIFS($D:$D,$C:$C,C2844,$A:$A,_xlfn.MAXIFS($A:$A,$A:$A,"&lt;"&amp;A2844))+SUMIFS(Movimentacao!$D:$D,Movimentacao!$C:$C,C2844,Movimentacao!$A:$A,A2844)</f>
        <v>39486</v>
      </c>
      <c r="E2844" s="2">
        <v>0.09</v>
      </c>
      <c r="F2844" s="2">
        <f t="shared" si="45"/>
        <v>3553.74</v>
      </c>
    </row>
    <row r="2845" spans="1:6" x14ac:dyDescent="0.25">
      <c r="A2845" s="4">
        <v>44508</v>
      </c>
      <c r="B2845" t="s">
        <v>12</v>
      </c>
      <c r="C2845" t="s">
        <v>2687</v>
      </c>
      <c r="D2845" s="7">
        <f>SUMIFS($D:$D,$C:$C,C2845,$A:$A,_xlfn.MAXIFS($A:$A,$A:$A,"&lt;"&amp;A2845))+SUMIFS(Movimentacao!$D:$D,Movimentacao!$C:$C,C2845,Movimentacao!$A:$A,A2845)</f>
        <v>6604</v>
      </c>
      <c r="E2845" s="2">
        <v>71.83</v>
      </c>
      <c r="F2845" s="2">
        <f t="shared" si="45"/>
        <v>474365.32</v>
      </c>
    </row>
    <row r="2846" spans="1:6" x14ac:dyDescent="0.25">
      <c r="A2846" s="4">
        <v>44508</v>
      </c>
      <c r="B2846" t="s">
        <v>12</v>
      </c>
      <c r="C2846" t="s">
        <v>2682</v>
      </c>
      <c r="D2846" s="7">
        <f>SUMIFS($D:$D,$C:$C,C2846,$A:$A,_xlfn.MAXIFS($A:$A,$A:$A,"&lt;"&amp;A2846))+SUMIFS(Movimentacao!$D:$D,Movimentacao!$C:$C,C2846,Movimentacao!$A:$A,A2846)</f>
        <v>79643</v>
      </c>
      <c r="E2846" s="2">
        <v>86</v>
      </c>
      <c r="F2846" s="2">
        <f t="shared" si="45"/>
        <v>6849298</v>
      </c>
    </row>
    <row r="2847" spans="1:6" x14ac:dyDescent="0.25">
      <c r="A2847" s="4">
        <v>44508</v>
      </c>
      <c r="B2847" t="s">
        <v>12</v>
      </c>
      <c r="C2847" t="s">
        <v>2680</v>
      </c>
      <c r="D2847" s="7">
        <f>SUMIFS($D:$D,$C:$C,C2847,$A:$A,_xlfn.MAXIFS($A:$A,$A:$A,"&lt;"&amp;A2847))+SUMIFS(Movimentacao!$D:$D,Movimentacao!$C:$C,C2847,Movimentacao!$A:$A,A2847)</f>
        <v>119850</v>
      </c>
      <c r="E2847" s="2">
        <v>101.8</v>
      </c>
      <c r="F2847" s="2">
        <f t="shared" si="45"/>
        <v>12200730</v>
      </c>
    </row>
    <row r="2848" spans="1:6" x14ac:dyDescent="0.25">
      <c r="A2848" s="4">
        <v>44508</v>
      </c>
      <c r="B2848" t="s">
        <v>12</v>
      </c>
      <c r="C2848" t="s">
        <v>2672</v>
      </c>
      <c r="D2848" s="7">
        <f>SUMIFS($D:$D,$C:$C,C2848,$A:$A,_xlfn.MAXIFS($A:$A,$A:$A,"&lt;"&amp;A2848))+SUMIFS(Movimentacao!$D:$D,Movimentacao!$C:$C,C2848,Movimentacao!$A:$A,A2848)</f>
        <v>82471</v>
      </c>
      <c r="E2848" s="2">
        <v>72.72</v>
      </c>
      <c r="F2848" s="2">
        <f t="shared" si="45"/>
        <v>5997291.1200000001</v>
      </c>
    </row>
    <row r="2849" spans="1:6" x14ac:dyDescent="0.25">
      <c r="A2849" s="4">
        <v>44508</v>
      </c>
      <c r="B2849" t="s">
        <v>12</v>
      </c>
      <c r="C2849" t="s">
        <v>2671</v>
      </c>
      <c r="D2849" s="7">
        <f>SUMIFS($D:$D,$C:$C,C2849,$A:$A,_xlfn.MAXIFS($A:$A,$A:$A,"&lt;"&amp;A2849))+SUMIFS(Movimentacao!$D:$D,Movimentacao!$C:$C,C2849,Movimentacao!$A:$A,A2849)</f>
        <v>45736</v>
      </c>
      <c r="E2849" s="2">
        <v>178</v>
      </c>
      <c r="F2849" s="2">
        <f t="shared" si="45"/>
        <v>8141008</v>
      </c>
    </row>
    <row r="2850" spans="1:6" x14ac:dyDescent="0.25">
      <c r="A2850" s="4">
        <v>44508</v>
      </c>
      <c r="B2850" t="s">
        <v>12</v>
      </c>
      <c r="C2850" t="s">
        <v>2689</v>
      </c>
      <c r="D2850" s="7">
        <f>SUMIFS($D:$D,$C:$C,C2850,$A:$A,_xlfn.MAXIFS($A:$A,$A:$A,"&lt;"&amp;A2850))+SUMIFS(Movimentacao!$D:$D,Movimentacao!$C:$C,C2850,Movimentacao!$A:$A,A2850)</f>
        <v>12999</v>
      </c>
      <c r="E2850" s="2">
        <v>97.2</v>
      </c>
      <c r="F2850" s="2">
        <f t="shared" si="45"/>
        <v>1263502.8</v>
      </c>
    </row>
    <row r="2851" spans="1:6" x14ac:dyDescent="0.25">
      <c r="A2851" s="4">
        <v>44508</v>
      </c>
      <c r="B2851" t="s">
        <v>12</v>
      </c>
      <c r="C2851" t="s">
        <v>56</v>
      </c>
      <c r="D2851" s="7">
        <f>SUMIFS($D:$D,$C:$C,C2851,$A:$A,_xlfn.MAXIFS($A:$A,$A:$A,"&lt;"&amp;A2851))+SUMIFS(Movimentacao!$D:$D,Movimentacao!$C:$C,C2851,Movimentacao!$A:$A,A2851)</f>
        <v>109973</v>
      </c>
      <c r="E2851" s="2">
        <v>95.06</v>
      </c>
      <c r="F2851" s="2">
        <f t="shared" si="45"/>
        <v>10454033.380000001</v>
      </c>
    </row>
    <row r="2852" spans="1:6" x14ac:dyDescent="0.25">
      <c r="A2852" s="4">
        <v>44508</v>
      </c>
      <c r="B2852" t="s">
        <v>12</v>
      </c>
      <c r="C2852" t="s">
        <v>54</v>
      </c>
      <c r="D2852" s="7">
        <f>SUMIFS($D:$D,$C:$C,C2852,$A:$A,_xlfn.MAXIFS($A:$A,$A:$A,"&lt;"&amp;A2852))+SUMIFS(Movimentacao!$D:$D,Movimentacao!$C:$C,C2852,Movimentacao!$A:$A,A2852)</f>
        <v>85405</v>
      </c>
      <c r="E2852" s="2">
        <v>48.9</v>
      </c>
      <c r="F2852" s="2">
        <f t="shared" si="45"/>
        <v>4176304.5</v>
      </c>
    </row>
    <row r="2853" spans="1:6" x14ac:dyDescent="0.25">
      <c r="A2853" s="4">
        <v>44508</v>
      </c>
      <c r="B2853" t="s">
        <v>12</v>
      </c>
      <c r="C2853" t="s">
        <v>53</v>
      </c>
      <c r="D2853" s="7">
        <f>SUMIFS($D:$D,$C:$C,C2853,$A:$A,_xlfn.MAXIFS($A:$A,$A:$A,"&lt;"&amp;A2853))+SUMIFS(Movimentacao!$D:$D,Movimentacao!$C:$C,C2853,Movimentacao!$A:$A,A2853)</f>
        <v>100880</v>
      </c>
      <c r="E2853" s="2">
        <v>86.4</v>
      </c>
      <c r="F2853" s="2">
        <f t="shared" si="45"/>
        <v>8716032</v>
      </c>
    </row>
    <row r="2854" spans="1:6" x14ac:dyDescent="0.25">
      <c r="A2854" s="4">
        <v>44508</v>
      </c>
      <c r="B2854" t="s">
        <v>12</v>
      </c>
      <c r="C2854" t="s">
        <v>52</v>
      </c>
      <c r="D2854" s="7">
        <f>SUMIFS($D:$D,$C:$C,C2854,$A:$A,_xlfn.MAXIFS($A:$A,$A:$A,"&lt;"&amp;A2854))+SUMIFS(Movimentacao!$D:$D,Movimentacao!$C:$C,C2854,Movimentacao!$A:$A,A2854)</f>
        <v>187039</v>
      </c>
      <c r="E2854" s="2">
        <v>97.99</v>
      </c>
      <c r="F2854" s="2">
        <f t="shared" si="45"/>
        <v>18327951.609999999</v>
      </c>
    </row>
    <row r="2855" spans="1:6" x14ac:dyDescent="0.25">
      <c r="A2855" s="4">
        <v>44508</v>
      </c>
      <c r="B2855" t="s">
        <v>12</v>
      </c>
      <c r="C2855" t="s">
        <v>51</v>
      </c>
      <c r="D2855" s="7">
        <f>SUMIFS($D:$D,$C:$C,C2855,$A:$A,_xlfn.MAXIFS($A:$A,$A:$A,"&lt;"&amp;A2855))+SUMIFS(Movimentacao!$D:$D,Movimentacao!$C:$C,C2855,Movimentacao!$A:$A,A2855)</f>
        <v>34212</v>
      </c>
      <c r="E2855" s="2">
        <v>101</v>
      </c>
      <c r="F2855" s="2">
        <f t="shared" si="45"/>
        <v>3455412</v>
      </c>
    </row>
    <row r="2856" spans="1:6" x14ac:dyDescent="0.25">
      <c r="A2856" s="4">
        <v>44508</v>
      </c>
      <c r="B2856" t="s">
        <v>12</v>
      </c>
      <c r="C2856" t="s">
        <v>50</v>
      </c>
      <c r="D2856" s="7">
        <f>SUMIFS($D:$D,$C:$C,C2856,$A:$A,_xlfn.MAXIFS($A:$A,$A:$A,"&lt;"&amp;A2856))+SUMIFS(Movimentacao!$D:$D,Movimentacao!$C:$C,C2856,Movimentacao!$A:$A,A2856)</f>
        <v>127062</v>
      </c>
      <c r="E2856" s="2">
        <v>96.51</v>
      </c>
      <c r="F2856" s="2">
        <f t="shared" si="45"/>
        <v>12262753.620000001</v>
      </c>
    </row>
    <row r="2857" spans="1:6" x14ac:dyDescent="0.25">
      <c r="A2857" s="4">
        <v>44508</v>
      </c>
      <c r="B2857" t="s">
        <v>12</v>
      </c>
      <c r="C2857" t="s">
        <v>49</v>
      </c>
      <c r="D2857" s="7">
        <f>SUMIFS($D:$D,$C:$C,C2857,$A:$A,_xlfn.MAXIFS($A:$A,$A:$A,"&lt;"&amp;A2857))+SUMIFS(Movimentacao!$D:$D,Movimentacao!$C:$C,C2857,Movimentacao!$A:$A,A2857)</f>
        <v>32774</v>
      </c>
      <c r="E2857" s="2">
        <v>63</v>
      </c>
      <c r="F2857" s="2">
        <f t="shared" si="45"/>
        <v>2064762</v>
      </c>
    </row>
    <row r="2858" spans="1:6" x14ac:dyDescent="0.25">
      <c r="A2858" s="4">
        <v>44508</v>
      </c>
      <c r="B2858" t="s">
        <v>12</v>
      </c>
      <c r="C2858" t="s">
        <v>48</v>
      </c>
      <c r="D2858" s="7">
        <f>SUMIFS($D:$D,$C:$C,C2858,$A:$A,_xlfn.MAXIFS($A:$A,$A:$A,"&lt;"&amp;A2858))+SUMIFS(Movimentacao!$D:$D,Movimentacao!$C:$C,C2858,Movimentacao!$A:$A,A2858)</f>
        <v>101297</v>
      </c>
      <c r="E2858" s="2">
        <v>93.88</v>
      </c>
      <c r="F2858" s="2">
        <f t="shared" si="45"/>
        <v>9509762.3599999994</v>
      </c>
    </row>
    <row r="2859" spans="1:6" x14ac:dyDescent="0.25">
      <c r="A2859" s="4">
        <v>44508</v>
      </c>
      <c r="B2859" t="s">
        <v>12</v>
      </c>
      <c r="C2859" t="s">
        <v>47</v>
      </c>
      <c r="D2859" s="7">
        <f>SUMIFS($D:$D,$C:$C,C2859,$A:$A,_xlfn.MAXIFS($A:$A,$A:$A,"&lt;"&amp;A2859))+SUMIFS(Movimentacao!$D:$D,Movimentacao!$C:$C,C2859,Movimentacao!$A:$A,A2859)</f>
        <v>72562</v>
      </c>
      <c r="E2859" s="2">
        <v>74.5</v>
      </c>
      <c r="F2859" s="2">
        <f t="shared" si="45"/>
        <v>5405869</v>
      </c>
    </row>
    <row r="2860" spans="1:6" x14ac:dyDescent="0.25">
      <c r="A2860" s="4">
        <v>44508</v>
      </c>
      <c r="B2860" t="s">
        <v>12</v>
      </c>
      <c r="C2860" t="s">
        <v>55</v>
      </c>
      <c r="D2860" s="7">
        <f>SUMIFS($D:$D,$C:$C,C2860,$A:$A,_xlfn.MAXIFS($A:$A,$A:$A,"&lt;"&amp;A2860))+SUMIFS(Movimentacao!$D:$D,Movimentacao!$C:$C,C2860,Movimentacao!$A:$A,A2860)</f>
        <v>30794</v>
      </c>
      <c r="E2860" s="2">
        <v>99.5</v>
      </c>
      <c r="F2860" s="2">
        <f t="shared" si="45"/>
        <v>3064003</v>
      </c>
    </row>
    <row r="2861" spans="1:6" x14ac:dyDescent="0.25">
      <c r="A2861" s="4">
        <v>44509</v>
      </c>
      <c r="B2861" t="s">
        <v>12</v>
      </c>
      <c r="C2861" t="s">
        <v>2672</v>
      </c>
      <c r="D2861" s="7">
        <f>SUMIFS($D:$D,$C:$C,C2861,$A:$A,_xlfn.MAXIFS($A:$A,$A:$A,"&lt;"&amp;A2861))+SUMIFS(Movimentacao!$D:$D,Movimentacao!$C:$C,C2861,Movimentacao!$A:$A,A2861)</f>
        <v>80589</v>
      </c>
      <c r="E2861" s="2">
        <v>72.02</v>
      </c>
      <c r="F2861" s="2">
        <f t="shared" si="45"/>
        <v>5804019.7799999993</v>
      </c>
    </row>
    <row r="2862" spans="1:6" x14ac:dyDescent="0.25">
      <c r="A2862" s="4">
        <v>44509</v>
      </c>
      <c r="B2862" t="s">
        <v>12</v>
      </c>
      <c r="C2862" t="s">
        <v>2680</v>
      </c>
      <c r="D2862" s="7">
        <f>SUMIFS($D:$D,$C:$C,C2862,$A:$A,_xlfn.MAXIFS($A:$A,$A:$A,"&lt;"&amp;A2862))+SUMIFS(Movimentacao!$D:$D,Movimentacao!$C:$C,C2862,Movimentacao!$A:$A,A2862)</f>
        <v>119850</v>
      </c>
      <c r="E2862" s="2">
        <v>100.9</v>
      </c>
      <c r="F2862" s="2">
        <f t="shared" si="45"/>
        <v>12092865</v>
      </c>
    </row>
    <row r="2863" spans="1:6" x14ac:dyDescent="0.25">
      <c r="A2863" s="4">
        <v>44509</v>
      </c>
      <c r="B2863" t="s">
        <v>12</v>
      </c>
      <c r="C2863" t="s">
        <v>2682</v>
      </c>
      <c r="D2863" s="7">
        <f>SUMIFS($D:$D,$C:$C,C2863,$A:$A,_xlfn.MAXIFS($A:$A,$A:$A,"&lt;"&amp;A2863))+SUMIFS(Movimentacao!$D:$D,Movimentacao!$C:$C,C2863,Movimentacao!$A:$A,A2863)</f>
        <v>79643</v>
      </c>
      <c r="E2863" s="2">
        <v>82.62</v>
      </c>
      <c r="F2863" s="2">
        <f t="shared" si="45"/>
        <v>6580104.6600000001</v>
      </c>
    </row>
    <row r="2864" spans="1:6" x14ac:dyDescent="0.25">
      <c r="A2864" s="4">
        <v>44509</v>
      </c>
      <c r="B2864" t="s">
        <v>12</v>
      </c>
      <c r="C2864" t="s">
        <v>2687</v>
      </c>
      <c r="D2864" s="7">
        <f>SUMIFS($D:$D,$C:$C,C2864,$A:$A,_xlfn.MAXIFS($A:$A,$A:$A,"&lt;"&amp;A2864))+SUMIFS(Movimentacao!$D:$D,Movimentacao!$C:$C,C2864,Movimentacao!$A:$A,A2864)</f>
        <v>6604</v>
      </c>
      <c r="E2864" s="2">
        <v>71.17</v>
      </c>
      <c r="F2864" s="2">
        <f t="shared" si="45"/>
        <v>470006.68</v>
      </c>
    </row>
    <row r="2865" spans="1:6" x14ac:dyDescent="0.25">
      <c r="A2865" s="4">
        <v>44509</v>
      </c>
      <c r="B2865" t="s">
        <v>12</v>
      </c>
      <c r="C2865" t="s">
        <v>2689</v>
      </c>
      <c r="D2865" s="7">
        <f>SUMIFS($D:$D,$C:$C,C2865,$A:$A,_xlfn.MAXIFS($A:$A,$A:$A,"&lt;"&amp;A2865))+SUMIFS(Movimentacao!$D:$D,Movimentacao!$C:$C,C2865,Movimentacao!$A:$A,A2865)</f>
        <v>24014</v>
      </c>
      <c r="E2865" s="2">
        <v>96.8</v>
      </c>
      <c r="F2865" s="2">
        <f t="shared" si="45"/>
        <v>2324555.1999999997</v>
      </c>
    </row>
    <row r="2866" spans="1:6" x14ac:dyDescent="0.25">
      <c r="A2866" s="4">
        <v>44509</v>
      </c>
      <c r="B2866" t="s">
        <v>12</v>
      </c>
      <c r="C2866" t="s">
        <v>2676</v>
      </c>
      <c r="D2866" s="7">
        <f>SUMIFS($D:$D,$C:$C,C2866,$A:$A,_xlfn.MAXIFS($A:$A,$A:$A,"&lt;"&amp;A2866))+SUMIFS(Movimentacao!$D:$D,Movimentacao!$C:$C,C2866,Movimentacao!$A:$A,A2866)</f>
        <v>0</v>
      </c>
      <c r="E2866" s="2">
        <v>98</v>
      </c>
      <c r="F2866" s="2">
        <f t="shared" si="45"/>
        <v>0</v>
      </c>
    </row>
    <row r="2867" spans="1:6" x14ac:dyDescent="0.25">
      <c r="A2867" s="4">
        <v>44509</v>
      </c>
      <c r="B2867" t="s">
        <v>12</v>
      </c>
      <c r="C2867" t="s">
        <v>2684</v>
      </c>
      <c r="D2867" s="7">
        <f>SUMIFS($D:$D,$C:$C,C2867,$A:$A,_xlfn.MAXIFS($A:$A,$A:$A,"&lt;"&amp;A2867))+SUMIFS(Movimentacao!$D:$D,Movimentacao!$C:$C,C2867,Movimentacao!$A:$A,A2867)</f>
        <v>177767</v>
      </c>
      <c r="E2867" s="2">
        <v>99.95</v>
      </c>
      <c r="F2867" s="2">
        <f t="shared" si="45"/>
        <v>17767811.650000002</v>
      </c>
    </row>
    <row r="2868" spans="1:6" x14ac:dyDescent="0.25">
      <c r="A2868" s="4">
        <v>44509</v>
      </c>
      <c r="B2868" t="s">
        <v>12</v>
      </c>
      <c r="C2868" t="s">
        <v>2671</v>
      </c>
      <c r="D2868" s="7">
        <f>SUMIFS($D:$D,$C:$C,C2868,$A:$A,_xlfn.MAXIFS($A:$A,$A:$A,"&lt;"&amp;A2868))+SUMIFS(Movimentacao!$D:$D,Movimentacao!$C:$C,C2868,Movimentacao!$A:$A,A2868)</f>
        <v>45530</v>
      </c>
      <c r="E2868" s="2">
        <v>176</v>
      </c>
      <c r="F2868" s="2">
        <f t="shared" si="45"/>
        <v>8013280</v>
      </c>
    </row>
    <row r="2869" spans="1:6" x14ac:dyDescent="0.25">
      <c r="A2869" s="4">
        <v>44509</v>
      </c>
      <c r="B2869" t="s">
        <v>12</v>
      </c>
      <c r="C2869" t="s">
        <v>2688</v>
      </c>
      <c r="D2869" s="7">
        <f>SUMIFS($D:$D,$C:$C,C2869,$A:$A,_xlfn.MAXIFS($A:$A,$A:$A,"&lt;"&amp;A2869))+SUMIFS(Movimentacao!$D:$D,Movimentacao!$C:$C,C2869,Movimentacao!$A:$A,A2869)</f>
        <v>39486</v>
      </c>
      <c r="E2869" s="2">
        <v>0.09</v>
      </c>
      <c r="F2869" s="2">
        <f t="shared" si="45"/>
        <v>3553.74</v>
      </c>
    </row>
    <row r="2870" spans="1:6" x14ac:dyDescent="0.25">
      <c r="A2870" s="4">
        <v>44509</v>
      </c>
      <c r="B2870" t="s">
        <v>12</v>
      </c>
      <c r="C2870" t="s">
        <v>2670</v>
      </c>
      <c r="D2870" s="7">
        <f>SUMIFS($D:$D,$C:$C,C2870,$A:$A,_xlfn.MAXIFS($A:$A,$A:$A,"&lt;"&amp;A2870))+SUMIFS(Movimentacao!$D:$D,Movimentacao!$C:$C,C2870,Movimentacao!$A:$A,A2870)</f>
        <v>28438</v>
      </c>
      <c r="E2870" s="2">
        <v>64</v>
      </c>
      <c r="F2870" s="2">
        <f t="shared" si="45"/>
        <v>1820032</v>
      </c>
    </row>
    <row r="2871" spans="1:6" x14ac:dyDescent="0.25">
      <c r="A2871" s="4">
        <v>44509</v>
      </c>
      <c r="B2871" t="s">
        <v>12</v>
      </c>
      <c r="C2871" t="s">
        <v>53</v>
      </c>
      <c r="D2871" s="7">
        <f>SUMIFS($D:$D,$C:$C,C2871,$A:$A,_xlfn.MAXIFS($A:$A,$A:$A,"&lt;"&amp;A2871))+SUMIFS(Movimentacao!$D:$D,Movimentacao!$C:$C,C2871,Movimentacao!$A:$A,A2871)</f>
        <v>100287</v>
      </c>
      <c r="E2871" s="2">
        <v>86.5</v>
      </c>
      <c r="F2871" s="2">
        <f t="shared" si="45"/>
        <v>8674825.5</v>
      </c>
    </row>
    <row r="2872" spans="1:6" x14ac:dyDescent="0.25">
      <c r="A2872" s="4">
        <v>44509</v>
      </c>
      <c r="B2872" t="s">
        <v>12</v>
      </c>
      <c r="C2872" t="s">
        <v>55</v>
      </c>
      <c r="D2872" s="7">
        <f>SUMIFS($D:$D,$C:$C,C2872,$A:$A,_xlfn.MAXIFS($A:$A,$A:$A,"&lt;"&amp;A2872))+SUMIFS(Movimentacao!$D:$D,Movimentacao!$C:$C,C2872,Movimentacao!$A:$A,A2872)</f>
        <v>30794</v>
      </c>
      <c r="E2872" s="2">
        <v>99.5</v>
      </c>
      <c r="F2872" s="2">
        <f t="shared" si="45"/>
        <v>3064003</v>
      </c>
    </row>
    <row r="2873" spans="1:6" x14ac:dyDescent="0.25">
      <c r="A2873" s="4">
        <v>44509</v>
      </c>
      <c r="B2873" t="s">
        <v>12</v>
      </c>
      <c r="C2873" t="s">
        <v>48</v>
      </c>
      <c r="D2873" s="7">
        <f>SUMIFS($D:$D,$C:$C,C2873,$A:$A,_xlfn.MAXIFS($A:$A,$A:$A,"&lt;"&amp;A2873))+SUMIFS(Movimentacao!$D:$D,Movimentacao!$C:$C,C2873,Movimentacao!$A:$A,A2873)</f>
        <v>99317</v>
      </c>
      <c r="E2873" s="2">
        <v>92.4</v>
      </c>
      <c r="F2873" s="2">
        <f t="shared" si="45"/>
        <v>9176890.8000000007</v>
      </c>
    </row>
    <row r="2874" spans="1:6" x14ac:dyDescent="0.25">
      <c r="A2874" s="4">
        <v>44509</v>
      </c>
      <c r="B2874" t="s">
        <v>12</v>
      </c>
      <c r="C2874" t="s">
        <v>49</v>
      </c>
      <c r="D2874" s="7">
        <f>SUMIFS($D:$D,$C:$C,C2874,$A:$A,_xlfn.MAXIFS($A:$A,$A:$A,"&lt;"&amp;A2874))+SUMIFS(Movimentacao!$D:$D,Movimentacao!$C:$C,C2874,Movimentacao!$A:$A,A2874)</f>
        <v>32774</v>
      </c>
      <c r="E2874" s="2">
        <v>63</v>
      </c>
      <c r="F2874" s="2">
        <f t="shared" si="45"/>
        <v>2064762</v>
      </c>
    </row>
    <row r="2875" spans="1:6" x14ac:dyDescent="0.25">
      <c r="A2875" s="4">
        <v>44509</v>
      </c>
      <c r="B2875" t="s">
        <v>12</v>
      </c>
      <c r="C2875" t="s">
        <v>50</v>
      </c>
      <c r="D2875" s="7">
        <f>SUMIFS($D:$D,$C:$C,C2875,$A:$A,_xlfn.MAXIFS($A:$A,$A:$A,"&lt;"&amp;A2875))+SUMIFS(Movimentacao!$D:$D,Movimentacao!$C:$C,C2875,Movimentacao!$A:$A,A2875)</f>
        <v>126223</v>
      </c>
      <c r="E2875" s="2">
        <v>95.59</v>
      </c>
      <c r="F2875" s="2">
        <f t="shared" si="45"/>
        <v>12065656.57</v>
      </c>
    </row>
    <row r="2876" spans="1:6" x14ac:dyDescent="0.25">
      <c r="A2876" s="4">
        <v>44509</v>
      </c>
      <c r="B2876" t="s">
        <v>12</v>
      </c>
      <c r="C2876" t="s">
        <v>47</v>
      </c>
      <c r="D2876" s="7">
        <f>SUMIFS($D:$D,$C:$C,C2876,$A:$A,_xlfn.MAXIFS($A:$A,$A:$A,"&lt;"&amp;A2876))+SUMIFS(Movimentacao!$D:$D,Movimentacao!$C:$C,C2876,Movimentacao!$A:$A,A2876)</f>
        <v>72562</v>
      </c>
      <c r="E2876" s="2">
        <v>73.489999999999995</v>
      </c>
      <c r="F2876" s="2">
        <f t="shared" si="45"/>
        <v>5332581.38</v>
      </c>
    </row>
    <row r="2877" spans="1:6" x14ac:dyDescent="0.25">
      <c r="A2877" s="4">
        <v>44509</v>
      </c>
      <c r="B2877" t="s">
        <v>12</v>
      </c>
      <c r="C2877" t="s">
        <v>52</v>
      </c>
      <c r="D2877" s="7">
        <f>SUMIFS($D:$D,$C:$C,C2877,$A:$A,_xlfn.MAXIFS($A:$A,$A:$A,"&lt;"&amp;A2877))+SUMIFS(Movimentacao!$D:$D,Movimentacao!$C:$C,C2877,Movimentacao!$A:$A,A2877)</f>
        <v>187039</v>
      </c>
      <c r="E2877" s="2">
        <v>98</v>
      </c>
      <c r="F2877" s="2">
        <f t="shared" si="45"/>
        <v>18329822</v>
      </c>
    </row>
    <row r="2878" spans="1:6" x14ac:dyDescent="0.25">
      <c r="A2878" s="4">
        <v>44509</v>
      </c>
      <c r="B2878" t="s">
        <v>12</v>
      </c>
      <c r="C2878" t="s">
        <v>56</v>
      </c>
      <c r="D2878" s="7">
        <f>SUMIFS($D:$D,$C:$C,C2878,$A:$A,_xlfn.MAXIFS($A:$A,$A:$A,"&lt;"&amp;A2878))+SUMIFS(Movimentacao!$D:$D,Movimentacao!$C:$C,C2878,Movimentacao!$A:$A,A2878)</f>
        <v>109973</v>
      </c>
      <c r="E2878" s="2">
        <v>94.4</v>
      </c>
      <c r="F2878" s="2">
        <f t="shared" si="45"/>
        <v>10381451.200000001</v>
      </c>
    </row>
    <row r="2879" spans="1:6" x14ac:dyDescent="0.25">
      <c r="A2879" s="4">
        <v>44509</v>
      </c>
      <c r="B2879" t="s">
        <v>12</v>
      </c>
      <c r="C2879" t="s">
        <v>54</v>
      </c>
      <c r="D2879" s="7">
        <f>SUMIFS($D:$D,$C:$C,C2879,$A:$A,_xlfn.MAXIFS($A:$A,$A:$A,"&lt;"&amp;A2879))+SUMIFS(Movimentacao!$D:$D,Movimentacao!$C:$C,C2879,Movimentacao!$A:$A,A2879)</f>
        <v>85405</v>
      </c>
      <c r="E2879" s="2">
        <v>48.74</v>
      </c>
      <c r="F2879" s="2">
        <f t="shared" si="45"/>
        <v>4162639.7</v>
      </c>
    </row>
    <row r="2880" spans="1:6" x14ac:dyDescent="0.25">
      <c r="A2880" s="4">
        <v>44509</v>
      </c>
      <c r="B2880" t="s">
        <v>12</v>
      </c>
      <c r="C2880" t="s">
        <v>51</v>
      </c>
      <c r="D2880" s="7">
        <f>SUMIFS($D:$D,$C:$C,C2880,$A:$A,_xlfn.MAXIFS($A:$A,$A:$A,"&lt;"&amp;A2880))+SUMIFS(Movimentacao!$D:$D,Movimentacao!$C:$C,C2880,Movimentacao!$A:$A,A2880)</f>
        <v>34212</v>
      </c>
      <c r="E2880" s="2">
        <v>99.8</v>
      </c>
      <c r="F2880" s="2">
        <f t="shared" si="45"/>
        <v>3414357.6</v>
      </c>
    </row>
    <row r="2881" spans="1:6" x14ac:dyDescent="0.25">
      <c r="A2881" s="4">
        <v>44510</v>
      </c>
      <c r="B2881" t="s">
        <v>12</v>
      </c>
      <c r="C2881" t="s">
        <v>2671</v>
      </c>
      <c r="D2881" s="7">
        <f>SUMIFS($D:$D,$C:$C,C2881,$A:$A,_xlfn.MAXIFS($A:$A,$A:$A,"&lt;"&amp;A2881))+SUMIFS(Movimentacao!$D:$D,Movimentacao!$C:$C,C2881,Movimentacao!$A:$A,A2881)</f>
        <v>45292</v>
      </c>
      <c r="E2881" s="2">
        <v>172.25</v>
      </c>
      <c r="F2881" s="2">
        <f t="shared" si="45"/>
        <v>7801547</v>
      </c>
    </row>
    <row r="2882" spans="1:6" x14ac:dyDescent="0.25">
      <c r="A2882" s="4">
        <v>44510</v>
      </c>
      <c r="B2882" t="s">
        <v>12</v>
      </c>
      <c r="C2882" t="s">
        <v>2689</v>
      </c>
      <c r="D2882" s="7">
        <f>SUMIFS($D:$D,$C:$C,C2882,$A:$A,_xlfn.MAXIFS($A:$A,$A:$A,"&lt;"&amp;A2882))+SUMIFS(Movimentacao!$D:$D,Movimentacao!$C:$C,C2882,Movimentacao!$A:$A,A2882)</f>
        <v>29294</v>
      </c>
      <c r="E2882" s="2">
        <v>98</v>
      </c>
      <c r="F2882" s="2">
        <f t="shared" si="45"/>
        <v>2870812</v>
      </c>
    </row>
    <row r="2883" spans="1:6" x14ac:dyDescent="0.25">
      <c r="A2883" s="4">
        <v>44510</v>
      </c>
      <c r="B2883" t="s">
        <v>12</v>
      </c>
      <c r="C2883" t="s">
        <v>2684</v>
      </c>
      <c r="D2883" s="7">
        <f>SUMIFS($D:$D,$C:$C,C2883,$A:$A,_xlfn.MAXIFS($A:$A,$A:$A,"&lt;"&amp;A2883))+SUMIFS(Movimentacao!$D:$D,Movimentacao!$C:$C,C2883,Movimentacao!$A:$A,A2883)</f>
        <v>177767</v>
      </c>
      <c r="E2883" s="2">
        <v>101</v>
      </c>
      <c r="F2883" s="2">
        <f t="shared" si="45"/>
        <v>17954467</v>
      </c>
    </row>
    <row r="2884" spans="1:6" x14ac:dyDescent="0.25">
      <c r="A2884" s="4">
        <v>44510</v>
      </c>
      <c r="B2884" t="s">
        <v>12</v>
      </c>
      <c r="C2884" t="s">
        <v>2688</v>
      </c>
      <c r="D2884" s="7">
        <f>SUMIFS($D:$D,$C:$C,C2884,$A:$A,_xlfn.MAXIFS($A:$A,$A:$A,"&lt;"&amp;A2884))+SUMIFS(Movimentacao!$D:$D,Movimentacao!$C:$C,C2884,Movimentacao!$A:$A,A2884)</f>
        <v>39486</v>
      </c>
      <c r="E2884" s="2">
        <v>0.01</v>
      </c>
      <c r="F2884" s="2">
        <f t="shared" si="45"/>
        <v>394.86</v>
      </c>
    </row>
    <row r="2885" spans="1:6" x14ac:dyDescent="0.25">
      <c r="A2885" s="4">
        <v>44510</v>
      </c>
      <c r="B2885" t="s">
        <v>12</v>
      </c>
      <c r="C2885" t="s">
        <v>2687</v>
      </c>
      <c r="D2885" s="7">
        <f>SUMIFS($D:$D,$C:$C,C2885,$A:$A,_xlfn.MAXIFS($A:$A,$A:$A,"&lt;"&amp;A2885))+SUMIFS(Movimentacao!$D:$D,Movimentacao!$C:$C,C2885,Movimentacao!$A:$A,A2885)</f>
        <v>6604</v>
      </c>
      <c r="E2885" s="2">
        <v>70.63</v>
      </c>
      <c r="F2885" s="2">
        <f t="shared" si="45"/>
        <v>466440.51999999996</v>
      </c>
    </row>
    <row r="2886" spans="1:6" x14ac:dyDescent="0.25">
      <c r="A2886" s="4">
        <v>44510</v>
      </c>
      <c r="B2886" t="s">
        <v>12</v>
      </c>
      <c r="C2886" t="s">
        <v>2682</v>
      </c>
      <c r="D2886" s="7">
        <f>SUMIFS($D:$D,$C:$C,C2886,$A:$A,_xlfn.MAXIFS($A:$A,$A:$A,"&lt;"&amp;A2886))+SUMIFS(Movimentacao!$D:$D,Movimentacao!$C:$C,C2886,Movimentacao!$A:$A,A2886)</f>
        <v>79643</v>
      </c>
      <c r="E2886" s="2">
        <v>84.94</v>
      </c>
      <c r="F2886" s="2">
        <f t="shared" si="45"/>
        <v>6764876.4199999999</v>
      </c>
    </row>
    <row r="2887" spans="1:6" x14ac:dyDescent="0.25">
      <c r="A2887" s="4">
        <v>44510</v>
      </c>
      <c r="B2887" t="s">
        <v>12</v>
      </c>
      <c r="C2887" t="s">
        <v>2680</v>
      </c>
      <c r="D2887" s="7">
        <f>SUMIFS($D:$D,$C:$C,C2887,$A:$A,_xlfn.MAXIFS($A:$A,$A:$A,"&lt;"&amp;A2887))+SUMIFS(Movimentacao!$D:$D,Movimentacao!$C:$C,C2887,Movimentacao!$A:$A,A2887)</f>
        <v>119850</v>
      </c>
      <c r="E2887" s="2">
        <v>100.38</v>
      </c>
      <c r="F2887" s="2">
        <f t="shared" si="45"/>
        <v>12030543</v>
      </c>
    </row>
    <row r="2888" spans="1:6" x14ac:dyDescent="0.25">
      <c r="A2888" s="4">
        <v>44510</v>
      </c>
      <c r="B2888" t="s">
        <v>12</v>
      </c>
      <c r="C2888" t="s">
        <v>2672</v>
      </c>
      <c r="D2888" s="7">
        <f>SUMIFS($D:$D,$C:$C,C2888,$A:$A,_xlfn.MAXIFS($A:$A,$A:$A,"&lt;"&amp;A2888))+SUMIFS(Movimentacao!$D:$D,Movimentacao!$C:$C,C2888,Movimentacao!$A:$A,A2888)</f>
        <v>76947</v>
      </c>
      <c r="E2888" s="2">
        <v>72.72</v>
      </c>
      <c r="F2888" s="2">
        <f t="shared" si="45"/>
        <v>5595585.8399999999</v>
      </c>
    </row>
    <row r="2889" spans="1:6" x14ac:dyDescent="0.25">
      <c r="A2889" s="4">
        <v>44510</v>
      </c>
      <c r="B2889" t="s">
        <v>12</v>
      </c>
      <c r="C2889" t="s">
        <v>2670</v>
      </c>
      <c r="D2889" s="7">
        <f>SUMIFS($D:$D,$C:$C,C2889,$A:$A,_xlfn.MAXIFS($A:$A,$A:$A,"&lt;"&amp;A2889))+SUMIFS(Movimentacao!$D:$D,Movimentacao!$C:$C,C2889,Movimentacao!$A:$A,A2889)</f>
        <v>23071</v>
      </c>
      <c r="E2889" s="2">
        <v>64.099999999999994</v>
      </c>
      <c r="F2889" s="2">
        <f t="shared" ref="F2889:F2952" si="46">D2889*E2889</f>
        <v>1478851.0999999999</v>
      </c>
    </row>
    <row r="2890" spans="1:6" x14ac:dyDescent="0.25">
      <c r="A2890" s="4">
        <v>44510</v>
      </c>
      <c r="B2890" t="s">
        <v>12</v>
      </c>
      <c r="C2890" t="s">
        <v>56</v>
      </c>
      <c r="D2890" s="7">
        <f>SUMIFS($D:$D,$C:$C,C2890,$A:$A,_xlfn.MAXIFS($A:$A,$A:$A,"&lt;"&amp;A2890))+SUMIFS(Movimentacao!$D:$D,Movimentacao!$C:$C,C2890,Movimentacao!$A:$A,A2890)</f>
        <v>106803</v>
      </c>
      <c r="E2890" s="2">
        <v>94.49</v>
      </c>
      <c r="F2890" s="2">
        <f t="shared" si="46"/>
        <v>10091815.469999999</v>
      </c>
    </row>
    <row r="2891" spans="1:6" x14ac:dyDescent="0.25">
      <c r="A2891" s="4">
        <v>44510</v>
      </c>
      <c r="B2891" t="s">
        <v>12</v>
      </c>
      <c r="C2891" t="s">
        <v>55</v>
      </c>
      <c r="D2891" s="7">
        <f>SUMIFS($D:$D,$C:$C,C2891,$A:$A,_xlfn.MAXIFS($A:$A,$A:$A,"&lt;"&amp;A2891))+SUMIFS(Movimentacao!$D:$D,Movimentacao!$C:$C,C2891,Movimentacao!$A:$A,A2891)</f>
        <v>30794</v>
      </c>
      <c r="E2891" s="2">
        <v>99.5</v>
      </c>
      <c r="F2891" s="2">
        <f t="shared" si="46"/>
        <v>3064003</v>
      </c>
    </row>
    <row r="2892" spans="1:6" x14ac:dyDescent="0.25">
      <c r="A2892" s="4">
        <v>44510</v>
      </c>
      <c r="B2892" t="s">
        <v>12</v>
      </c>
      <c r="C2892" t="s">
        <v>48</v>
      </c>
      <c r="D2892" s="7">
        <f>SUMIFS($D:$D,$C:$C,C2892,$A:$A,_xlfn.MAXIFS($A:$A,$A:$A,"&lt;"&amp;A2892))+SUMIFS(Movimentacao!$D:$D,Movimentacao!$C:$C,C2892,Movimentacao!$A:$A,A2892)</f>
        <v>97146</v>
      </c>
      <c r="E2892" s="2">
        <v>92.21</v>
      </c>
      <c r="F2892" s="2">
        <f t="shared" si="46"/>
        <v>8957832.6600000001</v>
      </c>
    </row>
    <row r="2893" spans="1:6" x14ac:dyDescent="0.25">
      <c r="A2893" s="4">
        <v>44510</v>
      </c>
      <c r="B2893" t="s">
        <v>12</v>
      </c>
      <c r="C2893" t="s">
        <v>49</v>
      </c>
      <c r="D2893" s="7">
        <f>SUMIFS($D:$D,$C:$C,C2893,$A:$A,_xlfn.MAXIFS($A:$A,$A:$A,"&lt;"&amp;A2893))+SUMIFS(Movimentacao!$D:$D,Movimentacao!$C:$C,C2893,Movimentacao!$A:$A,A2893)</f>
        <v>32774</v>
      </c>
      <c r="E2893" s="2">
        <v>63</v>
      </c>
      <c r="F2893" s="2">
        <f t="shared" si="46"/>
        <v>2064762</v>
      </c>
    </row>
    <row r="2894" spans="1:6" x14ac:dyDescent="0.25">
      <c r="A2894" s="4">
        <v>44510</v>
      </c>
      <c r="B2894" t="s">
        <v>12</v>
      </c>
      <c r="C2894" t="s">
        <v>50</v>
      </c>
      <c r="D2894" s="7">
        <f>SUMIFS($D:$D,$C:$C,C2894,$A:$A,_xlfn.MAXIFS($A:$A,$A:$A,"&lt;"&amp;A2894))+SUMIFS(Movimentacao!$D:$D,Movimentacao!$C:$C,C2894,Movimentacao!$A:$A,A2894)</f>
        <v>124611</v>
      </c>
      <c r="E2894" s="2">
        <v>94.57</v>
      </c>
      <c r="F2894" s="2">
        <f t="shared" si="46"/>
        <v>11784462.27</v>
      </c>
    </row>
    <row r="2895" spans="1:6" x14ac:dyDescent="0.25">
      <c r="A2895" s="4">
        <v>44510</v>
      </c>
      <c r="B2895" t="s">
        <v>12</v>
      </c>
      <c r="C2895" t="s">
        <v>47</v>
      </c>
      <c r="D2895" s="7">
        <f>SUMIFS($D:$D,$C:$C,C2895,$A:$A,_xlfn.MAXIFS($A:$A,$A:$A,"&lt;"&amp;A2895))+SUMIFS(Movimentacao!$D:$D,Movimentacao!$C:$C,C2895,Movimentacao!$A:$A,A2895)</f>
        <v>72562</v>
      </c>
      <c r="E2895" s="2">
        <v>73.69</v>
      </c>
      <c r="F2895" s="2">
        <f t="shared" si="46"/>
        <v>5347093.78</v>
      </c>
    </row>
    <row r="2896" spans="1:6" x14ac:dyDescent="0.25">
      <c r="A2896" s="4">
        <v>44510</v>
      </c>
      <c r="B2896" t="s">
        <v>12</v>
      </c>
      <c r="C2896" t="s">
        <v>52</v>
      </c>
      <c r="D2896" s="7">
        <f>SUMIFS($D:$D,$C:$C,C2896,$A:$A,_xlfn.MAXIFS($A:$A,$A:$A,"&lt;"&amp;A2896))+SUMIFS(Movimentacao!$D:$D,Movimentacao!$C:$C,C2896,Movimentacao!$A:$A,A2896)</f>
        <v>187039</v>
      </c>
      <c r="E2896" s="2">
        <v>97.96</v>
      </c>
      <c r="F2896" s="2">
        <f t="shared" si="46"/>
        <v>18322340.439999998</v>
      </c>
    </row>
    <row r="2897" spans="1:6" x14ac:dyDescent="0.25">
      <c r="A2897" s="4">
        <v>44510</v>
      </c>
      <c r="B2897" t="s">
        <v>12</v>
      </c>
      <c r="C2897" t="s">
        <v>53</v>
      </c>
      <c r="D2897" s="7">
        <f>SUMIFS($D:$D,$C:$C,C2897,$A:$A,_xlfn.MAXIFS($A:$A,$A:$A,"&lt;"&amp;A2897))+SUMIFS(Movimentacao!$D:$D,Movimentacao!$C:$C,C2897,Movimentacao!$A:$A,A2897)</f>
        <v>97690</v>
      </c>
      <c r="E2897" s="2">
        <v>86.25</v>
      </c>
      <c r="F2897" s="2">
        <f t="shared" si="46"/>
        <v>8425762.5</v>
      </c>
    </row>
    <row r="2898" spans="1:6" x14ac:dyDescent="0.25">
      <c r="A2898" s="4">
        <v>44510</v>
      </c>
      <c r="B2898" t="s">
        <v>12</v>
      </c>
      <c r="C2898" t="s">
        <v>54</v>
      </c>
      <c r="D2898" s="7">
        <f>SUMIFS($D:$D,$C:$C,C2898,$A:$A,_xlfn.MAXIFS($A:$A,$A:$A,"&lt;"&amp;A2898))+SUMIFS(Movimentacao!$D:$D,Movimentacao!$C:$C,C2898,Movimentacao!$A:$A,A2898)</f>
        <v>85398</v>
      </c>
      <c r="E2898" s="2">
        <v>48.02</v>
      </c>
      <c r="F2898" s="2">
        <f t="shared" si="46"/>
        <v>4100811.9600000004</v>
      </c>
    </row>
    <row r="2899" spans="1:6" x14ac:dyDescent="0.25">
      <c r="A2899" s="4">
        <v>44510</v>
      </c>
      <c r="B2899" t="s">
        <v>12</v>
      </c>
      <c r="C2899" t="s">
        <v>51</v>
      </c>
      <c r="D2899" s="7">
        <f>SUMIFS($D:$D,$C:$C,C2899,$A:$A,_xlfn.MAXIFS($A:$A,$A:$A,"&lt;"&amp;A2899))+SUMIFS(Movimentacao!$D:$D,Movimentacao!$C:$C,C2899,Movimentacao!$A:$A,A2899)</f>
        <v>34212</v>
      </c>
      <c r="E2899" s="2">
        <v>99.01</v>
      </c>
      <c r="F2899" s="2">
        <f t="shared" si="46"/>
        <v>3387330.12</v>
      </c>
    </row>
    <row r="2900" spans="1:6" x14ac:dyDescent="0.25">
      <c r="A2900" s="4">
        <v>44511</v>
      </c>
      <c r="B2900" t="s">
        <v>12</v>
      </c>
      <c r="C2900" t="s">
        <v>2671</v>
      </c>
      <c r="D2900" s="7">
        <f>SUMIFS($D:$D,$C:$C,C2900,$A:$A,_xlfn.MAXIFS($A:$A,$A:$A,"&lt;"&amp;A2900))+SUMIFS(Movimentacao!$D:$D,Movimentacao!$C:$C,C2900,Movimentacao!$A:$A,A2900)</f>
        <v>43887</v>
      </c>
      <c r="E2900" s="2">
        <v>167.51</v>
      </c>
      <c r="F2900" s="2">
        <f t="shared" si="46"/>
        <v>7351511.3699999992</v>
      </c>
    </row>
    <row r="2901" spans="1:6" x14ac:dyDescent="0.25">
      <c r="A2901" s="4">
        <v>44511</v>
      </c>
      <c r="B2901" t="s">
        <v>12</v>
      </c>
      <c r="C2901" t="s">
        <v>2689</v>
      </c>
      <c r="D2901" s="7">
        <f>SUMIFS($D:$D,$C:$C,C2901,$A:$A,_xlfn.MAXIFS($A:$A,$A:$A,"&lt;"&amp;A2901))+SUMIFS(Movimentacao!$D:$D,Movimentacao!$C:$C,C2901,Movimentacao!$A:$A,A2901)</f>
        <v>40253</v>
      </c>
      <c r="E2901" s="2">
        <v>97.8</v>
      </c>
      <c r="F2901" s="2">
        <f t="shared" si="46"/>
        <v>3936743.4</v>
      </c>
    </row>
    <row r="2902" spans="1:6" x14ac:dyDescent="0.25">
      <c r="A2902" s="4">
        <v>44511</v>
      </c>
      <c r="B2902" t="s">
        <v>12</v>
      </c>
      <c r="C2902" t="s">
        <v>2684</v>
      </c>
      <c r="D2902" s="7">
        <f>SUMIFS($D:$D,$C:$C,C2902,$A:$A,_xlfn.MAXIFS($A:$A,$A:$A,"&lt;"&amp;A2902))+SUMIFS(Movimentacao!$D:$D,Movimentacao!$C:$C,C2902,Movimentacao!$A:$A,A2902)</f>
        <v>177767</v>
      </c>
      <c r="E2902" s="2">
        <v>101.7</v>
      </c>
      <c r="F2902" s="2">
        <f t="shared" si="46"/>
        <v>18078903.900000002</v>
      </c>
    </row>
    <row r="2903" spans="1:6" x14ac:dyDescent="0.25">
      <c r="A2903" s="4">
        <v>44511</v>
      </c>
      <c r="B2903" t="s">
        <v>12</v>
      </c>
      <c r="C2903" t="s">
        <v>2688</v>
      </c>
      <c r="D2903" s="7">
        <f>SUMIFS($D:$D,$C:$C,C2903,$A:$A,_xlfn.MAXIFS($A:$A,$A:$A,"&lt;"&amp;A2903))+SUMIFS(Movimentacao!$D:$D,Movimentacao!$C:$C,C2903,Movimentacao!$A:$A,A2903)</f>
        <v>0</v>
      </c>
      <c r="E2903" s="2">
        <v>100.4</v>
      </c>
      <c r="F2903" s="2">
        <f t="shared" si="46"/>
        <v>0</v>
      </c>
    </row>
    <row r="2904" spans="1:6" x14ac:dyDescent="0.25">
      <c r="A2904" s="4">
        <v>44511</v>
      </c>
      <c r="B2904" t="s">
        <v>12</v>
      </c>
      <c r="C2904" t="s">
        <v>2687</v>
      </c>
      <c r="D2904" s="7">
        <f>SUMIFS($D:$D,$C:$C,C2904,$A:$A,_xlfn.MAXIFS($A:$A,$A:$A,"&lt;"&amp;A2904))+SUMIFS(Movimentacao!$D:$D,Movimentacao!$C:$C,C2904,Movimentacao!$A:$A,A2904)</f>
        <v>6604</v>
      </c>
      <c r="E2904" s="2">
        <v>70</v>
      </c>
      <c r="F2904" s="2">
        <f t="shared" si="46"/>
        <v>462280</v>
      </c>
    </row>
    <row r="2905" spans="1:6" x14ac:dyDescent="0.25">
      <c r="A2905" s="4">
        <v>44511</v>
      </c>
      <c r="B2905" t="s">
        <v>12</v>
      </c>
      <c r="C2905" t="s">
        <v>2682</v>
      </c>
      <c r="D2905" s="7">
        <f>SUMIFS($D:$D,$C:$C,C2905,$A:$A,_xlfn.MAXIFS($A:$A,$A:$A,"&lt;"&amp;A2905))+SUMIFS(Movimentacao!$D:$D,Movimentacao!$C:$C,C2905,Movimentacao!$A:$A,A2905)</f>
        <v>79643</v>
      </c>
      <c r="E2905" s="2">
        <v>82.11</v>
      </c>
      <c r="F2905" s="2">
        <f t="shared" si="46"/>
        <v>6539486.7299999995</v>
      </c>
    </row>
    <row r="2906" spans="1:6" x14ac:dyDescent="0.25">
      <c r="A2906" s="4">
        <v>44511</v>
      </c>
      <c r="B2906" t="s">
        <v>12</v>
      </c>
      <c r="C2906" t="s">
        <v>2680</v>
      </c>
      <c r="D2906" s="7">
        <f>SUMIFS($D:$D,$C:$C,C2906,$A:$A,_xlfn.MAXIFS($A:$A,$A:$A,"&lt;"&amp;A2906))+SUMIFS(Movimentacao!$D:$D,Movimentacao!$C:$C,C2906,Movimentacao!$A:$A,A2906)</f>
        <v>119850</v>
      </c>
      <c r="E2906" s="2">
        <v>100.4</v>
      </c>
      <c r="F2906" s="2">
        <f t="shared" si="46"/>
        <v>12032940</v>
      </c>
    </row>
    <row r="2907" spans="1:6" x14ac:dyDescent="0.25">
      <c r="A2907" s="4">
        <v>44511</v>
      </c>
      <c r="B2907" t="s">
        <v>12</v>
      </c>
      <c r="C2907" t="s">
        <v>2672</v>
      </c>
      <c r="D2907" s="7">
        <f>SUMIFS($D:$D,$C:$C,C2907,$A:$A,_xlfn.MAXIFS($A:$A,$A:$A,"&lt;"&amp;A2907))+SUMIFS(Movimentacao!$D:$D,Movimentacao!$C:$C,C2907,Movimentacao!$A:$A,A2907)</f>
        <v>75480</v>
      </c>
      <c r="E2907" s="2">
        <v>72</v>
      </c>
      <c r="F2907" s="2">
        <f t="shared" si="46"/>
        <v>5434560</v>
      </c>
    </row>
    <row r="2908" spans="1:6" x14ac:dyDescent="0.25">
      <c r="A2908" s="4">
        <v>44511</v>
      </c>
      <c r="B2908" t="s">
        <v>12</v>
      </c>
      <c r="C2908" t="s">
        <v>2670</v>
      </c>
      <c r="D2908" s="7">
        <f>SUMIFS($D:$D,$C:$C,C2908,$A:$A,_xlfn.MAXIFS($A:$A,$A:$A,"&lt;"&amp;A2908))+SUMIFS(Movimentacao!$D:$D,Movimentacao!$C:$C,C2908,Movimentacao!$A:$A,A2908)</f>
        <v>17777</v>
      </c>
      <c r="E2908" s="2">
        <v>63.97</v>
      </c>
      <c r="F2908" s="2">
        <f t="shared" si="46"/>
        <v>1137194.69</v>
      </c>
    </row>
    <row r="2909" spans="1:6" x14ac:dyDescent="0.25">
      <c r="A2909" s="4">
        <v>44511</v>
      </c>
      <c r="B2909" t="s">
        <v>12</v>
      </c>
      <c r="C2909" t="s">
        <v>55</v>
      </c>
      <c r="D2909" s="7">
        <f>SUMIFS($D:$D,$C:$C,C2909,$A:$A,_xlfn.MAXIFS($A:$A,$A:$A,"&lt;"&amp;A2909))+SUMIFS(Movimentacao!$D:$D,Movimentacao!$C:$C,C2909,Movimentacao!$A:$A,A2909)</f>
        <v>30794</v>
      </c>
      <c r="E2909" s="2">
        <v>98.99</v>
      </c>
      <c r="F2909" s="2">
        <f t="shared" si="46"/>
        <v>3048298.06</v>
      </c>
    </row>
    <row r="2910" spans="1:6" x14ac:dyDescent="0.25">
      <c r="A2910" s="4">
        <v>44511</v>
      </c>
      <c r="B2910" t="s">
        <v>12</v>
      </c>
      <c r="C2910" t="s">
        <v>47</v>
      </c>
      <c r="D2910" s="7">
        <f>SUMIFS($D:$D,$C:$C,C2910,$A:$A,_xlfn.MAXIFS($A:$A,$A:$A,"&lt;"&amp;A2910))+SUMIFS(Movimentacao!$D:$D,Movimentacao!$C:$C,C2910,Movimentacao!$A:$A,A2910)</f>
        <v>72562</v>
      </c>
      <c r="E2910" s="2">
        <v>73.5</v>
      </c>
      <c r="F2910" s="2">
        <f t="shared" si="46"/>
        <v>5333307</v>
      </c>
    </row>
    <row r="2911" spans="1:6" x14ac:dyDescent="0.25">
      <c r="A2911" s="4">
        <v>44511</v>
      </c>
      <c r="B2911" t="s">
        <v>12</v>
      </c>
      <c r="C2911" t="s">
        <v>48</v>
      </c>
      <c r="D2911" s="7">
        <f>SUMIFS($D:$D,$C:$C,C2911,$A:$A,_xlfn.MAXIFS($A:$A,$A:$A,"&lt;"&amp;A2911))+SUMIFS(Movimentacao!$D:$D,Movimentacao!$C:$C,C2911,Movimentacao!$A:$A,A2911)</f>
        <v>94689</v>
      </c>
      <c r="E2911" s="2">
        <v>91.22</v>
      </c>
      <c r="F2911" s="2">
        <f t="shared" si="46"/>
        <v>8637530.5800000001</v>
      </c>
    </row>
    <row r="2912" spans="1:6" x14ac:dyDescent="0.25">
      <c r="A2912" s="4">
        <v>44511</v>
      </c>
      <c r="B2912" t="s">
        <v>12</v>
      </c>
      <c r="C2912" t="s">
        <v>49</v>
      </c>
      <c r="D2912" s="7">
        <f>SUMIFS($D:$D,$C:$C,C2912,$A:$A,_xlfn.MAXIFS($A:$A,$A:$A,"&lt;"&amp;A2912))+SUMIFS(Movimentacao!$D:$D,Movimentacao!$C:$C,C2912,Movimentacao!$A:$A,A2912)</f>
        <v>32774</v>
      </c>
      <c r="E2912" s="2">
        <v>63</v>
      </c>
      <c r="F2912" s="2">
        <f t="shared" si="46"/>
        <v>2064762</v>
      </c>
    </row>
    <row r="2913" spans="1:6" x14ac:dyDescent="0.25">
      <c r="A2913" s="4">
        <v>44511</v>
      </c>
      <c r="B2913" t="s">
        <v>12</v>
      </c>
      <c r="C2913" t="s">
        <v>50</v>
      </c>
      <c r="D2913" s="7">
        <f>SUMIFS($D:$D,$C:$C,C2913,$A:$A,_xlfn.MAXIFS($A:$A,$A:$A,"&lt;"&amp;A2913))+SUMIFS(Movimentacao!$D:$D,Movimentacao!$C:$C,C2913,Movimentacao!$A:$A,A2913)</f>
        <v>124015</v>
      </c>
      <c r="E2913" s="2">
        <v>94.57</v>
      </c>
      <c r="F2913" s="2">
        <f t="shared" si="46"/>
        <v>11728098.549999999</v>
      </c>
    </row>
    <row r="2914" spans="1:6" x14ac:dyDescent="0.25">
      <c r="A2914" s="4">
        <v>44511</v>
      </c>
      <c r="B2914" t="s">
        <v>12</v>
      </c>
      <c r="C2914" t="s">
        <v>56</v>
      </c>
      <c r="D2914" s="7">
        <f>SUMIFS($D:$D,$C:$C,C2914,$A:$A,_xlfn.MAXIFS($A:$A,$A:$A,"&lt;"&amp;A2914))+SUMIFS(Movimentacao!$D:$D,Movimentacao!$C:$C,C2914,Movimentacao!$A:$A,A2914)</f>
        <v>106803</v>
      </c>
      <c r="E2914" s="2">
        <v>93.77</v>
      </c>
      <c r="F2914" s="2">
        <f t="shared" si="46"/>
        <v>10014917.309999999</v>
      </c>
    </row>
    <row r="2915" spans="1:6" x14ac:dyDescent="0.25">
      <c r="A2915" s="4">
        <v>44511</v>
      </c>
      <c r="B2915" t="s">
        <v>12</v>
      </c>
      <c r="C2915" t="s">
        <v>52</v>
      </c>
      <c r="D2915" s="7">
        <f>SUMIFS($D:$D,$C:$C,C2915,$A:$A,_xlfn.MAXIFS($A:$A,$A:$A,"&lt;"&amp;A2915))+SUMIFS(Movimentacao!$D:$D,Movimentacao!$C:$C,C2915,Movimentacao!$A:$A,A2915)</f>
        <v>187039</v>
      </c>
      <c r="E2915" s="2">
        <v>98</v>
      </c>
      <c r="F2915" s="2">
        <f t="shared" si="46"/>
        <v>18329822</v>
      </c>
    </row>
    <row r="2916" spans="1:6" x14ac:dyDescent="0.25">
      <c r="A2916" s="4">
        <v>44511</v>
      </c>
      <c r="B2916" t="s">
        <v>12</v>
      </c>
      <c r="C2916" t="s">
        <v>53</v>
      </c>
      <c r="D2916" s="7">
        <f>SUMIFS($D:$D,$C:$C,C2916,$A:$A,_xlfn.MAXIFS($A:$A,$A:$A,"&lt;"&amp;A2916))+SUMIFS(Movimentacao!$D:$D,Movimentacao!$C:$C,C2916,Movimentacao!$A:$A,A2916)</f>
        <v>94468</v>
      </c>
      <c r="E2916" s="2">
        <v>86.36</v>
      </c>
      <c r="F2916" s="2">
        <f t="shared" si="46"/>
        <v>8158256.4799999995</v>
      </c>
    </row>
    <row r="2917" spans="1:6" x14ac:dyDescent="0.25">
      <c r="A2917" s="4">
        <v>44511</v>
      </c>
      <c r="B2917" t="s">
        <v>12</v>
      </c>
      <c r="C2917" t="s">
        <v>54</v>
      </c>
      <c r="D2917" s="7">
        <f>SUMIFS($D:$D,$C:$C,C2917,$A:$A,_xlfn.MAXIFS($A:$A,$A:$A,"&lt;"&amp;A2917))+SUMIFS(Movimentacao!$D:$D,Movimentacao!$C:$C,C2917,Movimentacao!$A:$A,A2917)</f>
        <v>85276</v>
      </c>
      <c r="E2917" s="2">
        <v>47.53</v>
      </c>
      <c r="F2917" s="2">
        <f t="shared" si="46"/>
        <v>4053168.2800000003</v>
      </c>
    </row>
    <row r="2918" spans="1:6" x14ac:dyDescent="0.25">
      <c r="A2918" s="4">
        <v>44511</v>
      </c>
      <c r="B2918" t="s">
        <v>12</v>
      </c>
      <c r="C2918" t="s">
        <v>51</v>
      </c>
      <c r="D2918" s="7">
        <f>SUMIFS($D:$D,$C:$C,C2918,$A:$A,_xlfn.MAXIFS($A:$A,$A:$A,"&lt;"&amp;A2918))+SUMIFS(Movimentacao!$D:$D,Movimentacao!$C:$C,C2918,Movimentacao!$A:$A,A2918)</f>
        <v>34212</v>
      </c>
      <c r="E2918" s="2">
        <v>99.21</v>
      </c>
      <c r="F2918" s="2">
        <f t="shared" si="46"/>
        <v>3394172.52</v>
      </c>
    </row>
    <row r="2919" spans="1:6" x14ac:dyDescent="0.25">
      <c r="A2919" s="4">
        <v>44512</v>
      </c>
      <c r="B2919" t="s">
        <v>12</v>
      </c>
      <c r="C2919" t="s">
        <v>2670</v>
      </c>
      <c r="D2919" s="7">
        <f>SUMIFS($D:$D,$C:$C,C2919,$A:$A,_xlfn.MAXIFS($A:$A,$A:$A,"&lt;"&amp;A2919))+SUMIFS(Movimentacao!$D:$D,Movimentacao!$C:$C,C2919,Movimentacao!$A:$A,A2919)</f>
        <v>12345</v>
      </c>
      <c r="E2919" s="2">
        <v>62.9</v>
      </c>
      <c r="F2919" s="2">
        <f t="shared" si="46"/>
        <v>776500.5</v>
      </c>
    </row>
    <row r="2920" spans="1:6" x14ac:dyDescent="0.25">
      <c r="A2920" s="4">
        <v>44512</v>
      </c>
      <c r="B2920" t="s">
        <v>12</v>
      </c>
      <c r="C2920" t="s">
        <v>2689</v>
      </c>
      <c r="D2920" s="7">
        <f>SUMIFS($D:$D,$C:$C,C2920,$A:$A,_xlfn.MAXIFS($A:$A,$A:$A,"&lt;"&amp;A2920))+SUMIFS(Movimentacao!$D:$D,Movimentacao!$C:$C,C2920,Movimentacao!$A:$A,A2920)</f>
        <v>50119</v>
      </c>
      <c r="E2920" s="2">
        <v>97.99</v>
      </c>
      <c r="F2920" s="2">
        <f t="shared" si="46"/>
        <v>4911160.8099999996</v>
      </c>
    </row>
    <row r="2921" spans="1:6" x14ac:dyDescent="0.25">
      <c r="A2921" s="4">
        <v>44512</v>
      </c>
      <c r="B2921" t="s">
        <v>12</v>
      </c>
      <c r="C2921" t="s">
        <v>2684</v>
      </c>
      <c r="D2921" s="7">
        <f>SUMIFS($D:$D,$C:$C,C2921,$A:$A,_xlfn.MAXIFS($A:$A,$A:$A,"&lt;"&amp;A2921))+SUMIFS(Movimentacao!$D:$D,Movimentacao!$C:$C,C2921,Movimentacao!$A:$A,A2921)</f>
        <v>177767</v>
      </c>
      <c r="E2921" s="2">
        <v>101.01</v>
      </c>
      <c r="F2921" s="2">
        <f t="shared" si="46"/>
        <v>17956244.670000002</v>
      </c>
    </row>
    <row r="2922" spans="1:6" x14ac:dyDescent="0.25">
      <c r="A2922" s="4">
        <v>44512</v>
      </c>
      <c r="B2922" t="s">
        <v>12</v>
      </c>
      <c r="C2922" t="s">
        <v>2687</v>
      </c>
      <c r="D2922" s="7">
        <f>SUMIFS($D:$D,$C:$C,C2922,$A:$A,_xlfn.MAXIFS($A:$A,$A:$A,"&lt;"&amp;A2922))+SUMIFS(Movimentacao!$D:$D,Movimentacao!$C:$C,C2922,Movimentacao!$A:$A,A2922)</f>
        <v>6604</v>
      </c>
      <c r="E2922" s="2">
        <v>69.849999999999994</v>
      </c>
      <c r="F2922" s="2">
        <f t="shared" si="46"/>
        <v>461289.39999999997</v>
      </c>
    </row>
    <row r="2923" spans="1:6" x14ac:dyDescent="0.25">
      <c r="A2923" s="4">
        <v>44512</v>
      </c>
      <c r="B2923" t="s">
        <v>12</v>
      </c>
      <c r="C2923" t="s">
        <v>2682</v>
      </c>
      <c r="D2923" s="7">
        <f>SUMIFS($D:$D,$C:$C,C2923,$A:$A,_xlfn.MAXIFS($A:$A,$A:$A,"&lt;"&amp;A2923))+SUMIFS(Movimentacao!$D:$D,Movimentacao!$C:$C,C2923,Movimentacao!$A:$A,A2923)</f>
        <v>79643</v>
      </c>
      <c r="E2923" s="2">
        <v>82.47</v>
      </c>
      <c r="F2923" s="2">
        <f t="shared" si="46"/>
        <v>6568158.21</v>
      </c>
    </row>
    <row r="2924" spans="1:6" x14ac:dyDescent="0.25">
      <c r="A2924" s="4">
        <v>44512</v>
      </c>
      <c r="B2924" t="s">
        <v>12</v>
      </c>
      <c r="C2924" t="s">
        <v>2680</v>
      </c>
      <c r="D2924" s="7">
        <f>SUMIFS($D:$D,$C:$C,C2924,$A:$A,_xlfn.MAXIFS($A:$A,$A:$A,"&lt;"&amp;A2924))+SUMIFS(Movimentacao!$D:$D,Movimentacao!$C:$C,C2924,Movimentacao!$A:$A,A2924)</f>
        <v>119850</v>
      </c>
      <c r="E2924" s="2">
        <v>101.38</v>
      </c>
      <c r="F2924" s="2">
        <f t="shared" si="46"/>
        <v>12150393</v>
      </c>
    </row>
    <row r="2925" spans="1:6" x14ac:dyDescent="0.25">
      <c r="A2925" s="4">
        <v>44512</v>
      </c>
      <c r="B2925" t="s">
        <v>12</v>
      </c>
      <c r="C2925" t="s">
        <v>2672</v>
      </c>
      <c r="D2925" s="7">
        <f>SUMIFS($D:$D,$C:$C,C2925,$A:$A,_xlfn.MAXIFS($A:$A,$A:$A,"&lt;"&amp;A2925))+SUMIFS(Movimentacao!$D:$D,Movimentacao!$C:$C,C2925,Movimentacao!$A:$A,A2925)</f>
        <v>71965</v>
      </c>
      <c r="E2925" s="2">
        <v>72.25</v>
      </c>
      <c r="F2925" s="2">
        <f t="shared" si="46"/>
        <v>5199471.25</v>
      </c>
    </row>
    <row r="2926" spans="1:6" x14ac:dyDescent="0.25">
      <c r="A2926" s="4">
        <v>44512</v>
      </c>
      <c r="B2926" t="s">
        <v>12</v>
      </c>
      <c r="C2926" t="s">
        <v>2671</v>
      </c>
      <c r="D2926" s="7">
        <f>SUMIFS($D:$D,$C:$C,C2926,$A:$A,_xlfn.MAXIFS($A:$A,$A:$A,"&lt;"&amp;A2926))+SUMIFS(Movimentacao!$D:$D,Movimentacao!$C:$C,C2926,Movimentacao!$A:$A,A2926)</f>
        <v>43257</v>
      </c>
      <c r="E2926" s="2">
        <v>166.11</v>
      </c>
      <c r="F2926" s="2">
        <f t="shared" si="46"/>
        <v>7185420.2700000005</v>
      </c>
    </row>
    <row r="2927" spans="1:6" x14ac:dyDescent="0.25">
      <c r="A2927" s="4">
        <v>44512</v>
      </c>
      <c r="B2927" t="s">
        <v>12</v>
      </c>
      <c r="C2927" t="s">
        <v>55</v>
      </c>
      <c r="D2927" s="7">
        <f>SUMIFS($D:$D,$C:$C,C2927,$A:$A,_xlfn.MAXIFS($A:$A,$A:$A,"&lt;"&amp;A2927))+SUMIFS(Movimentacao!$D:$D,Movimentacao!$C:$C,C2927,Movimentacao!$A:$A,A2927)</f>
        <v>30794</v>
      </c>
      <c r="E2927" s="2">
        <v>98.2</v>
      </c>
      <c r="F2927" s="2">
        <f t="shared" si="46"/>
        <v>3023970.8000000003</v>
      </c>
    </row>
    <row r="2928" spans="1:6" x14ac:dyDescent="0.25">
      <c r="A2928" s="4">
        <v>44512</v>
      </c>
      <c r="B2928" t="s">
        <v>12</v>
      </c>
      <c r="C2928" t="s">
        <v>52</v>
      </c>
      <c r="D2928" s="7">
        <f>SUMIFS($D:$D,$C:$C,C2928,$A:$A,_xlfn.MAXIFS($A:$A,$A:$A,"&lt;"&amp;A2928))+SUMIFS(Movimentacao!$D:$D,Movimentacao!$C:$C,C2928,Movimentacao!$A:$A,A2928)</f>
        <v>187039</v>
      </c>
      <c r="E2928" s="2">
        <v>97.24</v>
      </c>
      <c r="F2928" s="2">
        <f t="shared" si="46"/>
        <v>18187672.359999999</v>
      </c>
    </row>
    <row r="2929" spans="1:6" x14ac:dyDescent="0.25">
      <c r="A2929" s="4">
        <v>44512</v>
      </c>
      <c r="B2929" t="s">
        <v>12</v>
      </c>
      <c r="C2929" t="s">
        <v>54</v>
      </c>
      <c r="D2929" s="7">
        <f>SUMIFS($D:$D,$C:$C,C2929,$A:$A,_xlfn.MAXIFS($A:$A,$A:$A,"&lt;"&amp;A2929))+SUMIFS(Movimentacao!$D:$D,Movimentacao!$C:$C,C2929,Movimentacao!$A:$A,A2929)</f>
        <v>84256</v>
      </c>
      <c r="E2929" s="2">
        <v>47.56</v>
      </c>
      <c r="F2929" s="2">
        <f t="shared" si="46"/>
        <v>4007215.3600000003</v>
      </c>
    </row>
    <row r="2930" spans="1:6" x14ac:dyDescent="0.25">
      <c r="A2930" s="4">
        <v>44512</v>
      </c>
      <c r="B2930" t="s">
        <v>12</v>
      </c>
      <c r="C2930" t="s">
        <v>53</v>
      </c>
      <c r="D2930" s="7">
        <f>SUMIFS($D:$D,$C:$C,C2930,$A:$A,_xlfn.MAXIFS($A:$A,$A:$A,"&lt;"&amp;A2930))+SUMIFS(Movimentacao!$D:$D,Movimentacao!$C:$C,C2930,Movimentacao!$A:$A,A2930)</f>
        <v>90274</v>
      </c>
      <c r="E2930" s="2">
        <v>86.33</v>
      </c>
      <c r="F2930" s="2">
        <f t="shared" si="46"/>
        <v>7793354.4199999999</v>
      </c>
    </row>
    <row r="2931" spans="1:6" x14ac:dyDescent="0.25">
      <c r="A2931" s="4">
        <v>44512</v>
      </c>
      <c r="B2931" t="s">
        <v>12</v>
      </c>
      <c r="C2931" t="s">
        <v>51</v>
      </c>
      <c r="D2931" s="7">
        <f>SUMIFS($D:$D,$C:$C,C2931,$A:$A,_xlfn.MAXIFS($A:$A,$A:$A,"&lt;"&amp;A2931))+SUMIFS(Movimentacao!$D:$D,Movimentacao!$C:$C,C2931,Movimentacao!$A:$A,A2931)</f>
        <v>34212</v>
      </c>
      <c r="E2931" s="2">
        <v>100.99</v>
      </c>
      <c r="F2931" s="2">
        <f t="shared" si="46"/>
        <v>3455069.88</v>
      </c>
    </row>
    <row r="2932" spans="1:6" x14ac:dyDescent="0.25">
      <c r="A2932" s="4">
        <v>44512</v>
      </c>
      <c r="B2932" t="s">
        <v>12</v>
      </c>
      <c r="C2932" t="s">
        <v>50</v>
      </c>
      <c r="D2932" s="7">
        <f>SUMIFS($D:$D,$C:$C,C2932,$A:$A,_xlfn.MAXIFS($A:$A,$A:$A,"&lt;"&amp;A2932))+SUMIFS(Movimentacao!$D:$D,Movimentacao!$C:$C,C2932,Movimentacao!$A:$A,A2932)</f>
        <v>122853</v>
      </c>
      <c r="E2932" s="2">
        <v>92.3</v>
      </c>
      <c r="F2932" s="2">
        <f t="shared" si="46"/>
        <v>11339331.9</v>
      </c>
    </row>
    <row r="2933" spans="1:6" x14ac:dyDescent="0.25">
      <c r="A2933" s="4">
        <v>44512</v>
      </c>
      <c r="B2933" t="s">
        <v>12</v>
      </c>
      <c r="C2933" t="s">
        <v>49</v>
      </c>
      <c r="D2933" s="7">
        <f>SUMIFS($D:$D,$C:$C,C2933,$A:$A,_xlfn.MAXIFS($A:$A,$A:$A,"&lt;"&amp;A2933))+SUMIFS(Movimentacao!$D:$D,Movimentacao!$C:$C,C2933,Movimentacao!$A:$A,A2933)</f>
        <v>32774</v>
      </c>
      <c r="E2933" s="2">
        <v>62.51</v>
      </c>
      <c r="F2933" s="2">
        <f t="shared" si="46"/>
        <v>2048702.74</v>
      </c>
    </row>
    <row r="2934" spans="1:6" x14ac:dyDescent="0.25">
      <c r="A2934" s="4">
        <v>44512</v>
      </c>
      <c r="B2934" t="s">
        <v>12</v>
      </c>
      <c r="C2934" t="s">
        <v>48</v>
      </c>
      <c r="D2934" s="7">
        <f>SUMIFS($D:$D,$C:$C,C2934,$A:$A,_xlfn.MAXIFS($A:$A,$A:$A,"&lt;"&amp;A2934))+SUMIFS(Movimentacao!$D:$D,Movimentacao!$C:$C,C2934,Movimentacao!$A:$A,A2934)</f>
        <v>92256</v>
      </c>
      <c r="E2934" s="2">
        <v>90.06</v>
      </c>
      <c r="F2934" s="2">
        <f t="shared" si="46"/>
        <v>8308575.3600000003</v>
      </c>
    </row>
    <row r="2935" spans="1:6" x14ac:dyDescent="0.25">
      <c r="A2935" s="4">
        <v>44512</v>
      </c>
      <c r="B2935" t="s">
        <v>12</v>
      </c>
      <c r="C2935" t="s">
        <v>47</v>
      </c>
      <c r="D2935" s="7">
        <f>SUMIFS($D:$D,$C:$C,C2935,$A:$A,_xlfn.MAXIFS($A:$A,$A:$A,"&lt;"&amp;A2935))+SUMIFS(Movimentacao!$D:$D,Movimentacao!$C:$C,C2935,Movimentacao!$A:$A,A2935)</f>
        <v>72562</v>
      </c>
      <c r="E2935" s="2">
        <v>73.489999999999995</v>
      </c>
      <c r="F2935" s="2">
        <f t="shared" si="46"/>
        <v>5332581.38</v>
      </c>
    </row>
    <row r="2936" spans="1:6" x14ac:dyDescent="0.25">
      <c r="A2936" s="4">
        <v>44512</v>
      </c>
      <c r="B2936" t="s">
        <v>12</v>
      </c>
      <c r="C2936" t="s">
        <v>56</v>
      </c>
      <c r="D2936" s="7">
        <f>SUMIFS($D:$D,$C:$C,C2936,$A:$A,_xlfn.MAXIFS($A:$A,$A:$A,"&lt;"&amp;A2936))+SUMIFS(Movimentacao!$D:$D,Movimentacao!$C:$C,C2936,Movimentacao!$A:$A,A2936)</f>
        <v>103707</v>
      </c>
      <c r="E2936" s="2">
        <v>92.7</v>
      </c>
      <c r="F2936" s="2">
        <f t="shared" si="46"/>
        <v>9613638.9000000004</v>
      </c>
    </row>
    <row r="2937" spans="1:6" x14ac:dyDescent="0.25">
      <c r="A2937" s="4">
        <v>44516</v>
      </c>
      <c r="B2937" t="s">
        <v>12</v>
      </c>
      <c r="C2937" t="s">
        <v>2672</v>
      </c>
      <c r="D2937" s="7">
        <f>SUMIFS($D:$D,$C:$C,C2937,$A:$A,_xlfn.MAXIFS($A:$A,$A:$A,"&lt;"&amp;A2937))+SUMIFS(Movimentacao!$D:$D,Movimentacao!$C:$C,C2937,Movimentacao!$A:$A,A2937)</f>
        <v>68205</v>
      </c>
      <c r="E2937" s="2">
        <v>72.069999999999993</v>
      </c>
      <c r="F2937" s="2">
        <f t="shared" si="46"/>
        <v>4915534.3499999996</v>
      </c>
    </row>
    <row r="2938" spans="1:6" x14ac:dyDescent="0.25">
      <c r="A2938" s="4">
        <v>44516</v>
      </c>
      <c r="B2938" t="s">
        <v>12</v>
      </c>
      <c r="C2938" t="s">
        <v>2671</v>
      </c>
      <c r="D2938" s="7">
        <f>SUMIFS($D:$D,$C:$C,C2938,$A:$A,_xlfn.MAXIFS($A:$A,$A:$A,"&lt;"&amp;A2938))+SUMIFS(Movimentacao!$D:$D,Movimentacao!$C:$C,C2938,Movimentacao!$A:$A,A2938)</f>
        <v>41864</v>
      </c>
      <c r="E2938" s="2">
        <v>163.69999999999999</v>
      </c>
      <c r="F2938" s="2">
        <f t="shared" si="46"/>
        <v>6853136.7999999998</v>
      </c>
    </row>
    <row r="2939" spans="1:6" x14ac:dyDescent="0.25">
      <c r="A2939" s="4">
        <v>44516</v>
      </c>
      <c r="B2939" t="s">
        <v>12</v>
      </c>
      <c r="C2939" t="s">
        <v>2680</v>
      </c>
      <c r="D2939" s="7">
        <f>SUMIFS($D:$D,$C:$C,C2939,$A:$A,_xlfn.MAXIFS($A:$A,$A:$A,"&lt;"&amp;A2939))+SUMIFS(Movimentacao!$D:$D,Movimentacao!$C:$C,C2939,Movimentacao!$A:$A,A2939)</f>
        <v>119850</v>
      </c>
      <c r="E2939" s="2">
        <v>100.86</v>
      </c>
      <c r="F2939" s="2">
        <f t="shared" si="46"/>
        <v>12088071</v>
      </c>
    </row>
    <row r="2940" spans="1:6" x14ac:dyDescent="0.25">
      <c r="A2940" s="4">
        <v>44516</v>
      </c>
      <c r="B2940" t="s">
        <v>12</v>
      </c>
      <c r="C2940" t="s">
        <v>2670</v>
      </c>
      <c r="D2940" s="7">
        <f>SUMIFS($D:$D,$C:$C,C2940,$A:$A,_xlfn.MAXIFS($A:$A,$A:$A,"&lt;"&amp;A2940))+SUMIFS(Movimentacao!$D:$D,Movimentacao!$C:$C,C2940,Movimentacao!$A:$A,A2940)</f>
        <v>6856</v>
      </c>
      <c r="E2940" s="2">
        <v>62.49</v>
      </c>
      <c r="F2940" s="2">
        <f t="shared" si="46"/>
        <v>428431.44</v>
      </c>
    </row>
    <row r="2941" spans="1:6" x14ac:dyDescent="0.25">
      <c r="A2941" s="4">
        <v>44516</v>
      </c>
      <c r="B2941" t="s">
        <v>12</v>
      </c>
      <c r="C2941" t="s">
        <v>2687</v>
      </c>
      <c r="D2941" s="7">
        <f>SUMIFS($D:$D,$C:$C,C2941,$A:$A,_xlfn.MAXIFS($A:$A,$A:$A,"&lt;"&amp;A2941))+SUMIFS(Movimentacao!$D:$D,Movimentacao!$C:$C,C2941,Movimentacao!$A:$A,A2941)</f>
        <v>6604</v>
      </c>
      <c r="E2941" s="2">
        <v>68.989999999999995</v>
      </c>
      <c r="F2941" s="2">
        <f t="shared" si="46"/>
        <v>455609.95999999996</v>
      </c>
    </row>
    <row r="2942" spans="1:6" x14ac:dyDescent="0.25">
      <c r="A2942" s="4">
        <v>44516</v>
      </c>
      <c r="B2942" t="s">
        <v>12</v>
      </c>
      <c r="C2942" t="s">
        <v>2689</v>
      </c>
      <c r="D2942" s="7">
        <f>SUMIFS($D:$D,$C:$C,C2942,$A:$A,_xlfn.MAXIFS($A:$A,$A:$A,"&lt;"&amp;A2942))+SUMIFS(Movimentacao!$D:$D,Movimentacao!$C:$C,C2942,Movimentacao!$A:$A,A2942)</f>
        <v>59153</v>
      </c>
      <c r="E2942" s="2">
        <v>98.24</v>
      </c>
      <c r="F2942" s="2">
        <f t="shared" si="46"/>
        <v>5811190.7199999997</v>
      </c>
    </row>
    <row r="2943" spans="1:6" x14ac:dyDescent="0.25">
      <c r="A2943" s="4">
        <v>44516</v>
      </c>
      <c r="B2943" t="s">
        <v>12</v>
      </c>
      <c r="C2943" t="s">
        <v>2682</v>
      </c>
      <c r="D2943" s="7">
        <f>SUMIFS($D:$D,$C:$C,C2943,$A:$A,_xlfn.MAXIFS($A:$A,$A:$A,"&lt;"&amp;A2943))+SUMIFS(Movimentacao!$D:$D,Movimentacao!$C:$C,C2943,Movimentacao!$A:$A,A2943)</f>
        <v>79643</v>
      </c>
      <c r="E2943" s="2">
        <v>82.96</v>
      </c>
      <c r="F2943" s="2">
        <f t="shared" si="46"/>
        <v>6607183.2799999993</v>
      </c>
    </row>
    <row r="2944" spans="1:6" x14ac:dyDescent="0.25">
      <c r="A2944" s="4">
        <v>44516</v>
      </c>
      <c r="B2944" t="s">
        <v>12</v>
      </c>
      <c r="C2944" t="s">
        <v>56</v>
      </c>
      <c r="D2944" s="7">
        <f>SUMIFS($D:$D,$C:$C,C2944,$A:$A,_xlfn.MAXIFS($A:$A,$A:$A,"&lt;"&amp;A2944))+SUMIFS(Movimentacao!$D:$D,Movimentacao!$C:$C,C2944,Movimentacao!$A:$A,A2944)</f>
        <v>100346</v>
      </c>
      <c r="E2944" s="2">
        <v>90.8</v>
      </c>
      <c r="F2944" s="2">
        <f t="shared" si="46"/>
        <v>9111416.7999999989</v>
      </c>
    </row>
    <row r="2945" spans="1:6" x14ac:dyDescent="0.25">
      <c r="A2945" s="4">
        <v>44516</v>
      </c>
      <c r="B2945" t="s">
        <v>12</v>
      </c>
      <c r="C2945" t="s">
        <v>2684</v>
      </c>
      <c r="D2945" s="7">
        <f>SUMIFS($D:$D,$C:$C,C2945,$A:$A,_xlfn.MAXIFS($A:$A,$A:$A,"&lt;"&amp;A2945))+SUMIFS(Movimentacao!$D:$D,Movimentacao!$C:$C,C2945,Movimentacao!$A:$A,A2945)</f>
        <v>177767</v>
      </c>
      <c r="E2945" s="2">
        <v>102.18</v>
      </c>
      <c r="F2945" s="2">
        <f t="shared" si="46"/>
        <v>18164232.060000002</v>
      </c>
    </row>
    <row r="2946" spans="1:6" x14ac:dyDescent="0.25">
      <c r="A2946" s="4">
        <v>44516</v>
      </c>
      <c r="B2946" t="s">
        <v>12</v>
      </c>
      <c r="C2946" t="s">
        <v>54</v>
      </c>
      <c r="D2946" s="7">
        <f>SUMIFS($D:$D,$C:$C,C2946,$A:$A,_xlfn.MAXIFS($A:$A,$A:$A,"&lt;"&amp;A2946))+SUMIFS(Movimentacao!$D:$D,Movimentacao!$C:$C,C2946,Movimentacao!$A:$A,A2946)</f>
        <v>84256</v>
      </c>
      <c r="E2946" s="2">
        <v>47.57</v>
      </c>
      <c r="F2946" s="2">
        <f t="shared" si="46"/>
        <v>4008057.92</v>
      </c>
    </row>
    <row r="2947" spans="1:6" x14ac:dyDescent="0.25">
      <c r="A2947" s="4">
        <v>44516</v>
      </c>
      <c r="B2947" t="s">
        <v>12</v>
      </c>
      <c r="C2947" t="s">
        <v>47</v>
      </c>
      <c r="D2947" s="7">
        <f>SUMIFS($D:$D,$C:$C,C2947,$A:$A,_xlfn.MAXIFS($A:$A,$A:$A,"&lt;"&amp;A2947))+SUMIFS(Movimentacao!$D:$D,Movimentacao!$C:$C,C2947,Movimentacao!$A:$A,A2947)</f>
        <v>72562</v>
      </c>
      <c r="E2947" s="2">
        <v>73.69</v>
      </c>
      <c r="F2947" s="2">
        <f t="shared" si="46"/>
        <v>5347093.78</v>
      </c>
    </row>
    <row r="2948" spans="1:6" x14ac:dyDescent="0.25">
      <c r="A2948" s="4">
        <v>44516</v>
      </c>
      <c r="B2948" t="s">
        <v>12</v>
      </c>
      <c r="C2948" t="s">
        <v>48</v>
      </c>
      <c r="D2948" s="7">
        <f>SUMIFS($D:$D,$C:$C,C2948,$A:$A,_xlfn.MAXIFS($A:$A,$A:$A,"&lt;"&amp;A2948))+SUMIFS(Movimentacao!$D:$D,Movimentacao!$C:$C,C2948,Movimentacao!$A:$A,A2948)</f>
        <v>89844</v>
      </c>
      <c r="E2948" s="2">
        <v>89.6</v>
      </c>
      <c r="F2948" s="2">
        <f t="shared" si="46"/>
        <v>8050022.3999999994</v>
      </c>
    </row>
    <row r="2949" spans="1:6" x14ac:dyDescent="0.25">
      <c r="A2949" s="4">
        <v>44516</v>
      </c>
      <c r="B2949" t="s">
        <v>12</v>
      </c>
      <c r="C2949" t="s">
        <v>49</v>
      </c>
      <c r="D2949" s="7">
        <f>SUMIFS($D:$D,$C:$C,C2949,$A:$A,_xlfn.MAXIFS($A:$A,$A:$A,"&lt;"&amp;A2949))+SUMIFS(Movimentacao!$D:$D,Movimentacao!$C:$C,C2949,Movimentacao!$A:$A,A2949)</f>
        <v>32774</v>
      </c>
      <c r="E2949" s="2">
        <v>62.6</v>
      </c>
      <c r="F2949" s="2">
        <f t="shared" si="46"/>
        <v>2051652.4000000001</v>
      </c>
    </row>
    <row r="2950" spans="1:6" x14ac:dyDescent="0.25">
      <c r="A2950" s="4">
        <v>44516</v>
      </c>
      <c r="B2950" t="s">
        <v>12</v>
      </c>
      <c r="C2950" t="s">
        <v>55</v>
      </c>
      <c r="D2950" s="7">
        <f>SUMIFS($D:$D,$C:$C,C2950,$A:$A,_xlfn.MAXIFS($A:$A,$A:$A,"&lt;"&amp;A2950))+SUMIFS(Movimentacao!$D:$D,Movimentacao!$C:$C,C2950,Movimentacao!$A:$A,A2950)</f>
        <v>30794</v>
      </c>
      <c r="E2950" s="2">
        <v>98.2</v>
      </c>
      <c r="F2950" s="2">
        <f t="shared" si="46"/>
        <v>3023970.8000000003</v>
      </c>
    </row>
    <row r="2951" spans="1:6" x14ac:dyDescent="0.25">
      <c r="A2951" s="4">
        <v>44516</v>
      </c>
      <c r="B2951" t="s">
        <v>12</v>
      </c>
      <c r="C2951" t="s">
        <v>51</v>
      </c>
      <c r="D2951" s="7">
        <f>SUMIFS($D:$D,$C:$C,C2951,$A:$A,_xlfn.MAXIFS($A:$A,$A:$A,"&lt;"&amp;A2951))+SUMIFS(Movimentacao!$D:$D,Movimentacao!$C:$C,C2951,Movimentacao!$A:$A,A2951)</f>
        <v>34212</v>
      </c>
      <c r="E2951" s="2">
        <v>99.21</v>
      </c>
      <c r="F2951" s="2">
        <f t="shared" si="46"/>
        <v>3394172.52</v>
      </c>
    </row>
    <row r="2952" spans="1:6" x14ac:dyDescent="0.25">
      <c r="A2952" s="4">
        <v>44516</v>
      </c>
      <c r="B2952" t="s">
        <v>12</v>
      </c>
      <c r="C2952" t="s">
        <v>52</v>
      </c>
      <c r="D2952" s="7">
        <f>SUMIFS($D:$D,$C:$C,C2952,$A:$A,_xlfn.MAXIFS($A:$A,$A:$A,"&lt;"&amp;A2952))+SUMIFS(Movimentacao!$D:$D,Movimentacao!$C:$C,C2952,Movimentacao!$A:$A,A2952)</f>
        <v>187039</v>
      </c>
      <c r="E2952" s="2">
        <v>97.09</v>
      </c>
      <c r="F2952" s="2">
        <f t="shared" si="46"/>
        <v>18159616.510000002</v>
      </c>
    </row>
    <row r="2953" spans="1:6" x14ac:dyDescent="0.25">
      <c r="A2953" s="4">
        <v>44516</v>
      </c>
      <c r="B2953" t="s">
        <v>12</v>
      </c>
      <c r="C2953" t="s">
        <v>53</v>
      </c>
      <c r="D2953" s="7">
        <f>SUMIFS($D:$D,$C:$C,C2953,$A:$A,_xlfn.MAXIFS($A:$A,$A:$A,"&lt;"&amp;A2953))+SUMIFS(Movimentacao!$D:$D,Movimentacao!$C:$C,C2953,Movimentacao!$A:$A,A2953)</f>
        <v>86114</v>
      </c>
      <c r="E2953" s="2">
        <v>86</v>
      </c>
      <c r="F2953" s="2">
        <f t="shared" ref="F2953:F3016" si="47">D2953*E2953</f>
        <v>7405804</v>
      </c>
    </row>
    <row r="2954" spans="1:6" x14ac:dyDescent="0.25">
      <c r="A2954" s="4">
        <v>44516</v>
      </c>
      <c r="B2954" t="s">
        <v>12</v>
      </c>
      <c r="C2954" t="s">
        <v>50</v>
      </c>
      <c r="D2954" s="7">
        <f>SUMIFS($D:$D,$C:$C,C2954,$A:$A,_xlfn.MAXIFS($A:$A,$A:$A,"&lt;"&amp;A2954))+SUMIFS(Movimentacao!$D:$D,Movimentacao!$C:$C,C2954,Movimentacao!$A:$A,A2954)</f>
        <v>121276</v>
      </c>
      <c r="E2954" s="2">
        <v>91.1</v>
      </c>
      <c r="F2954" s="2">
        <f t="shared" si="47"/>
        <v>11048243.6</v>
      </c>
    </row>
    <row r="2955" spans="1:6" x14ac:dyDescent="0.25">
      <c r="A2955" s="4">
        <v>44517</v>
      </c>
      <c r="B2955" t="s">
        <v>12</v>
      </c>
      <c r="C2955" t="s">
        <v>2670</v>
      </c>
      <c r="D2955" s="7">
        <f>SUMIFS($D:$D,$C:$C,C2955,$A:$A,_xlfn.MAXIFS($A:$A,$A:$A,"&lt;"&amp;A2955))+SUMIFS(Movimentacao!$D:$D,Movimentacao!$C:$C,C2955,Movimentacao!$A:$A,A2955)</f>
        <v>1170</v>
      </c>
      <c r="E2955" s="2">
        <v>62.99</v>
      </c>
      <c r="F2955" s="2">
        <f t="shared" si="47"/>
        <v>73698.3</v>
      </c>
    </row>
    <row r="2956" spans="1:6" x14ac:dyDescent="0.25">
      <c r="A2956" s="4">
        <v>44517</v>
      </c>
      <c r="B2956" t="s">
        <v>12</v>
      </c>
      <c r="C2956" t="s">
        <v>2689</v>
      </c>
      <c r="D2956" s="7">
        <f>SUMIFS($D:$D,$C:$C,C2956,$A:$A,_xlfn.MAXIFS($A:$A,$A:$A,"&lt;"&amp;A2956))+SUMIFS(Movimentacao!$D:$D,Movimentacao!$C:$C,C2956,Movimentacao!$A:$A,A2956)</f>
        <v>70648</v>
      </c>
      <c r="E2956" s="2">
        <v>97.18</v>
      </c>
      <c r="F2956" s="2">
        <f t="shared" si="47"/>
        <v>6865572.6400000006</v>
      </c>
    </row>
    <row r="2957" spans="1:6" x14ac:dyDescent="0.25">
      <c r="A2957" s="4">
        <v>44517</v>
      </c>
      <c r="B2957" t="s">
        <v>12</v>
      </c>
      <c r="C2957" t="s">
        <v>2684</v>
      </c>
      <c r="D2957" s="7">
        <f>SUMIFS($D:$D,$C:$C,C2957,$A:$A,_xlfn.MAXIFS($A:$A,$A:$A,"&lt;"&amp;A2957))+SUMIFS(Movimentacao!$D:$D,Movimentacao!$C:$C,C2957,Movimentacao!$A:$A,A2957)</f>
        <v>177767</v>
      </c>
      <c r="E2957" s="2">
        <v>103.23</v>
      </c>
      <c r="F2957" s="2">
        <f t="shared" si="47"/>
        <v>18350887.41</v>
      </c>
    </row>
    <row r="2958" spans="1:6" x14ac:dyDescent="0.25">
      <c r="A2958" s="4">
        <v>44517</v>
      </c>
      <c r="B2958" t="s">
        <v>12</v>
      </c>
      <c r="C2958" t="s">
        <v>2687</v>
      </c>
      <c r="D2958" s="7">
        <f>SUMIFS($D:$D,$C:$C,C2958,$A:$A,_xlfn.MAXIFS($A:$A,$A:$A,"&lt;"&amp;A2958))+SUMIFS(Movimentacao!$D:$D,Movimentacao!$C:$C,C2958,Movimentacao!$A:$A,A2958)</f>
        <v>6604</v>
      </c>
      <c r="E2958" s="2">
        <v>68.290000000000006</v>
      </c>
      <c r="F2958" s="2">
        <f t="shared" si="47"/>
        <v>450987.16000000003</v>
      </c>
    </row>
    <row r="2959" spans="1:6" x14ac:dyDescent="0.25">
      <c r="A2959" s="4">
        <v>44517</v>
      </c>
      <c r="B2959" t="s">
        <v>12</v>
      </c>
      <c r="C2959" t="s">
        <v>2682</v>
      </c>
      <c r="D2959" s="7">
        <f>SUMIFS($D:$D,$C:$C,C2959,$A:$A,_xlfn.MAXIFS($A:$A,$A:$A,"&lt;"&amp;A2959))+SUMIFS(Movimentacao!$D:$D,Movimentacao!$C:$C,C2959,Movimentacao!$A:$A,A2959)</f>
        <v>79643</v>
      </c>
      <c r="E2959" s="2">
        <v>82.66</v>
      </c>
      <c r="F2959" s="2">
        <f t="shared" si="47"/>
        <v>6583290.3799999999</v>
      </c>
    </row>
    <row r="2960" spans="1:6" x14ac:dyDescent="0.25">
      <c r="A2960" s="4">
        <v>44517</v>
      </c>
      <c r="B2960" t="s">
        <v>12</v>
      </c>
      <c r="C2960" t="s">
        <v>2680</v>
      </c>
      <c r="D2960" s="7">
        <f>SUMIFS($D:$D,$C:$C,C2960,$A:$A,_xlfn.MAXIFS($A:$A,$A:$A,"&lt;"&amp;A2960))+SUMIFS(Movimentacao!$D:$D,Movimentacao!$C:$C,C2960,Movimentacao!$A:$A,A2960)</f>
        <v>119850</v>
      </c>
      <c r="E2960" s="2">
        <v>100.95</v>
      </c>
      <c r="F2960" s="2">
        <f t="shared" si="47"/>
        <v>12098857.5</v>
      </c>
    </row>
    <row r="2961" spans="1:6" x14ac:dyDescent="0.25">
      <c r="A2961" s="4">
        <v>44517</v>
      </c>
      <c r="B2961" t="s">
        <v>12</v>
      </c>
      <c r="C2961" t="s">
        <v>2672</v>
      </c>
      <c r="D2961" s="7">
        <f>SUMIFS($D:$D,$C:$C,C2961,$A:$A,_xlfn.MAXIFS($A:$A,$A:$A,"&lt;"&amp;A2961))+SUMIFS(Movimentacao!$D:$D,Movimentacao!$C:$C,C2961,Movimentacao!$A:$A,A2961)</f>
        <v>64441</v>
      </c>
      <c r="E2961" s="2">
        <v>71.86</v>
      </c>
      <c r="F2961" s="2">
        <f t="shared" si="47"/>
        <v>4630730.26</v>
      </c>
    </row>
    <row r="2962" spans="1:6" x14ac:dyDescent="0.25">
      <c r="A2962" s="4">
        <v>44517</v>
      </c>
      <c r="B2962" t="s">
        <v>12</v>
      </c>
      <c r="C2962" t="s">
        <v>2671</v>
      </c>
      <c r="D2962" s="7">
        <f>SUMIFS($D:$D,$C:$C,C2962,$A:$A,_xlfn.MAXIFS($A:$A,$A:$A,"&lt;"&amp;A2962))+SUMIFS(Movimentacao!$D:$D,Movimentacao!$C:$C,C2962,Movimentacao!$A:$A,A2962)</f>
        <v>40407</v>
      </c>
      <c r="E2962" s="2">
        <v>162.85</v>
      </c>
      <c r="F2962" s="2">
        <f t="shared" si="47"/>
        <v>6580279.9500000002</v>
      </c>
    </row>
    <row r="2963" spans="1:6" x14ac:dyDescent="0.25">
      <c r="A2963" s="4">
        <v>44517</v>
      </c>
      <c r="B2963" t="s">
        <v>12</v>
      </c>
      <c r="C2963" t="s">
        <v>56</v>
      </c>
      <c r="D2963" s="7">
        <f>SUMIFS($D:$D,$C:$C,C2963,$A:$A,_xlfn.MAXIFS($A:$A,$A:$A,"&lt;"&amp;A2963))+SUMIFS(Movimentacao!$D:$D,Movimentacao!$C:$C,C2963,Movimentacao!$A:$A,A2963)</f>
        <v>96695</v>
      </c>
      <c r="E2963" s="2">
        <v>89.59</v>
      </c>
      <c r="F2963" s="2">
        <f t="shared" si="47"/>
        <v>8662905.0500000007</v>
      </c>
    </row>
    <row r="2964" spans="1:6" x14ac:dyDescent="0.25">
      <c r="A2964" s="4">
        <v>44517</v>
      </c>
      <c r="B2964" t="s">
        <v>12</v>
      </c>
      <c r="C2964" t="s">
        <v>55</v>
      </c>
      <c r="D2964" s="7">
        <f>SUMIFS($D:$D,$C:$C,C2964,$A:$A,_xlfn.MAXIFS($A:$A,$A:$A,"&lt;"&amp;A2964))+SUMIFS(Movimentacao!$D:$D,Movimentacao!$C:$C,C2964,Movimentacao!$A:$A,A2964)</f>
        <v>30794</v>
      </c>
      <c r="E2964" s="2">
        <v>98.2</v>
      </c>
      <c r="F2964" s="2">
        <f t="shared" si="47"/>
        <v>3023970.8000000003</v>
      </c>
    </row>
    <row r="2965" spans="1:6" x14ac:dyDescent="0.25">
      <c r="A2965" s="4">
        <v>44517</v>
      </c>
      <c r="B2965" t="s">
        <v>12</v>
      </c>
      <c r="C2965" t="s">
        <v>54</v>
      </c>
      <c r="D2965" s="7">
        <f>SUMIFS($D:$D,$C:$C,C2965,$A:$A,_xlfn.MAXIFS($A:$A,$A:$A,"&lt;"&amp;A2965))+SUMIFS(Movimentacao!$D:$D,Movimentacao!$C:$C,C2965,Movimentacao!$A:$A,A2965)</f>
        <v>84256</v>
      </c>
      <c r="E2965" s="2">
        <v>47.89</v>
      </c>
      <c r="F2965" s="2">
        <f t="shared" si="47"/>
        <v>4035019.84</v>
      </c>
    </row>
    <row r="2966" spans="1:6" x14ac:dyDescent="0.25">
      <c r="A2966" s="4">
        <v>44517</v>
      </c>
      <c r="B2966" t="s">
        <v>12</v>
      </c>
      <c r="C2966" t="s">
        <v>53</v>
      </c>
      <c r="D2966" s="7">
        <f>SUMIFS($D:$D,$C:$C,C2966,$A:$A,_xlfn.MAXIFS($A:$A,$A:$A,"&lt;"&amp;A2966))+SUMIFS(Movimentacao!$D:$D,Movimentacao!$C:$C,C2966,Movimentacao!$A:$A,A2966)</f>
        <v>84213</v>
      </c>
      <c r="E2966" s="2">
        <v>84.6</v>
      </c>
      <c r="F2966" s="2">
        <f t="shared" si="47"/>
        <v>7124419.7999999998</v>
      </c>
    </row>
    <row r="2967" spans="1:6" x14ac:dyDescent="0.25">
      <c r="A2967" s="4">
        <v>44517</v>
      </c>
      <c r="B2967" t="s">
        <v>12</v>
      </c>
      <c r="C2967" t="s">
        <v>52</v>
      </c>
      <c r="D2967" s="7">
        <f>SUMIFS($D:$D,$C:$C,C2967,$A:$A,_xlfn.MAXIFS($A:$A,$A:$A,"&lt;"&amp;A2967))+SUMIFS(Movimentacao!$D:$D,Movimentacao!$C:$C,C2967,Movimentacao!$A:$A,A2967)</f>
        <v>187039</v>
      </c>
      <c r="E2967" s="2">
        <v>96.56</v>
      </c>
      <c r="F2967" s="2">
        <f t="shared" si="47"/>
        <v>18060485.84</v>
      </c>
    </row>
    <row r="2968" spans="1:6" x14ac:dyDescent="0.25">
      <c r="A2968" s="4">
        <v>44517</v>
      </c>
      <c r="B2968" t="s">
        <v>12</v>
      </c>
      <c r="C2968" t="s">
        <v>51</v>
      </c>
      <c r="D2968" s="7">
        <f>SUMIFS($D:$D,$C:$C,C2968,$A:$A,_xlfn.MAXIFS($A:$A,$A:$A,"&lt;"&amp;A2968))+SUMIFS(Movimentacao!$D:$D,Movimentacao!$C:$C,C2968,Movimentacao!$A:$A,A2968)</f>
        <v>34212</v>
      </c>
      <c r="E2968" s="2">
        <v>100</v>
      </c>
      <c r="F2968" s="2">
        <f t="shared" si="47"/>
        <v>3421200</v>
      </c>
    </row>
    <row r="2969" spans="1:6" x14ac:dyDescent="0.25">
      <c r="A2969" s="4">
        <v>44517</v>
      </c>
      <c r="B2969" t="s">
        <v>12</v>
      </c>
      <c r="C2969" t="s">
        <v>50</v>
      </c>
      <c r="D2969" s="7">
        <f>SUMIFS($D:$D,$C:$C,C2969,$A:$A,_xlfn.MAXIFS($A:$A,$A:$A,"&lt;"&amp;A2969))+SUMIFS(Movimentacao!$D:$D,Movimentacao!$C:$C,C2969,Movimentacao!$A:$A,A2969)</f>
        <v>119491</v>
      </c>
      <c r="E2969" s="2">
        <v>90.41</v>
      </c>
      <c r="F2969" s="2">
        <f t="shared" si="47"/>
        <v>10803181.310000001</v>
      </c>
    </row>
    <row r="2970" spans="1:6" x14ac:dyDescent="0.25">
      <c r="A2970" s="4">
        <v>44517</v>
      </c>
      <c r="B2970" t="s">
        <v>12</v>
      </c>
      <c r="C2970" t="s">
        <v>49</v>
      </c>
      <c r="D2970" s="7">
        <f>SUMIFS($D:$D,$C:$C,C2970,$A:$A,_xlfn.MAXIFS($A:$A,$A:$A,"&lt;"&amp;A2970))+SUMIFS(Movimentacao!$D:$D,Movimentacao!$C:$C,C2970,Movimentacao!$A:$A,A2970)</f>
        <v>32774</v>
      </c>
      <c r="E2970" s="2">
        <v>62</v>
      </c>
      <c r="F2970" s="2">
        <f t="shared" si="47"/>
        <v>2031988</v>
      </c>
    </row>
    <row r="2971" spans="1:6" x14ac:dyDescent="0.25">
      <c r="A2971" s="4">
        <v>44517</v>
      </c>
      <c r="B2971" t="s">
        <v>12</v>
      </c>
      <c r="C2971" t="s">
        <v>48</v>
      </c>
      <c r="D2971" s="7">
        <f>SUMIFS($D:$D,$C:$C,C2971,$A:$A,_xlfn.MAXIFS($A:$A,$A:$A,"&lt;"&amp;A2971))+SUMIFS(Movimentacao!$D:$D,Movimentacao!$C:$C,C2971,Movimentacao!$A:$A,A2971)</f>
        <v>89844</v>
      </c>
      <c r="E2971" s="2">
        <v>87.6</v>
      </c>
      <c r="F2971" s="2">
        <f t="shared" si="47"/>
        <v>7870334.3999999994</v>
      </c>
    </row>
    <row r="2972" spans="1:6" x14ac:dyDescent="0.25">
      <c r="A2972" s="4">
        <v>44517</v>
      </c>
      <c r="B2972" t="s">
        <v>12</v>
      </c>
      <c r="C2972" t="s">
        <v>47</v>
      </c>
      <c r="D2972" s="7">
        <f>SUMIFS($D:$D,$C:$C,C2972,$A:$A,_xlfn.MAXIFS($A:$A,$A:$A,"&lt;"&amp;A2972))+SUMIFS(Movimentacao!$D:$D,Movimentacao!$C:$C,C2972,Movimentacao!$A:$A,A2972)</f>
        <v>72562</v>
      </c>
      <c r="E2972" s="2">
        <v>73.72</v>
      </c>
      <c r="F2972" s="2">
        <f t="shared" si="47"/>
        <v>5349270.6399999997</v>
      </c>
    </row>
    <row r="2973" spans="1:6" x14ac:dyDescent="0.25">
      <c r="A2973" s="4">
        <v>44518</v>
      </c>
      <c r="B2973" t="s">
        <v>12</v>
      </c>
      <c r="C2973" t="s">
        <v>2684</v>
      </c>
      <c r="D2973" s="7">
        <f>SUMIFS($D:$D,$C:$C,C2973,$A:$A,_xlfn.MAXIFS($A:$A,$A:$A,"&lt;"&amp;A2973))+SUMIFS(Movimentacao!$D:$D,Movimentacao!$C:$C,C2973,Movimentacao!$A:$A,A2973)</f>
        <v>177767</v>
      </c>
      <c r="E2973" s="2">
        <v>103.3</v>
      </c>
      <c r="F2973" s="2">
        <f t="shared" si="47"/>
        <v>18363331.099999998</v>
      </c>
    </row>
    <row r="2974" spans="1:6" x14ac:dyDescent="0.25">
      <c r="A2974" s="4">
        <v>44518</v>
      </c>
      <c r="B2974" t="s">
        <v>12</v>
      </c>
      <c r="C2974" t="s">
        <v>2687</v>
      </c>
      <c r="D2974" s="7">
        <f>SUMIFS($D:$D,$C:$C,C2974,$A:$A,_xlfn.MAXIFS($A:$A,$A:$A,"&lt;"&amp;A2974))+SUMIFS(Movimentacao!$D:$D,Movimentacao!$C:$C,C2974,Movimentacao!$A:$A,A2974)</f>
        <v>6604</v>
      </c>
      <c r="E2974" s="2">
        <v>67.400000000000006</v>
      </c>
      <c r="F2974" s="2">
        <f t="shared" si="47"/>
        <v>445109.60000000003</v>
      </c>
    </row>
    <row r="2975" spans="1:6" x14ac:dyDescent="0.25">
      <c r="A2975" s="4">
        <v>44518</v>
      </c>
      <c r="B2975" t="s">
        <v>12</v>
      </c>
      <c r="C2975" t="s">
        <v>2682</v>
      </c>
      <c r="D2975" s="7">
        <f>SUMIFS($D:$D,$C:$C,C2975,$A:$A,_xlfn.MAXIFS($A:$A,$A:$A,"&lt;"&amp;A2975))+SUMIFS(Movimentacao!$D:$D,Movimentacao!$C:$C,C2975,Movimentacao!$A:$A,A2975)</f>
        <v>79643</v>
      </c>
      <c r="E2975" s="2">
        <v>82.35</v>
      </c>
      <c r="F2975" s="2">
        <f t="shared" si="47"/>
        <v>6558601.0499999998</v>
      </c>
    </row>
    <row r="2976" spans="1:6" x14ac:dyDescent="0.25">
      <c r="A2976" s="4">
        <v>44518</v>
      </c>
      <c r="B2976" t="s">
        <v>12</v>
      </c>
      <c r="C2976" t="s">
        <v>2680</v>
      </c>
      <c r="D2976" s="7">
        <f>SUMIFS($D:$D,$C:$C,C2976,$A:$A,_xlfn.MAXIFS($A:$A,$A:$A,"&lt;"&amp;A2976))+SUMIFS(Movimentacao!$D:$D,Movimentacao!$C:$C,C2976,Movimentacao!$A:$A,A2976)</f>
        <v>119850</v>
      </c>
      <c r="E2976" s="2">
        <v>100.89</v>
      </c>
      <c r="F2976" s="2">
        <f t="shared" si="47"/>
        <v>12091666.5</v>
      </c>
    </row>
    <row r="2977" spans="1:6" x14ac:dyDescent="0.25">
      <c r="A2977" s="4">
        <v>44518</v>
      </c>
      <c r="B2977" t="s">
        <v>12</v>
      </c>
      <c r="C2977" t="s">
        <v>2672</v>
      </c>
      <c r="D2977" s="7">
        <f>SUMIFS($D:$D,$C:$C,C2977,$A:$A,_xlfn.MAXIFS($A:$A,$A:$A,"&lt;"&amp;A2977))+SUMIFS(Movimentacao!$D:$D,Movimentacao!$C:$C,C2977,Movimentacao!$A:$A,A2977)</f>
        <v>60780</v>
      </c>
      <c r="E2977" s="2">
        <v>70.150000000000006</v>
      </c>
      <c r="F2977" s="2">
        <f t="shared" si="47"/>
        <v>4263717</v>
      </c>
    </row>
    <row r="2978" spans="1:6" x14ac:dyDescent="0.25">
      <c r="A2978" s="4">
        <v>44518</v>
      </c>
      <c r="B2978" t="s">
        <v>12</v>
      </c>
      <c r="C2978" t="s">
        <v>2671</v>
      </c>
      <c r="D2978" s="7">
        <f>SUMIFS($D:$D,$C:$C,C2978,$A:$A,_xlfn.MAXIFS($A:$A,$A:$A,"&lt;"&amp;A2978))+SUMIFS(Movimentacao!$D:$D,Movimentacao!$C:$C,C2978,Movimentacao!$A:$A,A2978)</f>
        <v>38941</v>
      </c>
      <c r="E2978" s="2">
        <v>167.2</v>
      </c>
      <c r="F2978" s="2">
        <f t="shared" si="47"/>
        <v>6510935.1999999993</v>
      </c>
    </row>
    <row r="2979" spans="1:6" x14ac:dyDescent="0.25">
      <c r="A2979" s="4">
        <v>44518</v>
      </c>
      <c r="B2979" t="s">
        <v>12</v>
      </c>
      <c r="C2979" t="s">
        <v>2670</v>
      </c>
      <c r="D2979" s="7">
        <f>SUMIFS($D:$D,$C:$C,C2979,$A:$A,_xlfn.MAXIFS($A:$A,$A:$A,"&lt;"&amp;A2979))+SUMIFS(Movimentacao!$D:$D,Movimentacao!$C:$C,C2979,Movimentacao!$A:$A,A2979)</f>
        <v>81</v>
      </c>
      <c r="E2979" s="2">
        <v>63.22</v>
      </c>
      <c r="F2979" s="2">
        <f t="shared" si="47"/>
        <v>5120.82</v>
      </c>
    </row>
    <row r="2980" spans="1:6" x14ac:dyDescent="0.25">
      <c r="A2980" s="4">
        <v>44518</v>
      </c>
      <c r="B2980" t="s">
        <v>12</v>
      </c>
      <c r="C2980" t="s">
        <v>56</v>
      </c>
      <c r="D2980" s="7">
        <f>SUMIFS($D:$D,$C:$C,C2980,$A:$A,_xlfn.MAXIFS($A:$A,$A:$A,"&lt;"&amp;A2980))+SUMIFS(Movimentacao!$D:$D,Movimentacao!$C:$C,C2980,Movimentacao!$A:$A,A2980)</f>
        <v>91967</v>
      </c>
      <c r="E2980" s="2">
        <v>89.35</v>
      </c>
      <c r="F2980" s="2">
        <f t="shared" si="47"/>
        <v>8217251.4499999993</v>
      </c>
    </row>
    <row r="2981" spans="1:6" x14ac:dyDescent="0.25">
      <c r="A2981" s="4">
        <v>44518</v>
      </c>
      <c r="B2981" t="s">
        <v>12</v>
      </c>
      <c r="C2981" t="s">
        <v>2689</v>
      </c>
      <c r="D2981" s="7">
        <f>SUMIFS($D:$D,$C:$C,C2981,$A:$A,_xlfn.MAXIFS($A:$A,$A:$A,"&lt;"&amp;A2981))+SUMIFS(Movimentacao!$D:$D,Movimentacao!$C:$C,C2981,Movimentacao!$A:$A,A2981)</f>
        <v>88416</v>
      </c>
      <c r="E2981" s="2">
        <v>97.7</v>
      </c>
      <c r="F2981" s="2">
        <f t="shared" si="47"/>
        <v>8638243.2000000011</v>
      </c>
    </row>
    <row r="2982" spans="1:6" x14ac:dyDescent="0.25">
      <c r="A2982" s="4">
        <v>44518</v>
      </c>
      <c r="B2982" t="s">
        <v>12</v>
      </c>
      <c r="C2982" t="s">
        <v>54</v>
      </c>
      <c r="D2982" s="7">
        <f>SUMIFS($D:$D,$C:$C,C2982,$A:$A,_xlfn.MAXIFS($A:$A,$A:$A,"&lt;"&amp;A2982))+SUMIFS(Movimentacao!$D:$D,Movimentacao!$C:$C,C2982,Movimentacao!$A:$A,A2982)</f>
        <v>84256</v>
      </c>
      <c r="E2982" s="2">
        <v>48</v>
      </c>
      <c r="F2982" s="2">
        <f t="shared" si="47"/>
        <v>4044288</v>
      </c>
    </row>
    <row r="2983" spans="1:6" x14ac:dyDescent="0.25">
      <c r="A2983" s="4">
        <v>44518</v>
      </c>
      <c r="B2983" t="s">
        <v>12</v>
      </c>
      <c r="C2983" t="s">
        <v>53</v>
      </c>
      <c r="D2983" s="7">
        <f>SUMIFS($D:$D,$C:$C,C2983,$A:$A,_xlfn.MAXIFS($A:$A,$A:$A,"&lt;"&amp;A2983))+SUMIFS(Movimentacao!$D:$D,Movimentacao!$C:$C,C2983,Movimentacao!$A:$A,A2983)</f>
        <v>81366</v>
      </c>
      <c r="E2983" s="2">
        <v>83.61</v>
      </c>
      <c r="F2983" s="2">
        <f t="shared" si="47"/>
        <v>6803011.2599999998</v>
      </c>
    </row>
    <row r="2984" spans="1:6" x14ac:dyDescent="0.25">
      <c r="A2984" s="4">
        <v>44518</v>
      </c>
      <c r="B2984" t="s">
        <v>12</v>
      </c>
      <c r="C2984" t="s">
        <v>52</v>
      </c>
      <c r="D2984" s="7">
        <f>SUMIFS($D:$D,$C:$C,C2984,$A:$A,_xlfn.MAXIFS($A:$A,$A:$A,"&lt;"&amp;A2984))+SUMIFS(Movimentacao!$D:$D,Movimentacao!$C:$C,C2984,Movimentacao!$A:$A,A2984)</f>
        <v>187039</v>
      </c>
      <c r="E2984" s="2">
        <v>95.65</v>
      </c>
      <c r="F2984" s="2">
        <f t="shared" si="47"/>
        <v>17890280.350000001</v>
      </c>
    </row>
    <row r="2985" spans="1:6" x14ac:dyDescent="0.25">
      <c r="A2985" s="4">
        <v>44518</v>
      </c>
      <c r="B2985" t="s">
        <v>12</v>
      </c>
      <c r="C2985" t="s">
        <v>51</v>
      </c>
      <c r="D2985" s="7">
        <f>SUMIFS($D:$D,$C:$C,C2985,$A:$A,_xlfn.MAXIFS($A:$A,$A:$A,"&lt;"&amp;A2985))+SUMIFS(Movimentacao!$D:$D,Movimentacao!$C:$C,C2985,Movimentacao!$A:$A,A2985)</f>
        <v>34212</v>
      </c>
      <c r="E2985" s="2">
        <v>99.31</v>
      </c>
      <c r="F2985" s="2">
        <f t="shared" si="47"/>
        <v>3397593.72</v>
      </c>
    </row>
    <row r="2986" spans="1:6" x14ac:dyDescent="0.25">
      <c r="A2986" s="4">
        <v>44518</v>
      </c>
      <c r="B2986" t="s">
        <v>12</v>
      </c>
      <c r="C2986" t="s">
        <v>50</v>
      </c>
      <c r="D2986" s="7">
        <f>SUMIFS($D:$D,$C:$C,C2986,$A:$A,_xlfn.MAXIFS($A:$A,$A:$A,"&lt;"&amp;A2986))+SUMIFS(Movimentacao!$D:$D,Movimentacao!$C:$C,C2986,Movimentacao!$A:$A,A2986)</f>
        <v>118295</v>
      </c>
      <c r="E2986" s="2">
        <v>89.14</v>
      </c>
      <c r="F2986" s="2">
        <f t="shared" si="47"/>
        <v>10544816.300000001</v>
      </c>
    </row>
    <row r="2987" spans="1:6" x14ac:dyDescent="0.25">
      <c r="A2987" s="4">
        <v>44518</v>
      </c>
      <c r="B2987" t="s">
        <v>12</v>
      </c>
      <c r="C2987" t="s">
        <v>49</v>
      </c>
      <c r="D2987" s="7">
        <f>SUMIFS($D:$D,$C:$C,C2987,$A:$A,_xlfn.MAXIFS($A:$A,$A:$A,"&lt;"&amp;A2987))+SUMIFS(Movimentacao!$D:$D,Movimentacao!$C:$C,C2987,Movimentacao!$A:$A,A2987)</f>
        <v>32774</v>
      </c>
      <c r="E2987" s="2">
        <v>62</v>
      </c>
      <c r="F2987" s="2">
        <f t="shared" si="47"/>
        <v>2031988</v>
      </c>
    </row>
    <row r="2988" spans="1:6" x14ac:dyDescent="0.25">
      <c r="A2988" s="4">
        <v>44518</v>
      </c>
      <c r="B2988" t="s">
        <v>12</v>
      </c>
      <c r="C2988" t="s">
        <v>48</v>
      </c>
      <c r="D2988" s="7">
        <f>SUMIFS($D:$D,$C:$C,C2988,$A:$A,_xlfn.MAXIFS($A:$A,$A:$A,"&lt;"&amp;A2988))+SUMIFS(Movimentacao!$D:$D,Movimentacao!$C:$C,C2988,Movimentacao!$A:$A,A2988)</f>
        <v>87287</v>
      </c>
      <c r="E2988" s="2">
        <v>86.45</v>
      </c>
      <c r="F2988" s="2">
        <f t="shared" si="47"/>
        <v>7545961.1500000004</v>
      </c>
    </row>
    <row r="2989" spans="1:6" x14ac:dyDescent="0.25">
      <c r="A2989" s="4">
        <v>44518</v>
      </c>
      <c r="B2989" t="s">
        <v>12</v>
      </c>
      <c r="C2989" t="s">
        <v>47</v>
      </c>
      <c r="D2989" s="7">
        <f>SUMIFS($D:$D,$C:$C,C2989,$A:$A,_xlfn.MAXIFS($A:$A,$A:$A,"&lt;"&amp;A2989))+SUMIFS(Movimentacao!$D:$D,Movimentacao!$C:$C,C2989,Movimentacao!$A:$A,A2989)</f>
        <v>72562</v>
      </c>
      <c r="E2989" s="2">
        <v>73.69</v>
      </c>
      <c r="F2989" s="2">
        <f t="shared" si="47"/>
        <v>5347093.78</v>
      </c>
    </row>
    <row r="2990" spans="1:6" x14ac:dyDescent="0.25">
      <c r="A2990" s="4">
        <v>44518</v>
      </c>
      <c r="B2990" t="s">
        <v>12</v>
      </c>
      <c r="C2990" t="s">
        <v>55</v>
      </c>
      <c r="D2990" s="7">
        <f>SUMIFS($D:$D,$C:$C,C2990,$A:$A,_xlfn.MAXIFS($A:$A,$A:$A,"&lt;"&amp;A2990))+SUMIFS(Movimentacao!$D:$D,Movimentacao!$C:$C,C2990,Movimentacao!$A:$A,A2990)</f>
        <v>30794</v>
      </c>
      <c r="E2990" s="2">
        <v>99.93</v>
      </c>
      <c r="F2990" s="2">
        <f t="shared" si="47"/>
        <v>3077244.4200000004</v>
      </c>
    </row>
    <row r="2991" spans="1:6" x14ac:dyDescent="0.25">
      <c r="A2991" s="4">
        <v>44519</v>
      </c>
      <c r="B2991" t="s">
        <v>12</v>
      </c>
      <c r="C2991" t="s">
        <v>2671</v>
      </c>
      <c r="D2991" s="7">
        <f>SUMIFS($D:$D,$C:$C,C2991,$A:$A,_xlfn.MAXIFS($A:$A,$A:$A,"&lt;"&amp;A2991))+SUMIFS(Movimentacao!$D:$D,Movimentacao!$C:$C,C2991,Movimentacao!$A:$A,A2991)</f>
        <v>36770</v>
      </c>
      <c r="E2991" s="2">
        <v>165.06</v>
      </c>
      <c r="F2991" s="2">
        <f t="shared" si="47"/>
        <v>6069256.2000000002</v>
      </c>
    </row>
    <row r="2992" spans="1:6" x14ac:dyDescent="0.25">
      <c r="A2992" s="4">
        <v>44519</v>
      </c>
      <c r="B2992" t="s">
        <v>12</v>
      </c>
      <c r="C2992" t="s">
        <v>2672</v>
      </c>
      <c r="D2992" s="7">
        <f>SUMIFS($D:$D,$C:$C,C2992,$A:$A,_xlfn.MAXIFS($A:$A,$A:$A,"&lt;"&amp;A2992))+SUMIFS(Movimentacao!$D:$D,Movimentacao!$C:$C,C2992,Movimentacao!$A:$A,A2992)</f>
        <v>57602</v>
      </c>
      <c r="E2992" s="2">
        <v>69.75</v>
      </c>
      <c r="F2992" s="2">
        <f t="shared" si="47"/>
        <v>4017739.5</v>
      </c>
    </row>
    <row r="2993" spans="1:6" x14ac:dyDescent="0.25">
      <c r="A2993" s="4">
        <v>44519</v>
      </c>
      <c r="B2993" t="s">
        <v>12</v>
      </c>
      <c r="C2993" t="s">
        <v>2680</v>
      </c>
      <c r="D2993" s="7">
        <f>SUMIFS($D:$D,$C:$C,C2993,$A:$A,_xlfn.MAXIFS($A:$A,$A:$A,"&lt;"&amp;A2993))+SUMIFS(Movimentacao!$D:$D,Movimentacao!$C:$C,C2993,Movimentacao!$A:$A,A2993)</f>
        <v>119850</v>
      </c>
      <c r="E2993" s="2">
        <v>100.18</v>
      </c>
      <c r="F2993" s="2">
        <f t="shared" si="47"/>
        <v>12006573</v>
      </c>
    </row>
    <row r="2994" spans="1:6" x14ac:dyDescent="0.25">
      <c r="A2994" s="4">
        <v>44519</v>
      </c>
      <c r="B2994" t="s">
        <v>12</v>
      </c>
      <c r="C2994" t="s">
        <v>2685</v>
      </c>
      <c r="D2994" s="7">
        <f>SUMIFS($D:$D,$C:$C,C2994,$A:$A,_xlfn.MAXIFS($A:$A,$A:$A,"&lt;"&amp;A2994))+SUMIFS(Movimentacao!$D:$D,Movimentacao!$C:$C,C2994,Movimentacao!$A:$A,A2994)</f>
        <v>177767</v>
      </c>
      <c r="E2994" s="2">
        <v>101.9</v>
      </c>
      <c r="F2994" s="2">
        <f t="shared" si="47"/>
        <v>18114457.300000001</v>
      </c>
    </row>
    <row r="2995" spans="1:6" x14ac:dyDescent="0.25">
      <c r="A2995" s="4">
        <v>44519</v>
      </c>
      <c r="B2995" t="s">
        <v>12</v>
      </c>
      <c r="C2995" t="s">
        <v>2687</v>
      </c>
      <c r="D2995" s="7">
        <f>SUMIFS($D:$D,$C:$C,C2995,$A:$A,_xlfn.MAXIFS($A:$A,$A:$A,"&lt;"&amp;A2995))+SUMIFS(Movimentacao!$D:$D,Movimentacao!$C:$C,C2995,Movimentacao!$A:$A,A2995)</f>
        <v>6604</v>
      </c>
      <c r="E2995" s="2">
        <v>68.02</v>
      </c>
      <c r="F2995" s="2">
        <f t="shared" si="47"/>
        <v>449204.07999999996</v>
      </c>
    </row>
    <row r="2996" spans="1:6" x14ac:dyDescent="0.25">
      <c r="A2996" s="4">
        <v>44519</v>
      </c>
      <c r="B2996" t="s">
        <v>12</v>
      </c>
      <c r="C2996" t="s">
        <v>2684</v>
      </c>
      <c r="D2996" s="7">
        <f>SUMIFS($D:$D,$C:$C,C2996,$A:$A,_xlfn.MAXIFS($A:$A,$A:$A,"&lt;"&amp;A2996))+SUMIFS(Movimentacao!$D:$D,Movimentacao!$C:$C,C2996,Movimentacao!$A:$A,A2996)</f>
        <v>0</v>
      </c>
      <c r="E2996" s="2">
        <v>101.9</v>
      </c>
      <c r="F2996" s="2">
        <f t="shared" si="47"/>
        <v>0</v>
      </c>
    </row>
    <row r="2997" spans="1:6" x14ac:dyDescent="0.25">
      <c r="A2997" s="4">
        <v>44519</v>
      </c>
      <c r="B2997" t="s">
        <v>12</v>
      </c>
      <c r="C2997" t="s">
        <v>2670</v>
      </c>
      <c r="D2997" s="7">
        <f>SUMIFS($D:$D,$C:$C,C2997,$A:$A,_xlfn.MAXIFS($A:$A,$A:$A,"&lt;"&amp;A2997))+SUMIFS(Movimentacao!$D:$D,Movimentacao!$C:$C,C2997,Movimentacao!$A:$A,A2997)</f>
        <v>5</v>
      </c>
      <c r="E2997" s="2">
        <v>63.3</v>
      </c>
      <c r="F2997" s="2">
        <f t="shared" si="47"/>
        <v>316.5</v>
      </c>
    </row>
    <row r="2998" spans="1:6" x14ac:dyDescent="0.25">
      <c r="A2998" s="4">
        <v>44519</v>
      </c>
      <c r="B2998" t="s">
        <v>12</v>
      </c>
      <c r="C2998" t="s">
        <v>2682</v>
      </c>
      <c r="D2998" s="7">
        <f>SUMIFS($D:$D,$C:$C,C2998,$A:$A,_xlfn.MAXIFS($A:$A,$A:$A,"&lt;"&amp;A2998))+SUMIFS(Movimentacao!$D:$D,Movimentacao!$C:$C,C2998,Movimentacao!$A:$A,A2998)</f>
        <v>79643</v>
      </c>
      <c r="E2998" s="2">
        <v>83</v>
      </c>
      <c r="F2998" s="2">
        <f t="shared" si="47"/>
        <v>6610369</v>
      </c>
    </row>
    <row r="2999" spans="1:6" x14ac:dyDescent="0.25">
      <c r="A2999" s="4">
        <v>44519</v>
      </c>
      <c r="B2999" t="s">
        <v>12</v>
      </c>
      <c r="C2999" t="s">
        <v>56</v>
      </c>
      <c r="D2999" s="7">
        <f>SUMIFS($D:$D,$C:$C,C2999,$A:$A,_xlfn.MAXIFS($A:$A,$A:$A,"&lt;"&amp;A2999))+SUMIFS(Movimentacao!$D:$D,Movimentacao!$C:$C,C2999,Movimentacao!$A:$A,A2999)</f>
        <v>87160</v>
      </c>
      <c r="E2999" s="2">
        <v>90.15</v>
      </c>
      <c r="F2999" s="2">
        <f t="shared" si="47"/>
        <v>7857474.0000000009</v>
      </c>
    </row>
    <row r="3000" spans="1:6" x14ac:dyDescent="0.25">
      <c r="A3000" s="4">
        <v>44519</v>
      </c>
      <c r="B3000" t="s">
        <v>12</v>
      </c>
      <c r="C3000" t="s">
        <v>2689</v>
      </c>
      <c r="D3000" s="7">
        <f>SUMIFS($D:$D,$C:$C,C3000,$A:$A,_xlfn.MAXIFS($A:$A,$A:$A,"&lt;"&amp;A3000))+SUMIFS(Movimentacao!$D:$D,Movimentacao!$C:$C,C3000,Movimentacao!$A:$A,A3000)</f>
        <v>106116</v>
      </c>
      <c r="E3000" s="2">
        <v>97.83</v>
      </c>
      <c r="F3000" s="2">
        <f t="shared" si="47"/>
        <v>10381328.279999999</v>
      </c>
    </row>
    <row r="3001" spans="1:6" x14ac:dyDescent="0.25">
      <c r="A3001" s="4">
        <v>44519</v>
      </c>
      <c r="B3001" t="s">
        <v>12</v>
      </c>
      <c r="C3001" t="s">
        <v>54</v>
      </c>
      <c r="D3001" s="7">
        <f>SUMIFS($D:$D,$C:$C,C3001,$A:$A,_xlfn.MAXIFS($A:$A,$A:$A,"&lt;"&amp;A3001))+SUMIFS(Movimentacao!$D:$D,Movimentacao!$C:$C,C3001,Movimentacao!$A:$A,A3001)</f>
        <v>84256</v>
      </c>
      <c r="E3001" s="2">
        <v>48.25</v>
      </c>
      <c r="F3001" s="2">
        <f t="shared" si="47"/>
        <v>4065352</v>
      </c>
    </row>
    <row r="3002" spans="1:6" x14ac:dyDescent="0.25">
      <c r="A3002" s="4">
        <v>44519</v>
      </c>
      <c r="B3002" t="s">
        <v>12</v>
      </c>
      <c r="C3002" t="s">
        <v>47</v>
      </c>
      <c r="D3002" s="7">
        <f>SUMIFS($D:$D,$C:$C,C3002,$A:$A,_xlfn.MAXIFS($A:$A,$A:$A,"&lt;"&amp;A3002))+SUMIFS(Movimentacao!$D:$D,Movimentacao!$C:$C,C3002,Movimentacao!$A:$A,A3002)</f>
        <v>72562</v>
      </c>
      <c r="E3002" s="2">
        <v>73.709999999999994</v>
      </c>
      <c r="F3002" s="2">
        <f t="shared" si="47"/>
        <v>5348545.0199999996</v>
      </c>
    </row>
    <row r="3003" spans="1:6" x14ac:dyDescent="0.25">
      <c r="A3003" s="4">
        <v>44519</v>
      </c>
      <c r="B3003" t="s">
        <v>12</v>
      </c>
      <c r="C3003" t="s">
        <v>48</v>
      </c>
      <c r="D3003" s="7">
        <f>SUMIFS($D:$D,$C:$C,C3003,$A:$A,_xlfn.MAXIFS($A:$A,$A:$A,"&lt;"&amp;A3003))+SUMIFS(Movimentacao!$D:$D,Movimentacao!$C:$C,C3003,Movimentacao!$A:$A,A3003)</f>
        <v>84647</v>
      </c>
      <c r="E3003" s="2">
        <v>85.95</v>
      </c>
      <c r="F3003" s="2">
        <f t="shared" si="47"/>
        <v>7275409.6500000004</v>
      </c>
    </row>
    <row r="3004" spans="1:6" x14ac:dyDescent="0.25">
      <c r="A3004" s="4">
        <v>44519</v>
      </c>
      <c r="B3004" t="s">
        <v>12</v>
      </c>
      <c r="C3004" t="s">
        <v>49</v>
      </c>
      <c r="D3004" s="7">
        <f>SUMIFS($D:$D,$C:$C,C3004,$A:$A,_xlfn.MAXIFS($A:$A,$A:$A,"&lt;"&amp;A3004))+SUMIFS(Movimentacao!$D:$D,Movimentacao!$C:$C,C3004,Movimentacao!$A:$A,A3004)</f>
        <v>32774</v>
      </c>
      <c r="E3004" s="2">
        <v>62</v>
      </c>
      <c r="F3004" s="2">
        <f t="shared" si="47"/>
        <v>2031988</v>
      </c>
    </row>
    <row r="3005" spans="1:6" x14ac:dyDescent="0.25">
      <c r="A3005" s="4">
        <v>44519</v>
      </c>
      <c r="B3005" t="s">
        <v>12</v>
      </c>
      <c r="C3005" t="s">
        <v>55</v>
      </c>
      <c r="D3005" s="7">
        <f>SUMIFS($D:$D,$C:$C,C3005,$A:$A,_xlfn.MAXIFS($A:$A,$A:$A,"&lt;"&amp;A3005))+SUMIFS(Movimentacao!$D:$D,Movimentacao!$C:$C,C3005,Movimentacao!$A:$A,A3005)</f>
        <v>30794</v>
      </c>
      <c r="E3005" s="2">
        <v>97.92</v>
      </c>
      <c r="F3005" s="2">
        <f t="shared" si="47"/>
        <v>3015348.48</v>
      </c>
    </row>
    <row r="3006" spans="1:6" x14ac:dyDescent="0.25">
      <c r="A3006" s="4">
        <v>44519</v>
      </c>
      <c r="B3006" t="s">
        <v>12</v>
      </c>
      <c r="C3006" t="s">
        <v>51</v>
      </c>
      <c r="D3006" s="7">
        <f>SUMIFS($D:$D,$C:$C,C3006,$A:$A,_xlfn.MAXIFS($A:$A,$A:$A,"&lt;"&amp;A3006))+SUMIFS(Movimentacao!$D:$D,Movimentacao!$C:$C,C3006,Movimentacao!$A:$A,A3006)</f>
        <v>34212</v>
      </c>
      <c r="E3006" s="2">
        <v>98.17</v>
      </c>
      <c r="F3006" s="2">
        <f t="shared" si="47"/>
        <v>3358592.04</v>
      </c>
    </row>
    <row r="3007" spans="1:6" x14ac:dyDescent="0.25">
      <c r="A3007" s="4">
        <v>44519</v>
      </c>
      <c r="B3007" t="s">
        <v>12</v>
      </c>
      <c r="C3007" t="s">
        <v>52</v>
      </c>
      <c r="D3007" s="7">
        <f>SUMIFS($D:$D,$C:$C,C3007,$A:$A,_xlfn.MAXIFS($A:$A,$A:$A,"&lt;"&amp;A3007))+SUMIFS(Movimentacao!$D:$D,Movimentacao!$C:$C,C3007,Movimentacao!$A:$A,A3007)</f>
        <v>187039</v>
      </c>
      <c r="E3007" s="2">
        <v>96.17</v>
      </c>
      <c r="F3007" s="2">
        <f t="shared" si="47"/>
        <v>17987540.629999999</v>
      </c>
    </row>
    <row r="3008" spans="1:6" x14ac:dyDescent="0.25">
      <c r="A3008" s="4">
        <v>44519</v>
      </c>
      <c r="B3008" t="s">
        <v>12</v>
      </c>
      <c r="C3008" t="s">
        <v>53</v>
      </c>
      <c r="D3008" s="7">
        <f>SUMIFS($D:$D,$C:$C,C3008,$A:$A,_xlfn.MAXIFS($A:$A,$A:$A,"&lt;"&amp;A3008))+SUMIFS(Movimentacao!$D:$D,Movimentacao!$C:$C,C3008,Movimentacao!$A:$A,A3008)</f>
        <v>77966</v>
      </c>
      <c r="E3008" s="2">
        <v>83.05</v>
      </c>
      <c r="F3008" s="2">
        <f t="shared" si="47"/>
        <v>6475076.2999999998</v>
      </c>
    </row>
    <row r="3009" spans="1:6" x14ac:dyDescent="0.25">
      <c r="A3009" s="4">
        <v>44519</v>
      </c>
      <c r="B3009" t="s">
        <v>12</v>
      </c>
      <c r="C3009" t="s">
        <v>50</v>
      </c>
      <c r="D3009" s="7">
        <f>SUMIFS($D:$D,$C:$C,C3009,$A:$A,_xlfn.MAXIFS($A:$A,$A:$A,"&lt;"&amp;A3009))+SUMIFS(Movimentacao!$D:$D,Movimentacao!$C:$C,C3009,Movimentacao!$A:$A,A3009)</f>
        <v>116831</v>
      </c>
      <c r="E3009" s="2">
        <v>87.9</v>
      </c>
      <c r="F3009" s="2">
        <f t="shared" si="47"/>
        <v>10269444.9</v>
      </c>
    </row>
    <row r="3010" spans="1:6" x14ac:dyDescent="0.25">
      <c r="A3010" s="4">
        <v>44522</v>
      </c>
      <c r="B3010" t="s">
        <v>12</v>
      </c>
      <c r="C3010" t="s">
        <v>56</v>
      </c>
      <c r="D3010" s="7">
        <f>SUMIFS($D:$D,$C:$C,C3010,$A:$A,_xlfn.MAXIFS($A:$A,$A:$A,"&lt;"&amp;A3010))+SUMIFS(Movimentacao!$D:$D,Movimentacao!$C:$C,C3010,Movimentacao!$A:$A,A3010)</f>
        <v>82239</v>
      </c>
      <c r="E3010" s="2">
        <v>89.86</v>
      </c>
      <c r="F3010" s="2">
        <f t="shared" si="47"/>
        <v>7389996.54</v>
      </c>
    </row>
    <row r="3011" spans="1:6" x14ac:dyDescent="0.25">
      <c r="A3011" s="4">
        <v>44522</v>
      </c>
      <c r="B3011" t="s">
        <v>12</v>
      </c>
      <c r="C3011" t="s">
        <v>2689</v>
      </c>
      <c r="D3011" s="7">
        <f>SUMIFS($D:$D,$C:$C,C3011,$A:$A,_xlfn.MAXIFS($A:$A,$A:$A,"&lt;"&amp;A3011))+SUMIFS(Movimentacao!$D:$D,Movimentacao!$C:$C,C3011,Movimentacao!$A:$A,A3011)</f>
        <v>126404</v>
      </c>
      <c r="E3011" s="2">
        <v>97.85</v>
      </c>
      <c r="F3011" s="2">
        <f t="shared" si="47"/>
        <v>12368631.399999999</v>
      </c>
    </row>
    <row r="3012" spans="1:6" x14ac:dyDescent="0.25">
      <c r="A3012" s="4">
        <v>44522</v>
      </c>
      <c r="B3012" t="s">
        <v>12</v>
      </c>
      <c r="C3012" t="s">
        <v>2687</v>
      </c>
      <c r="D3012" s="7">
        <f>SUMIFS($D:$D,$C:$C,C3012,$A:$A,_xlfn.MAXIFS($A:$A,$A:$A,"&lt;"&amp;A3012))+SUMIFS(Movimentacao!$D:$D,Movimentacao!$C:$C,C3012,Movimentacao!$A:$A,A3012)</f>
        <v>6604</v>
      </c>
      <c r="E3012" s="2">
        <v>67.11</v>
      </c>
      <c r="F3012" s="2">
        <f t="shared" si="47"/>
        <v>443194.44</v>
      </c>
    </row>
    <row r="3013" spans="1:6" x14ac:dyDescent="0.25">
      <c r="A3013" s="4">
        <v>44522</v>
      </c>
      <c r="B3013" t="s">
        <v>12</v>
      </c>
      <c r="C3013" t="s">
        <v>2682</v>
      </c>
      <c r="D3013" s="7">
        <f>SUMIFS($D:$D,$C:$C,C3013,$A:$A,_xlfn.MAXIFS($A:$A,$A:$A,"&lt;"&amp;A3013))+SUMIFS(Movimentacao!$D:$D,Movimentacao!$C:$C,C3013,Movimentacao!$A:$A,A3013)</f>
        <v>79643</v>
      </c>
      <c r="E3013" s="2">
        <v>82.64</v>
      </c>
      <c r="F3013" s="2">
        <f t="shared" si="47"/>
        <v>6581697.5200000005</v>
      </c>
    </row>
    <row r="3014" spans="1:6" x14ac:dyDescent="0.25">
      <c r="A3014" s="4">
        <v>44522</v>
      </c>
      <c r="B3014" t="s">
        <v>12</v>
      </c>
      <c r="C3014" t="s">
        <v>2680</v>
      </c>
      <c r="D3014" s="7">
        <f>SUMIFS($D:$D,$C:$C,C3014,$A:$A,_xlfn.MAXIFS($A:$A,$A:$A,"&lt;"&amp;A3014))+SUMIFS(Movimentacao!$D:$D,Movimentacao!$C:$C,C3014,Movimentacao!$A:$A,A3014)</f>
        <v>119850</v>
      </c>
      <c r="E3014" s="2">
        <v>101.03</v>
      </c>
      <c r="F3014" s="2">
        <f t="shared" si="47"/>
        <v>12108445.5</v>
      </c>
    </row>
    <row r="3015" spans="1:6" x14ac:dyDescent="0.25">
      <c r="A3015" s="4">
        <v>44522</v>
      </c>
      <c r="B3015" t="s">
        <v>12</v>
      </c>
      <c r="C3015" t="s">
        <v>2672</v>
      </c>
      <c r="D3015" s="7">
        <f>SUMIFS($D:$D,$C:$C,C3015,$A:$A,_xlfn.MAXIFS($A:$A,$A:$A,"&lt;"&amp;A3015))+SUMIFS(Movimentacao!$D:$D,Movimentacao!$C:$C,C3015,Movimentacao!$A:$A,A3015)</f>
        <v>54428</v>
      </c>
      <c r="E3015" s="2">
        <v>69.06</v>
      </c>
      <c r="F3015" s="2">
        <f t="shared" si="47"/>
        <v>3758797.68</v>
      </c>
    </row>
    <row r="3016" spans="1:6" x14ac:dyDescent="0.25">
      <c r="A3016" s="4">
        <v>44522</v>
      </c>
      <c r="B3016" t="s">
        <v>12</v>
      </c>
      <c r="C3016" t="s">
        <v>2671</v>
      </c>
      <c r="D3016" s="7">
        <f>SUMIFS($D:$D,$C:$C,C3016,$A:$A,_xlfn.MAXIFS($A:$A,$A:$A,"&lt;"&amp;A3016))+SUMIFS(Movimentacao!$D:$D,Movimentacao!$C:$C,C3016,Movimentacao!$A:$A,A3016)</f>
        <v>34691</v>
      </c>
      <c r="E3016" s="2">
        <v>161.9</v>
      </c>
      <c r="F3016" s="2">
        <f t="shared" si="47"/>
        <v>5616472.9000000004</v>
      </c>
    </row>
    <row r="3017" spans="1:6" x14ac:dyDescent="0.25">
      <c r="A3017" s="4">
        <v>44522</v>
      </c>
      <c r="B3017" t="s">
        <v>12</v>
      </c>
      <c r="C3017" t="s">
        <v>2670</v>
      </c>
      <c r="D3017" s="7">
        <f>SUMIFS($D:$D,$C:$C,C3017,$A:$A,_xlfn.MAXIFS($A:$A,$A:$A,"&lt;"&amp;A3017))+SUMIFS(Movimentacao!$D:$D,Movimentacao!$C:$C,C3017,Movimentacao!$A:$A,A3017)</f>
        <v>0</v>
      </c>
      <c r="E3017" s="2">
        <v>64.37</v>
      </c>
      <c r="F3017" s="2">
        <f t="shared" ref="F3017:F3080" si="48">D3017*E3017</f>
        <v>0</v>
      </c>
    </row>
    <row r="3018" spans="1:6" x14ac:dyDescent="0.25">
      <c r="A3018" s="4">
        <v>44522</v>
      </c>
      <c r="B3018" t="s">
        <v>12</v>
      </c>
      <c r="C3018" t="s">
        <v>2685</v>
      </c>
      <c r="D3018" s="7">
        <f>SUMIFS($D:$D,$C:$C,C3018,$A:$A,_xlfn.MAXIFS($A:$A,$A:$A,"&lt;"&amp;A3018))+SUMIFS(Movimentacao!$D:$D,Movimentacao!$C:$C,C3018,Movimentacao!$A:$A,A3018)</f>
        <v>177767</v>
      </c>
      <c r="E3018" s="2">
        <v>102.02</v>
      </c>
      <c r="F3018" s="2">
        <f t="shared" si="48"/>
        <v>18135789.34</v>
      </c>
    </row>
    <row r="3019" spans="1:6" x14ac:dyDescent="0.25">
      <c r="A3019" s="4">
        <v>44522</v>
      </c>
      <c r="B3019" t="s">
        <v>12</v>
      </c>
      <c r="C3019" t="s">
        <v>55</v>
      </c>
      <c r="D3019" s="7">
        <f>SUMIFS($D:$D,$C:$C,C3019,$A:$A,_xlfn.MAXIFS($A:$A,$A:$A,"&lt;"&amp;A3019))+SUMIFS(Movimentacao!$D:$D,Movimentacao!$C:$C,C3019,Movimentacao!$A:$A,A3019)</f>
        <v>30794</v>
      </c>
      <c r="E3019" s="2">
        <v>96.55</v>
      </c>
      <c r="F3019" s="2">
        <f t="shared" si="48"/>
        <v>2973160.6999999997</v>
      </c>
    </row>
    <row r="3020" spans="1:6" x14ac:dyDescent="0.25">
      <c r="A3020" s="4">
        <v>44522</v>
      </c>
      <c r="B3020" t="s">
        <v>12</v>
      </c>
      <c r="C3020" t="s">
        <v>53</v>
      </c>
      <c r="D3020" s="7">
        <f>SUMIFS($D:$D,$C:$C,C3020,$A:$A,_xlfn.MAXIFS($A:$A,$A:$A,"&lt;"&amp;A3020))+SUMIFS(Movimentacao!$D:$D,Movimentacao!$C:$C,C3020,Movimentacao!$A:$A,A3020)</f>
        <v>75217</v>
      </c>
      <c r="E3020" s="2">
        <v>81.75</v>
      </c>
      <c r="F3020" s="2">
        <f t="shared" si="48"/>
        <v>6148989.75</v>
      </c>
    </row>
    <row r="3021" spans="1:6" x14ac:dyDescent="0.25">
      <c r="A3021" s="4">
        <v>44522</v>
      </c>
      <c r="B3021" t="s">
        <v>12</v>
      </c>
      <c r="C3021" t="s">
        <v>52</v>
      </c>
      <c r="D3021" s="7">
        <f>SUMIFS($D:$D,$C:$C,C3021,$A:$A,_xlfn.MAXIFS($A:$A,$A:$A,"&lt;"&amp;A3021))+SUMIFS(Movimentacao!$D:$D,Movimentacao!$C:$C,C3021,Movimentacao!$A:$A,A3021)</f>
        <v>187039</v>
      </c>
      <c r="E3021" s="2">
        <v>95.51</v>
      </c>
      <c r="F3021" s="2">
        <f t="shared" si="48"/>
        <v>17864094.890000001</v>
      </c>
    </row>
    <row r="3022" spans="1:6" x14ac:dyDescent="0.25">
      <c r="A3022" s="4">
        <v>44522</v>
      </c>
      <c r="B3022" t="s">
        <v>12</v>
      </c>
      <c r="C3022" t="s">
        <v>51</v>
      </c>
      <c r="D3022" s="7">
        <f>SUMIFS($D:$D,$C:$C,C3022,$A:$A,_xlfn.MAXIFS($A:$A,$A:$A,"&lt;"&amp;A3022))+SUMIFS(Movimentacao!$D:$D,Movimentacao!$C:$C,C3022,Movimentacao!$A:$A,A3022)</f>
        <v>34212</v>
      </c>
      <c r="E3022" s="2">
        <v>97.87</v>
      </c>
      <c r="F3022" s="2">
        <f t="shared" si="48"/>
        <v>3348328.44</v>
      </c>
    </row>
    <row r="3023" spans="1:6" x14ac:dyDescent="0.25">
      <c r="A3023" s="4">
        <v>44522</v>
      </c>
      <c r="B3023" t="s">
        <v>12</v>
      </c>
      <c r="C3023" t="s">
        <v>50</v>
      </c>
      <c r="D3023" s="7">
        <f>SUMIFS($D:$D,$C:$C,C3023,$A:$A,_xlfn.MAXIFS($A:$A,$A:$A,"&lt;"&amp;A3023))+SUMIFS(Movimentacao!$D:$D,Movimentacao!$C:$C,C3023,Movimentacao!$A:$A,A3023)</f>
        <v>114402</v>
      </c>
      <c r="E3023" s="2">
        <v>88.5</v>
      </c>
      <c r="F3023" s="2">
        <f t="shared" si="48"/>
        <v>10124577</v>
      </c>
    </row>
    <row r="3024" spans="1:6" x14ac:dyDescent="0.25">
      <c r="A3024" s="4">
        <v>44522</v>
      </c>
      <c r="B3024" t="s">
        <v>12</v>
      </c>
      <c r="C3024" t="s">
        <v>49</v>
      </c>
      <c r="D3024" s="7">
        <f>SUMIFS($D:$D,$C:$C,C3024,$A:$A,_xlfn.MAXIFS($A:$A,$A:$A,"&lt;"&amp;A3024))+SUMIFS(Movimentacao!$D:$D,Movimentacao!$C:$C,C3024,Movimentacao!$A:$A,A3024)</f>
        <v>32774</v>
      </c>
      <c r="E3024" s="2">
        <v>61.75</v>
      </c>
      <c r="F3024" s="2">
        <f t="shared" si="48"/>
        <v>2023794.5</v>
      </c>
    </row>
    <row r="3025" spans="1:6" x14ac:dyDescent="0.25">
      <c r="A3025" s="4">
        <v>44522</v>
      </c>
      <c r="B3025" t="s">
        <v>12</v>
      </c>
      <c r="C3025" t="s">
        <v>48</v>
      </c>
      <c r="D3025" s="7">
        <f>SUMIFS($D:$D,$C:$C,C3025,$A:$A,_xlfn.MAXIFS($A:$A,$A:$A,"&lt;"&amp;A3025))+SUMIFS(Movimentacao!$D:$D,Movimentacao!$C:$C,C3025,Movimentacao!$A:$A,A3025)</f>
        <v>82724</v>
      </c>
      <c r="E3025" s="2">
        <v>84.97</v>
      </c>
      <c r="F3025" s="2">
        <f t="shared" si="48"/>
        <v>7029058.2800000003</v>
      </c>
    </row>
    <row r="3026" spans="1:6" x14ac:dyDescent="0.25">
      <c r="A3026" s="4">
        <v>44522</v>
      </c>
      <c r="B3026" t="s">
        <v>12</v>
      </c>
      <c r="C3026" t="s">
        <v>47</v>
      </c>
      <c r="D3026" s="7">
        <f>SUMIFS($D:$D,$C:$C,C3026,$A:$A,_xlfn.MAXIFS($A:$A,$A:$A,"&lt;"&amp;A3026))+SUMIFS(Movimentacao!$D:$D,Movimentacao!$C:$C,C3026,Movimentacao!$A:$A,A3026)</f>
        <v>72562</v>
      </c>
      <c r="E3026" s="2">
        <v>70.86</v>
      </c>
      <c r="F3026" s="2">
        <f t="shared" si="48"/>
        <v>5141743.32</v>
      </c>
    </row>
    <row r="3027" spans="1:6" x14ac:dyDescent="0.25">
      <c r="A3027" s="4">
        <v>44522</v>
      </c>
      <c r="B3027" t="s">
        <v>12</v>
      </c>
      <c r="C3027" t="s">
        <v>54</v>
      </c>
      <c r="D3027" s="7">
        <f>SUMIFS($D:$D,$C:$C,C3027,$A:$A,_xlfn.MAXIFS($A:$A,$A:$A,"&lt;"&amp;A3027))+SUMIFS(Movimentacao!$D:$D,Movimentacao!$C:$C,C3027,Movimentacao!$A:$A,A3027)</f>
        <v>84256</v>
      </c>
      <c r="E3027" s="2">
        <v>47.56</v>
      </c>
      <c r="F3027" s="2">
        <f t="shared" si="48"/>
        <v>4007215.3600000003</v>
      </c>
    </row>
    <row r="3028" spans="1:6" x14ac:dyDescent="0.25">
      <c r="A3028" s="4">
        <v>44523</v>
      </c>
      <c r="B3028" t="s">
        <v>12</v>
      </c>
      <c r="C3028" t="s">
        <v>56</v>
      </c>
      <c r="D3028" s="7">
        <f>SUMIFS($D:$D,$C:$C,C3028,$A:$A,_xlfn.MAXIFS($A:$A,$A:$A,"&lt;"&amp;A3028))+SUMIFS(Movimentacao!$D:$D,Movimentacao!$C:$C,C3028,Movimentacao!$A:$A,A3028)</f>
        <v>77282</v>
      </c>
      <c r="E3028" s="2">
        <v>89.3</v>
      </c>
      <c r="F3028" s="2">
        <f t="shared" si="48"/>
        <v>6901282.5999999996</v>
      </c>
    </row>
    <row r="3029" spans="1:6" x14ac:dyDescent="0.25">
      <c r="A3029" s="4">
        <v>44523</v>
      </c>
      <c r="B3029" t="s">
        <v>12</v>
      </c>
      <c r="C3029" t="s">
        <v>2685</v>
      </c>
      <c r="D3029" s="7">
        <f>SUMIFS($D:$D,$C:$C,C3029,$A:$A,_xlfn.MAXIFS($A:$A,$A:$A,"&lt;"&amp;A3029))+SUMIFS(Movimentacao!$D:$D,Movimentacao!$C:$C,C3029,Movimentacao!$A:$A,A3029)</f>
        <v>177767</v>
      </c>
      <c r="E3029" s="2">
        <v>101.5</v>
      </c>
      <c r="F3029" s="2">
        <f t="shared" si="48"/>
        <v>18043350.5</v>
      </c>
    </row>
    <row r="3030" spans="1:6" x14ac:dyDescent="0.25">
      <c r="A3030" s="4">
        <v>44523</v>
      </c>
      <c r="B3030" t="s">
        <v>12</v>
      </c>
      <c r="C3030" t="s">
        <v>2689</v>
      </c>
      <c r="D3030" s="7">
        <f>SUMIFS($D:$D,$C:$C,C3030,$A:$A,_xlfn.MAXIFS($A:$A,$A:$A,"&lt;"&amp;A3030))+SUMIFS(Movimentacao!$D:$D,Movimentacao!$C:$C,C3030,Movimentacao!$A:$A,A3030)</f>
        <v>147295</v>
      </c>
      <c r="E3030" s="2">
        <v>97.5</v>
      </c>
      <c r="F3030" s="2">
        <f t="shared" si="48"/>
        <v>14361262.5</v>
      </c>
    </row>
    <row r="3031" spans="1:6" x14ac:dyDescent="0.25">
      <c r="A3031" s="4">
        <v>44523</v>
      </c>
      <c r="B3031" t="s">
        <v>12</v>
      </c>
      <c r="C3031" t="s">
        <v>2682</v>
      </c>
      <c r="D3031" s="7">
        <f>SUMIFS($D:$D,$C:$C,C3031,$A:$A,_xlfn.MAXIFS($A:$A,$A:$A,"&lt;"&amp;A3031))+SUMIFS(Movimentacao!$D:$D,Movimentacao!$C:$C,C3031,Movimentacao!$A:$A,A3031)</f>
        <v>79643</v>
      </c>
      <c r="E3031" s="2">
        <v>81.099999999999994</v>
      </c>
      <c r="F3031" s="2">
        <f t="shared" si="48"/>
        <v>6459047.2999999998</v>
      </c>
    </row>
    <row r="3032" spans="1:6" x14ac:dyDescent="0.25">
      <c r="A3032" s="4">
        <v>44523</v>
      </c>
      <c r="B3032" t="s">
        <v>12</v>
      </c>
      <c r="C3032" t="s">
        <v>2680</v>
      </c>
      <c r="D3032" s="7">
        <f>SUMIFS($D:$D,$C:$C,C3032,$A:$A,_xlfn.MAXIFS($A:$A,$A:$A,"&lt;"&amp;A3032))+SUMIFS(Movimentacao!$D:$D,Movimentacao!$C:$C,C3032,Movimentacao!$A:$A,A3032)</f>
        <v>119850</v>
      </c>
      <c r="E3032" s="2">
        <v>99.61</v>
      </c>
      <c r="F3032" s="2">
        <f t="shared" si="48"/>
        <v>11938258.5</v>
      </c>
    </row>
    <row r="3033" spans="1:6" x14ac:dyDescent="0.25">
      <c r="A3033" s="4">
        <v>44523</v>
      </c>
      <c r="B3033" t="s">
        <v>12</v>
      </c>
      <c r="C3033" t="s">
        <v>2672</v>
      </c>
      <c r="D3033" s="7">
        <f>SUMIFS($D:$D,$C:$C,C3033,$A:$A,_xlfn.MAXIFS($A:$A,$A:$A,"&lt;"&amp;A3033))+SUMIFS(Movimentacao!$D:$D,Movimentacao!$C:$C,C3033,Movimentacao!$A:$A,A3033)</f>
        <v>52155</v>
      </c>
      <c r="E3033" s="2">
        <v>68.08</v>
      </c>
      <c r="F3033" s="2">
        <f t="shared" si="48"/>
        <v>3550712.4</v>
      </c>
    </row>
    <row r="3034" spans="1:6" x14ac:dyDescent="0.25">
      <c r="A3034" s="4">
        <v>44523</v>
      </c>
      <c r="B3034" t="s">
        <v>12</v>
      </c>
      <c r="C3034" t="s">
        <v>2671</v>
      </c>
      <c r="D3034" s="7">
        <f>SUMIFS($D:$D,$C:$C,C3034,$A:$A,_xlfn.MAXIFS($A:$A,$A:$A,"&lt;"&amp;A3034))+SUMIFS(Movimentacao!$D:$D,Movimentacao!$C:$C,C3034,Movimentacao!$A:$A,A3034)</f>
        <v>34656</v>
      </c>
      <c r="E3034" s="2">
        <v>161</v>
      </c>
      <c r="F3034" s="2">
        <f t="shared" si="48"/>
        <v>5579616</v>
      </c>
    </row>
    <row r="3035" spans="1:6" x14ac:dyDescent="0.25">
      <c r="A3035" s="4">
        <v>44523</v>
      </c>
      <c r="B3035" t="s">
        <v>12</v>
      </c>
      <c r="C3035" t="s">
        <v>55</v>
      </c>
      <c r="D3035" s="7">
        <f>SUMIFS($D:$D,$C:$C,C3035,$A:$A,_xlfn.MAXIFS($A:$A,$A:$A,"&lt;"&amp;A3035))+SUMIFS(Movimentacao!$D:$D,Movimentacao!$C:$C,C3035,Movimentacao!$A:$A,A3035)</f>
        <v>30794</v>
      </c>
      <c r="E3035" s="2">
        <v>97</v>
      </c>
      <c r="F3035" s="2">
        <f t="shared" si="48"/>
        <v>2987018</v>
      </c>
    </row>
    <row r="3036" spans="1:6" x14ac:dyDescent="0.25">
      <c r="A3036" s="4">
        <v>44523</v>
      </c>
      <c r="B3036" t="s">
        <v>12</v>
      </c>
      <c r="C3036" t="s">
        <v>2687</v>
      </c>
      <c r="D3036" s="7">
        <f>SUMIFS($D:$D,$C:$C,C3036,$A:$A,_xlfn.MAXIFS($A:$A,$A:$A,"&lt;"&amp;A3036))+SUMIFS(Movimentacao!$D:$D,Movimentacao!$C:$C,C3036,Movimentacao!$A:$A,A3036)</f>
        <v>6604</v>
      </c>
      <c r="E3036" s="2">
        <v>67.31</v>
      </c>
      <c r="F3036" s="2">
        <f t="shared" si="48"/>
        <v>444515.24</v>
      </c>
    </row>
    <row r="3037" spans="1:6" x14ac:dyDescent="0.25">
      <c r="A3037" s="4">
        <v>44523</v>
      </c>
      <c r="B3037" t="s">
        <v>12</v>
      </c>
      <c r="C3037" t="s">
        <v>53</v>
      </c>
      <c r="D3037" s="7">
        <f>SUMIFS($D:$D,$C:$C,C3037,$A:$A,_xlfn.MAXIFS($A:$A,$A:$A,"&lt;"&amp;A3037))+SUMIFS(Movimentacao!$D:$D,Movimentacao!$C:$C,C3037,Movimentacao!$A:$A,A3037)</f>
        <v>73695</v>
      </c>
      <c r="E3037" s="2">
        <v>80.27</v>
      </c>
      <c r="F3037" s="2">
        <f t="shared" si="48"/>
        <v>5915497.6499999994</v>
      </c>
    </row>
    <row r="3038" spans="1:6" x14ac:dyDescent="0.25">
      <c r="A3038" s="4">
        <v>44523</v>
      </c>
      <c r="B3038" t="s">
        <v>12</v>
      </c>
      <c r="C3038" t="s">
        <v>52</v>
      </c>
      <c r="D3038" s="7">
        <f>SUMIFS($D:$D,$C:$C,C3038,$A:$A,_xlfn.MAXIFS($A:$A,$A:$A,"&lt;"&amp;A3038))+SUMIFS(Movimentacao!$D:$D,Movimentacao!$C:$C,C3038,Movimentacao!$A:$A,A3038)</f>
        <v>187039</v>
      </c>
      <c r="E3038" s="2">
        <v>95.2</v>
      </c>
      <c r="F3038" s="2">
        <f t="shared" si="48"/>
        <v>17806112.800000001</v>
      </c>
    </row>
    <row r="3039" spans="1:6" x14ac:dyDescent="0.25">
      <c r="A3039" s="4">
        <v>44523</v>
      </c>
      <c r="B3039" t="s">
        <v>12</v>
      </c>
      <c r="C3039" t="s">
        <v>51</v>
      </c>
      <c r="D3039" s="7">
        <f>SUMIFS($D:$D,$C:$C,C3039,$A:$A,_xlfn.MAXIFS($A:$A,$A:$A,"&lt;"&amp;A3039))+SUMIFS(Movimentacao!$D:$D,Movimentacao!$C:$C,C3039,Movimentacao!$A:$A,A3039)</f>
        <v>34212</v>
      </c>
      <c r="E3039" s="2">
        <v>96.5</v>
      </c>
      <c r="F3039" s="2">
        <f t="shared" si="48"/>
        <v>3301458</v>
      </c>
    </row>
    <row r="3040" spans="1:6" x14ac:dyDescent="0.25">
      <c r="A3040" s="4">
        <v>44523</v>
      </c>
      <c r="B3040" t="s">
        <v>12</v>
      </c>
      <c r="C3040" t="s">
        <v>50</v>
      </c>
      <c r="D3040" s="7">
        <f>SUMIFS($D:$D,$C:$C,C3040,$A:$A,_xlfn.MAXIFS($A:$A,$A:$A,"&lt;"&amp;A3040))+SUMIFS(Movimentacao!$D:$D,Movimentacao!$C:$C,C3040,Movimentacao!$A:$A,A3040)</f>
        <v>111934</v>
      </c>
      <c r="E3040" s="2">
        <v>87.65</v>
      </c>
      <c r="F3040" s="2">
        <f t="shared" si="48"/>
        <v>9811015.1000000015</v>
      </c>
    </row>
    <row r="3041" spans="1:6" x14ac:dyDescent="0.25">
      <c r="A3041" s="4">
        <v>44523</v>
      </c>
      <c r="B3041" t="s">
        <v>12</v>
      </c>
      <c r="C3041" t="s">
        <v>49</v>
      </c>
      <c r="D3041" s="7">
        <f>SUMIFS($D:$D,$C:$C,C3041,$A:$A,_xlfn.MAXIFS($A:$A,$A:$A,"&lt;"&amp;A3041))+SUMIFS(Movimentacao!$D:$D,Movimentacao!$C:$C,C3041,Movimentacao!$A:$A,A3041)</f>
        <v>32774</v>
      </c>
      <c r="E3041" s="2">
        <v>61.25</v>
      </c>
      <c r="F3041" s="2">
        <f t="shared" si="48"/>
        <v>2007407.5</v>
      </c>
    </row>
    <row r="3042" spans="1:6" x14ac:dyDescent="0.25">
      <c r="A3042" s="4">
        <v>44523</v>
      </c>
      <c r="B3042" t="s">
        <v>12</v>
      </c>
      <c r="C3042" t="s">
        <v>54</v>
      </c>
      <c r="D3042" s="7">
        <f>SUMIFS($D:$D,$C:$C,C3042,$A:$A,_xlfn.MAXIFS($A:$A,$A:$A,"&lt;"&amp;A3042))+SUMIFS(Movimentacao!$D:$D,Movimentacao!$C:$C,C3042,Movimentacao!$A:$A,A3042)</f>
        <v>84256</v>
      </c>
      <c r="E3042" s="2">
        <v>47.8</v>
      </c>
      <c r="F3042" s="2">
        <f t="shared" si="48"/>
        <v>4027436.8</v>
      </c>
    </row>
    <row r="3043" spans="1:6" x14ac:dyDescent="0.25">
      <c r="A3043" s="4">
        <v>44523</v>
      </c>
      <c r="B3043" t="s">
        <v>12</v>
      </c>
      <c r="C3043" t="s">
        <v>48</v>
      </c>
      <c r="D3043" s="7">
        <f>SUMIFS($D:$D,$C:$C,C3043,$A:$A,_xlfn.MAXIFS($A:$A,$A:$A,"&lt;"&amp;A3043))+SUMIFS(Movimentacao!$D:$D,Movimentacao!$C:$C,C3043,Movimentacao!$A:$A,A3043)</f>
        <v>80083</v>
      </c>
      <c r="E3043" s="2">
        <v>84.31</v>
      </c>
      <c r="F3043" s="2">
        <f t="shared" si="48"/>
        <v>6751797.7300000004</v>
      </c>
    </row>
    <row r="3044" spans="1:6" x14ac:dyDescent="0.25">
      <c r="A3044" s="4">
        <v>44523</v>
      </c>
      <c r="B3044" t="s">
        <v>12</v>
      </c>
      <c r="C3044" t="s">
        <v>47</v>
      </c>
      <c r="D3044" s="7">
        <f>SUMIFS($D:$D,$C:$C,C3044,$A:$A,_xlfn.MAXIFS($A:$A,$A:$A,"&lt;"&amp;A3044))+SUMIFS(Movimentacao!$D:$D,Movimentacao!$C:$C,C3044,Movimentacao!$A:$A,A3044)</f>
        <v>72562</v>
      </c>
      <c r="E3044" s="2">
        <v>71.97</v>
      </c>
      <c r="F3044" s="2">
        <f t="shared" si="48"/>
        <v>5222287.1399999997</v>
      </c>
    </row>
    <row r="3045" spans="1:6" x14ac:dyDescent="0.25">
      <c r="A3045" s="4">
        <v>44524</v>
      </c>
      <c r="B3045" t="s">
        <v>12</v>
      </c>
      <c r="C3045" t="s">
        <v>2685</v>
      </c>
      <c r="D3045" s="7">
        <f>SUMIFS($D:$D,$C:$C,C3045,$A:$A,_xlfn.MAXIFS($A:$A,$A:$A,"&lt;"&amp;A3045))+SUMIFS(Movimentacao!$D:$D,Movimentacao!$C:$C,C3045,Movimentacao!$A:$A,A3045)</f>
        <v>177767</v>
      </c>
      <c r="E3045" s="2">
        <v>101.39</v>
      </c>
      <c r="F3045" s="2">
        <f t="shared" si="48"/>
        <v>18023796.129999999</v>
      </c>
    </row>
    <row r="3046" spans="1:6" x14ac:dyDescent="0.25">
      <c r="A3046" s="4">
        <v>44524</v>
      </c>
      <c r="B3046" t="s">
        <v>12</v>
      </c>
      <c r="C3046" t="s">
        <v>2689</v>
      </c>
      <c r="D3046" s="7">
        <f>SUMIFS($D:$D,$C:$C,C3046,$A:$A,_xlfn.MAXIFS($A:$A,$A:$A,"&lt;"&amp;A3046))+SUMIFS(Movimentacao!$D:$D,Movimentacao!$C:$C,C3046,Movimentacao!$A:$A,A3046)</f>
        <v>168496</v>
      </c>
      <c r="E3046" s="2">
        <v>98</v>
      </c>
      <c r="F3046" s="2">
        <f t="shared" si="48"/>
        <v>16512608</v>
      </c>
    </row>
    <row r="3047" spans="1:6" x14ac:dyDescent="0.25">
      <c r="A3047" s="4">
        <v>44524</v>
      </c>
      <c r="B3047" t="s">
        <v>12</v>
      </c>
      <c r="C3047" t="s">
        <v>2687</v>
      </c>
      <c r="D3047" s="7">
        <f>SUMIFS($D:$D,$C:$C,C3047,$A:$A,_xlfn.MAXIFS($A:$A,$A:$A,"&lt;"&amp;A3047))+SUMIFS(Movimentacao!$D:$D,Movimentacao!$C:$C,C3047,Movimentacao!$A:$A,A3047)</f>
        <v>6604</v>
      </c>
      <c r="E3047" s="2">
        <v>68.23</v>
      </c>
      <c r="F3047" s="2">
        <f t="shared" si="48"/>
        <v>450590.92000000004</v>
      </c>
    </row>
    <row r="3048" spans="1:6" x14ac:dyDescent="0.25">
      <c r="A3048" s="4">
        <v>44524</v>
      </c>
      <c r="B3048" t="s">
        <v>12</v>
      </c>
      <c r="C3048" t="s">
        <v>2682</v>
      </c>
      <c r="D3048" s="7">
        <f>SUMIFS($D:$D,$C:$C,C3048,$A:$A,_xlfn.MAXIFS($A:$A,$A:$A,"&lt;"&amp;A3048))+SUMIFS(Movimentacao!$D:$D,Movimentacao!$C:$C,C3048,Movimentacao!$A:$A,A3048)</f>
        <v>79643</v>
      </c>
      <c r="E3048" s="2">
        <v>80.37</v>
      </c>
      <c r="F3048" s="2">
        <f t="shared" si="48"/>
        <v>6400907.9100000001</v>
      </c>
    </row>
    <row r="3049" spans="1:6" x14ac:dyDescent="0.25">
      <c r="A3049" s="4">
        <v>44524</v>
      </c>
      <c r="B3049" t="s">
        <v>12</v>
      </c>
      <c r="C3049" t="s">
        <v>2680</v>
      </c>
      <c r="D3049" s="7">
        <f>SUMIFS($D:$D,$C:$C,C3049,$A:$A,_xlfn.MAXIFS($A:$A,$A:$A,"&lt;"&amp;A3049))+SUMIFS(Movimentacao!$D:$D,Movimentacao!$C:$C,C3049,Movimentacao!$A:$A,A3049)</f>
        <v>119850</v>
      </c>
      <c r="E3049" s="2">
        <v>97.7</v>
      </c>
      <c r="F3049" s="2">
        <f t="shared" si="48"/>
        <v>11709345</v>
      </c>
    </row>
    <row r="3050" spans="1:6" x14ac:dyDescent="0.25">
      <c r="A3050" s="4">
        <v>44524</v>
      </c>
      <c r="B3050" t="s">
        <v>12</v>
      </c>
      <c r="C3050" t="s">
        <v>2672</v>
      </c>
      <c r="D3050" s="7">
        <f>SUMIFS($D:$D,$C:$C,C3050,$A:$A,_xlfn.MAXIFS($A:$A,$A:$A,"&lt;"&amp;A3050))+SUMIFS(Movimentacao!$D:$D,Movimentacao!$C:$C,C3050,Movimentacao!$A:$A,A3050)</f>
        <v>49068</v>
      </c>
      <c r="E3050" s="2">
        <v>68.31</v>
      </c>
      <c r="F3050" s="2">
        <f t="shared" si="48"/>
        <v>3351835.08</v>
      </c>
    </row>
    <row r="3051" spans="1:6" x14ac:dyDescent="0.25">
      <c r="A3051" s="4">
        <v>44524</v>
      </c>
      <c r="B3051" t="s">
        <v>12</v>
      </c>
      <c r="C3051" t="s">
        <v>2671</v>
      </c>
      <c r="D3051" s="7">
        <f>SUMIFS($D:$D,$C:$C,C3051,$A:$A,_xlfn.MAXIFS($A:$A,$A:$A,"&lt;"&amp;A3051))+SUMIFS(Movimentacao!$D:$D,Movimentacao!$C:$C,C3051,Movimentacao!$A:$A,A3051)</f>
        <v>34656</v>
      </c>
      <c r="E3051" s="2">
        <v>162.97</v>
      </c>
      <c r="F3051" s="2">
        <f t="shared" si="48"/>
        <v>5647888.3200000003</v>
      </c>
    </row>
    <row r="3052" spans="1:6" x14ac:dyDescent="0.25">
      <c r="A3052" s="4">
        <v>44524</v>
      </c>
      <c r="B3052" t="s">
        <v>12</v>
      </c>
      <c r="C3052" t="s">
        <v>56</v>
      </c>
      <c r="D3052" s="7">
        <f>SUMIFS($D:$D,$C:$C,C3052,$A:$A,_xlfn.MAXIFS($A:$A,$A:$A,"&lt;"&amp;A3052))+SUMIFS(Movimentacao!$D:$D,Movimentacao!$C:$C,C3052,Movimentacao!$A:$A,A3052)</f>
        <v>72403</v>
      </c>
      <c r="E3052" s="2">
        <v>88.89</v>
      </c>
      <c r="F3052" s="2">
        <f t="shared" si="48"/>
        <v>6435902.6699999999</v>
      </c>
    </row>
    <row r="3053" spans="1:6" x14ac:dyDescent="0.25">
      <c r="A3053" s="4">
        <v>44524</v>
      </c>
      <c r="B3053" t="s">
        <v>12</v>
      </c>
      <c r="C3053" t="s">
        <v>55</v>
      </c>
      <c r="D3053" s="7">
        <f>SUMIFS($D:$D,$C:$C,C3053,$A:$A,_xlfn.MAXIFS($A:$A,$A:$A,"&lt;"&amp;A3053))+SUMIFS(Movimentacao!$D:$D,Movimentacao!$C:$C,C3053,Movimentacao!$A:$A,A3053)</f>
        <v>30794</v>
      </c>
      <c r="E3053" s="2">
        <v>96.59</v>
      </c>
      <c r="F3053" s="2">
        <f t="shared" si="48"/>
        <v>2974392.46</v>
      </c>
    </row>
    <row r="3054" spans="1:6" x14ac:dyDescent="0.25">
      <c r="A3054" s="4">
        <v>44524</v>
      </c>
      <c r="B3054" t="s">
        <v>12</v>
      </c>
      <c r="C3054" t="s">
        <v>54</v>
      </c>
      <c r="D3054" s="7">
        <f>SUMIFS($D:$D,$C:$C,C3054,$A:$A,_xlfn.MAXIFS($A:$A,$A:$A,"&lt;"&amp;A3054))+SUMIFS(Movimentacao!$D:$D,Movimentacao!$C:$C,C3054,Movimentacao!$A:$A,A3054)</f>
        <v>84256</v>
      </c>
      <c r="E3054" s="2">
        <v>47.1</v>
      </c>
      <c r="F3054" s="2">
        <f t="shared" si="48"/>
        <v>3968457.6</v>
      </c>
    </row>
    <row r="3055" spans="1:6" x14ac:dyDescent="0.25">
      <c r="A3055" s="4">
        <v>44524</v>
      </c>
      <c r="B3055" t="s">
        <v>12</v>
      </c>
      <c r="C3055" t="s">
        <v>53</v>
      </c>
      <c r="D3055" s="7">
        <f>SUMIFS($D:$D,$C:$C,C3055,$A:$A,_xlfn.MAXIFS($A:$A,$A:$A,"&lt;"&amp;A3055))+SUMIFS(Movimentacao!$D:$D,Movimentacao!$C:$C,C3055,Movimentacao!$A:$A,A3055)</f>
        <v>68776</v>
      </c>
      <c r="E3055" s="2">
        <v>80.599999999999994</v>
      </c>
      <c r="F3055" s="2">
        <f t="shared" si="48"/>
        <v>5543345.5999999996</v>
      </c>
    </row>
    <row r="3056" spans="1:6" x14ac:dyDescent="0.25">
      <c r="A3056" s="4">
        <v>44524</v>
      </c>
      <c r="B3056" t="s">
        <v>12</v>
      </c>
      <c r="C3056" t="s">
        <v>52</v>
      </c>
      <c r="D3056" s="7">
        <f>SUMIFS($D:$D,$C:$C,C3056,$A:$A,_xlfn.MAXIFS($A:$A,$A:$A,"&lt;"&amp;A3056))+SUMIFS(Movimentacao!$D:$D,Movimentacao!$C:$C,C3056,Movimentacao!$A:$A,A3056)</f>
        <v>187039</v>
      </c>
      <c r="E3056" s="2">
        <v>95</v>
      </c>
      <c r="F3056" s="2">
        <f t="shared" si="48"/>
        <v>17768705</v>
      </c>
    </row>
    <row r="3057" spans="1:6" x14ac:dyDescent="0.25">
      <c r="A3057" s="4">
        <v>44524</v>
      </c>
      <c r="B3057" t="s">
        <v>12</v>
      </c>
      <c r="C3057" t="s">
        <v>51</v>
      </c>
      <c r="D3057" s="7">
        <f>SUMIFS($D:$D,$C:$C,C3057,$A:$A,_xlfn.MAXIFS($A:$A,$A:$A,"&lt;"&amp;A3057))+SUMIFS(Movimentacao!$D:$D,Movimentacao!$C:$C,C3057,Movimentacao!$A:$A,A3057)</f>
        <v>34212</v>
      </c>
      <c r="E3057" s="2">
        <v>97.95</v>
      </c>
      <c r="F3057" s="2">
        <f t="shared" si="48"/>
        <v>3351065.4</v>
      </c>
    </row>
    <row r="3058" spans="1:6" x14ac:dyDescent="0.25">
      <c r="A3058" s="4">
        <v>44524</v>
      </c>
      <c r="B3058" t="s">
        <v>12</v>
      </c>
      <c r="C3058" t="s">
        <v>50</v>
      </c>
      <c r="D3058" s="7">
        <f>SUMIFS($D:$D,$C:$C,C3058,$A:$A,_xlfn.MAXIFS($A:$A,$A:$A,"&lt;"&amp;A3058))+SUMIFS(Movimentacao!$D:$D,Movimentacao!$C:$C,C3058,Movimentacao!$A:$A,A3058)</f>
        <v>109328</v>
      </c>
      <c r="E3058" s="2">
        <v>85.84</v>
      </c>
      <c r="F3058" s="2">
        <f t="shared" si="48"/>
        <v>9384715.5199999996</v>
      </c>
    </row>
    <row r="3059" spans="1:6" x14ac:dyDescent="0.25">
      <c r="A3059" s="4">
        <v>44524</v>
      </c>
      <c r="B3059" t="s">
        <v>12</v>
      </c>
      <c r="C3059" t="s">
        <v>49</v>
      </c>
      <c r="D3059" s="7">
        <f>SUMIFS($D:$D,$C:$C,C3059,$A:$A,_xlfn.MAXIFS($A:$A,$A:$A,"&lt;"&amp;A3059))+SUMIFS(Movimentacao!$D:$D,Movimentacao!$C:$C,C3059,Movimentacao!$A:$A,A3059)</f>
        <v>32774</v>
      </c>
      <c r="E3059" s="2">
        <v>60.97</v>
      </c>
      <c r="F3059" s="2">
        <f t="shared" si="48"/>
        <v>1998230.78</v>
      </c>
    </row>
    <row r="3060" spans="1:6" x14ac:dyDescent="0.25">
      <c r="A3060" s="4">
        <v>44524</v>
      </c>
      <c r="B3060" t="s">
        <v>12</v>
      </c>
      <c r="C3060" t="s">
        <v>48</v>
      </c>
      <c r="D3060" s="7">
        <f>SUMIFS($D:$D,$C:$C,C3060,$A:$A,_xlfn.MAXIFS($A:$A,$A:$A,"&lt;"&amp;A3060))+SUMIFS(Movimentacao!$D:$D,Movimentacao!$C:$C,C3060,Movimentacao!$A:$A,A3060)</f>
        <v>77425</v>
      </c>
      <c r="E3060" s="2">
        <v>84.6</v>
      </c>
      <c r="F3060" s="2">
        <f t="shared" si="48"/>
        <v>6550155</v>
      </c>
    </row>
    <row r="3061" spans="1:6" x14ac:dyDescent="0.25">
      <c r="A3061" s="4">
        <v>44524</v>
      </c>
      <c r="B3061" t="s">
        <v>12</v>
      </c>
      <c r="C3061" t="s">
        <v>47</v>
      </c>
      <c r="D3061" s="7">
        <f>SUMIFS($D:$D,$C:$C,C3061,$A:$A,_xlfn.MAXIFS($A:$A,$A:$A,"&lt;"&amp;A3061))+SUMIFS(Movimentacao!$D:$D,Movimentacao!$C:$C,C3061,Movimentacao!$A:$A,A3061)</f>
        <v>72562</v>
      </c>
      <c r="E3061" s="2">
        <v>70.56</v>
      </c>
      <c r="F3061" s="2">
        <f t="shared" si="48"/>
        <v>5119974.72</v>
      </c>
    </row>
    <row r="3062" spans="1:6" x14ac:dyDescent="0.25">
      <c r="A3062" s="4">
        <v>44525</v>
      </c>
      <c r="B3062" t="s">
        <v>12</v>
      </c>
      <c r="C3062" t="s">
        <v>2689</v>
      </c>
      <c r="D3062" s="7">
        <f>SUMIFS($D:$D,$C:$C,C3062,$A:$A,_xlfn.MAXIFS($A:$A,$A:$A,"&lt;"&amp;A3062))+SUMIFS(Movimentacao!$D:$D,Movimentacao!$C:$C,C3062,Movimentacao!$A:$A,A3062)</f>
        <v>217974</v>
      </c>
      <c r="E3062" s="2">
        <v>98.68</v>
      </c>
      <c r="F3062" s="2">
        <f t="shared" si="48"/>
        <v>21509674.32</v>
      </c>
    </row>
    <row r="3063" spans="1:6" x14ac:dyDescent="0.25">
      <c r="A3063" s="4">
        <v>44525</v>
      </c>
      <c r="B3063" t="s">
        <v>12</v>
      </c>
      <c r="C3063" t="s">
        <v>2687</v>
      </c>
      <c r="D3063" s="7">
        <f>SUMIFS($D:$D,$C:$C,C3063,$A:$A,_xlfn.MAXIFS($A:$A,$A:$A,"&lt;"&amp;A3063))+SUMIFS(Movimentacao!$D:$D,Movimentacao!$C:$C,C3063,Movimentacao!$A:$A,A3063)</f>
        <v>6604</v>
      </c>
      <c r="E3063" s="2">
        <v>68.010000000000005</v>
      </c>
      <c r="F3063" s="2">
        <f t="shared" si="48"/>
        <v>449138.04000000004</v>
      </c>
    </row>
    <row r="3064" spans="1:6" x14ac:dyDescent="0.25">
      <c r="A3064" s="4">
        <v>44525</v>
      </c>
      <c r="B3064" t="s">
        <v>12</v>
      </c>
      <c r="C3064" t="s">
        <v>2682</v>
      </c>
      <c r="D3064" s="7">
        <f>SUMIFS($D:$D,$C:$C,C3064,$A:$A,_xlfn.MAXIFS($A:$A,$A:$A,"&lt;"&amp;A3064))+SUMIFS(Movimentacao!$D:$D,Movimentacao!$C:$C,C3064,Movimentacao!$A:$A,A3064)</f>
        <v>79643</v>
      </c>
      <c r="E3064" s="2">
        <v>80.16</v>
      </c>
      <c r="F3064" s="2">
        <f t="shared" si="48"/>
        <v>6384182.8799999999</v>
      </c>
    </row>
    <row r="3065" spans="1:6" x14ac:dyDescent="0.25">
      <c r="A3065" s="4">
        <v>44525</v>
      </c>
      <c r="B3065" t="s">
        <v>12</v>
      </c>
      <c r="C3065" t="s">
        <v>2680</v>
      </c>
      <c r="D3065" s="7">
        <f>SUMIFS($D:$D,$C:$C,C3065,$A:$A,_xlfn.MAXIFS($A:$A,$A:$A,"&lt;"&amp;A3065))+SUMIFS(Movimentacao!$D:$D,Movimentacao!$C:$C,C3065,Movimentacao!$A:$A,A3065)</f>
        <v>119850</v>
      </c>
      <c r="E3065" s="2">
        <v>96.66</v>
      </c>
      <c r="F3065" s="2">
        <f t="shared" si="48"/>
        <v>11584701</v>
      </c>
    </row>
    <row r="3066" spans="1:6" x14ac:dyDescent="0.25">
      <c r="A3066" s="4">
        <v>44525</v>
      </c>
      <c r="B3066" t="s">
        <v>12</v>
      </c>
      <c r="C3066" t="s">
        <v>2672</v>
      </c>
      <c r="D3066" s="7">
        <f>SUMIFS($D:$D,$C:$C,C3066,$A:$A,_xlfn.MAXIFS($A:$A,$A:$A,"&lt;"&amp;A3066))+SUMIFS(Movimentacao!$D:$D,Movimentacao!$C:$C,C3066,Movimentacao!$A:$A,A3066)</f>
        <v>44187</v>
      </c>
      <c r="E3066" s="2">
        <v>70.53</v>
      </c>
      <c r="F3066" s="2">
        <f t="shared" si="48"/>
        <v>3116509.11</v>
      </c>
    </row>
    <row r="3067" spans="1:6" x14ac:dyDescent="0.25">
      <c r="A3067" s="4">
        <v>44525</v>
      </c>
      <c r="B3067" t="s">
        <v>12</v>
      </c>
      <c r="C3067" t="s">
        <v>2671</v>
      </c>
      <c r="D3067" s="7">
        <f>SUMIFS($D:$D,$C:$C,C3067,$A:$A,_xlfn.MAXIFS($A:$A,$A:$A,"&lt;"&amp;A3067))+SUMIFS(Movimentacao!$D:$D,Movimentacao!$C:$C,C3067,Movimentacao!$A:$A,A3067)</f>
        <v>33548</v>
      </c>
      <c r="E3067" s="2">
        <v>158.88999999999999</v>
      </c>
      <c r="F3067" s="2">
        <f t="shared" si="48"/>
        <v>5330441.72</v>
      </c>
    </row>
    <row r="3068" spans="1:6" x14ac:dyDescent="0.25">
      <c r="A3068" s="4">
        <v>44525</v>
      </c>
      <c r="B3068" t="s">
        <v>12</v>
      </c>
      <c r="C3068" t="s">
        <v>56</v>
      </c>
      <c r="D3068" s="7">
        <f>SUMIFS($D:$D,$C:$C,C3068,$A:$A,_xlfn.MAXIFS($A:$A,$A:$A,"&lt;"&amp;A3068))+SUMIFS(Movimentacao!$D:$D,Movimentacao!$C:$C,C3068,Movimentacao!$A:$A,A3068)</f>
        <v>68086</v>
      </c>
      <c r="E3068" s="2">
        <v>86.91</v>
      </c>
      <c r="F3068" s="2">
        <f t="shared" si="48"/>
        <v>5917354.2599999998</v>
      </c>
    </row>
    <row r="3069" spans="1:6" x14ac:dyDescent="0.25">
      <c r="A3069" s="4">
        <v>44525</v>
      </c>
      <c r="B3069" t="s">
        <v>12</v>
      </c>
      <c r="C3069" t="s">
        <v>55</v>
      </c>
      <c r="D3069" s="7">
        <f>SUMIFS($D:$D,$C:$C,C3069,$A:$A,_xlfn.MAXIFS($A:$A,$A:$A,"&lt;"&amp;A3069))+SUMIFS(Movimentacao!$D:$D,Movimentacao!$C:$C,C3069,Movimentacao!$A:$A,A3069)</f>
        <v>30794</v>
      </c>
      <c r="E3069" s="2">
        <v>96.58</v>
      </c>
      <c r="F3069" s="2">
        <f t="shared" si="48"/>
        <v>2974084.52</v>
      </c>
    </row>
    <row r="3070" spans="1:6" x14ac:dyDescent="0.25">
      <c r="A3070" s="4">
        <v>44525</v>
      </c>
      <c r="B3070" t="s">
        <v>12</v>
      </c>
      <c r="C3070" t="s">
        <v>2685</v>
      </c>
      <c r="D3070" s="7">
        <f>SUMIFS($D:$D,$C:$C,C3070,$A:$A,_xlfn.MAXIFS($A:$A,$A:$A,"&lt;"&amp;A3070))+SUMIFS(Movimentacao!$D:$D,Movimentacao!$C:$C,C3070,Movimentacao!$A:$A,A3070)</f>
        <v>177767</v>
      </c>
      <c r="E3070" s="2">
        <v>101.46</v>
      </c>
      <c r="F3070" s="2">
        <f t="shared" si="48"/>
        <v>18036239.82</v>
      </c>
    </row>
    <row r="3071" spans="1:6" x14ac:dyDescent="0.25">
      <c r="A3071" s="4">
        <v>44525</v>
      </c>
      <c r="B3071" t="s">
        <v>12</v>
      </c>
      <c r="C3071" t="s">
        <v>53</v>
      </c>
      <c r="D3071" s="7">
        <f>SUMIFS($D:$D,$C:$C,C3071,$A:$A,_xlfn.MAXIFS($A:$A,$A:$A,"&lt;"&amp;A3071))+SUMIFS(Movimentacao!$D:$D,Movimentacao!$C:$C,C3071,Movimentacao!$A:$A,A3071)</f>
        <v>63028</v>
      </c>
      <c r="E3071" s="2">
        <v>83.26</v>
      </c>
      <c r="F3071" s="2">
        <f t="shared" si="48"/>
        <v>5247711.28</v>
      </c>
    </row>
    <row r="3072" spans="1:6" x14ac:dyDescent="0.25">
      <c r="A3072" s="4">
        <v>44525</v>
      </c>
      <c r="B3072" t="s">
        <v>12</v>
      </c>
      <c r="C3072" t="s">
        <v>52</v>
      </c>
      <c r="D3072" s="7">
        <f>SUMIFS($D:$D,$C:$C,C3072,$A:$A,_xlfn.MAXIFS($A:$A,$A:$A,"&lt;"&amp;A3072))+SUMIFS(Movimentacao!$D:$D,Movimentacao!$C:$C,C3072,Movimentacao!$A:$A,A3072)</f>
        <v>187039</v>
      </c>
      <c r="E3072" s="2">
        <v>95</v>
      </c>
      <c r="F3072" s="2">
        <f t="shared" si="48"/>
        <v>17768705</v>
      </c>
    </row>
    <row r="3073" spans="1:6" x14ac:dyDescent="0.25">
      <c r="A3073" s="4">
        <v>44525</v>
      </c>
      <c r="B3073" t="s">
        <v>12</v>
      </c>
      <c r="C3073" t="s">
        <v>51</v>
      </c>
      <c r="D3073" s="7">
        <f>SUMIFS($D:$D,$C:$C,C3073,$A:$A,_xlfn.MAXIFS($A:$A,$A:$A,"&lt;"&amp;A3073))+SUMIFS(Movimentacao!$D:$D,Movimentacao!$C:$C,C3073,Movimentacao!$A:$A,A3073)</f>
        <v>34212</v>
      </c>
      <c r="E3073" s="2">
        <v>97.81</v>
      </c>
      <c r="F3073" s="2">
        <f t="shared" si="48"/>
        <v>3346275.72</v>
      </c>
    </row>
    <row r="3074" spans="1:6" x14ac:dyDescent="0.25">
      <c r="A3074" s="4">
        <v>44525</v>
      </c>
      <c r="B3074" t="s">
        <v>12</v>
      </c>
      <c r="C3074" t="s">
        <v>50</v>
      </c>
      <c r="D3074" s="7">
        <f>SUMIFS($D:$D,$C:$C,C3074,$A:$A,_xlfn.MAXIFS($A:$A,$A:$A,"&lt;"&amp;A3074))+SUMIFS(Movimentacao!$D:$D,Movimentacao!$C:$C,C3074,Movimentacao!$A:$A,A3074)</f>
        <v>106064</v>
      </c>
      <c r="E3074" s="2">
        <v>85.41</v>
      </c>
      <c r="F3074" s="2">
        <f t="shared" si="48"/>
        <v>9058926.2400000002</v>
      </c>
    </row>
    <row r="3075" spans="1:6" x14ac:dyDescent="0.25">
      <c r="A3075" s="4">
        <v>44525</v>
      </c>
      <c r="B3075" t="s">
        <v>12</v>
      </c>
      <c r="C3075" t="s">
        <v>49</v>
      </c>
      <c r="D3075" s="7">
        <f>SUMIFS($D:$D,$C:$C,C3075,$A:$A,_xlfn.MAXIFS($A:$A,$A:$A,"&lt;"&amp;A3075))+SUMIFS(Movimentacao!$D:$D,Movimentacao!$C:$C,C3075,Movimentacao!$A:$A,A3075)</f>
        <v>32774</v>
      </c>
      <c r="E3075" s="2">
        <v>60.5</v>
      </c>
      <c r="F3075" s="2">
        <f t="shared" si="48"/>
        <v>1982827</v>
      </c>
    </row>
    <row r="3076" spans="1:6" x14ac:dyDescent="0.25">
      <c r="A3076" s="4">
        <v>44525</v>
      </c>
      <c r="B3076" t="s">
        <v>12</v>
      </c>
      <c r="C3076" t="s">
        <v>48</v>
      </c>
      <c r="D3076" s="7">
        <f>SUMIFS($D:$D,$C:$C,C3076,$A:$A,_xlfn.MAXIFS($A:$A,$A:$A,"&lt;"&amp;A3076))+SUMIFS(Movimentacao!$D:$D,Movimentacao!$C:$C,C3076,Movimentacao!$A:$A,A3076)</f>
        <v>72265</v>
      </c>
      <c r="E3076" s="2">
        <v>84.57</v>
      </c>
      <c r="F3076" s="2">
        <f t="shared" si="48"/>
        <v>6111451.0499999998</v>
      </c>
    </row>
    <row r="3077" spans="1:6" x14ac:dyDescent="0.25">
      <c r="A3077" s="4">
        <v>44525</v>
      </c>
      <c r="B3077" t="s">
        <v>12</v>
      </c>
      <c r="C3077" t="s">
        <v>47</v>
      </c>
      <c r="D3077" s="7">
        <f>SUMIFS($D:$D,$C:$C,C3077,$A:$A,_xlfn.MAXIFS($A:$A,$A:$A,"&lt;"&amp;A3077))+SUMIFS(Movimentacao!$D:$D,Movimentacao!$C:$C,C3077,Movimentacao!$A:$A,A3077)</f>
        <v>72562</v>
      </c>
      <c r="E3077" s="2">
        <v>71</v>
      </c>
      <c r="F3077" s="2">
        <f t="shared" si="48"/>
        <v>5151902</v>
      </c>
    </row>
    <row r="3078" spans="1:6" x14ac:dyDescent="0.25">
      <c r="A3078" s="4">
        <v>44525</v>
      </c>
      <c r="B3078" t="s">
        <v>12</v>
      </c>
      <c r="C3078" t="s">
        <v>54</v>
      </c>
      <c r="D3078" s="7">
        <f>SUMIFS($D:$D,$C:$C,C3078,$A:$A,_xlfn.MAXIFS($A:$A,$A:$A,"&lt;"&amp;A3078))+SUMIFS(Movimentacao!$D:$D,Movimentacao!$C:$C,C3078,Movimentacao!$A:$A,A3078)</f>
        <v>84256</v>
      </c>
      <c r="E3078" s="2">
        <v>47.1</v>
      </c>
      <c r="F3078" s="2">
        <f t="shared" si="48"/>
        <v>3968457.6</v>
      </c>
    </row>
    <row r="3079" spans="1:6" x14ac:dyDescent="0.25">
      <c r="A3079" s="4">
        <v>44526</v>
      </c>
      <c r="B3079" t="s">
        <v>12</v>
      </c>
      <c r="C3079" t="s">
        <v>2689</v>
      </c>
      <c r="D3079" s="7">
        <f>SUMIFS($D:$D,$C:$C,C3079,$A:$A,_xlfn.MAXIFS($A:$A,$A:$A,"&lt;"&amp;A3079))+SUMIFS(Movimentacao!$D:$D,Movimentacao!$C:$C,C3079,Movimentacao!$A:$A,A3079)</f>
        <v>270571</v>
      </c>
      <c r="E3079" s="2">
        <v>98.8</v>
      </c>
      <c r="F3079" s="2">
        <f t="shared" si="48"/>
        <v>26732414.800000001</v>
      </c>
    </row>
    <row r="3080" spans="1:6" x14ac:dyDescent="0.25">
      <c r="A3080" s="4">
        <v>44526</v>
      </c>
      <c r="B3080" t="s">
        <v>12</v>
      </c>
      <c r="C3080" t="s">
        <v>2687</v>
      </c>
      <c r="D3080" s="7">
        <f>SUMIFS($D:$D,$C:$C,C3080,$A:$A,_xlfn.MAXIFS($A:$A,$A:$A,"&lt;"&amp;A3080))+SUMIFS(Movimentacao!$D:$D,Movimentacao!$C:$C,C3080,Movimentacao!$A:$A,A3080)</f>
        <v>6604</v>
      </c>
      <c r="E3080" s="2">
        <v>68.400000000000006</v>
      </c>
      <c r="F3080" s="2">
        <f t="shared" si="48"/>
        <v>451713.60000000003</v>
      </c>
    </row>
    <row r="3081" spans="1:6" x14ac:dyDescent="0.25">
      <c r="A3081" s="4">
        <v>44526</v>
      </c>
      <c r="B3081" t="s">
        <v>12</v>
      </c>
      <c r="C3081" t="s">
        <v>2682</v>
      </c>
      <c r="D3081" s="7">
        <f>SUMIFS($D:$D,$C:$C,C3081,$A:$A,_xlfn.MAXIFS($A:$A,$A:$A,"&lt;"&amp;A3081))+SUMIFS(Movimentacao!$D:$D,Movimentacao!$C:$C,C3081,Movimentacao!$A:$A,A3081)</f>
        <v>79643</v>
      </c>
      <c r="E3081" s="2">
        <v>80.319999999999993</v>
      </c>
      <c r="F3081" s="2">
        <f t="shared" ref="F3081:F3144" si="49">D3081*E3081</f>
        <v>6396925.7599999998</v>
      </c>
    </row>
    <row r="3082" spans="1:6" x14ac:dyDescent="0.25">
      <c r="A3082" s="4">
        <v>44526</v>
      </c>
      <c r="B3082" t="s">
        <v>12</v>
      </c>
      <c r="C3082" t="s">
        <v>2680</v>
      </c>
      <c r="D3082" s="7">
        <f>SUMIFS($D:$D,$C:$C,C3082,$A:$A,_xlfn.MAXIFS($A:$A,$A:$A,"&lt;"&amp;A3082))+SUMIFS(Movimentacao!$D:$D,Movimentacao!$C:$C,C3082,Movimentacao!$A:$A,A3082)</f>
        <v>119850</v>
      </c>
      <c r="E3082" s="2">
        <v>95.81</v>
      </c>
      <c r="F3082" s="2">
        <f t="shared" si="49"/>
        <v>11482828.5</v>
      </c>
    </row>
    <row r="3083" spans="1:6" x14ac:dyDescent="0.25">
      <c r="A3083" s="4">
        <v>44526</v>
      </c>
      <c r="B3083" t="s">
        <v>12</v>
      </c>
      <c r="C3083" t="s">
        <v>2672</v>
      </c>
      <c r="D3083" s="7">
        <f>SUMIFS($D:$D,$C:$C,C3083,$A:$A,_xlfn.MAXIFS($A:$A,$A:$A,"&lt;"&amp;A3083))+SUMIFS(Movimentacao!$D:$D,Movimentacao!$C:$C,C3083,Movimentacao!$A:$A,A3083)</f>
        <v>39052</v>
      </c>
      <c r="E3083" s="2">
        <v>68.23</v>
      </c>
      <c r="F3083" s="2">
        <f t="shared" si="49"/>
        <v>2664517.96</v>
      </c>
    </row>
    <row r="3084" spans="1:6" x14ac:dyDescent="0.25">
      <c r="A3084" s="4">
        <v>44526</v>
      </c>
      <c r="B3084" t="s">
        <v>12</v>
      </c>
      <c r="C3084" t="s">
        <v>2671</v>
      </c>
      <c r="D3084" s="7">
        <f>SUMIFS($D:$D,$C:$C,C3084,$A:$A,_xlfn.MAXIFS($A:$A,$A:$A,"&lt;"&amp;A3084))+SUMIFS(Movimentacao!$D:$D,Movimentacao!$C:$C,C3084,Movimentacao!$A:$A,A3084)</f>
        <v>33459</v>
      </c>
      <c r="E3084" s="2">
        <v>158.15</v>
      </c>
      <c r="F3084" s="2">
        <f t="shared" si="49"/>
        <v>5291540.8500000006</v>
      </c>
    </row>
    <row r="3085" spans="1:6" x14ac:dyDescent="0.25">
      <c r="A3085" s="4">
        <v>44526</v>
      </c>
      <c r="B3085" t="s">
        <v>12</v>
      </c>
      <c r="C3085" t="s">
        <v>56</v>
      </c>
      <c r="D3085" s="7">
        <f>SUMIFS($D:$D,$C:$C,C3085,$A:$A,_xlfn.MAXIFS($A:$A,$A:$A,"&lt;"&amp;A3085))+SUMIFS(Movimentacao!$D:$D,Movimentacao!$C:$C,C3085,Movimentacao!$A:$A,A3085)</f>
        <v>61697</v>
      </c>
      <c r="E3085" s="2">
        <v>88.8</v>
      </c>
      <c r="F3085" s="2">
        <f t="shared" si="49"/>
        <v>5478693.5999999996</v>
      </c>
    </row>
    <row r="3086" spans="1:6" x14ac:dyDescent="0.25">
      <c r="A3086" s="4">
        <v>44526</v>
      </c>
      <c r="B3086" t="s">
        <v>12</v>
      </c>
      <c r="C3086" t="s">
        <v>55</v>
      </c>
      <c r="D3086" s="7">
        <f>SUMIFS($D:$D,$C:$C,C3086,$A:$A,_xlfn.MAXIFS($A:$A,$A:$A,"&lt;"&amp;A3086))+SUMIFS(Movimentacao!$D:$D,Movimentacao!$C:$C,C3086,Movimentacao!$A:$A,A3086)</f>
        <v>30794</v>
      </c>
      <c r="E3086" s="2">
        <v>96.6</v>
      </c>
      <c r="F3086" s="2">
        <f t="shared" si="49"/>
        <v>2974700.4</v>
      </c>
    </row>
    <row r="3087" spans="1:6" x14ac:dyDescent="0.25">
      <c r="A3087" s="4">
        <v>44526</v>
      </c>
      <c r="B3087" t="s">
        <v>12</v>
      </c>
      <c r="C3087" t="s">
        <v>2685</v>
      </c>
      <c r="D3087" s="7">
        <f>SUMIFS($D:$D,$C:$C,C3087,$A:$A,_xlfn.MAXIFS($A:$A,$A:$A,"&lt;"&amp;A3087))+SUMIFS(Movimentacao!$D:$D,Movimentacao!$C:$C,C3087,Movimentacao!$A:$A,A3087)</f>
        <v>177767</v>
      </c>
      <c r="E3087" s="2">
        <v>100.7</v>
      </c>
      <c r="F3087" s="2">
        <f t="shared" si="49"/>
        <v>17901136.900000002</v>
      </c>
    </row>
    <row r="3088" spans="1:6" x14ac:dyDescent="0.25">
      <c r="A3088" s="4">
        <v>44526</v>
      </c>
      <c r="B3088" t="s">
        <v>12</v>
      </c>
      <c r="C3088" t="s">
        <v>53</v>
      </c>
      <c r="D3088" s="7">
        <f>SUMIFS($D:$D,$C:$C,C3088,$A:$A,_xlfn.MAXIFS($A:$A,$A:$A,"&lt;"&amp;A3088))+SUMIFS(Movimentacao!$D:$D,Movimentacao!$C:$C,C3088,Movimentacao!$A:$A,A3088)</f>
        <v>57151</v>
      </c>
      <c r="E3088" s="2">
        <v>84.45</v>
      </c>
      <c r="F3088" s="2">
        <f t="shared" si="49"/>
        <v>4826401.95</v>
      </c>
    </row>
    <row r="3089" spans="1:6" x14ac:dyDescent="0.25">
      <c r="A3089" s="4">
        <v>44526</v>
      </c>
      <c r="B3089" t="s">
        <v>12</v>
      </c>
      <c r="C3089" t="s">
        <v>52</v>
      </c>
      <c r="D3089" s="7">
        <f>SUMIFS($D:$D,$C:$C,C3089,$A:$A,_xlfn.MAXIFS($A:$A,$A:$A,"&lt;"&amp;A3089))+SUMIFS(Movimentacao!$D:$D,Movimentacao!$C:$C,C3089,Movimentacao!$A:$A,A3089)</f>
        <v>187039</v>
      </c>
      <c r="E3089" s="2">
        <v>94.77</v>
      </c>
      <c r="F3089" s="2">
        <f t="shared" si="49"/>
        <v>17725686.029999997</v>
      </c>
    </row>
    <row r="3090" spans="1:6" x14ac:dyDescent="0.25">
      <c r="A3090" s="4">
        <v>44526</v>
      </c>
      <c r="B3090" t="s">
        <v>12</v>
      </c>
      <c r="C3090" t="s">
        <v>51</v>
      </c>
      <c r="D3090" s="7">
        <f>SUMIFS($D:$D,$C:$C,C3090,$A:$A,_xlfn.MAXIFS($A:$A,$A:$A,"&lt;"&amp;A3090))+SUMIFS(Movimentacao!$D:$D,Movimentacao!$C:$C,C3090,Movimentacao!$A:$A,A3090)</f>
        <v>34212</v>
      </c>
      <c r="E3090" s="2">
        <v>96.4</v>
      </c>
      <c r="F3090" s="2">
        <f t="shared" si="49"/>
        <v>3298036.8000000003</v>
      </c>
    </row>
    <row r="3091" spans="1:6" x14ac:dyDescent="0.25">
      <c r="A3091" s="4">
        <v>44526</v>
      </c>
      <c r="B3091" t="s">
        <v>12</v>
      </c>
      <c r="C3091" t="s">
        <v>50</v>
      </c>
      <c r="D3091" s="7">
        <f>SUMIFS($D:$D,$C:$C,C3091,$A:$A,_xlfn.MAXIFS($A:$A,$A:$A,"&lt;"&amp;A3091))+SUMIFS(Movimentacao!$D:$D,Movimentacao!$C:$C,C3091,Movimentacao!$A:$A,A3091)</f>
        <v>102920</v>
      </c>
      <c r="E3091" s="2">
        <v>85.42</v>
      </c>
      <c r="F3091" s="2">
        <f t="shared" si="49"/>
        <v>8791426.4000000004</v>
      </c>
    </row>
    <row r="3092" spans="1:6" x14ac:dyDescent="0.25">
      <c r="A3092" s="4">
        <v>44526</v>
      </c>
      <c r="B3092" t="s">
        <v>12</v>
      </c>
      <c r="C3092" t="s">
        <v>49</v>
      </c>
      <c r="D3092" s="7">
        <f>SUMIFS($D:$D,$C:$C,C3092,$A:$A,_xlfn.MAXIFS($A:$A,$A:$A,"&lt;"&amp;A3092))+SUMIFS(Movimentacao!$D:$D,Movimentacao!$C:$C,C3092,Movimentacao!$A:$A,A3092)</f>
        <v>32774</v>
      </c>
      <c r="E3092" s="2">
        <v>60.4</v>
      </c>
      <c r="F3092" s="2">
        <f t="shared" si="49"/>
        <v>1979549.5999999999</v>
      </c>
    </row>
    <row r="3093" spans="1:6" x14ac:dyDescent="0.25">
      <c r="A3093" s="4">
        <v>44526</v>
      </c>
      <c r="B3093" t="s">
        <v>12</v>
      </c>
      <c r="C3093" t="s">
        <v>48</v>
      </c>
      <c r="D3093" s="7">
        <f>SUMIFS($D:$D,$C:$C,C3093,$A:$A,_xlfn.MAXIFS($A:$A,$A:$A,"&lt;"&amp;A3093))+SUMIFS(Movimentacao!$D:$D,Movimentacao!$C:$C,C3093,Movimentacao!$A:$A,A3093)</f>
        <v>67179</v>
      </c>
      <c r="E3093" s="2">
        <v>84.01</v>
      </c>
      <c r="F3093" s="2">
        <f t="shared" si="49"/>
        <v>5643707.79</v>
      </c>
    </row>
    <row r="3094" spans="1:6" x14ac:dyDescent="0.25">
      <c r="A3094" s="4">
        <v>44526</v>
      </c>
      <c r="B3094" t="s">
        <v>12</v>
      </c>
      <c r="C3094" t="s">
        <v>47</v>
      </c>
      <c r="D3094" s="7">
        <f>SUMIFS($D:$D,$C:$C,C3094,$A:$A,_xlfn.MAXIFS($A:$A,$A:$A,"&lt;"&amp;A3094))+SUMIFS(Movimentacao!$D:$D,Movimentacao!$C:$C,C3094,Movimentacao!$A:$A,A3094)</f>
        <v>72562</v>
      </c>
      <c r="E3094" s="2">
        <v>71</v>
      </c>
      <c r="F3094" s="2">
        <f t="shared" si="49"/>
        <v>5151902</v>
      </c>
    </row>
    <row r="3095" spans="1:6" x14ac:dyDescent="0.25">
      <c r="A3095" s="4">
        <v>44526</v>
      </c>
      <c r="B3095" t="s">
        <v>12</v>
      </c>
      <c r="C3095" t="s">
        <v>54</v>
      </c>
      <c r="D3095" s="7">
        <f>SUMIFS($D:$D,$C:$C,C3095,$A:$A,_xlfn.MAXIFS($A:$A,$A:$A,"&lt;"&amp;A3095))+SUMIFS(Movimentacao!$D:$D,Movimentacao!$C:$C,C3095,Movimentacao!$A:$A,A3095)</f>
        <v>84256</v>
      </c>
      <c r="E3095" s="2">
        <v>47.21</v>
      </c>
      <c r="F3095" s="2">
        <f t="shared" si="49"/>
        <v>3977725.7600000002</v>
      </c>
    </row>
    <row r="3096" spans="1:6" x14ac:dyDescent="0.25">
      <c r="A3096" s="4">
        <v>44529</v>
      </c>
      <c r="B3096" t="s">
        <v>12</v>
      </c>
      <c r="C3096" t="s">
        <v>2685</v>
      </c>
      <c r="D3096" s="7">
        <f>SUMIFS($D:$D,$C:$C,C3096,$A:$A,_xlfn.MAXIFS($A:$A,$A:$A,"&lt;"&amp;A3096))+SUMIFS(Movimentacao!$D:$D,Movimentacao!$C:$C,C3096,Movimentacao!$A:$A,A3096)</f>
        <v>177767</v>
      </c>
      <c r="E3096" s="2">
        <v>101.99</v>
      </c>
      <c r="F3096" s="2">
        <f t="shared" si="49"/>
        <v>18130456.329999998</v>
      </c>
    </row>
    <row r="3097" spans="1:6" x14ac:dyDescent="0.25">
      <c r="A3097" s="4">
        <v>44529</v>
      </c>
      <c r="B3097" t="s">
        <v>12</v>
      </c>
      <c r="C3097" t="s">
        <v>2689</v>
      </c>
      <c r="D3097" s="7">
        <f>SUMIFS($D:$D,$C:$C,C3097,$A:$A,_xlfn.MAXIFS($A:$A,$A:$A,"&lt;"&amp;A3097))+SUMIFS(Movimentacao!$D:$D,Movimentacao!$C:$C,C3097,Movimentacao!$A:$A,A3097)</f>
        <v>270571</v>
      </c>
      <c r="E3097" s="2">
        <v>98.55</v>
      </c>
      <c r="F3097" s="2">
        <f t="shared" si="49"/>
        <v>26664772.050000001</v>
      </c>
    </row>
    <row r="3098" spans="1:6" x14ac:dyDescent="0.25">
      <c r="A3098" s="4">
        <v>44529</v>
      </c>
      <c r="B3098" t="s">
        <v>12</v>
      </c>
      <c r="C3098" t="s">
        <v>2687</v>
      </c>
      <c r="D3098" s="7">
        <f>SUMIFS($D:$D,$C:$C,C3098,$A:$A,_xlfn.MAXIFS($A:$A,$A:$A,"&lt;"&amp;A3098))+SUMIFS(Movimentacao!$D:$D,Movimentacao!$C:$C,C3098,Movimentacao!$A:$A,A3098)</f>
        <v>6604</v>
      </c>
      <c r="E3098" s="2">
        <v>69.849999999999994</v>
      </c>
      <c r="F3098" s="2">
        <f t="shared" si="49"/>
        <v>461289.39999999997</v>
      </c>
    </row>
    <row r="3099" spans="1:6" x14ac:dyDescent="0.25">
      <c r="A3099" s="4">
        <v>44529</v>
      </c>
      <c r="B3099" t="s">
        <v>12</v>
      </c>
      <c r="C3099" t="s">
        <v>2682</v>
      </c>
      <c r="D3099" s="7">
        <f>SUMIFS($D:$D,$C:$C,C3099,$A:$A,_xlfn.MAXIFS($A:$A,$A:$A,"&lt;"&amp;A3099))+SUMIFS(Movimentacao!$D:$D,Movimentacao!$C:$C,C3099,Movimentacao!$A:$A,A3099)</f>
        <v>79643</v>
      </c>
      <c r="E3099" s="2">
        <v>80.34</v>
      </c>
      <c r="F3099" s="2">
        <f t="shared" si="49"/>
        <v>6398518.6200000001</v>
      </c>
    </row>
    <row r="3100" spans="1:6" x14ac:dyDescent="0.25">
      <c r="A3100" s="4">
        <v>44529</v>
      </c>
      <c r="B3100" t="s">
        <v>12</v>
      </c>
      <c r="C3100" t="s">
        <v>2680</v>
      </c>
      <c r="D3100" s="7">
        <f>SUMIFS($D:$D,$C:$C,C3100,$A:$A,_xlfn.MAXIFS($A:$A,$A:$A,"&lt;"&amp;A3100))+SUMIFS(Movimentacao!$D:$D,Movimentacao!$C:$C,C3100,Movimentacao!$A:$A,A3100)</f>
        <v>119850</v>
      </c>
      <c r="E3100" s="2">
        <v>96.99</v>
      </c>
      <c r="F3100" s="2">
        <f t="shared" si="49"/>
        <v>11624251.5</v>
      </c>
    </row>
    <row r="3101" spans="1:6" x14ac:dyDescent="0.25">
      <c r="A3101" s="4">
        <v>44529</v>
      </c>
      <c r="B3101" t="s">
        <v>12</v>
      </c>
      <c r="C3101" t="s">
        <v>2672</v>
      </c>
      <c r="D3101" s="7">
        <f>SUMIFS($D:$D,$C:$C,C3101,$A:$A,_xlfn.MAXIFS($A:$A,$A:$A,"&lt;"&amp;A3101))+SUMIFS(Movimentacao!$D:$D,Movimentacao!$C:$C,C3101,Movimentacao!$A:$A,A3101)</f>
        <v>33888</v>
      </c>
      <c r="E3101" s="2">
        <v>69.25</v>
      </c>
      <c r="F3101" s="2">
        <f t="shared" si="49"/>
        <v>2346744</v>
      </c>
    </row>
    <row r="3102" spans="1:6" x14ac:dyDescent="0.25">
      <c r="A3102" s="4">
        <v>44529</v>
      </c>
      <c r="B3102" t="s">
        <v>12</v>
      </c>
      <c r="C3102" t="s">
        <v>2671</v>
      </c>
      <c r="D3102" s="7">
        <f>SUMIFS($D:$D,$C:$C,C3102,$A:$A,_xlfn.MAXIFS($A:$A,$A:$A,"&lt;"&amp;A3102))+SUMIFS(Movimentacao!$D:$D,Movimentacao!$C:$C,C3102,Movimentacao!$A:$A,A3102)</f>
        <v>33459</v>
      </c>
      <c r="E3102" s="2">
        <v>158.03</v>
      </c>
      <c r="F3102" s="2">
        <f t="shared" si="49"/>
        <v>5287525.7700000005</v>
      </c>
    </row>
    <row r="3103" spans="1:6" x14ac:dyDescent="0.25">
      <c r="A3103" s="4">
        <v>44529</v>
      </c>
      <c r="B3103" t="s">
        <v>12</v>
      </c>
      <c r="C3103" t="s">
        <v>56</v>
      </c>
      <c r="D3103" s="7">
        <f>SUMIFS($D:$D,$C:$C,C3103,$A:$A,_xlfn.MAXIFS($A:$A,$A:$A,"&lt;"&amp;A3103))+SUMIFS(Movimentacao!$D:$D,Movimentacao!$C:$C,C3103,Movimentacao!$A:$A,A3103)</f>
        <v>55184</v>
      </c>
      <c r="E3103" s="2">
        <v>90.45</v>
      </c>
      <c r="F3103" s="2">
        <f t="shared" si="49"/>
        <v>4991392.8</v>
      </c>
    </row>
    <row r="3104" spans="1:6" x14ac:dyDescent="0.25">
      <c r="A3104" s="4">
        <v>44529</v>
      </c>
      <c r="B3104" t="s">
        <v>12</v>
      </c>
      <c r="C3104" t="s">
        <v>55</v>
      </c>
      <c r="D3104" s="7">
        <f>SUMIFS($D:$D,$C:$C,C3104,$A:$A,_xlfn.MAXIFS($A:$A,$A:$A,"&lt;"&amp;A3104))+SUMIFS(Movimentacao!$D:$D,Movimentacao!$C:$C,C3104,Movimentacao!$A:$A,A3104)</f>
        <v>30794</v>
      </c>
      <c r="E3104" s="2">
        <v>96.61</v>
      </c>
      <c r="F3104" s="2">
        <f t="shared" si="49"/>
        <v>2975008.34</v>
      </c>
    </row>
    <row r="3105" spans="1:6" x14ac:dyDescent="0.25">
      <c r="A3105" s="4">
        <v>44529</v>
      </c>
      <c r="B3105" t="s">
        <v>12</v>
      </c>
      <c r="C3105" t="s">
        <v>53</v>
      </c>
      <c r="D3105" s="7">
        <f>SUMIFS($D:$D,$C:$C,C3105,$A:$A,_xlfn.MAXIFS($A:$A,$A:$A,"&lt;"&amp;A3105))+SUMIFS(Movimentacao!$D:$D,Movimentacao!$C:$C,C3105,Movimentacao!$A:$A,A3105)</f>
        <v>51244</v>
      </c>
      <c r="E3105" s="2">
        <v>84.39</v>
      </c>
      <c r="F3105" s="2">
        <f t="shared" si="49"/>
        <v>4324481.16</v>
      </c>
    </row>
    <row r="3106" spans="1:6" x14ac:dyDescent="0.25">
      <c r="A3106" s="4">
        <v>44529</v>
      </c>
      <c r="B3106" t="s">
        <v>12</v>
      </c>
      <c r="C3106" t="s">
        <v>52</v>
      </c>
      <c r="D3106" s="7">
        <f>SUMIFS($D:$D,$C:$C,C3106,$A:$A,_xlfn.MAXIFS($A:$A,$A:$A,"&lt;"&amp;A3106))+SUMIFS(Movimentacao!$D:$D,Movimentacao!$C:$C,C3106,Movimentacao!$A:$A,A3106)</f>
        <v>187039</v>
      </c>
      <c r="E3106" s="2">
        <v>95.27</v>
      </c>
      <c r="F3106" s="2">
        <f t="shared" si="49"/>
        <v>17819205.529999997</v>
      </c>
    </row>
    <row r="3107" spans="1:6" x14ac:dyDescent="0.25">
      <c r="A3107" s="4">
        <v>44529</v>
      </c>
      <c r="B3107" t="s">
        <v>12</v>
      </c>
      <c r="C3107" t="s">
        <v>51</v>
      </c>
      <c r="D3107" s="7">
        <f>SUMIFS($D:$D,$C:$C,C3107,$A:$A,_xlfn.MAXIFS($A:$A,$A:$A,"&lt;"&amp;A3107))+SUMIFS(Movimentacao!$D:$D,Movimentacao!$C:$C,C3107,Movimentacao!$A:$A,A3107)</f>
        <v>34212</v>
      </c>
      <c r="E3107" s="2">
        <v>97.5</v>
      </c>
      <c r="F3107" s="2">
        <f t="shared" si="49"/>
        <v>3335670</v>
      </c>
    </row>
    <row r="3108" spans="1:6" x14ac:dyDescent="0.25">
      <c r="A3108" s="4">
        <v>44529</v>
      </c>
      <c r="B3108" t="s">
        <v>12</v>
      </c>
      <c r="C3108" t="s">
        <v>50</v>
      </c>
      <c r="D3108" s="7">
        <f>SUMIFS($D:$D,$C:$C,C3108,$A:$A,_xlfn.MAXIFS($A:$A,$A:$A,"&lt;"&amp;A3108))+SUMIFS(Movimentacao!$D:$D,Movimentacao!$C:$C,C3108,Movimentacao!$A:$A,A3108)</f>
        <v>99699</v>
      </c>
      <c r="E3108" s="2">
        <v>86.02</v>
      </c>
      <c r="F3108" s="2">
        <f t="shared" si="49"/>
        <v>8576107.9800000004</v>
      </c>
    </row>
    <row r="3109" spans="1:6" x14ac:dyDescent="0.25">
      <c r="A3109" s="4">
        <v>44529</v>
      </c>
      <c r="B3109" t="s">
        <v>12</v>
      </c>
      <c r="C3109" t="s">
        <v>49</v>
      </c>
      <c r="D3109" s="7">
        <f>SUMIFS($D:$D,$C:$C,C3109,$A:$A,_xlfn.MAXIFS($A:$A,$A:$A,"&lt;"&amp;A3109))+SUMIFS(Movimentacao!$D:$D,Movimentacao!$C:$C,C3109,Movimentacao!$A:$A,A3109)</f>
        <v>32774</v>
      </c>
      <c r="E3109" s="2">
        <v>60</v>
      </c>
      <c r="F3109" s="2">
        <f t="shared" si="49"/>
        <v>1966440</v>
      </c>
    </row>
    <row r="3110" spans="1:6" x14ac:dyDescent="0.25">
      <c r="A3110" s="4">
        <v>44529</v>
      </c>
      <c r="B3110" t="s">
        <v>12</v>
      </c>
      <c r="C3110" t="s">
        <v>48</v>
      </c>
      <c r="D3110" s="7">
        <f>SUMIFS($D:$D,$C:$C,C3110,$A:$A,_xlfn.MAXIFS($A:$A,$A:$A,"&lt;"&amp;A3110))+SUMIFS(Movimentacao!$D:$D,Movimentacao!$C:$C,C3110,Movimentacao!$A:$A,A3110)</f>
        <v>61774</v>
      </c>
      <c r="E3110" s="2">
        <v>86.89</v>
      </c>
      <c r="F3110" s="2">
        <f t="shared" si="49"/>
        <v>5367542.8600000003</v>
      </c>
    </row>
    <row r="3111" spans="1:6" x14ac:dyDescent="0.25">
      <c r="A3111" s="4">
        <v>44529</v>
      </c>
      <c r="B3111" t="s">
        <v>12</v>
      </c>
      <c r="C3111" t="s">
        <v>47</v>
      </c>
      <c r="D3111" s="7">
        <f>SUMIFS($D:$D,$C:$C,C3111,$A:$A,_xlfn.MAXIFS($A:$A,$A:$A,"&lt;"&amp;A3111))+SUMIFS(Movimentacao!$D:$D,Movimentacao!$C:$C,C3111,Movimentacao!$A:$A,A3111)</f>
        <v>72562</v>
      </c>
      <c r="E3111" s="2">
        <v>70.55</v>
      </c>
      <c r="F3111" s="2">
        <f t="shared" si="49"/>
        <v>5119249.0999999996</v>
      </c>
    </row>
    <row r="3112" spans="1:6" x14ac:dyDescent="0.25">
      <c r="A3112" s="4">
        <v>44529</v>
      </c>
      <c r="B3112" t="s">
        <v>12</v>
      </c>
      <c r="C3112" t="s">
        <v>54</v>
      </c>
      <c r="D3112" s="7">
        <f>SUMIFS($D:$D,$C:$C,C3112,$A:$A,_xlfn.MAXIFS($A:$A,$A:$A,"&lt;"&amp;A3112))+SUMIFS(Movimentacao!$D:$D,Movimentacao!$C:$C,C3112,Movimentacao!$A:$A,A3112)</f>
        <v>84256</v>
      </c>
      <c r="E3112" s="2">
        <v>47.36</v>
      </c>
      <c r="F3112" s="2">
        <f t="shared" si="49"/>
        <v>3990364.1600000001</v>
      </c>
    </row>
    <row r="3113" spans="1:6" x14ac:dyDescent="0.25">
      <c r="A3113" s="4">
        <v>44530</v>
      </c>
      <c r="B3113" t="s">
        <v>12</v>
      </c>
      <c r="C3113" t="s">
        <v>2671</v>
      </c>
      <c r="D3113" s="7">
        <f>SUMIFS($D:$D,$C:$C,C3113,$A:$A,_xlfn.MAXIFS($A:$A,$A:$A,"&lt;"&amp;A3113))+SUMIFS(Movimentacao!$D:$D,Movimentacao!$C:$C,C3113,Movimentacao!$A:$A,A3113)</f>
        <v>33459</v>
      </c>
      <c r="E3113" s="2">
        <v>158.88999999999999</v>
      </c>
      <c r="F3113" s="2">
        <f t="shared" si="49"/>
        <v>5316300.51</v>
      </c>
    </row>
    <row r="3114" spans="1:6" x14ac:dyDescent="0.25">
      <c r="A3114" s="4">
        <v>44530</v>
      </c>
      <c r="B3114" t="s">
        <v>12</v>
      </c>
      <c r="C3114" t="s">
        <v>2685</v>
      </c>
      <c r="D3114" s="7">
        <f>SUMIFS($D:$D,$C:$C,C3114,$A:$A,_xlfn.MAXIFS($A:$A,$A:$A,"&lt;"&amp;A3114))+SUMIFS(Movimentacao!$D:$D,Movimentacao!$C:$C,C3114,Movimentacao!$A:$A,A3114)</f>
        <v>177767</v>
      </c>
      <c r="E3114" s="2">
        <v>102.41</v>
      </c>
      <c r="F3114" s="2">
        <f t="shared" si="49"/>
        <v>18205118.469999999</v>
      </c>
    </row>
    <row r="3115" spans="1:6" x14ac:dyDescent="0.25">
      <c r="A3115" s="4">
        <v>44530</v>
      </c>
      <c r="B3115" t="s">
        <v>12</v>
      </c>
      <c r="C3115" t="s">
        <v>2689</v>
      </c>
      <c r="D3115" s="7">
        <f>SUMIFS($D:$D,$C:$C,C3115,$A:$A,_xlfn.MAXIFS($A:$A,$A:$A,"&lt;"&amp;A3115))+SUMIFS(Movimentacao!$D:$D,Movimentacao!$C:$C,C3115,Movimentacao!$A:$A,A3115)</f>
        <v>272883</v>
      </c>
      <c r="E3115" s="2">
        <v>98.73</v>
      </c>
      <c r="F3115" s="2">
        <f t="shared" si="49"/>
        <v>26941738.59</v>
      </c>
    </row>
    <row r="3116" spans="1:6" x14ac:dyDescent="0.25">
      <c r="A3116" s="4">
        <v>44530</v>
      </c>
      <c r="B3116" t="s">
        <v>12</v>
      </c>
      <c r="C3116" t="s">
        <v>2687</v>
      </c>
      <c r="D3116" s="7">
        <f>SUMIFS($D:$D,$C:$C,C3116,$A:$A,_xlfn.MAXIFS($A:$A,$A:$A,"&lt;"&amp;A3116))+SUMIFS(Movimentacao!$D:$D,Movimentacao!$C:$C,C3116,Movimentacao!$A:$A,A3116)</f>
        <v>6604</v>
      </c>
      <c r="E3116" s="2">
        <v>68.709999999999994</v>
      </c>
      <c r="F3116" s="2">
        <f t="shared" si="49"/>
        <v>453760.83999999997</v>
      </c>
    </row>
    <row r="3117" spans="1:6" x14ac:dyDescent="0.25">
      <c r="A3117" s="4">
        <v>44530</v>
      </c>
      <c r="B3117" t="s">
        <v>12</v>
      </c>
      <c r="C3117" t="s">
        <v>2682</v>
      </c>
      <c r="D3117" s="7">
        <f>SUMIFS($D:$D,$C:$C,C3117,$A:$A,_xlfn.MAXIFS($A:$A,$A:$A,"&lt;"&amp;A3117))+SUMIFS(Movimentacao!$D:$D,Movimentacao!$C:$C,C3117,Movimentacao!$A:$A,A3117)</f>
        <v>79643</v>
      </c>
      <c r="E3117" s="2">
        <v>80.75</v>
      </c>
      <c r="F3117" s="2">
        <f t="shared" si="49"/>
        <v>6431172.25</v>
      </c>
    </row>
    <row r="3118" spans="1:6" x14ac:dyDescent="0.25">
      <c r="A3118" s="4">
        <v>44530</v>
      </c>
      <c r="B3118" t="s">
        <v>12</v>
      </c>
      <c r="C3118" t="s">
        <v>2680</v>
      </c>
      <c r="D3118" s="7">
        <f>SUMIFS($D:$D,$C:$C,C3118,$A:$A,_xlfn.MAXIFS($A:$A,$A:$A,"&lt;"&amp;A3118))+SUMIFS(Movimentacao!$D:$D,Movimentacao!$C:$C,C3118,Movimentacao!$A:$A,A3118)</f>
        <v>119850</v>
      </c>
      <c r="E3118" s="2">
        <v>97.79</v>
      </c>
      <c r="F3118" s="2">
        <f t="shared" si="49"/>
        <v>11720131.5</v>
      </c>
    </row>
    <row r="3119" spans="1:6" x14ac:dyDescent="0.25">
      <c r="A3119" s="4">
        <v>44530</v>
      </c>
      <c r="B3119" t="s">
        <v>12</v>
      </c>
      <c r="C3119" t="s">
        <v>2672</v>
      </c>
      <c r="D3119" s="7">
        <f>SUMIFS($D:$D,$C:$C,C3119,$A:$A,_xlfn.MAXIFS($A:$A,$A:$A,"&lt;"&amp;A3119))+SUMIFS(Movimentacao!$D:$D,Movimentacao!$C:$C,C3119,Movimentacao!$A:$A,A3119)</f>
        <v>32565</v>
      </c>
      <c r="E3119" s="2">
        <v>69.930000000000007</v>
      </c>
      <c r="F3119" s="2">
        <f t="shared" si="49"/>
        <v>2277270.4500000002</v>
      </c>
    </row>
    <row r="3120" spans="1:6" x14ac:dyDescent="0.25">
      <c r="A3120" s="4">
        <v>44530</v>
      </c>
      <c r="B3120" t="s">
        <v>12</v>
      </c>
      <c r="C3120" t="s">
        <v>56</v>
      </c>
      <c r="D3120" s="7">
        <f>SUMIFS($D:$D,$C:$C,C3120,$A:$A,_xlfn.MAXIFS($A:$A,$A:$A,"&lt;"&amp;A3120))+SUMIFS(Movimentacao!$D:$D,Movimentacao!$C:$C,C3120,Movimentacao!$A:$A,A3120)</f>
        <v>48597</v>
      </c>
      <c r="E3120" s="2">
        <v>90.83</v>
      </c>
      <c r="F3120" s="2">
        <f t="shared" si="49"/>
        <v>4414065.51</v>
      </c>
    </row>
    <row r="3121" spans="1:6" x14ac:dyDescent="0.25">
      <c r="A3121" s="4">
        <v>44530</v>
      </c>
      <c r="B3121" t="s">
        <v>12</v>
      </c>
      <c r="C3121" t="s">
        <v>55</v>
      </c>
      <c r="D3121" s="7">
        <f>SUMIFS($D:$D,$C:$C,C3121,$A:$A,_xlfn.MAXIFS($A:$A,$A:$A,"&lt;"&amp;A3121))+SUMIFS(Movimentacao!$D:$D,Movimentacao!$C:$C,C3121,Movimentacao!$A:$A,A3121)</f>
        <v>30794</v>
      </c>
      <c r="E3121" s="2">
        <v>98.07</v>
      </c>
      <c r="F3121" s="2">
        <f t="shared" si="49"/>
        <v>3019967.5799999996</v>
      </c>
    </row>
    <row r="3122" spans="1:6" x14ac:dyDescent="0.25">
      <c r="A3122" s="4">
        <v>44530</v>
      </c>
      <c r="B3122" t="s">
        <v>12</v>
      </c>
      <c r="C3122" t="s">
        <v>54</v>
      </c>
      <c r="D3122" s="7">
        <f>SUMIFS($D:$D,$C:$C,C3122,$A:$A,_xlfn.MAXIFS($A:$A,$A:$A,"&lt;"&amp;A3122))+SUMIFS(Movimentacao!$D:$D,Movimentacao!$C:$C,C3122,Movimentacao!$A:$A,A3122)</f>
        <v>84256</v>
      </c>
      <c r="E3122" s="2">
        <v>47.86</v>
      </c>
      <c r="F3122" s="2">
        <f t="shared" si="49"/>
        <v>4032492.16</v>
      </c>
    </row>
    <row r="3123" spans="1:6" x14ac:dyDescent="0.25">
      <c r="A3123" s="4">
        <v>44530</v>
      </c>
      <c r="B3123" t="s">
        <v>12</v>
      </c>
      <c r="C3123" t="s">
        <v>53</v>
      </c>
      <c r="D3123" s="7">
        <f>SUMIFS($D:$D,$C:$C,C3123,$A:$A,_xlfn.MAXIFS($A:$A,$A:$A,"&lt;"&amp;A3123))+SUMIFS(Movimentacao!$D:$D,Movimentacao!$C:$C,C3123,Movimentacao!$A:$A,A3123)</f>
        <v>45360</v>
      </c>
      <c r="E3123" s="2">
        <v>83.89</v>
      </c>
      <c r="F3123" s="2">
        <f t="shared" si="49"/>
        <v>3805250.4</v>
      </c>
    </row>
    <row r="3124" spans="1:6" x14ac:dyDescent="0.25">
      <c r="A3124" s="4">
        <v>44530</v>
      </c>
      <c r="B3124" t="s">
        <v>12</v>
      </c>
      <c r="C3124" t="s">
        <v>52</v>
      </c>
      <c r="D3124" s="7">
        <f>SUMIFS($D:$D,$C:$C,C3124,$A:$A,_xlfn.MAXIFS($A:$A,$A:$A,"&lt;"&amp;A3124))+SUMIFS(Movimentacao!$D:$D,Movimentacao!$C:$C,C3124,Movimentacao!$A:$A,A3124)</f>
        <v>187039</v>
      </c>
      <c r="E3124" s="2">
        <v>95.8</v>
      </c>
      <c r="F3124" s="2">
        <f t="shared" si="49"/>
        <v>17918336.199999999</v>
      </c>
    </row>
    <row r="3125" spans="1:6" x14ac:dyDescent="0.25">
      <c r="A3125" s="4">
        <v>44530</v>
      </c>
      <c r="B3125" t="s">
        <v>12</v>
      </c>
      <c r="C3125" t="s">
        <v>51</v>
      </c>
      <c r="D3125" s="7">
        <f>SUMIFS($D:$D,$C:$C,C3125,$A:$A,_xlfn.MAXIFS($A:$A,$A:$A,"&lt;"&amp;A3125))+SUMIFS(Movimentacao!$D:$D,Movimentacao!$C:$C,C3125,Movimentacao!$A:$A,A3125)</f>
        <v>34212</v>
      </c>
      <c r="E3125" s="2">
        <v>99</v>
      </c>
      <c r="F3125" s="2">
        <f t="shared" si="49"/>
        <v>3386988</v>
      </c>
    </row>
    <row r="3126" spans="1:6" x14ac:dyDescent="0.25">
      <c r="A3126" s="4">
        <v>44530</v>
      </c>
      <c r="B3126" t="s">
        <v>12</v>
      </c>
      <c r="C3126" t="s">
        <v>50</v>
      </c>
      <c r="D3126" s="7">
        <f>SUMIFS($D:$D,$C:$C,C3126,$A:$A,_xlfn.MAXIFS($A:$A,$A:$A,"&lt;"&amp;A3126))+SUMIFS(Movimentacao!$D:$D,Movimentacao!$C:$C,C3126,Movimentacao!$A:$A,A3126)</f>
        <v>96416</v>
      </c>
      <c r="E3126" s="2">
        <v>86.93</v>
      </c>
      <c r="F3126" s="2">
        <f t="shared" si="49"/>
        <v>8381442.8800000008</v>
      </c>
    </row>
    <row r="3127" spans="1:6" x14ac:dyDescent="0.25">
      <c r="A3127" s="4">
        <v>44530</v>
      </c>
      <c r="B3127" t="s">
        <v>12</v>
      </c>
      <c r="C3127" t="s">
        <v>49</v>
      </c>
      <c r="D3127" s="7">
        <f>SUMIFS($D:$D,$C:$C,C3127,$A:$A,_xlfn.MAXIFS($A:$A,$A:$A,"&lt;"&amp;A3127))+SUMIFS(Movimentacao!$D:$D,Movimentacao!$C:$C,C3127,Movimentacao!$A:$A,A3127)</f>
        <v>32774</v>
      </c>
      <c r="E3127" s="2">
        <v>60</v>
      </c>
      <c r="F3127" s="2">
        <f t="shared" si="49"/>
        <v>1966440</v>
      </c>
    </row>
    <row r="3128" spans="1:6" x14ac:dyDescent="0.25">
      <c r="A3128" s="4">
        <v>44530</v>
      </c>
      <c r="B3128" t="s">
        <v>12</v>
      </c>
      <c r="C3128" t="s">
        <v>48</v>
      </c>
      <c r="D3128" s="7">
        <f>SUMIFS($D:$D,$C:$C,C3128,$A:$A,_xlfn.MAXIFS($A:$A,$A:$A,"&lt;"&amp;A3128))+SUMIFS(Movimentacao!$D:$D,Movimentacao!$C:$C,C3128,Movimentacao!$A:$A,A3128)</f>
        <v>56238</v>
      </c>
      <c r="E3128" s="2">
        <v>86</v>
      </c>
      <c r="F3128" s="2">
        <f t="shared" si="49"/>
        <v>4836468</v>
      </c>
    </row>
    <row r="3129" spans="1:6" x14ac:dyDescent="0.25">
      <c r="A3129" s="4">
        <v>44530</v>
      </c>
      <c r="B3129" t="s">
        <v>12</v>
      </c>
      <c r="C3129" t="s">
        <v>47</v>
      </c>
      <c r="D3129" s="7">
        <f>SUMIFS($D:$D,$C:$C,C3129,$A:$A,_xlfn.MAXIFS($A:$A,$A:$A,"&lt;"&amp;A3129))+SUMIFS(Movimentacao!$D:$D,Movimentacao!$C:$C,C3129,Movimentacao!$A:$A,A3129)</f>
        <v>72562</v>
      </c>
      <c r="E3129" s="2">
        <v>68.81</v>
      </c>
      <c r="F3129" s="2">
        <f t="shared" si="49"/>
        <v>4992991.22</v>
      </c>
    </row>
    <row r="3130" spans="1:6" x14ac:dyDescent="0.25">
      <c r="A3130" s="4">
        <v>44531</v>
      </c>
      <c r="B3130" t="s">
        <v>12</v>
      </c>
      <c r="C3130" t="s">
        <v>2685</v>
      </c>
      <c r="D3130" s="7">
        <f>SUMIFS($D:$D,$C:$C,C3130,$A:$A,_xlfn.MAXIFS($A:$A,$A:$A,"&lt;"&amp;A3130))+SUMIFS(Movimentacao!$D:$D,Movimentacao!$C:$C,C3130,Movimentacao!$A:$A,A3130)</f>
        <v>177767</v>
      </c>
      <c r="E3130" s="2">
        <v>101.2</v>
      </c>
      <c r="F3130" s="2">
        <f t="shared" si="49"/>
        <v>17990020.400000002</v>
      </c>
    </row>
    <row r="3131" spans="1:6" x14ac:dyDescent="0.25">
      <c r="A3131" s="4">
        <v>44531</v>
      </c>
      <c r="B3131" t="s">
        <v>12</v>
      </c>
      <c r="C3131" t="s">
        <v>2689</v>
      </c>
      <c r="D3131" s="7">
        <f>SUMIFS($D:$D,$C:$C,C3131,$A:$A,_xlfn.MAXIFS($A:$A,$A:$A,"&lt;"&amp;A3131))+SUMIFS(Movimentacao!$D:$D,Movimentacao!$C:$C,C3131,Movimentacao!$A:$A,A3131)</f>
        <v>273259</v>
      </c>
      <c r="E3131" s="2">
        <v>98.34</v>
      </c>
      <c r="F3131" s="2">
        <f t="shared" si="49"/>
        <v>26872290.060000002</v>
      </c>
    </row>
    <row r="3132" spans="1:6" x14ac:dyDescent="0.25">
      <c r="A3132" s="4">
        <v>44531</v>
      </c>
      <c r="B3132" t="s">
        <v>12</v>
      </c>
      <c r="C3132" t="s">
        <v>2687</v>
      </c>
      <c r="D3132" s="7">
        <f>SUMIFS($D:$D,$C:$C,C3132,$A:$A,_xlfn.MAXIFS($A:$A,$A:$A,"&lt;"&amp;A3132))+SUMIFS(Movimentacao!$D:$D,Movimentacao!$C:$C,C3132,Movimentacao!$A:$A,A3132)</f>
        <v>6604</v>
      </c>
      <c r="E3132" s="2">
        <v>67.459999999999994</v>
      </c>
      <c r="F3132" s="2">
        <f t="shared" si="49"/>
        <v>445505.83999999997</v>
      </c>
    </row>
    <row r="3133" spans="1:6" x14ac:dyDescent="0.25">
      <c r="A3133" s="4">
        <v>44531</v>
      </c>
      <c r="B3133" t="s">
        <v>12</v>
      </c>
      <c r="C3133" t="s">
        <v>2682</v>
      </c>
      <c r="D3133" s="7">
        <f>SUMIFS($D:$D,$C:$C,C3133,$A:$A,_xlfn.MAXIFS($A:$A,$A:$A,"&lt;"&amp;A3133))+SUMIFS(Movimentacao!$D:$D,Movimentacao!$C:$C,C3133,Movimentacao!$A:$A,A3133)</f>
        <v>79643</v>
      </c>
      <c r="E3133" s="2">
        <v>80.900000000000006</v>
      </c>
      <c r="F3133" s="2">
        <f t="shared" si="49"/>
        <v>6443118.7000000002</v>
      </c>
    </row>
    <row r="3134" spans="1:6" x14ac:dyDescent="0.25">
      <c r="A3134" s="4">
        <v>44531</v>
      </c>
      <c r="B3134" t="s">
        <v>12</v>
      </c>
      <c r="C3134" t="s">
        <v>2680</v>
      </c>
      <c r="D3134" s="7">
        <f>SUMIFS($D:$D,$C:$C,C3134,$A:$A,_xlfn.MAXIFS($A:$A,$A:$A,"&lt;"&amp;A3134))+SUMIFS(Movimentacao!$D:$D,Movimentacao!$C:$C,C3134,Movimentacao!$A:$A,A3134)</f>
        <v>120100</v>
      </c>
      <c r="E3134" s="2">
        <v>99.1</v>
      </c>
      <c r="F3134" s="2">
        <f t="shared" si="49"/>
        <v>11901910</v>
      </c>
    </row>
    <row r="3135" spans="1:6" x14ac:dyDescent="0.25">
      <c r="A3135" s="4">
        <v>44531</v>
      </c>
      <c r="B3135" t="s">
        <v>12</v>
      </c>
      <c r="C3135" t="s">
        <v>2672</v>
      </c>
      <c r="D3135" s="7">
        <f>SUMIFS($D:$D,$C:$C,C3135,$A:$A,_xlfn.MAXIFS($A:$A,$A:$A,"&lt;"&amp;A3135))+SUMIFS(Movimentacao!$D:$D,Movimentacao!$C:$C,C3135,Movimentacao!$A:$A,A3135)</f>
        <v>27161</v>
      </c>
      <c r="E3135" s="2">
        <v>69.53</v>
      </c>
      <c r="F3135" s="2">
        <f t="shared" si="49"/>
        <v>1888504.33</v>
      </c>
    </row>
    <row r="3136" spans="1:6" x14ac:dyDescent="0.25">
      <c r="A3136" s="4">
        <v>44531</v>
      </c>
      <c r="B3136" t="s">
        <v>12</v>
      </c>
      <c r="C3136" t="s">
        <v>2671</v>
      </c>
      <c r="D3136" s="7">
        <f>SUMIFS($D:$D,$C:$C,C3136,$A:$A,_xlfn.MAXIFS($A:$A,$A:$A,"&lt;"&amp;A3136))+SUMIFS(Movimentacao!$D:$D,Movimentacao!$C:$C,C3136,Movimentacao!$A:$A,A3136)</f>
        <v>33379</v>
      </c>
      <c r="E3136" s="2">
        <v>156.80000000000001</v>
      </c>
      <c r="F3136" s="2">
        <f t="shared" si="49"/>
        <v>5233827.2</v>
      </c>
    </row>
    <row r="3137" spans="1:6" x14ac:dyDescent="0.25">
      <c r="A3137" s="4">
        <v>44531</v>
      </c>
      <c r="B3137" t="s">
        <v>12</v>
      </c>
      <c r="C3137" t="s">
        <v>56</v>
      </c>
      <c r="D3137" s="7">
        <f>SUMIFS($D:$D,$C:$C,C3137,$A:$A,_xlfn.MAXIFS($A:$A,$A:$A,"&lt;"&amp;A3137))+SUMIFS(Movimentacao!$D:$D,Movimentacao!$C:$C,C3137,Movimentacao!$A:$A,A3137)</f>
        <v>45197</v>
      </c>
      <c r="E3137" s="2">
        <v>87.9</v>
      </c>
      <c r="F3137" s="2">
        <f t="shared" si="49"/>
        <v>3972816.3000000003</v>
      </c>
    </row>
    <row r="3138" spans="1:6" x14ac:dyDescent="0.25">
      <c r="A3138" s="4">
        <v>44531</v>
      </c>
      <c r="B3138" t="s">
        <v>12</v>
      </c>
      <c r="C3138" t="s">
        <v>55</v>
      </c>
      <c r="D3138" s="7">
        <f>SUMIFS($D:$D,$C:$C,C3138,$A:$A,_xlfn.MAXIFS($A:$A,$A:$A,"&lt;"&amp;A3138))+SUMIFS(Movimentacao!$D:$D,Movimentacao!$C:$C,C3138,Movimentacao!$A:$A,A3138)</f>
        <v>30794</v>
      </c>
      <c r="E3138" s="2">
        <v>95</v>
      </c>
      <c r="F3138" s="2">
        <f t="shared" si="49"/>
        <v>2925430</v>
      </c>
    </row>
    <row r="3139" spans="1:6" x14ac:dyDescent="0.25">
      <c r="A3139" s="4">
        <v>44531</v>
      </c>
      <c r="B3139" t="s">
        <v>12</v>
      </c>
      <c r="C3139" t="s">
        <v>54</v>
      </c>
      <c r="D3139" s="7">
        <f>SUMIFS($D:$D,$C:$C,C3139,$A:$A,_xlfn.MAXIFS($A:$A,$A:$A,"&lt;"&amp;A3139))+SUMIFS(Movimentacao!$D:$D,Movimentacao!$C:$C,C3139,Movimentacao!$A:$A,A3139)</f>
        <v>84256</v>
      </c>
      <c r="E3139" s="2">
        <v>48.73</v>
      </c>
      <c r="F3139" s="2">
        <f t="shared" si="49"/>
        <v>4105794.88</v>
      </c>
    </row>
    <row r="3140" spans="1:6" x14ac:dyDescent="0.25">
      <c r="A3140" s="4">
        <v>44531</v>
      </c>
      <c r="B3140" t="s">
        <v>12</v>
      </c>
      <c r="C3140" t="s">
        <v>53</v>
      </c>
      <c r="D3140" s="7">
        <f>SUMIFS($D:$D,$C:$C,C3140,$A:$A,_xlfn.MAXIFS($A:$A,$A:$A,"&lt;"&amp;A3140))+SUMIFS(Movimentacao!$D:$D,Movimentacao!$C:$C,C3140,Movimentacao!$A:$A,A3140)</f>
        <v>39340</v>
      </c>
      <c r="E3140" s="2">
        <v>84.87</v>
      </c>
      <c r="F3140" s="2">
        <f t="shared" si="49"/>
        <v>3338785.8000000003</v>
      </c>
    </row>
    <row r="3141" spans="1:6" x14ac:dyDescent="0.25">
      <c r="A3141" s="4">
        <v>44531</v>
      </c>
      <c r="B3141" t="s">
        <v>12</v>
      </c>
      <c r="C3141" t="s">
        <v>52</v>
      </c>
      <c r="D3141" s="7">
        <f>SUMIFS($D:$D,$C:$C,C3141,$A:$A,_xlfn.MAXIFS($A:$A,$A:$A,"&lt;"&amp;A3141))+SUMIFS(Movimentacao!$D:$D,Movimentacao!$C:$C,C3141,Movimentacao!$A:$A,A3141)</f>
        <v>187039</v>
      </c>
      <c r="E3141" s="2">
        <v>96.3</v>
      </c>
      <c r="F3141" s="2">
        <f t="shared" si="49"/>
        <v>18011855.699999999</v>
      </c>
    </row>
    <row r="3142" spans="1:6" x14ac:dyDescent="0.25">
      <c r="A3142" s="4">
        <v>44531</v>
      </c>
      <c r="B3142" t="s">
        <v>12</v>
      </c>
      <c r="C3142" t="s">
        <v>51</v>
      </c>
      <c r="D3142" s="7">
        <f>SUMIFS($D:$D,$C:$C,C3142,$A:$A,_xlfn.MAXIFS($A:$A,$A:$A,"&lt;"&amp;A3142))+SUMIFS(Movimentacao!$D:$D,Movimentacao!$C:$C,C3142,Movimentacao!$A:$A,A3142)</f>
        <v>34212</v>
      </c>
      <c r="E3142" s="2">
        <v>97</v>
      </c>
      <c r="F3142" s="2">
        <f t="shared" si="49"/>
        <v>3318564</v>
      </c>
    </row>
    <row r="3143" spans="1:6" x14ac:dyDescent="0.25">
      <c r="A3143" s="4">
        <v>44531</v>
      </c>
      <c r="B3143" t="s">
        <v>12</v>
      </c>
      <c r="C3143" t="s">
        <v>50</v>
      </c>
      <c r="D3143" s="7">
        <f>SUMIFS($D:$D,$C:$C,C3143,$A:$A,_xlfn.MAXIFS($A:$A,$A:$A,"&lt;"&amp;A3143))+SUMIFS(Movimentacao!$D:$D,Movimentacao!$C:$C,C3143,Movimentacao!$A:$A,A3143)</f>
        <v>93025</v>
      </c>
      <c r="E3143" s="2">
        <v>89.92</v>
      </c>
      <c r="F3143" s="2">
        <f t="shared" si="49"/>
        <v>8364808</v>
      </c>
    </row>
    <row r="3144" spans="1:6" x14ac:dyDescent="0.25">
      <c r="A3144" s="4">
        <v>44531</v>
      </c>
      <c r="B3144" t="s">
        <v>12</v>
      </c>
      <c r="C3144" t="s">
        <v>49</v>
      </c>
      <c r="D3144" s="7">
        <f>SUMIFS($D:$D,$C:$C,C3144,$A:$A,_xlfn.MAXIFS($A:$A,$A:$A,"&lt;"&amp;A3144))+SUMIFS(Movimentacao!$D:$D,Movimentacao!$C:$C,C3144,Movimentacao!$A:$A,A3144)</f>
        <v>32774</v>
      </c>
      <c r="E3144" s="2">
        <v>59.5</v>
      </c>
      <c r="F3144" s="2">
        <f t="shared" si="49"/>
        <v>1950053</v>
      </c>
    </row>
    <row r="3145" spans="1:6" x14ac:dyDescent="0.25">
      <c r="A3145" s="4">
        <v>44531</v>
      </c>
      <c r="B3145" t="s">
        <v>12</v>
      </c>
      <c r="C3145" t="s">
        <v>48</v>
      </c>
      <c r="D3145" s="7">
        <f>SUMIFS($D:$D,$C:$C,C3145,$A:$A,_xlfn.MAXIFS($A:$A,$A:$A,"&lt;"&amp;A3145))+SUMIFS(Movimentacao!$D:$D,Movimentacao!$C:$C,C3145,Movimentacao!$A:$A,A3145)</f>
        <v>50492</v>
      </c>
      <c r="E3145" s="2">
        <v>87.99</v>
      </c>
      <c r="F3145" s="2">
        <f t="shared" ref="F3145:F3208" si="50">D3145*E3145</f>
        <v>4442791.08</v>
      </c>
    </row>
    <row r="3146" spans="1:6" x14ac:dyDescent="0.25">
      <c r="A3146" s="4">
        <v>44531</v>
      </c>
      <c r="B3146" t="s">
        <v>12</v>
      </c>
      <c r="C3146" t="s">
        <v>47</v>
      </c>
      <c r="D3146" s="7">
        <f>SUMIFS($D:$D,$C:$C,C3146,$A:$A,_xlfn.MAXIFS($A:$A,$A:$A,"&lt;"&amp;A3146))+SUMIFS(Movimentacao!$D:$D,Movimentacao!$C:$C,C3146,Movimentacao!$A:$A,A3146)</f>
        <v>72562</v>
      </c>
      <c r="E3146" s="2">
        <v>68.099999999999994</v>
      </c>
      <c r="F3146" s="2">
        <f t="shared" si="50"/>
        <v>4941472.1999999993</v>
      </c>
    </row>
    <row r="3147" spans="1:6" x14ac:dyDescent="0.25">
      <c r="A3147" s="4">
        <v>44532</v>
      </c>
      <c r="B3147" t="s">
        <v>12</v>
      </c>
      <c r="C3147" t="s">
        <v>2689</v>
      </c>
      <c r="D3147" s="7">
        <f>SUMIFS($D:$D,$C:$C,C3147,$A:$A,_xlfn.MAXIFS($A:$A,$A:$A,"&lt;"&amp;A3147))+SUMIFS(Movimentacao!$D:$D,Movimentacao!$C:$C,C3147,Movimentacao!$A:$A,A3147)</f>
        <v>275751</v>
      </c>
      <c r="E3147" s="2">
        <v>98.57</v>
      </c>
      <c r="F3147" s="2">
        <f t="shared" si="50"/>
        <v>27180776.069999997</v>
      </c>
    </row>
    <row r="3148" spans="1:6" x14ac:dyDescent="0.25">
      <c r="A3148" s="4">
        <v>44532</v>
      </c>
      <c r="B3148" t="s">
        <v>12</v>
      </c>
      <c r="C3148" t="s">
        <v>2687</v>
      </c>
      <c r="D3148" s="7">
        <f>SUMIFS($D:$D,$C:$C,C3148,$A:$A,_xlfn.MAXIFS($A:$A,$A:$A,"&lt;"&amp;A3148))+SUMIFS(Movimentacao!$D:$D,Movimentacao!$C:$C,C3148,Movimentacao!$A:$A,A3148)</f>
        <v>6604</v>
      </c>
      <c r="E3148" s="2">
        <v>68</v>
      </c>
      <c r="F3148" s="2">
        <f t="shared" si="50"/>
        <v>449072</v>
      </c>
    </row>
    <row r="3149" spans="1:6" x14ac:dyDescent="0.25">
      <c r="A3149" s="4">
        <v>44532</v>
      </c>
      <c r="B3149" t="s">
        <v>12</v>
      </c>
      <c r="C3149" t="s">
        <v>2682</v>
      </c>
      <c r="D3149" s="7">
        <f>SUMIFS($D:$D,$C:$C,C3149,$A:$A,_xlfn.MAXIFS($A:$A,$A:$A,"&lt;"&amp;A3149))+SUMIFS(Movimentacao!$D:$D,Movimentacao!$C:$C,C3149,Movimentacao!$A:$A,A3149)</f>
        <v>79643</v>
      </c>
      <c r="E3149" s="2">
        <v>80.89</v>
      </c>
      <c r="F3149" s="2">
        <f t="shared" si="50"/>
        <v>6442322.2700000005</v>
      </c>
    </row>
    <row r="3150" spans="1:6" x14ac:dyDescent="0.25">
      <c r="A3150" s="4">
        <v>44532</v>
      </c>
      <c r="B3150" t="s">
        <v>12</v>
      </c>
      <c r="C3150" t="s">
        <v>2680</v>
      </c>
      <c r="D3150" s="7">
        <f>SUMIFS($D:$D,$C:$C,C3150,$A:$A,_xlfn.MAXIFS($A:$A,$A:$A,"&lt;"&amp;A3150))+SUMIFS(Movimentacao!$D:$D,Movimentacao!$C:$C,C3150,Movimentacao!$A:$A,A3150)</f>
        <v>128758</v>
      </c>
      <c r="E3150" s="2">
        <v>98.5</v>
      </c>
      <c r="F3150" s="2">
        <f t="shared" si="50"/>
        <v>12682663</v>
      </c>
    </row>
    <row r="3151" spans="1:6" x14ac:dyDescent="0.25">
      <c r="A3151" s="4">
        <v>44532</v>
      </c>
      <c r="B3151" t="s">
        <v>12</v>
      </c>
      <c r="C3151" t="s">
        <v>2672</v>
      </c>
      <c r="D3151" s="7">
        <f>SUMIFS($D:$D,$C:$C,C3151,$A:$A,_xlfn.MAXIFS($A:$A,$A:$A,"&lt;"&amp;A3151))+SUMIFS(Movimentacao!$D:$D,Movimentacao!$C:$C,C3151,Movimentacao!$A:$A,A3151)</f>
        <v>21500</v>
      </c>
      <c r="E3151" s="2">
        <v>70.459999999999994</v>
      </c>
      <c r="F3151" s="2">
        <f t="shared" si="50"/>
        <v>1514889.9999999998</v>
      </c>
    </row>
    <row r="3152" spans="1:6" x14ac:dyDescent="0.25">
      <c r="A3152" s="4">
        <v>44532</v>
      </c>
      <c r="B3152" t="s">
        <v>12</v>
      </c>
      <c r="C3152" t="s">
        <v>2671</v>
      </c>
      <c r="D3152" s="7">
        <f>SUMIFS($D:$D,$C:$C,C3152,$A:$A,_xlfn.MAXIFS($A:$A,$A:$A,"&lt;"&amp;A3152))+SUMIFS(Movimentacao!$D:$D,Movimentacao!$C:$C,C3152,Movimentacao!$A:$A,A3152)</f>
        <v>33178</v>
      </c>
      <c r="E3152" s="2">
        <v>155.51</v>
      </c>
      <c r="F3152" s="2">
        <f t="shared" si="50"/>
        <v>5159510.7799999993</v>
      </c>
    </row>
    <row r="3153" spans="1:6" x14ac:dyDescent="0.25">
      <c r="A3153" s="4">
        <v>44532</v>
      </c>
      <c r="B3153" t="s">
        <v>12</v>
      </c>
      <c r="C3153" t="s">
        <v>56</v>
      </c>
      <c r="D3153" s="7">
        <f>SUMIFS($D:$D,$C:$C,C3153,$A:$A,_xlfn.MAXIFS($A:$A,$A:$A,"&lt;"&amp;A3153))+SUMIFS(Movimentacao!$D:$D,Movimentacao!$C:$C,C3153,Movimentacao!$A:$A,A3153)</f>
        <v>41424</v>
      </c>
      <c r="E3153" s="2">
        <v>88.2</v>
      </c>
      <c r="F3153" s="2">
        <f t="shared" si="50"/>
        <v>3653596.8000000003</v>
      </c>
    </row>
    <row r="3154" spans="1:6" x14ac:dyDescent="0.25">
      <c r="A3154" s="4">
        <v>44532</v>
      </c>
      <c r="B3154" t="s">
        <v>12</v>
      </c>
      <c r="C3154" t="s">
        <v>55</v>
      </c>
      <c r="D3154" s="7">
        <f>SUMIFS($D:$D,$C:$C,C3154,$A:$A,_xlfn.MAXIFS($A:$A,$A:$A,"&lt;"&amp;A3154))+SUMIFS(Movimentacao!$D:$D,Movimentacao!$C:$C,C3154,Movimentacao!$A:$A,A3154)</f>
        <v>30794</v>
      </c>
      <c r="E3154" s="2">
        <v>95</v>
      </c>
      <c r="F3154" s="2">
        <f t="shared" si="50"/>
        <v>2925430</v>
      </c>
    </row>
    <row r="3155" spans="1:6" x14ac:dyDescent="0.25">
      <c r="A3155" s="4">
        <v>44532</v>
      </c>
      <c r="B3155" t="s">
        <v>12</v>
      </c>
      <c r="C3155" t="s">
        <v>2685</v>
      </c>
      <c r="D3155" s="7">
        <f>SUMIFS($D:$D,$C:$C,C3155,$A:$A,_xlfn.MAXIFS($A:$A,$A:$A,"&lt;"&amp;A3155))+SUMIFS(Movimentacao!$D:$D,Movimentacao!$C:$C,C3155,Movimentacao!$A:$A,A3155)</f>
        <v>177767</v>
      </c>
      <c r="E3155" s="2">
        <v>100.92</v>
      </c>
      <c r="F3155" s="2">
        <f t="shared" si="50"/>
        <v>17940245.640000001</v>
      </c>
    </row>
    <row r="3156" spans="1:6" x14ac:dyDescent="0.25">
      <c r="A3156" s="4">
        <v>44532</v>
      </c>
      <c r="B3156" t="s">
        <v>12</v>
      </c>
      <c r="C3156" t="s">
        <v>53</v>
      </c>
      <c r="D3156" s="7">
        <f>SUMIFS($D:$D,$C:$C,C3156,$A:$A,_xlfn.MAXIFS($A:$A,$A:$A,"&lt;"&amp;A3156))+SUMIFS(Movimentacao!$D:$D,Movimentacao!$C:$C,C3156,Movimentacao!$A:$A,A3156)</f>
        <v>33332</v>
      </c>
      <c r="E3156" s="2">
        <v>86.02</v>
      </c>
      <c r="F3156" s="2">
        <f t="shared" si="50"/>
        <v>2867218.6399999997</v>
      </c>
    </row>
    <row r="3157" spans="1:6" x14ac:dyDescent="0.25">
      <c r="A3157" s="4">
        <v>44532</v>
      </c>
      <c r="B3157" t="s">
        <v>12</v>
      </c>
      <c r="C3157" t="s">
        <v>52</v>
      </c>
      <c r="D3157" s="7">
        <f>SUMIFS($D:$D,$C:$C,C3157,$A:$A,_xlfn.MAXIFS($A:$A,$A:$A,"&lt;"&amp;A3157))+SUMIFS(Movimentacao!$D:$D,Movimentacao!$C:$C,C3157,Movimentacao!$A:$A,A3157)</f>
        <v>187039</v>
      </c>
      <c r="E3157" s="2">
        <v>96.16</v>
      </c>
      <c r="F3157" s="2">
        <f t="shared" si="50"/>
        <v>17985670.239999998</v>
      </c>
    </row>
    <row r="3158" spans="1:6" x14ac:dyDescent="0.25">
      <c r="A3158" s="4">
        <v>44532</v>
      </c>
      <c r="B3158" t="s">
        <v>12</v>
      </c>
      <c r="C3158" t="s">
        <v>51</v>
      </c>
      <c r="D3158" s="7">
        <f>SUMIFS($D:$D,$C:$C,C3158,$A:$A,_xlfn.MAXIFS($A:$A,$A:$A,"&lt;"&amp;A3158))+SUMIFS(Movimentacao!$D:$D,Movimentacao!$C:$C,C3158,Movimentacao!$A:$A,A3158)</f>
        <v>34212</v>
      </c>
      <c r="E3158" s="2">
        <v>95.8</v>
      </c>
      <c r="F3158" s="2">
        <f t="shared" si="50"/>
        <v>3277509.6</v>
      </c>
    </row>
    <row r="3159" spans="1:6" x14ac:dyDescent="0.25">
      <c r="A3159" s="4">
        <v>44532</v>
      </c>
      <c r="B3159" t="s">
        <v>12</v>
      </c>
      <c r="C3159" t="s">
        <v>50</v>
      </c>
      <c r="D3159" s="7">
        <f>SUMIFS($D:$D,$C:$C,C3159,$A:$A,_xlfn.MAXIFS($A:$A,$A:$A,"&lt;"&amp;A3159))+SUMIFS(Movimentacao!$D:$D,Movimentacao!$C:$C,C3159,Movimentacao!$A:$A,A3159)</f>
        <v>89560</v>
      </c>
      <c r="E3159" s="2">
        <v>90.98</v>
      </c>
      <c r="F3159" s="2">
        <f t="shared" si="50"/>
        <v>8148168.8000000007</v>
      </c>
    </row>
    <row r="3160" spans="1:6" x14ac:dyDescent="0.25">
      <c r="A3160" s="4">
        <v>44532</v>
      </c>
      <c r="B3160" t="s">
        <v>12</v>
      </c>
      <c r="C3160" t="s">
        <v>49</v>
      </c>
      <c r="D3160" s="7">
        <f>SUMIFS($D:$D,$C:$C,C3160,$A:$A,_xlfn.MAXIFS($A:$A,$A:$A,"&lt;"&amp;A3160))+SUMIFS(Movimentacao!$D:$D,Movimentacao!$C:$C,C3160,Movimentacao!$A:$A,A3160)</f>
        <v>32774</v>
      </c>
      <c r="E3160" s="2">
        <v>60.34</v>
      </c>
      <c r="F3160" s="2">
        <f t="shared" si="50"/>
        <v>1977583.1600000001</v>
      </c>
    </row>
    <row r="3161" spans="1:6" x14ac:dyDescent="0.25">
      <c r="A3161" s="4">
        <v>44532</v>
      </c>
      <c r="B3161" t="s">
        <v>12</v>
      </c>
      <c r="C3161" t="s">
        <v>48</v>
      </c>
      <c r="D3161" s="7">
        <f>SUMIFS($D:$D,$C:$C,C3161,$A:$A,_xlfn.MAXIFS($A:$A,$A:$A,"&lt;"&amp;A3161))+SUMIFS(Movimentacao!$D:$D,Movimentacao!$C:$C,C3161,Movimentacao!$A:$A,A3161)</f>
        <v>44794</v>
      </c>
      <c r="E3161" s="2">
        <v>87.64</v>
      </c>
      <c r="F3161" s="2">
        <f t="shared" si="50"/>
        <v>3925746.16</v>
      </c>
    </row>
    <row r="3162" spans="1:6" x14ac:dyDescent="0.25">
      <c r="A3162" s="4">
        <v>44532</v>
      </c>
      <c r="B3162" t="s">
        <v>12</v>
      </c>
      <c r="C3162" t="s">
        <v>47</v>
      </c>
      <c r="D3162" s="7">
        <f>SUMIFS($D:$D,$C:$C,C3162,$A:$A,_xlfn.MAXIFS($A:$A,$A:$A,"&lt;"&amp;A3162))+SUMIFS(Movimentacao!$D:$D,Movimentacao!$C:$C,C3162,Movimentacao!$A:$A,A3162)</f>
        <v>72562</v>
      </c>
      <c r="E3162" s="2">
        <v>67.989999999999995</v>
      </c>
      <c r="F3162" s="2">
        <f t="shared" si="50"/>
        <v>4933490.38</v>
      </c>
    </row>
    <row r="3163" spans="1:6" x14ac:dyDescent="0.25">
      <c r="A3163" s="4">
        <v>44532</v>
      </c>
      <c r="B3163" t="s">
        <v>12</v>
      </c>
      <c r="C3163" t="s">
        <v>54</v>
      </c>
      <c r="D3163" s="7">
        <f>SUMIFS($D:$D,$C:$C,C3163,$A:$A,_xlfn.MAXIFS($A:$A,$A:$A,"&lt;"&amp;A3163))+SUMIFS(Movimentacao!$D:$D,Movimentacao!$C:$C,C3163,Movimentacao!$A:$A,A3163)</f>
        <v>84256</v>
      </c>
      <c r="E3163" s="2">
        <v>47.95</v>
      </c>
      <c r="F3163" s="2">
        <f t="shared" si="50"/>
        <v>4040075.2</v>
      </c>
    </row>
    <row r="3164" spans="1:6" x14ac:dyDescent="0.25">
      <c r="A3164" s="4">
        <v>44533</v>
      </c>
      <c r="B3164" t="s">
        <v>12</v>
      </c>
      <c r="C3164" t="s">
        <v>2689</v>
      </c>
      <c r="D3164" s="7">
        <f>SUMIFS($D:$D,$C:$C,C3164,$A:$A,_xlfn.MAXIFS($A:$A,$A:$A,"&lt;"&amp;A3164))+SUMIFS(Movimentacao!$D:$D,Movimentacao!$C:$C,C3164,Movimentacao!$A:$A,A3164)</f>
        <v>275751</v>
      </c>
      <c r="E3164" s="2">
        <v>98.72</v>
      </c>
      <c r="F3164" s="2">
        <f t="shared" si="50"/>
        <v>27222138.719999999</v>
      </c>
    </row>
    <row r="3165" spans="1:6" x14ac:dyDescent="0.25">
      <c r="A3165" s="4">
        <v>44533</v>
      </c>
      <c r="B3165" t="s">
        <v>12</v>
      </c>
      <c r="C3165" t="s">
        <v>2687</v>
      </c>
      <c r="D3165" s="7">
        <f>SUMIFS($D:$D,$C:$C,C3165,$A:$A,_xlfn.MAXIFS($A:$A,$A:$A,"&lt;"&amp;A3165))+SUMIFS(Movimentacao!$D:$D,Movimentacao!$C:$C,C3165,Movimentacao!$A:$A,A3165)</f>
        <v>6604</v>
      </c>
      <c r="E3165" s="2">
        <v>70.23</v>
      </c>
      <c r="F3165" s="2">
        <f t="shared" si="50"/>
        <v>463798.92000000004</v>
      </c>
    </row>
    <row r="3166" spans="1:6" x14ac:dyDescent="0.25">
      <c r="A3166" s="4">
        <v>44533</v>
      </c>
      <c r="B3166" t="s">
        <v>12</v>
      </c>
      <c r="C3166" t="s">
        <v>2682</v>
      </c>
      <c r="D3166" s="7">
        <f>SUMIFS($D:$D,$C:$C,C3166,$A:$A,_xlfn.MAXIFS($A:$A,$A:$A,"&lt;"&amp;A3166))+SUMIFS(Movimentacao!$D:$D,Movimentacao!$C:$C,C3166,Movimentacao!$A:$A,A3166)</f>
        <v>79643</v>
      </c>
      <c r="E3166" s="2">
        <v>81.75</v>
      </c>
      <c r="F3166" s="2">
        <f t="shared" si="50"/>
        <v>6510815.25</v>
      </c>
    </row>
    <row r="3167" spans="1:6" x14ac:dyDescent="0.25">
      <c r="A3167" s="4">
        <v>44533</v>
      </c>
      <c r="B3167" t="s">
        <v>12</v>
      </c>
      <c r="C3167" t="s">
        <v>2680</v>
      </c>
      <c r="D3167" s="7">
        <f>SUMIFS($D:$D,$C:$C,C3167,$A:$A,_xlfn.MAXIFS($A:$A,$A:$A,"&lt;"&amp;A3167))+SUMIFS(Movimentacao!$D:$D,Movimentacao!$C:$C,C3167,Movimentacao!$A:$A,A3167)</f>
        <v>128758</v>
      </c>
      <c r="E3167" s="2">
        <v>100</v>
      </c>
      <c r="F3167" s="2">
        <f t="shared" si="50"/>
        <v>12875800</v>
      </c>
    </row>
    <row r="3168" spans="1:6" x14ac:dyDescent="0.25">
      <c r="A3168" s="4">
        <v>44533</v>
      </c>
      <c r="B3168" t="s">
        <v>12</v>
      </c>
      <c r="C3168" t="s">
        <v>2672</v>
      </c>
      <c r="D3168" s="7">
        <f>SUMIFS($D:$D,$C:$C,C3168,$A:$A,_xlfn.MAXIFS($A:$A,$A:$A,"&lt;"&amp;A3168))+SUMIFS(Movimentacao!$D:$D,Movimentacao!$C:$C,C3168,Movimentacao!$A:$A,A3168)</f>
        <v>15584</v>
      </c>
      <c r="E3168" s="2">
        <v>75.150000000000006</v>
      </c>
      <c r="F3168" s="2">
        <f t="shared" si="50"/>
        <v>1171137.6000000001</v>
      </c>
    </row>
    <row r="3169" spans="1:6" x14ac:dyDescent="0.25">
      <c r="A3169" s="4">
        <v>44533</v>
      </c>
      <c r="B3169" t="s">
        <v>12</v>
      </c>
      <c r="C3169" t="s">
        <v>2671</v>
      </c>
      <c r="D3169" s="7">
        <f>SUMIFS($D:$D,$C:$C,C3169,$A:$A,_xlfn.MAXIFS($A:$A,$A:$A,"&lt;"&amp;A3169))+SUMIFS(Movimentacao!$D:$D,Movimentacao!$C:$C,C3169,Movimentacao!$A:$A,A3169)</f>
        <v>32373</v>
      </c>
      <c r="E3169" s="2">
        <v>155.5</v>
      </c>
      <c r="F3169" s="2">
        <f t="shared" si="50"/>
        <v>5034001.5</v>
      </c>
    </row>
    <row r="3170" spans="1:6" x14ac:dyDescent="0.25">
      <c r="A3170" s="4">
        <v>44533</v>
      </c>
      <c r="B3170" t="s">
        <v>12</v>
      </c>
      <c r="C3170" t="s">
        <v>56</v>
      </c>
      <c r="D3170" s="7">
        <f>SUMIFS($D:$D,$C:$C,C3170,$A:$A,_xlfn.MAXIFS($A:$A,$A:$A,"&lt;"&amp;A3170))+SUMIFS(Movimentacao!$D:$D,Movimentacao!$C:$C,C3170,Movimentacao!$A:$A,A3170)</f>
        <v>34492</v>
      </c>
      <c r="E3170" s="2">
        <v>89.99</v>
      </c>
      <c r="F3170" s="2">
        <f t="shared" si="50"/>
        <v>3103935.0799999996</v>
      </c>
    </row>
    <row r="3171" spans="1:6" x14ac:dyDescent="0.25">
      <c r="A3171" s="4">
        <v>44533</v>
      </c>
      <c r="B3171" t="s">
        <v>12</v>
      </c>
      <c r="C3171" t="s">
        <v>55</v>
      </c>
      <c r="D3171" s="7">
        <f>SUMIFS($D:$D,$C:$C,C3171,$A:$A,_xlfn.MAXIFS($A:$A,$A:$A,"&lt;"&amp;A3171))+SUMIFS(Movimentacao!$D:$D,Movimentacao!$C:$C,C3171,Movimentacao!$A:$A,A3171)</f>
        <v>30794</v>
      </c>
      <c r="E3171" s="2">
        <v>96.14</v>
      </c>
      <c r="F3171" s="2">
        <f t="shared" si="50"/>
        <v>2960535.16</v>
      </c>
    </row>
    <row r="3172" spans="1:6" x14ac:dyDescent="0.25">
      <c r="A3172" s="4">
        <v>44533</v>
      </c>
      <c r="B3172" t="s">
        <v>12</v>
      </c>
      <c r="C3172" t="s">
        <v>2685</v>
      </c>
      <c r="D3172" s="7">
        <f>SUMIFS($D:$D,$C:$C,C3172,$A:$A,_xlfn.MAXIFS($A:$A,$A:$A,"&lt;"&amp;A3172))+SUMIFS(Movimentacao!$D:$D,Movimentacao!$C:$C,C3172,Movimentacao!$A:$A,A3172)</f>
        <v>177767</v>
      </c>
      <c r="E3172" s="2">
        <v>101.58</v>
      </c>
      <c r="F3172" s="2">
        <f t="shared" si="50"/>
        <v>18057571.859999999</v>
      </c>
    </row>
    <row r="3173" spans="1:6" x14ac:dyDescent="0.25">
      <c r="A3173" s="4">
        <v>44533</v>
      </c>
      <c r="B3173" t="s">
        <v>12</v>
      </c>
      <c r="C3173" t="s">
        <v>53</v>
      </c>
      <c r="D3173" s="7">
        <f>SUMIFS($D:$D,$C:$C,C3173,$A:$A,_xlfn.MAXIFS($A:$A,$A:$A,"&lt;"&amp;A3173))+SUMIFS(Movimentacao!$D:$D,Movimentacao!$C:$C,C3173,Movimentacao!$A:$A,A3173)</f>
        <v>27326</v>
      </c>
      <c r="E3173" s="2">
        <v>89.1</v>
      </c>
      <c r="F3173" s="2">
        <f t="shared" si="50"/>
        <v>2434746.5999999996</v>
      </c>
    </row>
    <row r="3174" spans="1:6" x14ac:dyDescent="0.25">
      <c r="A3174" s="4">
        <v>44533</v>
      </c>
      <c r="B3174" t="s">
        <v>12</v>
      </c>
      <c r="C3174" t="s">
        <v>52</v>
      </c>
      <c r="D3174" s="7">
        <f>SUMIFS($D:$D,$C:$C,C3174,$A:$A,_xlfn.MAXIFS($A:$A,$A:$A,"&lt;"&amp;A3174))+SUMIFS(Movimentacao!$D:$D,Movimentacao!$C:$C,C3174,Movimentacao!$A:$A,A3174)</f>
        <v>187039</v>
      </c>
      <c r="E3174" s="2">
        <v>97</v>
      </c>
      <c r="F3174" s="2">
        <f t="shared" si="50"/>
        <v>18142783</v>
      </c>
    </row>
    <row r="3175" spans="1:6" x14ac:dyDescent="0.25">
      <c r="A3175" s="4">
        <v>44533</v>
      </c>
      <c r="B3175" t="s">
        <v>12</v>
      </c>
      <c r="C3175" t="s">
        <v>51</v>
      </c>
      <c r="D3175" s="7">
        <f>SUMIFS($D:$D,$C:$C,C3175,$A:$A,_xlfn.MAXIFS($A:$A,$A:$A,"&lt;"&amp;A3175))+SUMIFS(Movimentacao!$D:$D,Movimentacao!$C:$C,C3175,Movimentacao!$A:$A,A3175)</f>
        <v>34212</v>
      </c>
      <c r="E3175" s="2">
        <v>99</v>
      </c>
      <c r="F3175" s="2">
        <f t="shared" si="50"/>
        <v>3386988</v>
      </c>
    </row>
    <row r="3176" spans="1:6" x14ac:dyDescent="0.25">
      <c r="A3176" s="4">
        <v>44533</v>
      </c>
      <c r="B3176" t="s">
        <v>12</v>
      </c>
      <c r="C3176" t="s">
        <v>50</v>
      </c>
      <c r="D3176" s="7">
        <f>SUMIFS($D:$D,$C:$C,C3176,$A:$A,_xlfn.MAXIFS($A:$A,$A:$A,"&lt;"&amp;A3176))+SUMIFS(Movimentacao!$D:$D,Movimentacao!$C:$C,C3176,Movimentacao!$A:$A,A3176)</f>
        <v>86312</v>
      </c>
      <c r="E3176" s="2">
        <v>92.03</v>
      </c>
      <c r="F3176" s="2">
        <f t="shared" si="50"/>
        <v>7943293.3600000003</v>
      </c>
    </row>
    <row r="3177" spans="1:6" x14ac:dyDescent="0.25">
      <c r="A3177" s="4">
        <v>44533</v>
      </c>
      <c r="B3177" t="s">
        <v>12</v>
      </c>
      <c r="C3177" t="s">
        <v>49</v>
      </c>
      <c r="D3177" s="7">
        <f>SUMIFS($D:$D,$C:$C,C3177,$A:$A,_xlfn.MAXIFS($A:$A,$A:$A,"&lt;"&amp;A3177))+SUMIFS(Movimentacao!$D:$D,Movimentacao!$C:$C,C3177,Movimentacao!$A:$A,A3177)</f>
        <v>32774</v>
      </c>
      <c r="E3177" s="2">
        <v>60</v>
      </c>
      <c r="F3177" s="2">
        <f t="shared" si="50"/>
        <v>1966440</v>
      </c>
    </row>
    <row r="3178" spans="1:6" x14ac:dyDescent="0.25">
      <c r="A3178" s="4">
        <v>44533</v>
      </c>
      <c r="B3178" t="s">
        <v>12</v>
      </c>
      <c r="C3178" t="s">
        <v>48</v>
      </c>
      <c r="D3178" s="7">
        <f>SUMIFS($D:$D,$C:$C,C3178,$A:$A,_xlfn.MAXIFS($A:$A,$A:$A,"&lt;"&amp;A3178))+SUMIFS(Movimentacao!$D:$D,Movimentacao!$C:$C,C3178,Movimentacao!$A:$A,A3178)</f>
        <v>38548</v>
      </c>
      <c r="E3178" s="2">
        <v>89.89</v>
      </c>
      <c r="F3178" s="2">
        <f t="shared" si="50"/>
        <v>3465079.72</v>
      </c>
    </row>
    <row r="3179" spans="1:6" x14ac:dyDescent="0.25">
      <c r="A3179" s="4">
        <v>44533</v>
      </c>
      <c r="B3179" t="s">
        <v>12</v>
      </c>
      <c r="C3179" t="s">
        <v>47</v>
      </c>
      <c r="D3179" s="7">
        <f>SUMIFS($D:$D,$C:$C,C3179,$A:$A,_xlfn.MAXIFS($A:$A,$A:$A,"&lt;"&amp;A3179))+SUMIFS(Movimentacao!$D:$D,Movimentacao!$C:$C,C3179,Movimentacao!$A:$A,A3179)</f>
        <v>72562</v>
      </c>
      <c r="E3179" s="2">
        <v>71.459999999999994</v>
      </c>
      <c r="F3179" s="2">
        <f t="shared" si="50"/>
        <v>5185280.5199999996</v>
      </c>
    </row>
    <row r="3180" spans="1:6" x14ac:dyDescent="0.25">
      <c r="A3180" s="4">
        <v>44533</v>
      </c>
      <c r="B3180" t="s">
        <v>12</v>
      </c>
      <c r="C3180" t="s">
        <v>54</v>
      </c>
      <c r="D3180" s="7">
        <f>SUMIFS($D:$D,$C:$C,C3180,$A:$A,_xlfn.MAXIFS($A:$A,$A:$A,"&lt;"&amp;A3180))+SUMIFS(Movimentacao!$D:$D,Movimentacao!$C:$C,C3180,Movimentacao!$A:$A,A3180)</f>
        <v>84256</v>
      </c>
      <c r="E3180" s="2">
        <v>49.94</v>
      </c>
      <c r="F3180" s="2">
        <f t="shared" si="50"/>
        <v>4207744.6399999997</v>
      </c>
    </row>
    <row r="3181" spans="1:6" x14ac:dyDescent="0.25">
      <c r="A3181" s="4">
        <v>44536</v>
      </c>
      <c r="B3181" t="s">
        <v>12</v>
      </c>
      <c r="C3181" t="s">
        <v>2685</v>
      </c>
      <c r="D3181" s="7">
        <f>SUMIFS($D:$D,$C:$C,C3181,$A:$A,_xlfn.MAXIFS($A:$A,$A:$A,"&lt;"&amp;A3181))+SUMIFS(Movimentacao!$D:$D,Movimentacao!$C:$C,C3181,Movimentacao!$A:$A,A3181)</f>
        <v>177767</v>
      </c>
      <c r="E3181" s="2">
        <v>102</v>
      </c>
      <c r="F3181" s="2">
        <f t="shared" si="50"/>
        <v>18132234</v>
      </c>
    </row>
    <row r="3182" spans="1:6" x14ac:dyDescent="0.25">
      <c r="A3182" s="4">
        <v>44536</v>
      </c>
      <c r="B3182" t="s">
        <v>12</v>
      </c>
      <c r="C3182" t="s">
        <v>2689</v>
      </c>
      <c r="D3182" s="7">
        <f>SUMIFS($D:$D,$C:$C,C3182,$A:$A,_xlfn.MAXIFS($A:$A,$A:$A,"&lt;"&amp;A3182))+SUMIFS(Movimentacao!$D:$D,Movimentacao!$C:$C,C3182,Movimentacao!$A:$A,A3182)</f>
        <v>277823</v>
      </c>
      <c r="E3182" s="2">
        <v>99.5</v>
      </c>
      <c r="F3182" s="2">
        <f t="shared" si="50"/>
        <v>27643388.5</v>
      </c>
    </row>
    <row r="3183" spans="1:6" x14ac:dyDescent="0.25">
      <c r="A3183" s="4">
        <v>44536</v>
      </c>
      <c r="B3183" t="s">
        <v>12</v>
      </c>
      <c r="C3183" t="s">
        <v>2687</v>
      </c>
      <c r="D3183" s="7">
        <f>SUMIFS($D:$D,$C:$C,C3183,$A:$A,_xlfn.MAXIFS($A:$A,$A:$A,"&lt;"&amp;A3183))+SUMIFS(Movimentacao!$D:$D,Movimentacao!$C:$C,C3183,Movimentacao!$A:$A,A3183)</f>
        <v>6604</v>
      </c>
      <c r="E3183" s="2">
        <v>71.260000000000005</v>
      </c>
      <c r="F3183" s="2">
        <f t="shared" si="50"/>
        <v>470601.04000000004</v>
      </c>
    </row>
    <row r="3184" spans="1:6" x14ac:dyDescent="0.25">
      <c r="A3184" s="4">
        <v>44536</v>
      </c>
      <c r="B3184" t="s">
        <v>12</v>
      </c>
      <c r="C3184" t="s">
        <v>2682</v>
      </c>
      <c r="D3184" s="7">
        <f>SUMIFS($D:$D,$C:$C,C3184,$A:$A,_xlfn.MAXIFS($A:$A,$A:$A,"&lt;"&amp;A3184))+SUMIFS(Movimentacao!$D:$D,Movimentacao!$C:$C,C3184,Movimentacao!$A:$A,A3184)</f>
        <v>79643</v>
      </c>
      <c r="E3184" s="2">
        <v>82.75</v>
      </c>
      <c r="F3184" s="2">
        <f t="shared" si="50"/>
        <v>6590458.25</v>
      </c>
    </row>
    <row r="3185" spans="1:6" x14ac:dyDescent="0.25">
      <c r="A3185" s="4">
        <v>44536</v>
      </c>
      <c r="B3185" t="s">
        <v>12</v>
      </c>
      <c r="C3185" t="s">
        <v>2680</v>
      </c>
      <c r="D3185" s="7">
        <f>SUMIFS($D:$D,$C:$C,C3185,$A:$A,_xlfn.MAXIFS($A:$A,$A:$A,"&lt;"&amp;A3185))+SUMIFS(Movimentacao!$D:$D,Movimentacao!$C:$C,C3185,Movimentacao!$A:$A,A3185)</f>
        <v>131647</v>
      </c>
      <c r="E3185" s="2">
        <v>100.33</v>
      </c>
      <c r="F3185" s="2">
        <f t="shared" si="50"/>
        <v>13208143.51</v>
      </c>
    </row>
    <row r="3186" spans="1:6" x14ac:dyDescent="0.25">
      <c r="A3186" s="4">
        <v>44536</v>
      </c>
      <c r="B3186" t="s">
        <v>12</v>
      </c>
      <c r="C3186" t="s">
        <v>2672</v>
      </c>
      <c r="D3186" s="7">
        <f>SUMIFS($D:$D,$C:$C,C3186,$A:$A,_xlfn.MAXIFS($A:$A,$A:$A,"&lt;"&amp;A3186))+SUMIFS(Movimentacao!$D:$D,Movimentacao!$C:$C,C3186,Movimentacao!$A:$A,A3186)</f>
        <v>15584</v>
      </c>
      <c r="E3186" s="2">
        <v>75.2</v>
      </c>
      <c r="F3186" s="2">
        <f t="shared" si="50"/>
        <v>1171916.8</v>
      </c>
    </row>
    <row r="3187" spans="1:6" x14ac:dyDescent="0.25">
      <c r="A3187" s="4">
        <v>44536</v>
      </c>
      <c r="B3187" t="s">
        <v>12</v>
      </c>
      <c r="C3187" t="s">
        <v>2671</v>
      </c>
      <c r="D3187" s="7">
        <f>SUMIFS($D:$D,$C:$C,C3187,$A:$A,_xlfn.MAXIFS($A:$A,$A:$A,"&lt;"&amp;A3187))+SUMIFS(Movimentacao!$D:$D,Movimentacao!$C:$C,C3187,Movimentacao!$A:$A,A3187)</f>
        <v>32373</v>
      </c>
      <c r="E3187" s="2">
        <v>163.29</v>
      </c>
      <c r="F3187" s="2">
        <f t="shared" si="50"/>
        <v>5286187.17</v>
      </c>
    </row>
    <row r="3188" spans="1:6" x14ac:dyDescent="0.25">
      <c r="A3188" s="4">
        <v>44536</v>
      </c>
      <c r="B3188" t="s">
        <v>12</v>
      </c>
      <c r="C3188" t="s">
        <v>56</v>
      </c>
      <c r="D3188" s="7">
        <f>SUMIFS($D:$D,$C:$C,C3188,$A:$A,_xlfn.MAXIFS($A:$A,$A:$A,"&lt;"&amp;A3188))+SUMIFS(Movimentacao!$D:$D,Movimentacao!$C:$C,C3188,Movimentacao!$A:$A,A3188)</f>
        <v>34492</v>
      </c>
      <c r="E3188" s="2">
        <v>93.75</v>
      </c>
      <c r="F3188" s="2">
        <f t="shared" si="50"/>
        <v>3233625</v>
      </c>
    </row>
    <row r="3189" spans="1:6" x14ac:dyDescent="0.25">
      <c r="A3189" s="4">
        <v>44536</v>
      </c>
      <c r="B3189" t="s">
        <v>12</v>
      </c>
      <c r="C3189" t="s">
        <v>55</v>
      </c>
      <c r="D3189" s="7">
        <f>SUMIFS($D:$D,$C:$C,C3189,$A:$A,_xlfn.MAXIFS($A:$A,$A:$A,"&lt;"&amp;A3189))+SUMIFS(Movimentacao!$D:$D,Movimentacao!$C:$C,C3189,Movimentacao!$A:$A,A3189)</f>
        <v>30794</v>
      </c>
      <c r="E3189" s="2">
        <v>96.29</v>
      </c>
      <c r="F3189" s="2">
        <f t="shared" si="50"/>
        <v>2965154.2600000002</v>
      </c>
    </row>
    <row r="3190" spans="1:6" x14ac:dyDescent="0.25">
      <c r="A3190" s="4">
        <v>44536</v>
      </c>
      <c r="B3190" t="s">
        <v>12</v>
      </c>
      <c r="C3190" t="s">
        <v>53</v>
      </c>
      <c r="D3190" s="7">
        <f>SUMIFS($D:$D,$C:$C,C3190,$A:$A,_xlfn.MAXIFS($A:$A,$A:$A,"&lt;"&amp;A3190))+SUMIFS(Movimentacao!$D:$D,Movimentacao!$C:$C,C3190,Movimentacao!$A:$A,A3190)</f>
        <v>21392</v>
      </c>
      <c r="E3190" s="2">
        <v>90.35</v>
      </c>
      <c r="F3190" s="2">
        <f t="shared" si="50"/>
        <v>1932767.2</v>
      </c>
    </row>
    <row r="3191" spans="1:6" x14ac:dyDescent="0.25">
      <c r="A3191" s="4">
        <v>44536</v>
      </c>
      <c r="B3191" t="s">
        <v>12</v>
      </c>
      <c r="C3191" t="s">
        <v>52</v>
      </c>
      <c r="D3191" s="7">
        <f>SUMIFS($D:$D,$C:$C,C3191,$A:$A,_xlfn.MAXIFS($A:$A,$A:$A,"&lt;"&amp;A3191))+SUMIFS(Movimentacao!$D:$D,Movimentacao!$C:$C,C3191,Movimentacao!$A:$A,A3191)</f>
        <v>187039</v>
      </c>
      <c r="E3191" s="2">
        <v>97.12</v>
      </c>
      <c r="F3191" s="2">
        <f t="shared" si="50"/>
        <v>18165227.68</v>
      </c>
    </row>
    <row r="3192" spans="1:6" x14ac:dyDescent="0.25">
      <c r="A3192" s="4">
        <v>44536</v>
      </c>
      <c r="B3192" t="s">
        <v>12</v>
      </c>
      <c r="C3192" t="s">
        <v>51</v>
      </c>
      <c r="D3192" s="7">
        <f>SUMIFS($D:$D,$C:$C,C3192,$A:$A,_xlfn.MAXIFS($A:$A,$A:$A,"&lt;"&amp;A3192))+SUMIFS(Movimentacao!$D:$D,Movimentacao!$C:$C,C3192,Movimentacao!$A:$A,A3192)</f>
        <v>34212</v>
      </c>
      <c r="E3192" s="2">
        <v>97.05</v>
      </c>
      <c r="F3192" s="2">
        <f t="shared" si="50"/>
        <v>3320274.6</v>
      </c>
    </row>
    <row r="3193" spans="1:6" x14ac:dyDescent="0.25">
      <c r="A3193" s="4">
        <v>44536</v>
      </c>
      <c r="B3193" t="s">
        <v>12</v>
      </c>
      <c r="C3193" t="s">
        <v>50</v>
      </c>
      <c r="D3193" s="7">
        <f>SUMIFS($D:$D,$C:$C,C3193,$A:$A,_xlfn.MAXIFS($A:$A,$A:$A,"&lt;"&amp;A3193))+SUMIFS(Movimentacao!$D:$D,Movimentacao!$C:$C,C3193,Movimentacao!$A:$A,A3193)</f>
        <v>86312</v>
      </c>
      <c r="E3193" s="2">
        <v>93.06</v>
      </c>
      <c r="F3193" s="2">
        <f t="shared" si="50"/>
        <v>8032194.7199999997</v>
      </c>
    </row>
    <row r="3194" spans="1:6" x14ac:dyDescent="0.25">
      <c r="A3194" s="4">
        <v>44536</v>
      </c>
      <c r="B3194" t="s">
        <v>12</v>
      </c>
      <c r="C3194" t="s">
        <v>49</v>
      </c>
      <c r="D3194" s="7">
        <f>SUMIFS($D:$D,$C:$C,C3194,$A:$A,_xlfn.MAXIFS($A:$A,$A:$A,"&lt;"&amp;A3194))+SUMIFS(Movimentacao!$D:$D,Movimentacao!$C:$C,C3194,Movimentacao!$A:$A,A3194)</f>
        <v>32774</v>
      </c>
      <c r="E3194" s="2">
        <v>60.02</v>
      </c>
      <c r="F3194" s="2">
        <f t="shared" si="50"/>
        <v>1967095.4800000002</v>
      </c>
    </row>
    <row r="3195" spans="1:6" x14ac:dyDescent="0.25">
      <c r="A3195" s="4">
        <v>44536</v>
      </c>
      <c r="B3195" t="s">
        <v>12</v>
      </c>
      <c r="C3195" t="s">
        <v>48</v>
      </c>
      <c r="D3195" s="7">
        <f>SUMIFS($D:$D,$C:$C,C3195,$A:$A,_xlfn.MAXIFS($A:$A,$A:$A,"&lt;"&amp;A3195))+SUMIFS(Movimentacao!$D:$D,Movimentacao!$C:$C,C3195,Movimentacao!$A:$A,A3195)</f>
        <v>38548</v>
      </c>
      <c r="E3195" s="2">
        <v>92.36</v>
      </c>
      <c r="F3195" s="2">
        <f t="shared" si="50"/>
        <v>3560293.28</v>
      </c>
    </row>
    <row r="3196" spans="1:6" x14ac:dyDescent="0.25">
      <c r="A3196" s="4">
        <v>44536</v>
      </c>
      <c r="B3196" t="s">
        <v>12</v>
      </c>
      <c r="C3196" t="s">
        <v>47</v>
      </c>
      <c r="D3196" s="7">
        <f>SUMIFS($D:$D,$C:$C,C3196,$A:$A,_xlfn.MAXIFS($A:$A,$A:$A,"&lt;"&amp;A3196))+SUMIFS(Movimentacao!$D:$D,Movimentacao!$C:$C,C3196,Movimentacao!$A:$A,A3196)</f>
        <v>72562</v>
      </c>
      <c r="E3196" s="2">
        <v>70</v>
      </c>
      <c r="F3196" s="2">
        <f t="shared" si="50"/>
        <v>5079340</v>
      </c>
    </row>
    <row r="3197" spans="1:6" x14ac:dyDescent="0.25">
      <c r="A3197" s="4">
        <v>44536</v>
      </c>
      <c r="B3197" t="s">
        <v>12</v>
      </c>
      <c r="C3197" t="s">
        <v>54</v>
      </c>
      <c r="D3197" s="7">
        <f>SUMIFS($D:$D,$C:$C,C3197,$A:$A,_xlfn.MAXIFS($A:$A,$A:$A,"&lt;"&amp;A3197))+SUMIFS(Movimentacao!$D:$D,Movimentacao!$C:$C,C3197,Movimentacao!$A:$A,A3197)</f>
        <v>84256</v>
      </c>
      <c r="E3197" s="2">
        <v>49.41</v>
      </c>
      <c r="F3197" s="2">
        <f t="shared" si="50"/>
        <v>4163088.9599999995</v>
      </c>
    </row>
    <row r="3198" spans="1:6" x14ac:dyDescent="0.25">
      <c r="A3198" s="4">
        <v>44537</v>
      </c>
      <c r="B3198" t="s">
        <v>12</v>
      </c>
      <c r="C3198" t="s">
        <v>56</v>
      </c>
      <c r="D3198" s="7">
        <f>SUMIFS($D:$D,$C:$C,C3198,$A:$A,_xlfn.MAXIFS($A:$A,$A:$A,"&lt;"&amp;A3198))+SUMIFS(Movimentacao!$D:$D,Movimentacao!$C:$C,C3198,Movimentacao!$A:$A,A3198)</f>
        <v>34492</v>
      </c>
      <c r="E3198" s="2">
        <v>96.4</v>
      </c>
      <c r="F3198" s="2">
        <f t="shared" si="50"/>
        <v>3325028.8000000003</v>
      </c>
    </row>
    <row r="3199" spans="1:6" x14ac:dyDescent="0.25">
      <c r="A3199" s="4">
        <v>44537</v>
      </c>
      <c r="B3199" t="s">
        <v>12</v>
      </c>
      <c r="C3199" t="s">
        <v>2689</v>
      </c>
      <c r="D3199" s="7">
        <f>SUMIFS($D:$D,$C:$C,C3199,$A:$A,_xlfn.MAXIFS($A:$A,$A:$A,"&lt;"&amp;A3199))+SUMIFS(Movimentacao!$D:$D,Movimentacao!$C:$C,C3199,Movimentacao!$A:$A,A3199)</f>
        <v>298259</v>
      </c>
      <c r="E3199" s="2">
        <v>99.7</v>
      </c>
      <c r="F3199" s="2">
        <f t="shared" si="50"/>
        <v>29736422.300000001</v>
      </c>
    </row>
    <row r="3200" spans="1:6" x14ac:dyDescent="0.25">
      <c r="A3200" s="4">
        <v>44537</v>
      </c>
      <c r="B3200" t="s">
        <v>12</v>
      </c>
      <c r="C3200" t="s">
        <v>2687</v>
      </c>
      <c r="D3200" s="7">
        <f>SUMIFS($D:$D,$C:$C,C3200,$A:$A,_xlfn.MAXIFS($A:$A,$A:$A,"&lt;"&amp;A3200))+SUMIFS(Movimentacao!$D:$D,Movimentacao!$C:$C,C3200,Movimentacao!$A:$A,A3200)</f>
        <v>6604</v>
      </c>
      <c r="E3200" s="2">
        <v>71.5</v>
      </c>
      <c r="F3200" s="2">
        <f t="shared" si="50"/>
        <v>472186</v>
      </c>
    </row>
    <row r="3201" spans="1:6" x14ac:dyDescent="0.25">
      <c r="A3201" s="4">
        <v>44537</v>
      </c>
      <c r="B3201" t="s">
        <v>12</v>
      </c>
      <c r="C3201" t="s">
        <v>2685</v>
      </c>
      <c r="D3201" s="7">
        <f>SUMIFS($D:$D,$C:$C,C3201,$A:$A,_xlfn.MAXIFS($A:$A,$A:$A,"&lt;"&amp;A3201))+SUMIFS(Movimentacao!$D:$D,Movimentacao!$C:$C,C3201,Movimentacao!$A:$A,A3201)</f>
        <v>177767</v>
      </c>
      <c r="E3201" s="2">
        <v>102.4</v>
      </c>
      <c r="F3201" s="2">
        <f t="shared" si="50"/>
        <v>18203340.800000001</v>
      </c>
    </row>
    <row r="3202" spans="1:6" x14ac:dyDescent="0.25">
      <c r="A3202" s="4">
        <v>44537</v>
      </c>
      <c r="B3202" t="s">
        <v>12</v>
      </c>
      <c r="C3202" t="s">
        <v>2680</v>
      </c>
      <c r="D3202" s="7">
        <f>SUMIFS($D:$D,$C:$C,C3202,$A:$A,_xlfn.MAXIFS($A:$A,$A:$A,"&lt;"&amp;A3202))+SUMIFS(Movimentacao!$D:$D,Movimentacao!$C:$C,C3202,Movimentacao!$A:$A,A3202)</f>
        <v>138043</v>
      </c>
      <c r="E3202" s="2">
        <v>100.72</v>
      </c>
      <c r="F3202" s="2">
        <f t="shared" si="50"/>
        <v>13903690.959999999</v>
      </c>
    </row>
    <row r="3203" spans="1:6" x14ac:dyDescent="0.25">
      <c r="A3203" s="4">
        <v>44537</v>
      </c>
      <c r="B3203" t="s">
        <v>12</v>
      </c>
      <c r="C3203" t="s">
        <v>2672</v>
      </c>
      <c r="D3203" s="7">
        <f>SUMIFS($D:$D,$C:$C,C3203,$A:$A,_xlfn.MAXIFS($A:$A,$A:$A,"&lt;"&amp;A3203))+SUMIFS(Movimentacao!$D:$D,Movimentacao!$C:$C,C3203,Movimentacao!$A:$A,A3203)</f>
        <v>15584</v>
      </c>
      <c r="E3203" s="2">
        <v>76.680000000000007</v>
      </c>
      <c r="F3203" s="2">
        <f t="shared" si="50"/>
        <v>1194981.1200000001</v>
      </c>
    </row>
    <row r="3204" spans="1:6" x14ac:dyDescent="0.25">
      <c r="A3204" s="4">
        <v>44537</v>
      </c>
      <c r="B3204" t="s">
        <v>12</v>
      </c>
      <c r="C3204" t="s">
        <v>2671</v>
      </c>
      <c r="D3204" s="7">
        <f>SUMIFS($D:$D,$C:$C,C3204,$A:$A,_xlfn.MAXIFS($A:$A,$A:$A,"&lt;"&amp;A3204))+SUMIFS(Movimentacao!$D:$D,Movimentacao!$C:$C,C3204,Movimentacao!$A:$A,A3204)</f>
        <v>32373</v>
      </c>
      <c r="E3204" s="2">
        <v>166.81</v>
      </c>
      <c r="F3204" s="2">
        <f t="shared" si="50"/>
        <v>5400140.1299999999</v>
      </c>
    </row>
    <row r="3205" spans="1:6" x14ac:dyDescent="0.25">
      <c r="A3205" s="4">
        <v>44537</v>
      </c>
      <c r="B3205" t="s">
        <v>12</v>
      </c>
      <c r="C3205" t="s">
        <v>55</v>
      </c>
      <c r="D3205" s="7">
        <f>SUMIFS($D:$D,$C:$C,C3205,$A:$A,_xlfn.MAXIFS($A:$A,$A:$A,"&lt;"&amp;A3205))+SUMIFS(Movimentacao!$D:$D,Movimentacao!$C:$C,C3205,Movimentacao!$A:$A,A3205)</f>
        <v>30794</v>
      </c>
      <c r="E3205" s="2">
        <v>95.06</v>
      </c>
      <c r="F3205" s="2">
        <f t="shared" si="50"/>
        <v>2927277.64</v>
      </c>
    </row>
    <row r="3206" spans="1:6" x14ac:dyDescent="0.25">
      <c r="A3206" s="4">
        <v>44537</v>
      </c>
      <c r="B3206" t="s">
        <v>12</v>
      </c>
      <c r="C3206" t="s">
        <v>2682</v>
      </c>
      <c r="D3206" s="7">
        <f>SUMIFS($D:$D,$C:$C,C3206,$A:$A,_xlfn.MAXIFS($A:$A,$A:$A,"&lt;"&amp;A3206))+SUMIFS(Movimentacao!$D:$D,Movimentacao!$C:$C,C3206,Movimentacao!$A:$A,A3206)</f>
        <v>79643</v>
      </c>
      <c r="E3206" s="2">
        <v>83.51</v>
      </c>
      <c r="F3206" s="2">
        <f t="shared" si="50"/>
        <v>6650986.9300000006</v>
      </c>
    </row>
    <row r="3207" spans="1:6" x14ac:dyDescent="0.25">
      <c r="A3207" s="4">
        <v>44537</v>
      </c>
      <c r="B3207" t="s">
        <v>12</v>
      </c>
      <c r="C3207" t="s">
        <v>53</v>
      </c>
      <c r="D3207" s="7">
        <f>SUMIFS($D:$D,$C:$C,C3207,$A:$A,_xlfn.MAXIFS($A:$A,$A:$A,"&lt;"&amp;A3207))+SUMIFS(Movimentacao!$D:$D,Movimentacao!$C:$C,C3207,Movimentacao!$A:$A,A3207)</f>
        <v>15279</v>
      </c>
      <c r="E3207" s="2">
        <v>89.7</v>
      </c>
      <c r="F3207" s="2">
        <f t="shared" si="50"/>
        <v>1370526.3</v>
      </c>
    </row>
    <row r="3208" spans="1:6" x14ac:dyDescent="0.25">
      <c r="A3208" s="4">
        <v>44537</v>
      </c>
      <c r="B3208" t="s">
        <v>12</v>
      </c>
      <c r="C3208" t="s">
        <v>52</v>
      </c>
      <c r="D3208" s="7">
        <f>SUMIFS($D:$D,$C:$C,C3208,$A:$A,_xlfn.MAXIFS($A:$A,$A:$A,"&lt;"&amp;A3208))+SUMIFS(Movimentacao!$D:$D,Movimentacao!$C:$C,C3208,Movimentacao!$A:$A,A3208)</f>
        <v>187039</v>
      </c>
      <c r="E3208" s="2">
        <v>97.26</v>
      </c>
      <c r="F3208" s="2">
        <f t="shared" si="50"/>
        <v>18191413.140000001</v>
      </c>
    </row>
    <row r="3209" spans="1:6" x14ac:dyDescent="0.25">
      <c r="A3209" s="4">
        <v>44537</v>
      </c>
      <c r="B3209" t="s">
        <v>12</v>
      </c>
      <c r="C3209" t="s">
        <v>51</v>
      </c>
      <c r="D3209" s="7">
        <f>SUMIFS($D:$D,$C:$C,C3209,$A:$A,_xlfn.MAXIFS($A:$A,$A:$A,"&lt;"&amp;A3209))+SUMIFS(Movimentacao!$D:$D,Movimentacao!$C:$C,C3209,Movimentacao!$A:$A,A3209)</f>
        <v>34212</v>
      </c>
      <c r="E3209" s="2">
        <v>98.78</v>
      </c>
      <c r="F3209" s="2">
        <f t="shared" ref="F3209:F3272" si="51">D3209*E3209</f>
        <v>3379461.36</v>
      </c>
    </row>
    <row r="3210" spans="1:6" x14ac:dyDescent="0.25">
      <c r="A3210" s="4">
        <v>44537</v>
      </c>
      <c r="B3210" t="s">
        <v>12</v>
      </c>
      <c r="C3210" t="s">
        <v>50</v>
      </c>
      <c r="D3210" s="7">
        <f>SUMIFS($D:$D,$C:$C,C3210,$A:$A,_xlfn.MAXIFS($A:$A,$A:$A,"&lt;"&amp;A3210))+SUMIFS(Movimentacao!$D:$D,Movimentacao!$C:$C,C3210,Movimentacao!$A:$A,A3210)</f>
        <v>86312</v>
      </c>
      <c r="E3210" s="2">
        <v>95</v>
      </c>
      <c r="F3210" s="2">
        <f t="shared" si="51"/>
        <v>8199640</v>
      </c>
    </row>
    <row r="3211" spans="1:6" x14ac:dyDescent="0.25">
      <c r="A3211" s="4">
        <v>44537</v>
      </c>
      <c r="B3211" t="s">
        <v>12</v>
      </c>
      <c r="C3211" t="s">
        <v>49</v>
      </c>
      <c r="D3211" s="7">
        <f>SUMIFS($D:$D,$C:$C,C3211,$A:$A,_xlfn.MAXIFS($A:$A,$A:$A,"&lt;"&amp;A3211))+SUMIFS(Movimentacao!$D:$D,Movimentacao!$C:$C,C3211,Movimentacao!$A:$A,A3211)</f>
        <v>32774</v>
      </c>
      <c r="E3211" s="2">
        <v>60.47</v>
      </c>
      <c r="F3211" s="2">
        <f t="shared" si="51"/>
        <v>1981843.78</v>
      </c>
    </row>
    <row r="3212" spans="1:6" x14ac:dyDescent="0.25">
      <c r="A3212" s="4">
        <v>44537</v>
      </c>
      <c r="B3212" t="s">
        <v>12</v>
      </c>
      <c r="C3212" t="s">
        <v>48</v>
      </c>
      <c r="D3212" s="7">
        <f>SUMIFS($D:$D,$C:$C,C3212,$A:$A,_xlfn.MAXIFS($A:$A,$A:$A,"&lt;"&amp;A3212))+SUMIFS(Movimentacao!$D:$D,Movimentacao!$C:$C,C3212,Movimentacao!$A:$A,A3212)</f>
        <v>38548</v>
      </c>
      <c r="E3212" s="2">
        <v>94.65</v>
      </c>
      <c r="F3212" s="2">
        <f t="shared" si="51"/>
        <v>3648568.2</v>
      </c>
    </row>
    <row r="3213" spans="1:6" x14ac:dyDescent="0.25">
      <c r="A3213" s="4">
        <v>44537</v>
      </c>
      <c r="B3213" t="s">
        <v>12</v>
      </c>
      <c r="C3213" t="s">
        <v>47</v>
      </c>
      <c r="D3213" s="7">
        <f>SUMIFS($D:$D,$C:$C,C3213,$A:$A,_xlfn.MAXIFS($A:$A,$A:$A,"&lt;"&amp;A3213))+SUMIFS(Movimentacao!$D:$D,Movimentacao!$C:$C,C3213,Movimentacao!$A:$A,A3213)</f>
        <v>72562</v>
      </c>
      <c r="E3213" s="2">
        <v>71</v>
      </c>
      <c r="F3213" s="2">
        <f t="shared" si="51"/>
        <v>5151902</v>
      </c>
    </row>
    <row r="3214" spans="1:6" x14ac:dyDescent="0.25">
      <c r="A3214" s="4">
        <v>44537</v>
      </c>
      <c r="B3214" t="s">
        <v>12</v>
      </c>
      <c r="C3214" t="s">
        <v>54</v>
      </c>
      <c r="D3214" s="7">
        <f>SUMIFS($D:$D,$C:$C,C3214,$A:$A,_xlfn.MAXIFS($A:$A,$A:$A,"&lt;"&amp;A3214))+SUMIFS(Movimentacao!$D:$D,Movimentacao!$C:$C,C3214,Movimentacao!$A:$A,A3214)</f>
        <v>84256</v>
      </c>
      <c r="E3214" s="2">
        <v>48.91</v>
      </c>
      <c r="F3214" s="2">
        <f t="shared" si="51"/>
        <v>4120960.9599999995</v>
      </c>
    </row>
    <row r="3215" spans="1:6" x14ac:dyDescent="0.25">
      <c r="A3215" s="4">
        <v>44538</v>
      </c>
      <c r="B3215" t="s">
        <v>12</v>
      </c>
      <c r="C3215" t="s">
        <v>2685</v>
      </c>
      <c r="D3215" s="7">
        <f>SUMIFS($D:$D,$C:$C,C3215,$A:$A,_xlfn.MAXIFS($A:$A,$A:$A,"&lt;"&amp;A3215))+SUMIFS(Movimentacao!$D:$D,Movimentacao!$C:$C,C3215,Movimentacao!$A:$A,A3215)</f>
        <v>177767</v>
      </c>
      <c r="E3215" s="2">
        <v>102.98</v>
      </c>
      <c r="F3215" s="2">
        <f t="shared" si="51"/>
        <v>18306445.66</v>
      </c>
    </row>
    <row r="3216" spans="1:6" x14ac:dyDescent="0.25">
      <c r="A3216" s="4">
        <v>44538</v>
      </c>
      <c r="B3216" t="s">
        <v>12</v>
      </c>
      <c r="C3216" t="s">
        <v>2689</v>
      </c>
      <c r="D3216" s="7">
        <f>SUMIFS($D:$D,$C:$C,C3216,$A:$A,_xlfn.MAXIFS($A:$A,$A:$A,"&lt;"&amp;A3216))+SUMIFS(Movimentacao!$D:$D,Movimentacao!$C:$C,C3216,Movimentacao!$A:$A,A3216)</f>
        <v>318822</v>
      </c>
      <c r="E3216" s="2">
        <v>100</v>
      </c>
      <c r="F3216" s="2">
        <f t="shared" si="51"/>
        <v>31882200</v>
      </c>
    </row>
    <row r="3217" spans="1:6" x14ac:dyDescent="0.25">
      <c r="A3217" s="4">
        <v>44538</v>
      </c>
      <c r="B3217" t="s">
        <v>12</v>
      </c>
      <c r="C3217" t="s">
        <v>2687</v>
      </c>
      <c r="D3217" s="7">
        <f>SUMIFS($D:$D,$C:$C,C3217,$A:$A,_xlfn.MAXIFS($A:$A,$A:$A,"&lt;"&amp;A3217))+SUMIFS(Movimentacao!$D:$D,Movimentacao!$C:$C,C3217,Movimentacao!$A:$A,A3217)</f>
        <v>6604</v>
      </c>
      <c r="E3217" s="2">
        <v>71.5</v>
      </c>
      <c r="F3217" s="2">
        <f t="shared" si="51"/>
        <v>472186</v>
      </c>
    </row>
    <row r="3218" spans="1:6" x14ac:dyDescent="0.25">
      <c r="A3218" s="4">
        <v>44538</v>
      </c>
      <c r="B3218" t="s">
        <v>12</v>
      </c>
      <c r="C3218" t="s">
        <v>2682</v>
      </c>
      <c r="D3218" s="7">
        <f>SUMIFS($D:$D,$C:$C,C3218,$A:$A,_xlfn.MAXIFS($A:$A,$A:$A,"&lt;"&amp;A3218))+SUMIFS(Movimentacao!$D:$D,Movimentacao!$C:$C,C3218,Movimentacao!$A:$A,A3218)</f>
        <v>79643</v>
      </c>
      <c r="E3218" s="2">
        <v>83.07</v>
      </c>
      <c r="F3218" s="2">
        <f t="shared" si="51"/>
        <v>6615944.0099999998</v>
      </c>
    </row>
    <row r="3219" spans="1:6" x14ac:dyDescent="0.25">
      <c r="A3219" s="4">
        <v>44538</v>
      </c>
      <c r="B3219" t="s">
        <v>12</v>
      </c>
      <c r="C3219" t="s">
        <v>2680</v>
      </c>
      <c r="D3219" s="7">
        <f>SUMIFS($D:$D,$C:$C,C3219,$A:$A,_xlfn.MAXIFS($A:$A,$A:$A,"&lt;"&amp;A3219))+SUMIFS(Movimentacao!$D:$D,Movimentacao!$C:$C,C3219,Movimentacao!$A:$A,A3219)</f>
        <v>144422</v>
      </c>
      <c r="E3219" s="2">
        <v>101</v>
      </c>
      <c r="F3219" s="2">
        <f t="shared" si="51"/>
        <v>14586622</v>
      </c>
    </row>
    <row r="3220" spans="1:6" x14ac:dyDescent="0.25">
      <c r="A3220" s="4">
        <v>44538</v>
      </c>
      <c r="B3220" t="s">
        <v>12</v>
      </c>
      <c r="C3220" t="s">
        <v>2672</v>
      </c>
      <c r="D3220" s="7">
        <f>SUMIFS($D:$D,$C:$C,C3220,$A:$A,_xlfn.MAXIFS($A:$A,$A:$A,"&lt;"&amp;A3220))+SUMIFS(Movimentacao!$D:$D,Movimentacao!$C:$C,C3220,Movimentacao!$A:$A,A3220)</f>
        <v>15584</v>
      </c>
      <c r="E3220" s="2">
        <v>76.3</v>
      </c>
      <c r="F3220" s="2">
        <f t="shared" si="51"/>
        <v>1189059.2</v>
      </c>
    </row>
    <row r="3221" spans="1:6" x14ac:dyDescent="0.25">
      <c r="A3221" s="4">
        <v>44538</v>
      </c>
      <c r="B3221" t="s">
        <v>12</v>
      </c>
      <c r="C3221" t="s">
        <v>2671</v>
      </c>
      <c r="D3221" s="7">
        <f>SUMIFS($D:$D,$C:$C,C3221,$A:$A,_xlfn.MAXIFS($A:$A,$A:$A,"&lt;"&amp;A3221))+SUMIFS(Movimentacao!$D:$D,Movimentacao!$C:$C,C3221,Movimentacao!$A:$A,A3221)</f>
        <v>32373</v>
      </c>
      <c r="E3221" s="2">
        <v>166.2</v>
      </c>
      <c r="F3221" s="2">
        <f t="shared" si="51"/>
        <v>5380392.5999999996</v>
      </c>
    </row>
    <row r="3222" spans="1:6" x14ac:dyDescent="0.25">
      <c r="A3222" s="4">
        <v>44538</v>
      </c>
      <c r="B3222" t="s">
        <v>12</v>
      </c>
      <c r="C3222" t="s">
        <v>56</v>
      </c>
      <c r="D3222" s="7">
        <f>SUMIFS($D:$D,$C:$C,C3222,$A:$A,_xlfn.MAXIFS($A:$A,$A:$A,"&lt;"&amp;A3222))+SUMIFS(Movimentacao!$D:$D,Movimentacao!$C:$C,C3222,Movimentacao!$A:$A,A3222)</f>
        <v>34492</v>
      </c>
      <c r="E3222" s="2">
        <v>97.01</v>
      </c>
      <c r="F3222" s="2">
        <f t="shared" si="51"/>
        <v>3346068.9200000004</v>
      </c>
    </row>
    <row r="3223" spans="1:6" x14ac:dyDescent="0.25">
      <c r="A3223" s="4">
        <v>44538</v>
      </c>
      <c r="B3223" t="s">
        <v>12</v>
      </c>
      <c r="C3223" t="s">
        <v>55</v>
      </c>
      <c r="D3223" s="7">
        <f>SUMIFS($D:$D,$C:$C,C3223,$A:$A,_xlfn.MAXIFS($A:$A,$A:$A,"&lt;"&amp;A3223))+SUMIFS(Movimentacao!$D:$D,Movimentacao!$C:$C,C3223,Movimentacao!$A:$A,A3223)</f>
        <v>30794</v>
      </c>
      <c r="E3223" s="2">
        <v>95.58</v>
      </c>
      <c r="F3223" s="2">
        <f t="shared" si="51"/>
        <v>2943290.52</v>
      </c>
    </row>
    <row r="3224" spans="1:6" x14ac:dyDescent="0.25">
      <c r="A3224" s="4">
        <v>44538</v>
      </c>
      <c r="B3224" t="s">
        <v>12</v>
      </c>
      <c r="C3224" t="s">
        <v>54</v>
      </c>
      <c r="D3224" s="7">
        <f>SUMIFS($D:$D,$C:$C,C3224,$A:$A,_xlfn.MAXIFS($A:$A,$A:$A,"&lt;"&amp;A3224))+SUMIFS(Movimentacao!$D:$D,Movimentacao!$C:$C,C3224,Movimentacao!$A:$A,A3224)</f>
        <v>84256</v>
      </c>
      <c r="E3224" s="2">
        <v>49.49</v>
      </c>
      <c r="F3224" s="2">
        <f t="shared" si="51"/>
        <v>4169829.44</v>
      </c>
    </row>
    <row r="3225" spans="1:6" x14ac:dyDescent="0.25">
      <c r="A3225" s="4">
        <v>44538</v>
      </c>
      <c r="B3225" t="s">
        <v>12</v>
      </c>
      <c r="C3225" t="s">
        <v>53</v>
      </c>
      <c r="D3225" s="7">
        <f>SUMIFS($D:$D,$C:$C,C3225,$A:$A,_xlfn.MAXIFS($A:$A,$A:$A,"&lt;"&amp;A3225))+SUMIFS(Movimentacao!$D:$D,Movimentacao!$C:$C,C3225,Movimentacao!$A:$A,A3225)</f>
        <v>9163</v>
      </c>
      <c r="E3225" s="2">
        <v>89.68</v>
      </c>
      <c r="F3225" s="2">
        <f t="shared" si="51"/>
        <v>821737.84000000008</v>
      </c>
    </row>
    <row r="3226" spans="1:6" x14ac:dyDescent="0.25">
      <c r="A3226" s="4">
        <v>44538</v>
      </c>
      <c r="B3226" t="s">
        <v>12</v>
      </c>
      <c r="C3226" t="s">
        <v>52</v>
      </c>
      <c r="D3226" s="7">
        <f>SUMIFS($D:$D,$C:$C,C3226,$A:$A,_xlfn.MAXIFS($A:$A,$A:$A,"&lt;"&amp;A3226))+SUMIFS(Movimentacao!$D:$D,Movimentacao!$C:$C,C3226,Movimentacao!$A:$A,A3226)</f>
        <v>187039</v>
      </c>
      <c r="E3226" s="2">
        <v>97.92</v>
      </c>
      <c r="F3226" s="2">
        <f t="shared" si="51"/>
        <v>18314858.879999999</v>
      </c>
    </row>
    <row r="3227" spans="1:6" x14ac:dyDescent="0.25">
      <c r="A3227" s="4">
        <v>44538</v>
      </c>
      <c r="B3227" t="s">
        <v>12</v>
      </c>
      <c r="C3227" t="s">
        <v>51</v>
      </c>
      <c r="D3227" s="7">
        <f>SUMIFS($D:$D,$C:$C,C3227,$A:$A,_xlfn.MAXIFS($A:$A,$A:$A,"&lt;"&amp;A3227))+SUMIFS(Movimentacao!$D:$D,Movimentacao!$C:$C,C3227,Movimentacao!$A:$A,A3227)</f>
        <v>34212</v>
      </c>
      <c r="E3227" s="2">
        <v>98.35</v>
      </c>
      <c r="F3227" s="2">
        <f t="shared" si="51"/>
        <v>3364750.1999999997</v>
      </c>
    </row>
    <row r="3228" spans="1:6" x14ac:dyDescent="0.25">
      <c r="A3228" s="4">
        <v>44538</v>
      </c>
      <c r="B3228" t="s">
        <v>12</v>
      </c>
      <c r="C3228" t="s">
        <v>50</v>
      </c>
      <c r="D3228" s="7">
        <f>SUMIFS($D:$D,$C:$C,C3228,$A:$A,_xlfn.MAXIFS($A:$A,$A:$A,"&lt;"&amp;A3228))+SUMIFS(Movimentacao!$D:$D,Movimentacao!$C:$C,C3228,Movimentacao!$A:$A,A3228)</f>
        <v>86312</v>
      </c>
      <c r="E3228" s="2">
        <v>98</v>
      </c>
      <c r="F3228" s="2">
        <f t="shared" si="51"/>
        <v>8458576</v>
      </c>
    </row>
    <row r="3229" spans="1:6" x14ac:dyDescent="0.25">
      <c r="A3229" s="4">
        <v>44538</v>
      </c>
      <c r="B3229" t="s">
        <v>12</v>
      </c>
      <c r="C3229" t="s">
        <v>49</v>
      </c>
      <c r="D3229" s="7">
        <f>SUMIFS($D:$D,$C:$C,C3229,$A:$A,_xlfn.MAXIFS($A:$A,$A:$A,"&lt;"&amp;A3229))+SUMIFS(Movimentacao!$D:$D,Movimentacao!$C:$C,C3229,Movimentacao!$A:$A,A3229)</f>
        <v>32774</v>
      </c>
      <c r="E3229" s="2">
        <v>64.56</v>
      </c>
      <c r="F3229" s="2">
        <f t="shared" si="51"/>
        <v>2115889.44</v>
      </c>
    </row>
    <row r="3230" spans="1:6" x14ac:dyDescent="0.25">
      <c r="A3230" s="4">
        <v>44538</v>
      </c>
      <c r="B3230" t="s">
        <v>12</v>
      </c>
      <c r="C3230" t="s">
        <v>48</v>
      </c>
      <c r="D3230" s="7">
        <f>SUMIFS($D:$D,$C:$C,C3230,$A:$A,_xlfn.MAXIFS($A:$A,$A:$A,"&lt;"&amp;A3230))+SUMIFS(Movimentacao!$D:$D,Movimentacao!$C:$C,C3230,Movimentacao!$A:$A,A3230)</f>
        <v>38548</v>
      </c>
      <c r="E3230" s="2">
        <v>99.95</v>
      </c>
      <c r="F3230" s="2">
        <f t="shared" si="51"/>
        <v>3852872.6</v>
      </c>
    </row>
    <row r="3231" spans="1:6" x14ac:dyDescent="0.25">
      <c r="A3231" s="4">
        <v>44538</v>
      </c>
      <c r="B3231" t="s">
        <v>12</v>
      </c>
      <c r="C3231" t="s">
        <v>47</v>
      </c>
      <c r="D3231" s="7">
        <f>SUMIFS($D:$D,$C:$C,C3231,$A:$A,_xlfn.MAXIFS($A:$A,$A:$A,"&lt;"&amp;A3231))+SUMIFS(Movimentacao!$D:$D,Movimentacao!$C:$C,C3231,Movimentacao!$A:$A,A3231)</f>
        <v>72562</v>
      </c>
      <c r="E3231" s="2">
        <v>71.55</v>
      </c>
      <c r="F3231" s="2">
        <f t="shared" si="51"/>
        <v>5191811.0999999996</v>
      </c>
    </row>
    <row r="3232" spans="1:6" x14ac:dyDescent="0.25">
      <c r="A3232" s="4">
        <v>44539</v>
      </c>
      <c r="B3232" t="s">
        <v>12</v>
      </c>
      <c r="C3232" t="s">
        <v>2685</v>
      </c>
      <c r="D3232" s="7">
        <f>SUMIFS($D:$D,$C:$C,C3232,$A:$A,_xlfn.MAXIFS($A:$A,$A:$A,"&lt;"&amp;A3232))+SUMIFS(Movimentacao!$D:$D,Movimentacao!$C:$C,C3232,Movimentacao!$A:$A,A3232)</f>
        <v>177767</v>
      </c>
      <c r="E3232" s="2">
        <v>103.77</v>
      </c>
      <c r="F3232" s="2">
        <f t="shared" si="51"/>
        <v>18446881.59</v>
      </c>
    </row>
    <row r="3233" spans="1:6" x14ac:dyDescent="0.25">
      <c r="A3233" s="4">
        <v>44539</v>
      </c>
      <c r="B3233" t="s">
        <v>12</v>
      </c>
      <c r="C3233" t="s">
        <v>2687</v>
      </c>
      <c r="D3233" s="7">
        <f>SUMIFS($D:$D,$C:$C,C3233,$A:$A,_xlfn.MAXIFS($A:$A,$A:$A,"&lt;"&amp;A3233))+SUMIFS(Movimentacao!$D:$D,Movimentacao!$C:$C,C3233,Movimentacao!$A:$A,A3233)</f>
        <v>6604</v>
      </c>
      <c r="E3233" s="2">
        <v>72.2</v>
      </c>
      <c r="F3233" s="2">
        <f t="shared" si="51"/>
        <v>476808.80000000005</v>
      </c>
    </row>
    <row r="3234" spans="1:6" x14ac:dyDescent="0.25">
      <c r="A3234" s="4">
        <v>44539</v>
      </c>
      <c r="B3234" t="s">
        <v>12</v>
      </c>
      <c r="C3234" t="s">
        <v>2682</v>
      </c>
      <c r="D3234" s="7">
        <f>SUMIFS($D:$D,$C:$C,C3234,$A:$A,_xlfn.MAXIFS($A:$A,$A:$A,"&lt;"&amp;A3234))+SUMIFS(Movimentacao!$D:$D,Movimentacao!$C:$C,C3234,Movimentacao!$A:$A,A3234)</f>
        <v>79643</v>
      </c>
      <c r="E3234" s="2">
        <v>83.34</v>
      </c>
      <c r="F3234" s="2">
        <f t="shared" si="51"/>
        <v>6637447.6200000001</v>
      </c>
    </row>
    <row r="3235" spans="1:6" x14ac:dyDescent="0.25">
      <c r="A3235" s="4">
        <v>44539</v>
      </c>
      <c r="B3235" t="s">
        <v>12</v>
      </c>
      <c r="C3235" t="s">
        <v>2680</v>
      </c>
      <c r="D3235" s="7">
        <f>SUMIFS($D:$D,$C:$C,C3235,$A:$A,_xlfn.MAXIFS($A:$A,$A:$A,"&lt;"&amp;A3235))+SUMIFS(Movimentacao!$D:$D,Movimentacao!$C:$C,C3235,Movimentacao!$A:$A,A3235)</f>
        <v>145402</v>
      </c>
      <c r="E3235" s="2">
        <v>99.94</v>
      </c>
      <c r="F3235" s="2">
        <f t="shared" si="51"/>
        <v>14531475.879999999</v>
      </c>
    </row>
    <row r="3236" spans="1:6" x14ac:dyDescent="0.25">
      <c r="A3236" s="4">
        <v>44539</v>
      </c>
      <c r="B3236" t="s">
        <v>12</v>
      </c>
      <c r="C3236" t="s">
        <v>2672</v>
      </c>
      <c r="D3236" s="7">
        <f>SUMIFS($D:$D,$C:$C,C3236,$A:$A,_xlfn.MAXIFS($A:$A,$A:$A,"&lt;"&amp;A3236))+SUMIFS(Movimentacao!$D:$D,Movimentacao!$C:$C,C3236,Movimentacao!$A:$A,A3236)</f>
        <v>15584</v>
      </c>
      <c r="E3236" s="2">
        <v>77.33</v>
      </c>
      <c r="F3236" s="2">
        <f t="shared" si="51"/>
        <v>1205110.72</v>
      </c>
    </row>
    <row r="3237" spans="1:6" x14ac:dyDescent="0.25">
      <c r="A3237" s="4">
        <v>44539</v>
      </c>
      <c r="B3237" t="s">
        <v>12</v>
      </c>
      <c r="C3237" t="s">
        <v>2671</v>
      </c>
      <c r="D3237" s="7">
        <f>SUMIFS($D:$D,$C:$C,C3237,$A:$A,_xlfn.MAXIFS($A:$A,$A:$A,"&lt;"&amp;A3237))+SUMIFS(Movimentacao!$D:$D,Movimentacao!$C:$C,C3237,Movimentacao!$A:$A,A3237)</f>
        <v>32373</v>
      </c>
      <c r="E3237" s="2">
        <v>165.8</v>
      </c>
      <c r="F3237" s="2">
        <f t="shared" si="51"/>
        <v>5367443.4000000004</v>
      </c>
    </row>
    <row r="3238" spans="1:6" x14ac:dyDescent="0.25">
      <c r="A3238" s="4">
        <v>44539</v>
      </c>
      <c r="B3238" t="s">
        <v>12</v>
      </c>
      <c r="C3238" t="s">
        <v>56</v>
      </c>
      <c r="D3238" s="7">
        <f>SUMIFS($D:$D,$C:$C,C3238,$A:$A,_xlfn.MAXIFS($A:$A,$A:$A,"&lt;"&amp;A3238))+SUMIFS(Movimentacao!$D:$D,Movimentacao!$C:$C,C3238,Movimentacao!$A:$A,A3238)</f>
        <v>34492</v>
      </c>
      <c r="E3238" s="2">
        <v>97.6</v>
      </c>
      <c r="F3238" s="2">
        <f t="shared" si="51"/>
        <v>3366419.1999999997</v>
      </c>
    </row>
    <row r="3239" spans="1:6" x14ac:dyDescent="0.25">
      <c r="A3239" s="4">
        <v>44539</v>
      </c>
      <c r="B3239" t="s">
        <v>12</v>
      </c>
      <c r="C3239" t="s">
        <v>55</v>
      </c>
      <c r="D3239" s="7">
        <f>SUMIFS($D:$D,$C:$C,C3239,$A:$A,_xlfn.MAXIFS($A:$A,$A:$A,"&lt;"&amp;A3239))+SUMIFS(Movimentacao!$D:$D,Movimentacao!$C:$C,C3239,Movimentacao!$A:$A,A3239)</f>
        <v>30794</v>
      </c>
      <c r="E3239" s="2">
        <v>95</v>
      </c>
      <c r="F3239" s="2">
        <f t="shared" si="51"/>
        <v>2925430</v>
      </c>
    </row>
    <row r="3240" spans="1:6" x14ac:dyDescent="0.25">
      <c r="A3240" s="4">
        <v>44539</v>
      </c>
      <c r="B3240" t="s">
        <v>12</v>
      </c>
      <c r="C3240" t="s">
        <v>2689</v>
      </c>
      <c r="D3240" s="7">
        <f>SUMIFS($D:$D,$C:$C,C3240,$A:$A,_xlfn.MAXIFS($A:$A,$A:$A,"&lt;"&amp;A3240))+SUMIFS(Movimentacao!$D:$D,Movimentacao!$C:$C,C3240,Movimentacao!$A:$A,A3240)</f>
        <v>338079</v>
      </c>
      <c r="E3240" s="2">
        <v>99.96</v>
      </c>
      <c r="F3240" s="2">
        <f t="shared" si="51"/>
        <v>33794376.839999996</v>
      </c>
    </row>
    <row r="3241" spans="1:6" x14ac:dyDescent="0.25">
      <c r="A3241" s="4">
        <v>44539</v>
      </c>
      <c r="B3241" t="s">
        <v>12</v>
      </c>
      <c r="C3241" t="s">
        <v>53</v>
      </c>
      <c r="D3241" s="7">
        <f>SUMIFS($D:$D,$C:$C,C3241,$A:$A,_xlfn.MAXIFS($A:$A,$A:$A,"&lt;"&amp;A3241))+SUMIFS(Movimentacao!$D:$D,Movimentacao!$C:$C,C3241,Movimentacao!$A:$A,A3241)</f>
        <v>2940</v>
      </c>
      <c r="E3241" s="2">
        <v>88.76</v>
      </c>
      <c r="F3241" s="2">
        <f t="shared" si="51"/>
        <v>260954.40000000002</v>
      </c>
    </row>
    <row r="3242" spans="1:6" x14ac:dyDescent="0.25">
      <c r="A3242" s="4">
        <v>44539</v>
      </c>
      <c r="B3242" t="s">
        <v>12</v>
      </c>
      <c r="C3242" t="s">
        <v>52</v>
      </c>
      <c r="D3242" s="7">
        <f>SUMIFS($D:$D,$C:$C,C3242,$A:$A,_xlfn.MAXIFS($A:$A,$A:$A,"&lt;"&amp;A3242))+SUMIFS(Movimentacao!$D:$D,Movimentacao!$C:$C,C3242,Movimentacao!$A:$A,A3242)</f>
        <v>187039</v>
      </c>
      <c r="E3242" s="2">
        <v>97.8</v>
      </c>
      <c r="F3242" s="2">
        <f t="shared" si="51"/>
        <v>18292414.199999999</v>
      </c>
    </row>
    <row r="3243" spans="1:6" x14ac:dyDescent="0.25">
      <c r="A3243" s="4">
        <v>44539</v>
      </c>
      <c r="B3243" t="s">
        <v>12</v>
      </c>
      <c r="C3243" t="s">
        <v>51</v>
      </c>
      <c r="D3243" s="7">
        <f>SUMIFS($D:$D,$C:$C,C3243,$A:$A,_xlfn.MAXIFS($A:$A,$A:$A,"&lt;"&amp;A3243))+SUMIFS(Movimentacao!$D:$D,Movimentacao!$C:$C,C3243,Movimentacao!$A:$A,A3243)</f>
        <v>34212</v>
      </c>
      <c r="E3243" s="2">
        <v>99.99</v>
      </c>
      <c r="F3243" s="2">
        <f t="shared" si="51"/>
        <v>3420857.88</v>
      </c>
    </row>
    <row r="3244" spans="1:6" x14ac:dyDescent="0.25">
      <c r="A3244" s="4">
        <v>44539</v>
      </c>
      <c r="B3244" t="s">
        <v>12</v>
      </c>
      <c r="C3244" t="s">
        <v>50</v>
      </c>
      <c r="D3244" s="7">
        <f>SUMIFS($D:$D,$C:$C,C3244,$A:$A,_xlfn.MAXIFS($A:$A,$A:$A,"&lt;"&amp;A3244))+SUMIFS(Movimentacao!$D:$D,Movimentacao!$C:$C,C3244,Movimentacao!$A:$A,A3244)</f>
        <v>86312</v>
      </c>
      <c r="E3244" s="2">
        <v>95.4</v>
      </c>
      <c r="F3244" s="2">
        <f t="shared" si="51"/>
        <v>8234164.8000000007</v>
      </c>
    </row>
    <row r="3245" spans="1:6" x14ac:dyDescent="0.25">
      <c r="A3245" s="4">
        <v>44539</v>
      </c>
      <c r="B3245" t="s">
        <v>12</v>
      </c>
      <c r="C3245" t="s">
        <v>49</v>
      </c>
      <c r="D3245" s="7">
        <f>SUMIFS($D:$D,$C:$C,C3245,$A:$A,_xlfn.MAXIFS($A:$A,$A:$A,"&lt;"&amp;A3245))+SUMIFS(Movimentacao!$D:$D,Movimentacao!$C:$C,C3245,Movimentacao!$A:$A,A3245)</f>
        <v>32774</v>
      </c>
      <c r="E3245" s="2">
        <v>64.81</v>
      </c>
      <c r="F3245" s="2">
        <f t="shared" si="51"/>
        <v>2124082.94</v>
      </c>
    </row>
    <row r="3246" spans="1:6" x14ac:dyDescent="0.25">
      <c r="A3246" s="4">
        <v>44539</v>
      </c>
      <c r="B3246" t="s">
        <v>12</v>
      </c>
      <c r="C3246" t="s">
        <v>48</v>
      </c>
      <c r="D3246" s="7">
        <f>SUMIFS($D:$D,$C:$C,C3246,$A:$A,_xlfn.MAXIFS($A:$A,$A:$A,"&lt;"&amp;A3246))+SUMIFS(Movimentacao!$D:$D,Movimentacao!$C:$C,C3246,Movimentacao!$A:$A,A3246)</f>
        <v>38548</v>
      </c>
      <c r="E3246" s="2">
        <v>99</v>
      </c>
      <c r="F3246" s="2">
        <f t="shared" si="51"/>
        <v>3816252</v>
      </c>
    </row>
    <row r="3247" spans="1:6" x14ac:dyDescent="0.25">
      <c r="A3247" s="4">
        <v>44539</v>
      </c>
      <c r="B3247" t="s">
        <v>12</v>
      </c>
      <c r="C3247" t="s">
        <v>47</v>
      </c>
      <c r="D3247" s="7">
        <f>SUMIFS($D:$D,$C:$C,C3247,$A:$A,_xlfn.MAXIFS($A:$A,$A:$A,"&lt;"&amp;A3247))+SUMIFS(Movimentacao!$D:$D,Movimentacao!$C:$C,C3247,Movimentacao!$A:$A,A3247)</f>
        <v>72562</v>
      </c>
      <c r="E3247" s="2">
        <v>71.73</v>
      </c>
      <c r="F3247" s="2">
        <f t="shared" si="51"/>
        <v>5204872.2600000007</v>
      </c>
    </row>
    <row r="3248" spans="1:6" x14ac:dyDescent="0.25">
      <c r="A3248" s="4">
        <v>44539</v>
      </c>
      <c r="B3248" t="s">
        <v>12</v>
      </c>
      <c r="C3248" t="s">
        <v>54</v>
      </c>
      <c r="D3248" s="7">
        <f>SUMIFS($D:$D,$C:$C,C3248,$A:$A,_xlfn.MAXIFS($A:$A,$A:$A,"&lt;"&amp;A3248))+SUMIFS(Movimentacao!$D:$D,Movimentacao!$C:$C,C3248,Movimentacao!$A:$A,A3248)</f>
        <v>84256</v>
      </c>
      <c r="E3248" s="2">
        <v>49.14</v>
      </c>
      <c r="F3248" s="2">
        <f t="shared" si="51"/>
        <v>4140339.84</v>
      </c>
    </row>
    <row r="3249" spans="1:6" x14ac:dyDescent="0.25">
      <c r="A3249" s="4">
        <v>44540</v>
      </c>
      <c r="B3249" t="s">
        <v>12</v>
      </c>
      <c r="C3249" t="s">
        <v>2685</v>
      </c>
      <c r="D3249" s="7">
        <f>SUMIFS($D:$D,$C:$C,C3249,$A:$A,_xlfn.MAXIFS($A:$A,$A:$A,"&lt;"&amp;A3249))+SUMIFS(Movimentacao!$D:$D,Movimentacao!$C:$C,C3249,Movimentacao!$A:$A,A3249)</f>
        <v>177767</v>
      </c>
      <c r="E3249" s="2">
        <v>103.8</v>
      </c>
      <c r="F3249" s="2">
        <f t="shared" si="51"/>
        <v>18452214.599999998</v>
      </c>
    </row>
    <row r="3250" spans="1:6" x14ac:dyDescent="0.25">
      <c r="A3250" s="4">
        <v>44540</v>
      </c>
      <c r="B3250" t="s">
        <v>12</v>
      </c>
      <c r="C3250" t="s">
        <v>2687</v>
      </c>
      <c r="D3250" s="7">
        <f>SUMIFS($D:$D,$C:$C,C3250,$A:$A,_xlfn.MAXIFS($A:$A,$A:$A,"&lt;"&amp;A3250))+SUMIFS(Movimentacao!$D:$D,Movimentacao!$C:$C,C3250,Movimentacao!$A:$A,A3250)</f>
        <v>6604</v>
      </c>
      <c r="E3250" s="2">
        <v>72.349999999999994</v>
      </c>
      <c r="F3250" s="2">
        <f t="shared" si="51"/>
        <v>477799.39999999997</v>
      </c>
    </row>
    <row r="3251" spans="1:6" x14ac:dyDescent="0.25">
      <c r="A3251" s="4">
        <v>44540</v>
      </c>
      <c r="B3251" t="s">
        <v>12</v>
      </c>
      <c r="C3251" t="s">
        <v>2682</v>
      </c>
      <c r="D3251" s="7">
        <f>SUMIFS($D:$D,$C:$C,C3251,$A:$A,_xlfn.MAXIFS($A:$A,$A:$A,"&lt;"&amp;A3251))+SUMIFS(Movimentacao!$D:$D,Movimentacao!$C:$C,C3251,Movimentacao!$A:$A,A3251)</f>
        <v>79643</v>
      </c>
      <c r="E3251" s="2">
        <v>83.65</v>
      </c>
      <c r="F3251" s="2">
        <f t="shared" si="51"/>
        <v>6662136.9500000002</v>
      </c>
    </row>
    <row r="3252" spans="1:6" x14ac:dyDescent="0.25">
      <c r="A3252" s="4">
        <v>44540</v>
      </c>
      <c r="B3252" t="s">
        <v>12</v>
      </c>
      <c r="C3252" t="s">
        <v>2680</v>
      </c>
      <c r="D3252" s="7">
        <f>SUMIFS($D:$D,$C:$C,C3252,$A:$A,_xlfn.MAXIFS($A:$A,$A:$A,"&lt;"&amp;A3252))+SUMIFS(Movimentacao!$D:$D,Movimentacao!$C:$C,C3252,Movimentacao!$A:$A,A3252)</f>
        <v>146850</v>
      </c>
      <c r="E3252" s="2">
        <v>100.5</v>
      </c>
      <c r="F3252" s="2">
        <f t="shared" si="51"/>
        <v>14758425</v>
      </c>
    </row>
    <row r="3253" spans="1:6" x14ac:dyDescent="0.25">
      <c r="A3253" s="4">
        <v>44540</v>
      </c>
      <c r="B3253" t="s">
        <v>12</v>
      </c>
      <c r="C3253" t="s">
        <v>2672</v>
      </c>
      <c r="D3253" s="7">
        <f>SUMIFS($D:$D,$C:$C,C3253,$A:$A,_xlfn.MAXIFS($A:$A,$A:$A,"&lt;"&amp;A3253))+SUMIFS(Movimentacao!$D:$D,Movimentacao!$C:$C,C3253,Movimentacao!$A:$A,A3253)</f>
        <v>15584</v>
      </c>
      <c r="E3253" s="2">
        <v>77</v>
      </c>
      <c r="F3253" s="2">
        <f t="shared" si="51"/>
        <v>1199968</v>
      </c>
    </row>
    <row r="3254" spans="1:6" x14ac:dyDescent="0.25">
      <c r="A3254" s="4">
        <v>44540</v>
      </c>
      <c r="B3254" t="s">
        <v>12</v>
      </c>
      <c r="C3254" t="s">
        <v>2671</v>
      </c>
      <c r="D3254" s="7">
        <f>SUMIFS($D:$D,$C:$C,C3254,$A:$A,_xlfn.MAXIFS($A:$A,$A:$A,"&lt;"&amp;A3254))+SUMIFS(Movimentacao!$D:$D,Movimentacao!$C:$C,C3254,Movimentacao!$A:$A,A3254)</f>
        <v>32373</v>
      </c>
      <c r="E3254" s="2">
        <v>165.8</v>
      </c>
      <c r="F3254" s="2">
        <f t="shared" si="51"/>
        <v>5367443.4000000004</v>
      </c>
    </row>
    <row r="3255" spans="1:6" x14ac:dyDescent="0.25">
      <c r="A3255" s="4">
        <v>44540</v>
      </c>
      <c r="B3255" t="s">
        <v>12</v>
      </c>
      <c r="C3255" t="s">
        <v>56</v>
      </c>
      <c r="D3255" s="7">
        <f>SUMIFS($D:$D,$C:$C,C3255,$A:$A,_xlfn.MAXIFS($A:$A,$A:$A,"&lt;"&amp;A3255))+SUMIFS(Movimentacao!$D:$D,Movimentacao!$C:$C,C3255,Movimentacao!$A:$A,A3255)</f>
        <v>34492</v>
      </c>
      <c r="E3255" s="2">
        <v>97.3</v>
      </c>
      <c r="F3255" s="2">
        <f t="shared" si="51"/>
        <v>3356071.6</v>
      </c>
    </row>
    <row r="3256" spans="1:6" x14ac:dyDescent="0.25">
      <c r="A3256" s="4">
        <v>44540</v>
      </c>
      <c r="B3256" t="s">
        <v>12</v>
      </c>
      <c r="C3256" t="s">
        <v>55</v>
      </c>
      <c r="D3256" s="7">
        <f>SUMIFS($D:$D,$C:$C,C3256,$A:$A,_xlfn.MAXIFS($A:$A,$A:$A,"&lt;"&amp;A3256))+SUMIFS(Movimentacao!$D:$D,Movimentacao!$C:$C,C3256,Movimentacao!$A:$A,A3256)</f>
        <v>30794</v>
      </c>
      <c r="E3256" s="2">
        <v>96.99</v>
      </c>
      <c r="F3256" s="2">
        <f t="shared" si="51"/>
        <v>2986710.06</v>
      </c>
    </row>
    <row r="3257" spans="1:6" x14ac:dyDescent="0.25">
      <c r="A3257" s="4">
        <v>44540</v>
      </c>
      <c r="B3257" t="s">
        <v>12</v>
      </c>
      <c r="C3257" t="s">
        <v>2689</v>
      </c>
      <c r="D3257" s="7">
        <f>SUMIFS($D:$D,$C:$C,C3257,$A:$A,_xlfn.MAXIFS($A:$A,$A:$A,"&lt;"&amp;A3257))+SUMIFS(Movimentacao!$D:$D,Movimentacao!$C:$C,C3257,Movimentacao!$A:$A,A3257)</f>
        <v>349738</v>
      </c>
      <c r="E3257" s="2">
        <v>100.1</v>
      </c>
      <c r="F3257" s="2">
        <f t="shared" si="51"/>
        <v>35008773.799999997</v>
      </c>
    </row>
    <row r="3258" spans="1:6" x14ac:dyDescent="0.25">
      <c r="A3258" s="4">
        <v>44540</v>
      </c>
      <c r="B3258" t="s">
        <v>12</v>
      </c>
      <c r="C3258" t="s">
        <v>53</v>
      </c>
      <c r="D3258" s="7">
        <f>SUMIFS($D:$D,$C:$C,C3258,$A:$A,_xlfn.MAXIFS($A:$A,$A:$A,"&lt;"&amp;A3258))+SUMIFS(Movimentacao!$D:$D,Movimentacao!$C:$C,C3258,Movimentacao!$A:$A,A3258)</f>
        <v>0</v>
      </c>
      <c r="E3258" s="2">
        <v>93</v>
      </c>
      <c r="F3258" s="2">
        <f t="shared" si="51"/>
        <v>0</v>
      </c>
    </row>
    <row r="3259" spans="1:6" x14ac:dyDescent="0.25">
      <c r="A3259" s="4">
        <v>44540</v>
      </c>
      <c r="B3259" t="s">
        <v>12</v>
      </c>
      <c r="C3259" t="s">
        <v>52</v>
      </c>
      <c r="D3259" s="7">
        <f>SUMIFS($D:$D,$C:$C,C3259,$A:$A,_xlfn.MAXIFS($A:$A,$A:$A,"&lt;"&amp;A3259))+SUMIFS(Movimentacao!$D:$D,Movimentacao!$C:$C,C3259,Movimentacao!$A:$A,A3259)</f>
        <v>187039</v>
      </c>
      <c r="E3259" s="2">
        <v>97.94</v>
      </c>
      <c r="F3259" s="2">
        <f t="shared" si="51"/>
        <v>18318599.66</v>
      </c>
    </row>
    <row r="3260" spans="1:6" x14ac:dyDescent="0.25">
      <c r="A3260" s="4">
        <v>44540</v>
      </c>
      <c r="B3260" t="s">
        <v>12</v>
      </c>
      <c r="C3260" t="s">
        <v>51</v>
      </c>
      <c r="D3260" s="7">
        <f>SUMIFS($D:$D,$C:$C,C3260,$A:$A,_xlfn.MAXIFS($A:$A,$A:$A,"&lt;"&amp;A3260))+SUMIFS(Movimentacao!$D:$D,Movimentacao!$C:$C,C3260,Movimentacao!$A:$A,A3260)</f>
        <v>34212</v>
      </c>
      <c r="E3260" s="2">
        <v>100.96</v>
      </c>
      <c r="F3260" s="2">
        <f t="shared" si="51"/>
        <v>3454043.52</v>
      </c>
    </row>
    <row r="3261" spans="1:6" x14ac:dyDescent="0.25">
      <c r="A3261" s="4">
        <v>44540</v>
      </c>
      <c r="B3261" t="s">
        <v>12</v>
      </c>
      <c r="C3261" t="s">
        <v>50</v>
      </c>
      <c r="D3261" s="7">
        <f>SUMIFS($D:$D,$C:$C,C3261,$A:$A,_xlfn.MAXIFS($A:$A,$A:$A,"&lt;"&amp;A3261))+SUMIFS(Movimentacao!$D:$D,Movimentacao!$C:$C,C3261,Movimentacao!$A:$A,A3261)</f>
        <v>86312</v>
      </c>
      <c r="E3261" s="2">
        <v>97.85</v>
      </c>
      <c r="F3261" s="2">
        <f t="shared" si="51"/>
        <v>8445629.1999999993</v>
      </c>
    </row>
    <row r="3262" spans="1:6" x14ac:dyDescent="0.25">
      <c r="A3262" s="4">
        <v>44540</v>
      </c>
      <c r="B3262" t="s">
        <v>12</v>
      </c>
      <c r="C3262" t="s">
        <v>49</v>
      </c>
      <c r="D3262" s="7">
        <f>SUMIFS($D:$D,$C:$C,C3262,$A:$A,_xlfn.MAXIFS($A:$A,$A:$A,"&lt;"&amp;A3262))+SUMIFS(Movimentacao!$D:$D,Movimentacao!$C:$C,C3262,Movimentacao!$A:$A,A3262)</f>
        <v>32774</v>
      </c>
      <c r="E3262" s="2">
        <v>63</v>
      </c>
      <c r="F3262" s="2">
        <f t="shared" si="51"/>
        <v>2064762</v>
      </c>
    </row>
    <row r="3263" spans="1:6" x14ac:dyDescent="0.25">
      <c r="A3263" s="4">
        <v>44540</v>
      </c>
      <c r="B3263" t="s">
        <v>12</v>
      </c>
      <c r="C3263" t="s">
        <v>48</v>
      </c>
      <c r="D3263" s="7">
        <f>SUMIFS($D:$D,$C:$C,C3263,$A:$A,_xlfn.MAXIFS($A:$A,$A:$A,"&lt;"&amp;A3263))+SUMIFS(Movimentacao!$D:$D,Movimentacao!$C:$C,C3263,Movimentacao!$A:$A,A3263)</f>
        <v>38548</v>
      </c>
      <c r="E3263" s="2">
        <v>98.47</v>
      </c>
      <c r="F3263" s="2">
        <f t="shared" si="51"/>
        <v>3795821.56</v>
      </c>
    </row>
    <row r="3264" spans="1:6" x14ac:dyDescent="0.25">
      <c r="A3264" s="4">
        <v>44540</v>
      </c>
      <c r="B3264" t="s">
        <v>12</v>
      </c>
      <c r="C3264" t="s">
        <v>47</v>
      </c>
      <c r="D3264" s="7">
        <f>SUMIFS($D:$D,$C:$C,C3264,$A:$A,_xlfn.MAXIFS($A:$A,$A:$A,"&lt;"&amp;A3264))+SUMIFS(Movimentacao!$D:$D,Movimentacao!$C:$C,C3264,Movimentacao!$A:$A,A3264)</f>
        <v>72562</v>
      </c>
      <c r="E3264" s="2">
        <v>70.760000000000005</v>
      </c>
      <c r="F3264" s="2">
        <f t="shared" si="51"/>
        <v>5134487.12</v>
      </c>
    </row>
    <row r="3265" spans="1:6" x14ac:dyDescent="0.25">
      <c r="A3265" s="4">
        <v>44540</v>
      </c>
      <c r="B3265" t="s">
        <v>12</v>
      </c>
      <c r="C3265" t="s">
        <v>54</v>
      </c>
      <c r="D3265" s="7">
        <f>SUMIFS($D:$D,$C:$C,C3265,$A:$A,_xlfn.MAXIFS($A:$A,$A:$A,"&lt;"&amp;A3265))+SUMIFS(Movimentacao!$D:$D,Movimentacao!$C:$C,C3265,Movimentacao!$A:$A,A3265)</f>
        <v>84256</v>
      </c>
      <c r="E3265" s="2">
        <v>49.05</v>
      </c>
      <c r="F3265" s="2">
        <f t="shared" si="51"/>
        <v>4132756.8</v>
      </c>
    </row>
    <row r="3266" spans="1:6" x14ac:dyDescent="0.25">
      <c r="A3266" s="4">
        <v>44543</v>
      </c>
      <c r="B3266" t="s">
        <v>12</v>
      </c>
      <c r="C3266" t="s">
        <v>2685</v>
      </c>
      <c r="D3266" s="7">
        <f>SUMIFS($D:$D,$C:$C,C3266,$A:$A,_xlfn.MAXIFS($A:$A,$A:$A,"&lt;"&amp;A3266))+SUMIFS(Movimentacao!$D:$D,Movimentacao!$C:$C,C3266,Movimentacao!$A:$A,A3266)</f>
        <v>177767</v>
      </c>
      <c r="E3266" s="2">
        <v>103.71</v>
      </c>
      <c r="F3266" s="2">
        <f t="shared" si="51"/>
        <v>18436215.57</v>
      </c>
    </row>
    <row r="3267" spans="1:6" x14ac:dyDescent="0.25">
      <c r="A3267" s="4">
        <v>44543</v>
      </c>
      <c r="B3267" t="s">
        <v>12</v>
      </c>
      <c r="C3267" t="s">
        <v>2689</v>
      </c>
      <c r="D3267" s="7">
        <f>SUMIFS($D:$D,$C:$C,C3267,$A:$A,_xlfn.MAXIFS($A:$A,$A:$A,"&lt;"&amp;A3267))+SUMIFS(Movimentacao!$D:$D,Movimentacao!$C:$C,C3267,Movimentacao!$A:$A,A3267)</f>
        <v>349861</v>
      </c>
      <c r="E3267" s="2">
        <v>100.06</v>
      </c>
      <c r="F3267" s="2">
        <f t="shared" si="51"/>
        <v>35007091.660000004</v>
      </c>
    </row>
    <row r="3268" spans="1:6" x14ac:dyDescent="0.25">
      <c r="A3268" s="4">
        <v>44543</v>
      </c>
      <c r="B3268" t="s">
        <v>12</v>
      </c>
      <c r="C3268" t="s">
        <v>2687</v>
      </c>
      <c r="D3268" s="7">
        <f>SUMIFS($D:$D,$C:$C,C3268,$A:$A,_xlfn.MAXIFS($A:$A,$A:$A,"&lt;"&amp;A3268))+SUMIFS(Movimentacao!$D:$D,Movimentacao!$C:$C,C3268,Movimentacao!$A:$A,A3268)</f>
        <v>6604</v>
      </c>
      <c r="E3268" s="2">
        <v>71.67</v>
      </c>
      <c r="F3268" s="2">
        <f t="shared" si="51"/>
        <v>473308.68</v>
      </c>
    </row>
    <row r="3269" spans="1:6" x14ac:dyDescent="0.25">
      <c r="A3269" s="4">
        <v>44543</v>
      </c>
      <c r="B3269" t="s">
        <v>12</v>
      </c>
      <c r="C3269" t="s">
        <v>2682</v>
      </c>
      <c r="D3269" s="7">
        <f>SUMIFS($D:$D,$C:$C,C3269,$A:$A,_xlfn.MAXIFS($A:$A,$A:$A,"&lt;"&amp;A3269))+SUMIFS(Movimentacao!$D:$D,Movimentacao!$C:$C,C3269,Movimentacao!$A:$A,A3269)</f>
        <v>79643</v>
      </c>
      <c r="E3269" s="2">
        <v>83.5</v>
      </c>
      <c r="F3269" s="2">
        <f t="shared" si="51"/>
        <v>6650190.5</v>
      </c>
    </row>
    <row r="3270" spans="1:6" x14ac:dyDescent="0.25">
      <c r="A3270" s="4">
        <v>44543</v>
      </c>
      <c r="B3270" t="s">
        <v>12</v>
      </c>
      <c r="C3270" t="s">
        <v>2680</v>
      </c>
      <c r="D3270" s="7">
        <f>SUMIFS($D:$D,$C:$C,C3270,$A:$A,_xlfn.MAXIFS($A:$A,$A:$A,"&lt;"&amp;A3270))+SUMIFS(Movimentacao!$D:$D,Movimentacao!$C:$C,C3270,Movimentacao!$A:$A,A3270)</f>
        <v>146850</v>
      </c>
      <c r="E3270" s="2">
        <v>99.25</v>
      </c>
      <c r="F3270" s="2">
        <f t="shared" si="51"/>
        <v>14574862.5</v>
      </c>
    </row>
    <row r="3271" spans="1:6" x14ac:dyDescent="0.25">
      <c r="A3271" s="4">
        <v>44543</v>
      </c>
      <c r="B3271" t="s">
        <v>12</v>
      </c>
      <c r="C3271" t="s">
        <v>2672</v>
      </c>
      <c r="D3271" s="7">
        <f>SUMIFS($D:$D,$C:$C,C3271,$A:$A,_xlfn.MAXIFS($A:$A,$A:$A,"&lt;"&amp;A3271))+SUMIFS(Movimentacao!$D:$D,Movimentacao!$C:$C,C3271,Movimentacao!$A:$A,A3271)</f>
        <v>15584</v>
      </c>
      <c r="E3271" s="2">
        <v>77.23</v>
      </c>
      <c r="F3271" s="2">
        <f t="shared" si="51"/>
        <v>1203552.32</v>
      </c>
    </row>
    <row r="3272" spans="1:6" x14ac:dyDescent="0.25">
      <c r="A3272" s="4">
        <v>44543</v>
      </c>
      <c r="B3272" t="s">
        <v>12</v>
      </c>
      <c r="C3272" t="s">
        <v>2671</v>
      </c>
      <c r="D3272" s="7">
        <f>SUMIFS($D:$D,$C:$C,C3272,$A:$A,_xlfn.MAXIFS($A:$A,$A:$A,"&lt;"&amp;A3272))+SUMIFS(Movimentacao!$D:$D,Movimentacao!$C:$C,C3272,Movimentacao!$A:$A,A3272)</f>
        <v>32373</v>
      </c>
      <c r="E3272" s="2">
        <v>167.19</v>
      </c>
      <c r="F3272" s="2">
        <f t="shared" si="51"/>
        <v>5412441.8700000001</v>
      </c>
    </row>
    <row r="3273" spans="1:6" x14ac:dyDescent="0.25">
      <c r="A3273" s="4">
        <v>44543</v>
      </c>
      <c r="B3273" t="s">
        <v>12</v>
      </c>
      <c r="C3273" t="s">
        <v>56</v>
      </c>
      <c r="D3273" s="7">
        <f>SUMIFS($D:$D,$C:$C,C3273,$A:$A,_xlfn.MAXIFS($A:$A,$A:$A,"&lt;"&amp;A3273))+SUMIFS(Movimentacao!$D:$D,Movimentacao!$C:$C,C3273,Movimentacao!$A:$A,A3273)</f>
        <v>34492</v>
      </c>
      <c r="E3273" s="2">
        <v>95.5</v>
      </c>
      <c r="F3273" s="2">
        <f t="shared" ref="F3273:F3336" si="52">D3273*E3273</f>
        <v>3293986</v>
      </c>
    </row>
    <row r="3274" spans="1:6" x14ac:dyDescent="0.25">
      <c r="A3274" s="4">
        <v>44543</v>
      </c>
      <c r="B3274" t="s">
        <v>12</v>
      </c>
      <c r="C3274" t="s">
        <v>55</v>
      </c>
      <c r="D3274" s="7">
        <f>SUMIFS($D:$D,$C:$C,C3274,$A:$A,_xlfn.MAXIFS($A:$A,$A:$A,"&lt;"&amp;A3274))+SUMIFS(Movimentacao!$D:$D,Movimentacao!$C:$C,C3274,Movimentacao!$A:$A,A3274)</f>
        <v>30794</v>
      </c>
      <c r="E3274" s="2">
        <v>95.06</v>
      </c>
      <c r="F3274" s="2">
        <f t="shared" si="52"/>
        <v>2927277.64</v>
      </c>
    </row>
    <row r="3275" spans="1:6" x14ac:dyDescent="0.25">
      <c r="A3275" s="4">
        <v>44543</v>
      </c>
      <c r="B3275" t="s">
        <v>12</v>
      </c>
      <c r="C3275" t="s">
        <v>52</v>
      </c>
      <c r="D3275" s="7">
        <f>SUMIFS($D:$D,$C:$C,C3275,$A:$A,_xlfn.MAXIFS($A:$A,$A:$A,"&lt;"&amp;A3275))+SUMIFS(Movimentacao!$D:$D,Movimentacao!$C:$C,C3275,Movimentacao!$A:$A,A3275)</f>
        <v>187039</v>
      </c>
      <c r="E3275" s="2">
        <v>96.18</v>
      </c>
      <c r="F3275" s="2">
        <f t="shared" si="52"/>
        <v>17989411.02</v>
      </c>
    </row>
    <row r="3276" spans="1:6" x14ac:dyDescent="0.25">
      <c r="A3276" s="4">
        <v>44543</v>
      </c>
      <c r="B3276" t="s">
        <v>12</v>
      </c>
      <c r="C3276" t="s">
        <v>51</v>
      </c>
      <c r="D3276" s="7">
        <f>SUMIFS($D:$D,$C:$C,C3276,$A:$A,_xlfn.MAXIFS($A:$A,$A:$A,"&lt;"&amp;A3276))+SUMIFS(Movimentacao!$D:$D,Movimentacao!$C:$C,C3276,Movimentacao!$A:$A,A3276)</f>
        <v>34212</v>
      </c>
      <c r="E3276" s="2">
        <v>99.25</v>
      </c>
      <c r="F3276" s="2">
        <f t="shared" si="52"/>
        <v>3395541</v>
      </c>
    </row>
    <row r="3277" spans="1:6" x14ac:dyDescent="0.25">
      <c r="A3277" s="4">
        <v>44543</v>
      </c>
      <c r="B3277" t="s">
        <v>12</v>
      </c>
      <c r="C3277" t="s">
        <v>50</v>
      </c>
      <c r="D3277" s="7">
        <f>SUMIFS($D:$D,$C:$C,C3277,$A:$A,_xlfn.MAXIFS($A:$A,$A:$A,"&lt;"&amp;A3277))+SUMIFS(Movimentacao!$D:$D,Movimentacao!$C:$C,C3277,Movimentacao!$A:$A,A3277)</f>
        <v>86312</v>
      </c>
      <c r="E3277" s="2">
        <v>97.12</v>
      </c>
      <c r="F3277" s="2">
        <f t="shared" si="52"/>
        <v>8382621.4400000004</v>
      </c>
    </row>
    <row r="3278" spans="1:6" x14ac:dyDescent="0.25">
      <c r="A3278" s="4">
        <v>44543</v>
      </c>
      <c r="B3278" t="s">
        <v>12</v>
      </c>
      <c r="C3278" t="s">
        <v>49</v>
      </c>
      <c r="D3278" s="7">
        <f>SUMIFS($D:$D,$C:$C,C3278,$A:$A,_xlfn.MAXIFS($A:$A,$A:$A,"&lt;"&amp;A3278))+SUMIFS(Movimentacao!$D:$D,Movimentacao!$C:$C,C3278,Movimentacao!$A:$A,A3278)</f>
        <v>32774</v>
      </c>
      <c r="E3278" s="2">
        <v>62.5</v>
      </c>
      <c r="F3278" s="2">
        <f t="shared" si="52"/>
        <v>2048375</v>
      </c>
    </row>
    <row r="3279" spans="1:6" x14ac:dyDescent="0.25">
      <c r="A3279" s="4">
        <v>44543</v>
      </c>
      <c r="B3279" t="s">
        <v>12</v>
      </c>
      <c r="C3279" t="s">
        <v>48</v>
      </c>
      <c r="D3279" s="7">
        <f>SUMIFS($D:$D,$C:$C,C3279,$A:$A,_xlfn.MAXIFS($A:$A,$A:$A,"&lt;"&amp;A3279))+SUMIFS(Movimentacao!$D:$D,Movimentacao!$C:$C,C3279,Movimentacao!$A:$A,A3279)</f>
        <v>38548</v>
      </c>
      <c r="E3279" s="2">
        <v>96.29</v>
      </c>
      <c r="F3279" s="2">
        <f t="shared" si="52"/>
        <v>3711786.9200000004</v>
      </c>
    </row>
    <row r="3280" spans="1:6" x14ac:dyDescent="0.25">
      <c r="A3280" s="4">
        <v>44543</v>
      </c>
      <c r="B3280" t="s">
        <v>12</v>
      </c>
      <c r="C3280" t="s">
        <v>47</v>
      </c>
      <c r="D3280" s="7">
        <f>SUMIFS($D:$D,$C:$C,C3280,$A:$A,_xlfn.MAXIFS($A:$A,$A:$A,"&lt;"&amp;A3280))+SUMIFS(Movimentacao!$D:$D,Movimentacao!$C:$C,C3280,Movimentacao!$A:$A,A3280)</f>
        <v>72562</v>
      </c>
      <c r="E3280" s="2">
        <v>70.97</v>
      </c>
      <c r="F3280" s="2">
        <f t="shared" si="52"/>
        <v>5149725.1399999997</v>
      </c>
    </row>
    <row r="3281" spans="1:6" x14ac:dyDescent="0.25">
      <c r="A3281" s="4">
        <v>44543</v>
      </c>
      <c r="B3281" t="s">
        <v>12</v>
      </c>
      <c r="C3281" t="s">
        <v>54</v>
      </c>
      <c r="D3281" s="7">
        <f>SUMIFS($D:$D,$C:$C,C3281,$A:$A,_xlfn.MAXIFS($A:$A,$A:$A,"&lt;"&amp;A3281))+SUMIFS(Movimentacao!$D:$D,Movimentacao!$C:$C,C3281,Movimentacao!$A:$A,A3281)</f>
        <v>84256</v>
      </c>
      <c r="E3281" s="2">
        <v>48.23</v>
      </c>
      <c r="F3281" s="2">
        <f t="shared" si="52"/>
        <v>4063666.88</v>
      </c>
    </row>
    <row r="3282" spans="1:6" x14ac:dyDescent="0.25">
      <c r="A3282" s="4">
        <v>44544</v>
      </c>
      <c r="B3282" t="s">
        <v>12</v>
      </c>
      <c r="C3282" t="s">
        <v>2671</v>
      </c>
      <c r="D3282" s="7">
        <f>SUMIFS($D:$D,$C:$C,C3282,$A:$A,_xlfn.MAXIFS($A:$A,$A:$A,"&lt;"&amp;A3282))+SUMIFS(Movimentacao!$D:$D,Movimentacao!$C:$C,C3282,Movimentacao!$A:$A,A3282)</f>
        <v>32373</v>
      </c>
      <c r="E3282" s="2">
        <v>168.5</v>
      </c>
      <c r="F3282" s="2">
        <f t="shared" si="52"/>
        <v>5454850.5</v>
      </c>
    </row>
    <row r="3283" spans="1:6" x14ac:dyDescent="0.25">
      <c r="A3283" s="4">
        <v>44544</v>
      </c>
      <c r="B3283" t="s">
        <v>12</v>
      </c>
      <c r="C3283" t="s">
        <v>2685</v>
      </c>
      <c r="D3283" s="7">
        <f>SUMIFS($D:$D,$C:$C,C3283,$A:$A,_xlfn.MAXIFS($A:$A,$A:$A,"&lt;"&amp;A3283))+SUMIFS(Movimentacao!$D:$D,Movimentacao!$C:$C,C3283,Movimentacao!$A:$A,A3283)</f>
        <v>177767</v>
      </c>
      <c r="E3283" s="2">
        <v>103.72</v>
      </c>
      <c r="F3283" s="2">
        <f t="shared" si="52"/>
        <v>18437993.239999998</v>
      </c>
    </row>
    <row r="3284" spans="1:6" x14ac:dyDescent="0.25">
      <c r="A3284" s="4">
        <v>44544</v>
      </c>
      <c r="B3284" t="s">
        <v>12</v>
      </c>
      <c r="C3284" t="s">
        <v>2687</v>
      </c>
      <c r="D3284" s="7">
        <f>SUMIFS($D:$D,$C:$C,C3284,$A:$A,_xlfn.MAXIFS($A:$A,$A:$A,"&lt;"&amp;A3284))+SUMIFS(Movimentacao!$D:$D,Movimentacao!$C:$C,C3284,Movimentacao!$A:$A,A3284)</f>
        <v>6604</v>
      </c>
      <c r="E3284" s="2">
        <v>71.81</v>
      </c>
      <c r="F3284" s="2">
        <f t="shared" si="52"/>
        <v>474233.24</v>
      </c>
    </row>
    <row r="3285" spans="1:6" x14ac:dyDescent="0.25">
      <c r="A3285" s="4">
        <v>44544</v>
      </c>
      <c r="B3285" t="s">
        <v>12</v>
      </c>
      <c r="C3285" t="s">
        <v>2682</v>
      </c>
      <c r="D3285" s="7">
        <f>SUMIFS($D:$D,$C:$C,C3285,$A:$A,_xlfn.MAXIFS($A:$A,$A:$A,"&lt;"&amp;A3285))+SUMIFS(Movimentacao!$D:$D,Movimentacao!$C:$C,C3285,Movimentacao!$A:$A,A3285)</f>
        <v>79643</v>
      </c>
      <c r="E3285" s="2">
        <v>83.87</v>
      </c>
      <c r="F3285" s="2">
        <f t="shared" si="52"/>
        <v>6679658.4100000001</v>
      </c>
    </row>
    <row r="3286" spans="1:6" x14ac:dyDescent="0.25">
      <c r="A3286" s="4">
        <v>44544</v>
      </c>
      <c r="B3286" t="s">
        <v>12</v>
      </c>
      <c r="C3286" t="s">
        <v>2680</v>
      </c>
      <c r="D3286" s="7">
        <f>SUMIFS($D:$D,$C:$C,C3286,$A:$A,_xlfn.MAXIFS($A:$A,$A:$A,"&lt;"&amp;A3286))+SUMIFS(Movimentacao!$D:$D,Movimentacao!$C:$C,C3286,Movimentacao!$A:$A,A3286)</f>
        <v>147415</v>
      </c>
      <c r="E3286" s="2">
        <v>99.9</v>
      </c>
      <c r="F3286" s="2">
        <f t="shared" si="52"/>
        <v>14726758.5</v>
      </c>
    </row>
    <row r="3287" spans="1:6" x14ac:dyDescent="0.25">
      <c r="A3287" s="4">
        <v>44544</v>
      </c>
      <c r="B3287" t="s">
        <v>12</v>
      </c>
      <c r="C3287" t="s">
        <v>2672</v>
      </c>
      <c r="D3287" s="7">
        <f>SUMIFS($D:$D,$C:$C,C3287,$A:$A,_xlfn.MAXIFS($A:$A,$A:$A,"&lt;"&amp;A3287))+SUMIFS(Movimentacao!$D:$D,Movimentacao!$C:$C,C3287,Movimentacao!$A:$A,A3287)</f>
        <v>15584</v>
      </c>
      <c r="E3287" s="2">
        <v>76.27</v>
      </c>
      <c r="F3287" s="2">
        <f t="shared" si="52"/>
        <v>1188591.68</v>
      </c>
    </row>
    <row r="3288" spans="1:6" x14ac:dyDescent="0.25">
      <c r="A3288" s="4">
        <v>44544</v>
      </c>
      <c r="B3288" t="s">
        <v>12</v>
      </c>
      <c r="C3288" t="s">
        <v>56</v>
      </c>
      <c r="D3288" s="7">
        <f>SUMIFS($D:$D,$C:$C,C3288,$A:$A,_xlfn.MAXIFS($A:$A,$A:$A,"&lt;"&amp;A3288))+SUMIFS(Movimentacao!$D:$D,Movimentacao!$C:$C,C3288,Movimentacao!$A:$A,A3288)</f>
        <v>34492</v>
      </c>
      <c r="E3288" s="2">
        <v>95.52</v>
      </c>
      <c r="F3288" s="2">
        <f t="shared" si="52"/>
        <v>3294675.84</v>
      </c>
    </row>
    <row r="3289" spans="1:6" x14ac:dyDescent="0.25">
      <c r="A3289" s="4">
        <v>44544</v>
      </c>
      <c r="B3289" t="s">
        <v>12</v>
      </c>
      <c r="C3289" t="s">
        <v>2689</v>
      </c>
      <c r="D3289" s="7">
        <f>SUMIFS($D:$D,$C:$C,C3289,$A:$A,_xlfn.MAXIFS($A:$A,$A:$A,"&lt;"&amp;A3289))+SUMIFS(Movimentacao!$D:$D,Movimentacao!$C:$C,C3289,Movimentacao!$A:$A,A3289)</f>
        <v>349861</v>
      </c>
      <c r="E3289" s="2">
        <v>100.37</v>
      </c>
      <c r="F3289" s="2">
        <f t="shared" si="52"/>
        <v>35115548.57</v>
      </c>
    </row>
    <row r="3290" spans="1:6" x14ac:dyDescent="0.25">
      <c r="A3290" s="4">
        <v>44544</v>
      </c>
      <c r="B3290" t="s">
        <v>12</v>
      </c>
      <c r="C3290" t="s">
        <v>54</v>
      </c>
      <c r="D3290" s="7">
        <f>SUMIFS($D:$D,$C:$C,C3290,$A:$A,_xlfn.MAXIFS($A:$A,$A:$A,"&lt;"&amp;A3290))+SUMIFS(Movimentacao!$D:$D,Movimentacao!$C:$C,C3290,Movimentacao!$A:$A,A3290)</f>
        <v>84256</v>
      </c>
      <c r="E3290" s="2">
        <v>48.16</v>
      </c>
      <c r="F3290" s="2">
        <f t="shared" si="52"/>
        <v>4057768.9599999995</v>
      </c>
    </row>
    <row r="3291" spans="1:6" x14ac:dyDescent="0.25">
      <c r="A3291" s="4">
        <v>44544</v>
      </c>
      <c r="B3291" t="s">
        <v>12</v>
      </c>
      <c r="C3291" t="s">
        <v>47</v>
      </c>
      <c r="D3291" s="7">
        <f>SUMIFS($D:$D,$C:$C,C3291,$A:$A,_xlfn.MAXIFS($A:$A,$A:$A,"&lt;"&amp;A3291))+SUMIFS(Movimentacao!$D:$D,Movimentacao!$C:$C,C3291,Movimentacao!$A:$A,A3291)</f>
        <v>72562</v>
      </c>
      <c r="E3291" s="2">
        <v>72</v>
      </c>
      <c r="F3291" s="2">
        <f t="shared" si="52"/>
        <v>5224464</v>
      </c>
    </row>
    <row r="3292" spans="1:6" x14ac:dyDescent="0.25">
      <c r="A3292" s="4">
        <v>44544</v>
      </c>
      <c r="B3292" t="s">
        <v>12</v>
      </c>
      <c r="C3292" t="s">
        <v>48</v>
      </c>
      <c r="D3292" s="7">
        <f>SUMIFS($D:$D,$C:$C,C3292,$A:$A,_xlfn.MAXIFS($A:$A,$A:$A,"&lt;"&amp;A3292))+SUMIFS(Movimentacao!$D:$D,Movimentacao!$C:$C,C3292,Movimentacao!$A:$A,A3292)</f>
        <v>38548</v>
      </c>
      <c r="E3292" s="2">
        <v>96</v>
      </c>
      <c r="F3292" s="2">
        <f t="shared" si="52"/>
        <v>3700608</v>
      </c>
    </row>
    <row r="3293" spans="1:6" x14ac:dyDescent="0.25">
      <c r="A3293" s="4">
        <v>44544</v>
      </c>
      <c r="B3293" t="s">
        <v>12</v>
      </c>
      <c r="C3293" t="s">
        <v>49</v>
      </c>
      <c r="D3293" s="7">
        <f>SUMIFS($D:$D,$C:$C,C3293,$A:$A,_xlfn.MAXIFS($A:$A,$A:$A,"&lt;"&amp;A3293))+SUMIFS(Movimentacao!$D:$D,Movimentacao!$C:$C,C3293,Movimentacao!$A:$A,A3293)</f>
        <v>32774</v>
      </c>
      <c r="E3293" s="2">
        <v>60.75</v>
      </c>
      <c r="F3293" s="2">
        <f t="shared" si="52"/>
        <v>1991020.5</v>
      </c>
    </row>
    <row r="3294" spans="1:6" x14ac:dyDescent="0.25">
      <c r="A3294" s="4">
        <v>44544</v>
      </c>
      <c r="B3294" t="s">
        <v>12</v>
      </c>
      <c r="C3294" t="s">
        <v>55</v>
      </c>
      <c r="D3294" s="7">
        <f>SUMIFS($D:$D,$C:$C,C3294,$A:$A,_xlfn.MAXIFS($A:$A,$A:$A,"&lt;"&amp;A3294))+SUMIFS(Movimentacao!$D:$D,Movimentacao!$C:$C,C3294,Movimentacao!$A:$A,A3294)</f>
        <v>30794</v>
      </c>
      <c r="E3294" s="2">
        <v>94.01</v>
      </c>
      <c r="F3294" s="2">
        <f t="shared" si="52"/>
        <v>2894943.94</v>
      </c>
    </row>
    <row r="3295" spans="1:6" x14ac:dyDescent="0.25">
      <c r="A3295" s="4">
        <v>44544</v>
      </c>
      <c r="B3295" t="s">
        <v>12</v>
      </c>
      <c r="C3295" t="s">
        <v>51</v>
      </c>
      <c r="D3295" s="7">
        <f>SUMIFS($D:$D,$C:$C,C3295,$A:$A,_xlfn.MAXIFS($A:$A,$A:$A,"&lt;"&amp;A3295))+SUMIFS(Movimentacao!$D:$D,Movimentacao!$C:$C,C3295,Movimentacao!$A:$A,A3295)</f>
        <v>34212</v>
      </c>
      <c r="E3295" s="2">
        <v>99.34</v>
      </c>
      <c r="F3295" s="2">
        <f t="shared" si="52"/>
        <v>3398620.08</v>
      </c>
    </row>
    <row r="3296" spans="1:6" x14ac:dyDescent="0.25">
      <c r="A3296" s="4">
        <v>44544</v>
      </c>
      <c r="B3296" t="s">
        <v>12</v>
      </c>
      <c r="C3296" t="s">
        <v>52</v>
      </c>
      <c r="D3296" s="7">
        <f>SUMIFS($D:$D,$C:$C,C3296,$A:$A,_xlfn.MAXIFS($A:$A,$A:$A,"&lt;"&amp;A3296))+SUMIFS(Movimentacao!$D:$D,Movimentacao!$C:$C,C3296,Movimentacao!$A:$A,A3296)</f>
        <v>187039</v>
      </c>
      <c r="E3296" s="2">
        <v>96.06</v>
      </c>
      <c r="F3296" s="2">
        <f t="shared" si="52"/>
        <v>17966966.34</v>
      </c>
    </row>
    <row r="3297" spans="1:6" x14ac:dyDescent="0.25">
      <c r="A3297" s="4">
        <v>44544</v>
      </c>
      <c r="B3297" t="s">
        <v>12</v>
      </c>
      <c r="C3297" t="s">
        <v>50</v>
      </c>
      <c r="D3297" s="7">
        <f>SUMIFS($D:$D,$C:$C,C3297,$A:$A,_xlfn.MAXIFS($A:$A,$A:$A,"&lt;"&amp;A3297))+SUMIFS(Movimentacao!$D:$D,Movimentacao!$C:$C,C3297,Movimentacao!$A:$A,A3297)</f>
        <v>86312</v>
      </c>
      <c r="E3297" s="2">
        <v>97.93</v>
      </c>
      <c r="F3297" s="2">
        <f t="shared" si="52"/>
        <v>8452534.1600000001</v>
      </c>
    </row>
    <row r="3298" spans="1:6" x14ac:dyDescent="0.25">
      <c r="A3298" s="4">
        <v>44545</v>
      </c>
      <c r="B3298" t="s">
        <v>12</v>
      </c>
      <c r="C3298" t="s">
        <v>2689</v>
      </c>
      <c r="D3298" s="7">
        <f>SUMIFS($D:$D,$C:$C,C3298,$A:$A,_xlfn.MAXIFS($A:$A,$A:$A,"&lt;"&amp;A3298))+SUMIFS(Movimentacao!$D:$D,Movimentacao!$C:$C,C3298,Movimentacao!$A:$A,A3298)</f>
        <v>349861</v>
      </c>
      <c r="E3298" s="2">
        <v>100.68</v>
      </c>
      <c r="F3298" s="2">
        <f t="shared" si="52"/>
        <v>35224005.480000004</v>
      </c>
    </row>
    <row r="3299" spans="1:6" x14ac:dyDescent="0.25">
      <c r="A3299" s="4">
        <v>44545</v>
      </c>
      <c r="B3299" t="s">
        <v>12</v>
      </c>
      <c r="C3299" t="s">
        <v>2687</v>
      </c>
      <c r="D3299" s="7">
        <f>SUMIFS($D:$D,$C:$C,C3299,$A:$A,_xlfn.MAXIFS($A:$A,$A:$A,"&lt;"&amp;A3299))+SUMIFS(Movimentacao!$D:$D,Movimentacao!$C:$C,C3299,Movimentacao!$A:$A,A3299)</f>
        <v>6604</v>
      </c>
      <c r="E3299" s="2">
        <v>71.900000000000006</v>
      </c>
      <c r="F3299" s="2">
        <f t="shared" si="52"/>
        <v>474827.60000000003</v>
      </c>
    </row>
    <row r="3300" spans="1:6" x14ac:dyDescent="0.25">
      <c r="A3300" s="4">
        <v>44545</v>
      </c>
      <c r="B3300" t="s">
        <v>12</v>
      </c>
      <c r="C3300" t="s">
        <v>2682</v>
      </c>
      <c r="D3300" s="7">
        <f>SUMIFS($D:$D,$C:$C,C3300,$A:$A,_xlfn.MAXIFS($A:$A,$A:$A,"&lt;"&amp;A3300))+SUMIFS(Movimentacao!$D:$D,Movimentacao!$C:$C,C3300,Movimentacao!$A:$A,A3300)</f>
        <v>79643</v>
      </c>
      <c r="E3300" s="2">
        <v>83.95</v>
      </c>
      <c r="F3300" s="2">
        <f t="shared" si="52"/>
        <v>6686029.8500000006</v>
      </c>
    </row>
    <row r="3301" spans="1:6" x14ac:dyDescent="0.25">
      <c r="A3301" s="4">
        <v>44545</v>
      </c>
      <c r="B3301" t="s">
        <v>12</v>
      </c>
      <c r="C3301" t="s">
        <v>2680</v>
      </c>
      <c r="D3301" s="7">
        <f>SUMIFS($D:$D,$C:$C,C3301,$A:$A,_xlfn.MAXIFS($A:$A,$A:$A,"&lt;"&amp;A3301))+SUMIFS(Movimentacao!$D:$D,Movimentacao!$C:$C,C3301,Movimentacao!$A:$A,A3301)</f>
        <v>147415</v>
      </c>
      <c r="E3301" s="2">
        <v>100.7</v>
      </c>
      <c r="F3301" s="2">
        <f t="shared" si="52"/>
        <v>14844690.5</v>
      </c>
    </row>
    <row r="3302" spans="1:6" x14ac:dyDescent="0.25">
      <c r="A3302" s="4">
        <v>44545</v>
      </c>
      <c r="B3302" t="s">
        <v>12</v>
      </c>
      <c r="C3302" t="s">
        <v>2672</v>
      </c>
      <c r="D3302" s="7">
        <f>SUMIFS($D:$D,$C:$C,C3302,$A:$A,_xlfn.MAXIFS($A:$A,$A:$A,"&lt;"&amp;A3302))+SUMIFS(Movimentacao!$D:$D,Movimentacao!$C:$C,C3302,Movimentacao!$A:$A,A3302)</f>
        <v>15584</v>
      </c>
      <c r="E3302" s="2">
        <v>75.900000000000006</v>
      </c>
      <c r="F3302" s="2">
        <f t="shared" si="52"/>
        <v>1182825.6000000001</v>
      </c>
    </row>
    <row r="3303" spans="1:6" x14ac:dyDescent="0.25">
      <c r="A3303" s="4">
        <v>44545</v>
      </c>
      <c r="B3303" t="s">
        <v>12</v>
      </c>
      <c r="C3303" t="s">
        <v>2671</v>
      </c>
      <c r="D3303" s="7">
        <f>SUMIFS($D:$D,$C:$C,C3303,$A:$A,_xlfn.MAXIFS($A:$A,$A:$A,"&lt;"&amp;A3303))+SUMIFS(Movimentacao!$D:$D,Movimentacao!$C:$C,C3303,Movimentacao!$A:$A,A3303)</f>
        <v>32373</v>
      </c>
      <c r="E3303" s="2">
        <v>168.65</v>
      </c>
      <c r="F3303" s="2">
        <f t="shared" si="52"/>
        <v>5459706.4500000002</v>
      </c>
    </row>
    <row r="3304" spans="1:6" x14ac:dyDescent="0.25">
      <c r="A3304" s="4">
        <v>44545</v>
      </c>
      <c r="B3304" t="s">
        <v>12</v>
      </c>
      <c r="C3304" t="s">
        <v>56</v>
      </c>
      <c r="D3304" s="7">
        <f>SUMIFS($D:$D,$C:$C,C3304,$A:$A,_xlfn.MAXIFS($A:$A,$A:$A,"&lt;"&amp;A3304))+SUMIFS(Movimentacao!$D:$D,Movimentacao!$C:$C,C3304,Movimentacao!$A:$A,A3304)</f>
        <v>34492</v>
      </c>
      <c r="E3304" s="2">
        <v>96.4</v>
      </c>
      <c r="F3304" s="2">
        <f t="shared" si="52"/>
        <v>3325028.8000000003</v>
      </c>
    </row>
    <row r="3305" spans="1:6" x14ac:dyDescent="0.25">
      <c r="A3305" s="4">
        <v>44545</v>
      </c>
      <c r="B3305" t="s">
        <v>12</v>
      </c>
      <c r="C3305" t="s">
        <v>2685</v>
      </c>
      <c r="D3305" s="7">
        <f>SUMIFS($D:$D,$C:$C,C3305,$A:$A,_xlfn.MAXIFS($A:$A,$A:$A,"&lt;"&amp;A3305))+SUMIFS(Movimentacao!$D:$D,Movimentacao!$C:$C,C3305,Movimentacao!$A:$A,A3305)</f>
        <v>177767</v>
      </c>
      <c r="E3305" s="2">
        <v>102.95</v>
      </c>
      <c r="F3305" s="2">
        <f t="shared" si="52"/>
        <v>18301112.650000002</v>
      </c>
    </row>
    <row r="3306" spans="1:6" x14ac:dyDescent="0.25">
      <c r="A3306" s="4">
        <v>44545</v>
      </c>
      <c r="B3306" t="s">
        <v>12</v>
      </c>
      <c r="C3306" t="s">
        <v>54</v>
      </c>
      <c r="D3306" s="7">
        <f>SUMIFS($D:$D,$C:$C,C3306,$A:$A,_xlfn.MAXIFS($A:$A,$A:$A,"&lt;"&amp;A3306))+SUMIFS(Movimentacao!$D:$D,Movimentacao!$C:$C,C3306,Movimentacao!$A:$A,A3306)</f>
        <v>84256</v>
      </c>
      <c r="E3306" s="2">
        <v>48.25</v>
      </c>
      <c r="F3306" s="2">
        <f t="shared" si="52"/>
        <v>4065352</v>
      </c>
    </row>
    <row r="3307" spans="1:6" x14ac:dyDescent="0.25">
      <c r="A3307" s="4">
        <v>44545</v>
      </c>
      <c r="B3307" t="s">
        <v>12</v>
      </c>
      <c r="C3307" t="s">
        <v>52</v>
      </c>
      <c r="D3307" s="7">
        <f>SUMIFS($D:$D,$C:$C,C3307,$A:$A,_xlfn.MAXIFS($A:$A,$A:$A,"&lt;"&amp;A3307))+SUMIFS(Movimentacao!$D:$D,Movimentacao!$C:$C,C3307,Movimentacao!$A:$A,A3307)</f>
        <v>187039</v>
      </c>
      <c r="E3307" s="2">
        <v>95.9</v>
      </c>
      <c r="F3307" s="2">
        <f t="shared" si="52"/>
        <v>17937040.100000001</v>
      </c>
    </row>
    <row r="3308" spans="1:6" x14ac:dyDescent="0.25">
      <c r="A3308" s="4">
        <v>44545</v>
      </c>
      <c r="B3308" t="s">
        <v>12</v>
      </c>
      <c r="C3308" t="s">
        <v>51</v>
      </c>
      <c r="D3308" s="7">
        <f>SUMIFS($D:$D,$C:$C,C3308,$A:$A,_xlfn.MAXIFS($A:$A,$A:$A,"&lt;"&amp;A3308))+SUMIFS(Movimentacao!$D:$D,Movimentacao!$C:$C,C3308,Movimentacao!$A:$A,A3308)</f>
        <v>34212</v>
      </c>
      <c r="E3308" s="2">
        <v>100.56</v>
      </c>
      <c r="F3308" s="2">
        <f t="shared" si="52"/>
        <v>3440358.72</v>
      </c>
    </row>
    <row r="3309" spans="1:6" x14ac:dyDescent="0.25">
      <c r="A3309" s="4">
        <v>44545</v>
      </c>
      <c r="B3309" t="s">
        <v>12</v>
      </c>
      <c r="C3309" t="s">
        <v>50</v>
      </c>
      <c r="D3309" s="7">
        <f>SUMIFS($D:$D,$C:$C,C3309,$A:$A,_xlfn.MAXIFS($A:$A,$A:$A,"&lt;"&amp;A3309))+SUMIFS(Movimentacao!$D:$D,Movimentacao!$C:$C,C3309,Movimentacao!$A:$A,A3309)</f>
        <v>86312</v>
      </c>
      <c r="E3309" s="2">
        <v>99.88</v>
      </c>
      <c r="F3309" s="2">
        <f t="shared" si="52"/>
        <v>8620842.5600000005</v>
      </c>
    </row>
    <row r="3310" spans="1:6" x14ac:dyDescent="0.25">
      <c r="A3310" s="4">
        <v>44545</v>
      </c>
      <c r="B3310" t="s">
        <v>12</v>
      </c>
      <c r="C3310" t="s">
        <v>49</v>
      </c>
      <c r="D3310" s="7">
        <f>SUMIFS($D:$D,$C:$C,C3310,$A:$A,_xlfn.MAXIFS($A:$A,$A:$A,"&lt;"&amp;A3310))+SUMIFS(Movimentacao!$D:$D,Movimentacao!$C:$C,C3310,Movimentacao!$A:$A,A3310)</f>
        <v>32774</v>
      </c>
      <c r="E3310" s="2">
        <v>63</v>
      </c>
      <c r="F3310" s="2">
        <f t="shared" si="52"/>
        <v>2064762</v>
      </c>
    </row>
    <row r="3311" spans="1:6" x14ac:dyDescent="0.25">
      <c r="A3311" s="4">
        <v>44545</v>
      </c>
      <c r="B3311" t="s">
        <v>12</v>
      </c>
      <c r="C3311" t="s">
        <v>48</v>
      </c>
      <c r="D3311" s="7">
        <f>SUMIFS($D:$D,$C:$C,C3311,$A:$A,_xlfn.MAXIFS($A:$A,$A:$A,"&lt;"&amp;A3311))+SUMIFS(Movimentacao!$D:$D,Movimentacao!$C:$C,C3311,Movimentacao!$A:$A,A3311)</f>
        <v>38548</v>
      </c>
      <c r="E3311" s="2">
        <v>97.27</v>
      </c>
      <c r="F3311" s="2">
        <f t="shared" si="52"/>
        <v>3749563.96</v>
      </c>
    </row>
    <row r="3312" spans="1:6" x14ac:dyDescent="0.25">
      <c r="A3312" s="4">
        <v>44545</v>
      </c>
      <c r="B3312" t="s">
        <v>12</v>
      </c>
      <c r="C3312" t="s">
        <v>47</v>
      </c>
      <c r="D3312" s="7">
        <f>SUMIFS($D:$D,$C:$C,C3312,$A:$A,_xlfn.MAXIFS($A:$A,$A:$A,"&lt;"&amp;A3312))+SUMIFS(Movimentacao!$D:$D,Movimentacao!$C:$C,C3312,Movimentacao!$A:$A,A3312)</f>
        <v>72562</v>
      </c>
      <c r="E3312" s="2">
        <v>70.5</v>
      </c>
      <c r="F3312" s="2">
        <f t="shared" si="52"/>
        <v>5115621</v>
      </c>
    </row>
    <row r="3313" spans="1:6" x14ac:dyDescent="0.25">
      <c r="A3313" s="4">
        <v>44545</v>
      </c>
      <c r="B3313" t="s">
        <v>12</v>
      </c>
      <c r="C3313" t="s">
        <v>55</v>
      </c>
      <c r="D3313" s="7">
        <f>SUMIFS($D:$D,$C:$C,C3313,$A:$A,_xlfn.MAXIFS($A:$A,$A:$A,"&lt;"&amp;A3313))+SUMIFS(Movimentacao!$D:$D,Movimentacao!$C:$C,C3313,Movimentacao!$A:$A,A3313)</f>
        <v>30794</v>
      </c>
      <c r="E3313" s="2">
        <v>94.02</v>
      </c>
      <c r="F3313" s="2">
        <f t="shared" si="52"/>
        <v>2895251.88</v>
      </c>
    </row>
    <row r="3314" spans="1:6" x14ac:dyDescent="0.25">
      <c r="A3314" s="4">
        <v>44546</v>
      </c>
      <c r="B3314" t="s">
        <v>12</v>
      </c>
      <c r="C3314" t="s">
        <v>2685</v>
      </c>
      <c r="D3314" s="7">
        <f>SUMIFS($D:$D,$C:$C,C3314,$A:$A,_xlfn.MAXIFS($A:$A,$A:$A,"&lt;"&amp;A3314))+SUMIFS(Movimentacao!$D:$D,Movimentacao!$C:$C,C3314,Movimentacao!$A:$A,A3314)</f>
        <v>168425</v>
      </c>
      <c r="E3314" s="2">
        <v>103.55</v>
      </c>
      <c r="F3314" s="2">
        <f t="shared" si="52"/>
        <v>17440408.75</v>
      </c>
    </row>
    <row r="3315" spans="1:6" x14ac:dyDescent="0.25">
      <c r="A3315" s="4">
        <v>44546</v>
      </c>
      <c r="B3315" t="s">
        <v>12</v>
      </c>
      <c r="C3315" t="s">
        <v>2689</v>
      </c>
      <c r="D3315" s="7">
        <f>SUMIFS($D:$D,$C:$C,C3315,$A:$A,_xlfn.MAXIFS($A:$A,$A:$A,"&lt;"&amp;A3315))+SUMIFS(Movimentacao!$D:$D,Movimentacao!$C:$C,C3315,Movimentacao!$A:$A,A3315)</f>
        <v>349861</v>
      </c>
      <c r="E3315" s="2">
        <v>101.68</v>
      </c>
      <c r="F3315" s="2">
        <f t="shared" si="52"/>
        <v>35573866.480000004</v>
      </c>
    </row>
    <row r="3316" spans="1:6" x14ac:dyDescent="0.25">
      <c r="A3316" s="4">
        <v>44546</v>
      </c>
      <c r="B3316" t="s">
        <v>12</v>
      </c>
      <c r="C3316" t="s">
        <v>2687</v>
      </c>
      <c r="D3316" s="7">
        <f>SUMIFS($D:$D,$C:$C,C3316,$A:$A,_xlfn.MAXIFS($A:$A,$A:$A,"&lt;"&amp;A3316))+SUMIFS(Movimentacao!$D:$D,Movimentacao!$C:$C,C3316,Movimentacao!$A:$A,A3316)</f>
        <v>6604</v>
      </c>
      <c r="E3316" s="2">
        <v>72.349999999999994</v>
      </c>
      <c r="F3316" s="2">
        <f t="shared" si="52"/>
        <v>477799.39999999997</v>
      </c>
    </row>
    <row r="3317" spans="1:6" x14ac:dyDescent="0.25">
      <c r="A3317" s="4">
        <v>44546</v>
      </c>
      <c r="B3317" t="s">
        <v>12</v>
      </c>
      <c r="C3317" t="s">
        <v>2682</v>
      </c>
      <c r="D3317" s="7">
        <f>SUMIFS($D:$D,$C:$C,C3317,$A:$A,_xlfn.MAXIFS($A:$A,$A:$A,"&lt;"&amp;A3317))+SUMIFS(Movimentacao!$D:$D,Movimentacao!$C:$C,C3317,Movimentacao!$A:$A,A3317)</f>
        <v>79643</v>
      </c>
      <c r="E3317" s="2">
        <v>84.51</v>
      </c>
      <c r="F3317" s="2">
        <f t="shared" si="52"/>
        <v>6730629.9300000006</v>
      </c>
    </row>
    <row r="3318" spans="1:6" x14ac:dyDescent="0.25">
      <c r="A3318" s="4">
        <v>44546</v>
      </c>
      <c r="B3318" t="s">
        <v>12</v>
      </c>
      <c r="C3318" t="s">
        <v>2680</v>
      </c>
      <c r="D3318" s="7">
        <f>SUMIFS($D:$D,$C:$C,C3318,$A:$A,_xlfn.MAXIFS($A:$A,$A:$A,"&lt;"&amp;A3318))+SUMIFS(Movimentacao!$D:$D,Movimentacao!$C:$C,C3318,Movimentacao!$A:$A,A3318)</f>
        <v>147415</v>
      </c>
      <c r="E3318" s="2">
        <v>100.8</v>
      </c>
      <c r="F3318" s="2">
        <f t="shared" si="52"/>
        <v>14859432</v>
      </c>
    </row>
    <row r="3319" spans="1:6" x14ac:dyDescent="0.25">
      <c r="A3319" s="4">
        <v>44546</v>
      </c>
      <c r="B3319" t="s">
        <v>12</v>
      </c>
      <c r="C3319" t="s">
        <v>2672</v>
      </c>
      <c r="D3319" s="7">
        <f>SUMIFS($D:$D,$C:$C,C3319,$A:$A,_xlfn.MAXIFS($A:$A,$A:$A,"&lt;"&amp;A3319))+SUMIFS(Movimentacao!$D:$D,Movimentacao!$C:$C,C3319,Movimentacao!$A:$A,A3319)</f>
        <v>15584</v>
      </c>
      <c r="E3319" s="2">
        <v>75.849999999999994</v>
      </c>
      <c r="F3319" s="2">
        <f t="shared" si="52"/>
        <v>1182046.3999999999</v>
      </c>
    </row>
    <row r="3320" spans="1:6" x14ac:dyDescent="0.25">
      <c r="A3320" s="4">
        <v>44546</v>
      </c>
      <c r="B3320" t="s">
        <v>12</v>
      </c>
      <c r="C3320" t="s">
        <v>2671</v>
      </c>
      <c r="D3320" s="7">
        <f>SUMIFS($D:$D,$C:$C,C3320,$A:$A,_xlfn.MAXIFS($A:$A,$A:$A,"&lt;"&amp;A3320))+SUMIFS(Movimentacao!$D:$D,Movimentacao!$C:$C,C3320,Movimentacao!$A:$A,A3320)</f>
        <v>32373</v>
      </c>
      <c r="E3320" s="2">
        <v>171.65</v>
      </c>
      <c r="F3320" s="2">
        <f t="shared" si="52"/>
        <v>5556825.4500000002</v>
      </c>
    </row>
    <row r="3321" spans="1:6" x14ac:dyDescent="0.25">
      <c r="A3321" s="4">
        <v>44546</v>
      </c>
      <c r="B3321" t="s">
        <v>12</v>
      </c>
      <c r="C3321" t="s">
        <v>56</v>
      </c>
      <c r="D3321" s="7">
        <f>SUMIFS($D:$D,$C:$C,C3321,$A:$A,_xlfn.MAXIFS($A:$A,$A:$A,"&lt;"&amp;A3321))+SUMIFS(Movimentacao!$D:$D,Movimentacao!$C:$C,C3321,Movimentacao!$A:$A,A3321)</f>
        <v>34492</v>
      </c>
      <c r="E3321" s="2">
        <v>96.7</v>
      </c>
      <c r="F3321" s="2">
        <f t="shared" si="52"/>
        <v>3335376.4</v>
      </c>
    </row>
    <row r="3322" spans="1:6" x14ac:dyDescent="0.25">
      <c r="A3322" s="4">
        <v>44546</v>
      </c>
      <c r="B3322" t="s">
        <v>12</v>
      </c>
      <c r="C3322" t="s">
        <v>55</v>
      </c>
      <c r="D3322" s="7">
        <f>SUMIFS($D:$D,$C:$C,C3322,$A:$A,_xlfn.MAXIFS($A:$A,$A:$A,"&lt;"&amp;A3322))+SUMIFS(Movimentacao!$D:$D,Movimentacao!$C:$C,C3322,Movimentacao!$A:$A,A3322)</f>
        <v>30794</v>
      </c>
      <c r="E3322" s="2">
        <v>94.02</v>
      </c>
      <c r="F3322" s="2">
        <f t="shared" si="52"/>
        <v>2895251.88</v>
      </c>
    </row>
    <row r="3323" spans="1:6" x14ac:dyDescent="0.25">
      <c r="A3323" s="4">
        <v>44546</v>
      </c>
      <c r="B3323" t="s">
        <v>12</v>
      </c>
      <c r="C3323" t="s">
        <v>52</v>
      </c>
      <c r="D3323" s="7">
        <f>SUMIFS($D:$D,$C:$C,C3323,$A:$A,_xlfn.MAXIFS($A:$A,$A:$A,"&lt;"&amp;A3323))+SUMIFS(Movimentacao!$D:$D,Movimentacao!$C:$C,C3323,Movimentacao!$A:$A,A3323)</f>
        <v>187039</v>
      </c>
      <c r="E3323" s="2">
        <v>95.65</v>
      </c>
      <c r="F3323" s="2">
        <f t="shared" si="52"/>
        <v>17890280.350000001</v>
      </c>
    </row>
    <row r="3324" spans="1:6" x14ac:dyDescent="0.25">
      <c r="A3324" s="4">
        <v>44546</v>
      </c>
      <c r="B3324" t="s">
        <v>12</v>
      </c>
      <c r="C3324" t="s">
        <v>51</v>
      </c>
      <c r="D3324" s="7">
        <f>SUMIFS($D:$D,$C:$C,C3324,$A:$A,_xlfn.MAXIFS($A:$A,$A:$A,"&lt;"&amp;A3324))+SUMIFS(Movimentacao!$D:$D,Movimentacao!$C:$C,C3324,Movimentacao!$A:$A,A3324)</f>
        <v>34212</v>
      </c>
      <c r="E3324" s="2">
        <v>99.82</v>
      </c>
      <c r="F3324" s="2">
        <f t="shared" si="52"/>
        <v>3415041.84</v>
      </c>
    </row>
    <row r="3325" spans="1:6" x14ac:dyDescent="0.25">
      <c r="A3325" s="4">
        <v>44546</v>
      </c>
      <c r="B3325" t="s">
        <v>12</v>
      </c>
      <c r="C3325" t="s">
        <v>50</v>
      </c>
      <c r="D3325" s="7">
        <f>SUMIFS($D:$D,$C:$C,C3325,$A:$A,_xlfn.MAXIFS($A:$A,$A:$A,"&lt;"&amp;A3325))+SUMIFS(Movimentacao!$D:$D,Movimentacao!$C:$C,C3325,Movimentacao!$A:$A,A3325)</f>
        <v>86312</v>
      </c>
      <c r="E3325" s="2">
        <v>96.61</v>
      </c>
      <c r="F3325" s="2">
        <f t="shared" si="52"/>
        <v>8338602.3200000003</v>
      </c>
    </row>
    <row r="3326" spans="1:6" x14ac:dyDescent="0.25">
      <c r="A3326" s="4">
        <v>44546</v>
      </c>
      <c r="B3326" t="s">
        <v>12</v>
      </c>
      <c r="C3326" t="s">
        <v>48</v>
      </c>
      <c r="D3326" s="7">
        <f>SUMIFS($D:$D,$C:$C,C3326,$A:$A,_xlfn.MAXIFS($A:$A,$A:$A,"&lt;"&amp;A3326))+SUMIFS(Movimentacao!$D:$D,Movimentacao!$C:$C,C3326,Movimentacao!$A:$A,A3326)</f>
        <v>38548</v>
      </c>
      <c r="E3326" s="2">
        <v>96.75</v>
      </c>
      <c r="F3326" s="2">
        <f t="shared" si="52"/>
        <v>3729519</v>
      </c>
    </row>
    <row r="3327" spans="1:6" x14ac:dyDescent="0.25">
      <c r="A3327" s="4">
        <v>44546</v>
      </c>
      <c r="B3327" t="s">
        <v>12</v>
      </c>
      <c r="C3327" t="s">
        <v>47</v>
      </c>
      <c r="D3327" s="7">
        <f>SUMIFS($D:$D,$C:$C,C3327,$A:$A,_xlfn.MAXIFS($A:$A,$A:$A,"&lt;"&amp;A3327))+SUMIFS(Movimentacao!$D:$D,Movimentacao!$C:$C,C3327,Movimentacao!$A:$A,A3327)</f>
        <v>72562</v>
      </c>
      <c r="E3327" s="2">
        <v>69.900000000000006</v>
      </c>
      <c r="F3327" s="2">
        <f t="shared" si="52"/>
        <v>5072083.8000000007</v>
      </c>
    </row>
    <row r="3328" spans="1:6" x14ac:dyDescent="0.25">
      <c r="A3328" s="4">
        <v>44546</v>
      </c>
      <c r="B3328" t="s">
        <v>12</v>
      </c>
      <c r="C3328" t="s">
        <v>54</v>
      </c>
      <c r="D3328" s="7">
        <f>SUMIFS($D:$D,$C:$C,C3328,$A:$A,_xlfn.MAXIFS($A:$A,$A:$A,"&lt;"&amp;A3328))+SUMIFS(Movimentacao!$D:$D,Movimentacao!$C:$C,C3328,Movimentacao!$A:$A,A3328)</f>
        <v>84256</v>
      </c>
      <c r="E3328" s="2">
        <v>48.8</v>
      </c>
      <c r="F3328" s="2">
        <f t="shared" si="52"/>
        <v>4111692.8</v>
      </c>
    </row>
    <row r="3329" spans="1:6" x14ac:dyDescent="0.25">
      <c r="A3329" s="4">
        <v>44546</v>
      </c>
      <c r="B3329" t="s">
        <v>12</v>
      </c>
      <c r="C3329" t="s">
        <v>49</v>
      </c>
      <c r="D3329" s="7">
        <f>SUMIFS($D:$D,$C:$C,C3329,$A:$A,_xlfn.MAXIFS($A:$A,$A:$A,"&lt;"&amp;A3329))+SUMIFS(Movimentacao!$D:$D,Movimentacao!$C:$C,C3329,Movimentacao!$A:$A,A3329)</f>
        <v>32774</v>
      </c>
      <c r="E3329" s="2">
        <v>64</v>
      </c>
      <c r="F3329" s="2">
        <f t="shared" si="52"/>
        <v>2097536</v>
      </c>
    </row>
    <row r="3330" spans="1:6" x14ac:dyDescent="0.25">
      <c r="A3330" s="4">
        <v>44547</v>
      </c>
      <c r="B3330" t="s">
        <v>12</v>
      </c>
      <c r="C3330" t="s">
        <v>2685</v>
      </c>
      <c r="D3330" s="7">
        <f>SUMIFS($D:$D,$C:$C,C3330,$A:$A,_xlfn.MAXIFS($A:$A,$A:$A,"&lt;"&amp;A3330))+SUMIFS(Movimentacao!$D:$D,Movimentacao!$C:$C,C3330,Movimentacao!$A:$A,A3330)</f>
        <v>150180</v>
      </c>
      <c r="E3330" s="2">
        <v>103.34</v>
      </c>
      <c r="F3330" s="2">
        <f t="shared" si="52"/>
        <v>15519601.200000001</v>
      </c>
    </row>
    <row r="3331" spans="1:6" x14ac:dyDescent="0.25">
      <c r="A3331" s="4">
        <v>44547</v>
      </c>
      <c r="B3331" t="s">
        <v>12</v>
      </c>
      <c r="C3331" t="s">
        <v>56</v>
      </c>
      <c r="D3331" s="7">
        <f>SUMIFS($D:$D,$C:$C,C3331,$A:$A,_xlfn.MAXIFS($A:$A,$A:$A,"&lt;"&amp;A3331))+SUMIFS(Movimentacao!$D:$D,Movimentacao!$C:$C,C3331,Movimentacao!$A:$A,A3331)</f>
        <v>34492</v>
      </c>
      <c r="E3331" s="2">
        <v>96.29</v>
      </c>
      <c r="F3331" s="2">
        <f t="shared" si="52"/>
        <v>3321234.68</v>
      </c>
    </row>
    <row r="3332" spans="1:6" x14ac:dyDescent="0.25">
      <c r="A3332" s="4">
        <v>44547</v>
      </c>
      <c r="B3332" t="s">
        <v>12</v>
      </c>
      <c r="C3332" t="s">
        <v>2689</v>
      </c>
      <c r="D3332" s="7">
        <f>SUMIFS($D:$D,$C:$C,C3332,$A:$A,_xlfn.MAXIFS($A:$A,$A:$A,"&lt;"&amp;A3332))+SUMIFS(Movimentacao!$D:$D,Movimentacao!$C:$C,C3332,Movimentacao!$A:$A,A3332)</f>
        <v>349861</v>
      </c>
      <c r="E3332" s="2">
        <v>101.86</v>
      </c>
      <c r="F3332" s="2">
        <f t="shared" si="52"/>
        <v>35636841.460000001</v>
      </c>
    </row>
    <row r="3333" spans="1:6" x14ac:dyDescent="0.25">
      <c r="A3333" s="4">
        <v>44547</v>
      </c>
      <c r="B3333" t="s">
        <v>12</v>
      </c>
      <c r="C3333" t="s">
        <v>2687</v>
      </c>
      <c r="D3333" s="7">
        <f>SUMIFS($D:$D,$C:$C,C3333,$A:$A,_xlfn.MAXIFS($A:$A,$A:$A,"&lt;"&amp;A3333))+SUMIFS(Movimentacao!$D:$D,Movimentacao!$C:$C,C3333,Movimentacao!$A:$A,A3333)</f>
        <v>6604</v>
      </c>
      <c r="E3333" s="2">
        <v>72.8</v>
      </c>
      <c r="F3333" s="2">
        <f t="shared" si="52"/>
        <v>480771.19999999995</v>
      </c>
    </row>
    <row r="3334" spans="1:6" x14ac:dyDescent="0.25">
      <c r="A3334" s="4">
        <v>44547</v>
      </c>
      <c r="B3334" t="s">
        <v>12</v>
      </c>
      <c r="C3334" t="s">
        <v>2682</v>
      </c>
      <c r="D3334" s="7">
        <f>SUMIFS($D:$D,$C:$C,C3334,$A:$A,_xlfn.MAXIFS($A:$A,$A:$A,"&lt;"&amp;A3334))+SUMIFS(Movimentacao!$D:$D,Movimentacao!$C:$C,C3334,Movimentacao!$A:$A,A3334)</f>
        <v>79643</v>
      </c>
      <c r="E3334" s="2">
        <v>85</v>
      </c>
      <c r="F3334" s="2">
        <f t="shared" si="52"/>
        <v>6769655</v>
      </c>
    </row>
    <row r="3335" spans="1:6" x14ac:dyDescent="0.25">
      <c r="A3335" s="4">
        <v>44547</v>
      </c>
      <c r="B3335" t="s">
        <v>12</v>
      </c>
      <c r="C3335" t="s">
        <v>2680</v>
      </c>
      <c r="D3335" s="7">
        <f>SUMIFS($D:$D,$C:$C,C3335,$A:$A,_xlfn.MAXIFS($A:$A,$A:$A,"&lt;"&amp;A3335))+SUMIFS(Movimentacao!$D:$D,Movimentacao!$C:$C,C3335,Movimentacao!$A:$A,A3335)</f>
        <v>147415</v>
      </c>
      <c r="E3335" s="2">
        <v>100.58</v>
      </c>
      <c r="F3335" s="2">
        <f t="shared" si="52"/>
        <v>14827000.699999999</v>
      </c>
    </row>
    <row r="3336" spans="1:6" x14ac:dyDescent="0.25">
      <c r="A3336" s="4">
        <v>44547</v>
      </c>
      <c r="B3336" t="s">
        <v>12</v>
      </c>
      <c r="C3336" t="s">
        <v>2672</v>
      </c>
      <c r="D3336" s="7">
        <f>SUMIFS($D:$D,$C:$C,C3336,$A:$A,_xlfn.MAXIFS($A:$A,$A:$A,"&lt;"&amp;A3336))+SUMIFS(Movimentacao!$D:$D,Movimentacao!$C:$C,C3336,Movimentacao!$A:$A,A3336)</f>
        <v>15584</v>
      </c>
      <c r="E3336" s="2">
        <v>76.400000000000006</v>
      </c>
      <c r="F3336" s="2">
        <f t="shared" si="52"/>
        <v>1190617.6000000001</v>
      </c>
    </row>
    <row r="3337" spans="1:6" x14ac:dyDescent="0.25">
      <c r="A3337" s="4">
        <v>44547</v>
      </c>
      <c r="B3337" t="s">
        <v>12</v>
      </c>
      <c r="C3337" t="s">
        <v>2671</v>
      </c>
      <c r="D3337" s="7">
        <f>SUMIFS($D:$D,$C:$C,C3337,$A:$A,_xlfn.MAXIFS($A:$A,$A:$A,"&lt;"&amp;A3337))+SUMIFS(Movimentacao!$D:$D,Movimentacao!$C:$C,C3337,Movimentacao!$A:$A,A3337)</f>
        <v>32373</v>
      </c>
      <c r="E3337" s="2">
        <v>175.11</v>
      </c>
      <c r="F3337" s="2">
        <f t="shared" ref="F3337:F3400" si="53">D3337*E3337</f>
        <v>5668836.0300000003</v>
      </c>
    </row>
    <row r="3338" spans="1:6" x14ac:dyDescent="0.25">
      <c r="A3338" s="4">
        <v>44547</v>
      </c>
      <c r="B3338" t="s">
        <v>12</v>
      </c>
      <c r="C3338" t="s">
        <v>55</v>
      </c>
      <c r="D3338" s="7">
        <f>SUMIFS($D:$D,$C:$C,C3338,$A:$A,_xlfn.MAXIFS($A:$A,$A:$A,"&lt;"&amp;A3338))+SUMIFS(Movimentacao!$D:$D,Movimentacao!$C:$C,C3338,Movimentacao!$A:$A,A3338)</f>
        <v>30794</v>
      </c>
      <c r="E3338" s="2">
        <v>94</v>
      </c>
      <c r="F3338" s="2">
        <f t="shared" si="53"/>
        <v>2894636</v>
      </c>
    </row>
    <row r="3339" spans="1:6" x14ac:dyDescent="0.25">
      <c r="A3339" s="4">
        <v>44547</v>
      </c>
      <c r="B3339" t="s">
        <v>12</v>
      </c>
      <c r="C3339" t="s">
        <v>52</v>
      </c>
      <c r="D3339" s="7">
        <f>SUMIFS($D:$D,$C:$C,C3339,$A:$A,_xlfn.MAXIFS($A:$A,$A:$A,"&lt;"&amp;A3339))+SUMIFS(Movimentacao!$D:$D,Movimentacao!$C:$C,C3339,Movimentacao!$A:$A,A3339)</f>
        <v>187039</v>
      </c>
      <c r="E3339" s="2">
        <v>94.96</v>
      </c>
      <c r="F3339" s="2">
        <f t="shared" si="53"/>
        <v>17761223.439999998</v>
      </c>
    </row>
    <row r="3340" spans="1:6" x14ac:dyDescent="0.25">
      <c r="A3340" s="4">
        <v>44547</v>
      </c>
      <c r="B3340" t="s">
        <v>12</v>
      </c>
      <c r="C3340" t="s">
        <v>51</v>
      </c>
      <c r="D3340" s="7">
        <f>SUMIFS($D:$D,$C:$C,C3340,$A:$A,_xlfn.MAXIFS($A:$A,$A:$A,"&lt;"&amp;A3340))+SUMIFS(Movimentacao!$D:$D,Movimentacao!$C:$C,C3340,Movimentacao!$A:$A,A3340)</f>
        <v>34212</v>
      </c>
      <c r="E3340" s="2">
        <v>98.06</v>
      </c>
      <c r="F3340" s="2">
        <f t="shared" si="53"/>
        <v>3354828.72</v>
      </c>
    </row>
    <row r="3341" spans="1:6" x14ac:dyDescent="0.25">
      <c r="A3341" s="4">
        <v>44547</v>
      </c>
      <c r="B3341" t="s">
        <v>12</v>
      </c>
      <c r="C3341" t="s">
        <v>50</v>
      </c>
      <c r="D3341" s="7">
        <f>SUMIFS($D:$D,$C:$C,C3341,$A:$A,_xlfn.MAXIFS($A:$A,$A:$A,"&lt;"&amp;A3341))+SUMIFS(Movimentacao!$D:$D,Movimentacao!$C:$C,C3341,Movimentacao!$A:$A,A3341)</f>
        <v>86312</v>
      </c>
      <c r="E3341" s="2">
        <v>98</v>
      </c>
      <c r="F3341" s="2">
        <f t="shared" si="53"/>
        <v>8458576</v>
      </c>
    </row>
    <row r="3342" spans="1:6" x14ac:dyDescent="0.25">
      <c r="A3342" s="4">
        <v>44547</v>
      </c>
      <c r="B3342" t="s">
        <v>12</v>
      </c>
      <c r="C3342" t="s">
        <v>49</v>
      </c>
      <c r="D3342" s="7">
        <f>SUMIFS($D:$D,$C:$C,C3342,$A:$A,_xlfn.MAXIFS($A:$A,$A:$A,"&lt;"&amp;A3342))+SUMIFS(Movimentacao!$D:$D,Movimentacao!$C:$C,C3342,Movimentacao!$A:$A,A3342)</f>
        <v>32774</v>
      </c>
      <c r="E3342" s="2">
        <v>64.05</v>
      </c>
      <c r="F3342" s="2">
        <f t="shared" si="53"/>
        <v>2099174.6999999997</v>
      </c>
    </row>
    <row r="3343" spans="1:6" x14ac:dyDescent="0.25">
      <c r="A3343" s="4">
        <v>44547</v>
      </c>
      <c r="B3343" t="s">
        <v>12</v>
      </c>
      <c r="C3343" t="s">
        <v>48</v>
      </c>
      <c r="D3343" s="7">
        <f>SUMIFS($D:$D,$C:$C,C3343,$A:$A,_xlfn.MAXIFS($A:$A,$A:$A,"&lt;"&amp;A3343))+SUMIFS(Movimentacao!$D:$D,Movimentacao!$C:$C,C3343,Movimentacao!$A:$A,A3343)</f>
        <v>38548</v>
      </c>
      <c r="E3343" s="2">
        <v>96.6</v>
      </c>
      <c r="F3343" s="2">
        <f t="shared" si="53"/>
        <v>3723736.8</v>
      </c>
    </row>
    <row r="3344" spans="1:6" x14ac:dyDescent="0.25">
      <c r="A3344" s="4">
        <v>44547</v>
      </c>
      <c r="B3344" t="s">
        <v>12</v>
      </c>
      <c r="C3344" t="s">
        <v>47</v>
      </c>
      <c r="D3344" s="7">
        <f>SUMIFS($D:$D,$C:$C,C3344,$A:$A,_xlfn.MAXIFS($A:$A,$A:$A,"&lt;"&amp;A3344))+SUMIFS(Movimentacao!$D:$D,Movimentacao!$C:$C,C3344,Movimentacao!$A:$A,A3344)</f>
        <v>72562</v>
      </c>
      <c r="E3344" s="2">
        <v>69.87</v>
      </c>
      <c r="F3344" s="2">
        <f t="shared" si="53"/>
        <v>5069906.9400000004</v>
      </c>
    </row>
    <row r="3345" spans="1:6" x14ac:dyDescent="0.25">
      <c r="A3345" s="4">
        <v>44547</v>
      </c>
      <c r="B3345" t="s">
        <v>12</v>
      </c>
      <c r="C3345" t="s">
        <v>54</v>
      </c>
      <c r="D3345" s="7">
        <f>SUMIFS($D:$D,$C:$C,C3345,$A:$A,_xlfn.MAXIFS($A:$A,$A:$A,"&lt;"&amp;A3345))+SUMIFS(Movimentacao!$D:$D,Movimentacao!$C:$C,C3345,Movimentacao!$A:$A,A3345)</f>
        <v>84256</v>
      </c>
      <c r="E3345" s="2">
        <v>48.84</v>
      </c>
      <c r="F3345" s="2">
        <f t="shared" si="53"/>
        <v>4115063.0400000005</v>
      </c>
    </row>
    <row r="3346" spans="1:6" x14ac:dyDescent="0.25">
      <c r="A3346" s="4">
        <v>44550</v>
      </c>
      <c r="B3346" t="s">
        <v>12</v>
      </c>
      <c r="C3346" t="s">
        <v>2685</v>
      </c>
      <c r="D3346" s="7">
        <f>SUMIFS($D:$D,$C:$C,C3346,$A:$A,_xlfn.MAXIFS($A:$A,$A:$A,"&lt;"&amp;A3346))+SUMIFS(Movimentacao!$D:$D,Movimentacao!$C:$C,C3346,Movimentacao!$A:$A,A3346)</f>
        <v>135763</v>
      </c>
      <c r="E3346" s="2">
        <v>103.13</v>
      </c>
      <c r="F3346" s="2">
        <f t="shared" si="53"/>
        <v>14001238.189999999</v>
      </c>
    </row>
    <row r="3347" spans="1:6" x14ac:dyDescent="0.25">
      <c r="A3347" s="4">
        <v>44550</v>
      </c>
      <c r="B3347" t="s">
        <v>12</v>
      </c>
      <c r="C3347" t="s">
        <v>2689</v>
      </c>
      <c r="D3347" s="7">
        <f>SUMIFS($D:$D,$C:$C,C3347,$A:$A,_xlfn.MAXIFS($A:$A,$A:$A,"&lt;"&amp;A3347))+SUMIFS(Movimentacao!$D:$D,Movimentacao!$C:$C,C3347,Movimentacao!$A:$A,A3347)</f>
        <v>326390</v>
      </c>
      <c r="E3347" s="2">
        <v>101.1</v>
      </c>
      <c r="F3347" s="2">
        <f t="shared" si="53"/>
        <v>32998029</v>
      </c>
    </row>
    <row r="3348" spans="1:6" x14ac:dyDescent="0.25">
      <c r="A3348" s="4">
        <v>44550</v>
      </c>
      <c r="B3348" t="s">
        <v>12</v>
      </c>
      <c r="C3348" t="s">
        <v>2687</v>
      </c>
      <c r="D3348" s="7">
        <f>SUMIFS($D:$D,$C:$C,C3348,$A:$A,_xlfn.MAXIFS($A:$A,$A:$A,"&lt;"&amp;A3348))+SUMIFS(Movimentacao!$D:$D,Movimentacao!$C:$C,C3348,Movimentacao!$A:$A,A3348)</f>
        <v>6604</v>
      </c>
      <c r="E3348" s="2">
        <v>73.11</v>
      </c>
      <c r="F3348" s="2">
        <f t="shared" si="53"/>
        <v>482818.44</v>
      </c>
    </row>
    <row r="3349" spans="1:6" x14ac:dyDescent="0.25">
      <c r="A3349" s="4">
        <v>44550</v>
      </c>
      <c r="B3349" t="s">
        <v>12</v>
      </c>
      <c r="C3349" t="s">
        <v>2682</v>
      </c>
      <c r="D3349" s="7">
        <f>SUMIFS($D:$D,$C:$C,C3349,$A:$A,_xlfn.MAXIFS($A:$A,$A:$A,"&lt;"&amp;A3349))+SUMIFS(Movimentacao!$D:$D,Movimentacao!$C:$C,C3349,Movimentacao!$A:$A,A3349)</f>
        <v>79643</v>
      </c>
      <c r="E3349" s="2">
        <v>85.3</v>
      </c>
      <c r="F3349" s="2">
        <f t="shared" si="53"/>
        <v>6793547.8999999994</v>
      </c>
    </row>
    <row r="3350" spans="1:6" x14ac:dyDescent="0.25">
      <c r="A3350" s="4">
        <v>44550</v>
      </c>
      <c r="B3350" t="s">
        <v>12</v>
      </c>
      <c r="C3350" t="s">
        <v>2680</v>
      </c>
      <c r="D3350" s="7">
        <f>SUMIFS($D:$D,$C:$C,C3350,$A:$A,_xlfn.MAXIFS($A:$A,$A:$A,"&lt;"&amp;A3350))+SUMIFS(Movimentacao!$D:$D,Movimentacao!$C:$C,C3350,Movimentacao!$A:$A,A3350)</f>
        <v>147415</v>
      </c>
      <c r="E3350" s="2">
        <v>100.6</v>
      </c>
      <c r="F3350" s="2">
        <f t="shared" si="53"/>
        <v>14829949</v>
      </c>
    </row>
    <row r="3351" spans="1:6" x14ac:dyDescent="0.25">
      <c r="A3351" s="4">
        <v>44550</v>
      </c>
      <c r="B3351" t="s">
        <v>12</v>
      </c>
      <c r="C3351" t="s">
        <v>2672</v>
      </c>
      <c r="D3351" s="7">
        <f>SUMIFS($D:$D,$C:$C,C3351,$A:$A,_xlfn.MAXIFS($A:$A,$A:$A,"&lt;"&amp;A3351))+SUMIFS(Movimentacao!$D:$D,Movimentacao!$C:$C,C3351,Movimentacao!$A:$A,A3351)</f>
        <v>15584</v>
      </c>
      <c r="E3351" s="2">
        <v>77</v>
      </c>
      <c r="F3351" s="2">
        <f t="shared" si="53"/>
        <v>1199968</v>
      </c>
    </row>
    <row r="3352" spans="1:6" x14ac:dyDescent="0.25">
      <c r="A3352" s="4">
        <v>44550</v>
      </c>
      <c r="B3352" t="s">
        <v>12</v>
      </c>
      <c r="C3352" t="s">
        <v>2671</v>
      </c>
      <c r="D3352" s="7">
        <f>SUMIFS($D:$D,$C:$C,C3352,$A:$A,_xlfn.MAXIFS($A:$A,$A:$A,"&lt;"&amp;A3352))+SUMIFS(Movimentacao!$D:$D,Movimentacao!$C:$C,C3352,Movimentacao!$A:$A,A3352)</f>
        <v>32373</v>
      </c>
      <c r="E3352" s="2">
        <v>169</v>
      </c>
      <c r="F3352" s="2">
        <f t="shared" si="53"/>
        <v>5471037</v>
      </c>
    </row>
    <row r="3353" spans="1:6" x14ac:dyDescent="0.25">
      <c r="A3353" s="4">
        <v>44550</v>
      </c>
      <c r="B3353" t="s">
        <v>12</v>
      </c>
      <c r="C3353" t="s">
        <v>56</v>
      </c>
      <c r="D3353" s="7">
        <f>SUMIFS($D:$D,$C:$C,C3353,$A:$A,_xlfn.MAXIFS($A:$A,$A:$A,"&lt;"&amp;A3353))+SUMIFS(Movimentacao!$D:$D,Movimentacao!$C:$C,C3353,Movimentacao!$A:$A,A3353)</f>
        <v>34492</v>
      </c>
      <c r="E3353" s="2">
        <v>95</v>
      </c>
      <c r="F3353" s="2">
        <f t="shared" si="53"/>
        <v>3276740</v>
      </c>
    </row>
    <row r="3354" spans="1:6" x14ac:dyDescent="0.25">
      <c r="A3354" s="4">
        <v>44550</v>
      </c>
      <c r="B3354" t="s">
        <v>12</v>
      </c>
      <c r="C3354" t="s">
        <v>54</v>
      </c>
      <c r="D3354" s="7">
        <f>SUMIFS($D:$D,$C:$C,C3354,$A:$A,_xlfn.MAXIFS($A:$A,$A:$A,"&lt;"&amp;A3354))+SUMIFS(Movimentacao!$D:$D,Movimentacao!$C:$C,C3354,Movimentacao!$A:$A,A3354)</f>
        <v>84256</v>
      </c>
      <c r="E3354" s="2">
        <v>48.65</v>
      </c>
      <c r="F3354" s="2">
        <f t="shared" si="53"/>
        <v>4099054.4</v>
      </c>
    </row>
    <row r="3355" spans="1:6" x14ac:dyDescent="0.25">
      <c r="A3355" s="4">
        <v>44550</v>
      </c>
      <c r="B3355" t="s">
        <v>12</v>
      </c>
      <c r="C3355" t="s">
        <v>52</v>
      </c>
      <c r="D3355" s="7">
        <f>SUMIFS($D:$D,$C:$C,C3355,$A:$A,_xlfn.MAXIFS($A:$A,$A:$A,"&lt;"&amp;A3355))+SUMIFS(Movimentacao!$D:$D,Movimentacao!$C:$C,C3355,Movimentacao!$A:$A,A3355)</f>
        <v>187039</v>
      </c>
      <c r="E3355" s="2">
        <v>95.06</v>
      </c>
      <c r="F3355" s="2">
        <f t="shared" si="53"/>
        <v>17779927.34</v>
      </c>
    </row>
    <row r="3356" spans="1:6" x14ac:dyDescent="0.25">
      <c r="A3356" s="4">
        <v>44550</v>
      </c>
      <c r="B3356" t="s">
        <v>12</v>
      </c>
      <c r="C3356" t="s">
        <v>51</v>
      </c>
      <c r="D3356" s="7">
        <f>SUMIFS($D:$D,$C:$C,C3356,$A:$A,_xlfn.MAXIFS($A:$A,$A:$A,"&lt;"&amp;A3356))+SUMIFS(Movimentacao!$D:$D,Movimentacao!$C:$C,C3356,Movimentacao!$A:$A,A3356)</f>
        <v>34212</v>
      </c>
      <c r="E3356" s="2">
        <v>98.76</v>
      </c>
      <c r="F3356" s="2">
        <f t="shared" si="53"/>
        <v>3378777.12</v>
      </c>
    </row>
    <row r="3357" spans="1:6" x14ac:dyDescent="0.25">
      <c r="A3357" s="4">
        <v>44550</v>
      </c>
      <c r="B3357" t="s">
        <v>12</v>
      </c>
      <c r="C3357" t="s">
        <v>50</v>
      </c>
      <c r="D3357" s="7">
        <f>SUMIFS($D:$D,$C:$C,C3357,$A:$A,_xlfn.MAXIFS($A:$A,$A:$A,"&lt;"&amp;A3357))+SUMIFS(Movimentacao!$D:$D,Movimentacao!$C:$C,C3357,Movimentacao!$A:$A,A3357)</f>
        <v>86312</v>
      </c>
      <c r="E3357" s="2">
        <v>98.23</v>
      </c>
      <c r="F3357" s="2">
        <f t="shared" si="53"/>
        <v>8478427.7599999998</v>
      </c>
    </row>
    <row r="3358" spans="1:6" x14ac:dyDescent="0.25">
      <c r="A3358" s="4">
        <v>44550</v>
      </c>
      <c r="B3358" t="s">
        <v>12</v>
      </c>
      <c r="C3358" t="s">
        <v>49</v>
      </c>
      <c r="D3358" s="7">
        <f>SUMIFS($D:$D,$C:$C,C3358,$A:$A,_xlfn.MAXIFS($A:$A,$A:$A,"&lt;"&amp;A3358))+SUMIFS(Movimentacao!$D:$D,Movimentacao!$C:$C,C3358,Movimentacao!$A:$A,A3358)</f>
        <v>32774</v>
      </c>
      <c r="E3358" s="2">
        <v>67.5</v>
      </c>
      <c r="F3358" s="2">
        <f t="shared" si="53"/>
        <v>2212245</v>
      </c>
    </row>
    <row r="3359" spans="1:6" x14ac:dyDescent="0.25">
      <c r="A3359" s="4">
        <v>44550</v>
      </c>
      <c r="B3359" t="s">
        <v>12</v>
      </c>
      <c r="C3359" t="s">
        <v>48</v>
      </c>
      <c r="D3359" s="7">
        <f>SUMIFS($D:$D,$C:$C,C3359,$A:$A,_xlfn.MAXIFS($A:$A,$A:$A,"&lt;"&amp;A3359))+SUMIFS(Movimentacao!$D:$D,Movimentacao!$C:$C,C3359,Movimentacao!$A:$A,A3359)</f>
        <v>38548</v>
      </c>
      <c r="E3359" s="2">
        <v>97.06</v>
      </c>
      <c r="F3359" s="2">
        <f t="shared" si="53"/>
        <v>3741468.88</v>
      </c>
    </row>
    <row r="3360" spans="1:6" x14ac:dyDescent="0.25">
      <c r="A3360" s="4">
        <v>44550</v>
      </c>
      <c r="B3360" t="s">
        <v>12</v>
      </c>
      <c r="C3360" t="s">
        <v>47</v>
      </c>
      <c r="D3360" s="7">
        <f>SUMIFS($D:$D,$C:$C,C3360,$A:$A,_xlfn.MAXIFS($A:$A,$A:$A,"&lt;"&amp;A3360))+SUMIFS(Movimentacao!$D:$D,Movimentacao!$C:$C,C3360,Movimentacao!$A:$A,A3360)</f>
        <v>72562</v>
      </c>
      <c r="E3360" s="2">
        <v>70.83</v>
      </c>
      <c r="F3360" s="2">
        <f t="shared" si="53"/>
        <v>5139566.46</v>
      </c>
    </row>
    <row r="3361" spans="1:6" x14ac:dyDescent="0.25">
      <c r="A3361" s="4">
        <v>44550</v>
      </c>
      <c r="B3361" t="s">
        <v>12</v>
      </c>
      <c r="C3361" t="s">
        <v>55</v>
      </c>
      <c r="D3361" s="7">
        <f>SUMIFS($D:$D,$C:$C,C3361,$A:$A,_xlfn.MAXIFS($A:$A,$A:$A,"&lt;"&amp;A3361))+SUMIFS(Movimentacao!$D:$D,Movimentacao!$C:$C,C3361,Movimentacao!$A:$A,A3361)</f>
        <v>30794</v>
      </c>
      <c r="E3361" s="2">
        <v>94</v>
      </c>
      <c r="F3361" s="2">
        <f t="shared" si="53"/>
        <v>2894636</v>
      </c>
    </row>
    <row r="3362" spans="1:6" x14ac:dyDescent="0.25">
      <c r="A3362" s="4">
        <v>44551</v>
      </c>
      <c r="B3362" t="s">
        <v>12</v>
      </c>
      <c r="C3362" t="s">
        <v>2671</v>
      </c>
      <c r="D3362" s="7">
        <f>SUMIFS($D:$D,$C:$C,C3362,$A:$A,_xlfn.MAXIFS($A:$A,$A:$A,"&lt;"&amp;A3362))+SUMIFS(Movimentacao!$D:$D,Movimentacao!$C:$C,C3362,Movimentacao!$A:$A,A3362)</f>
        <v>32373</v>
      </c>
      <c r="E3362" s="2">
        <v>174.1</v>
      </c>
      <c r="F3362" s="2">
        <f t="shared" si="53"/>
        <v>5636139.2999999998</v>
      </c>
    </row>
    <row r="3363" spans="1:6" x14ac:dyDescent="0.25">
      <c r="A3363" s="4">
        <v>44551</v>
      </c>
      <c r="B3363" t="s">
        <v>12</v>
      </c>
      <c r="C3363" t="s">
        <v>2685</v>
      </c>
      <c r="D3363" s="7">
        <f>SUMIFS($D:$D,$C:$C,C3363,$A:$A,_xlfn.MAXIFS($A:$A,$A:$A,"&lt;"&amp;A3363))+SUMIFS(Movimentacao!$D:$D,Movimentacao!$C:$C,C3363,Movimentacao!$A:$A,A3363)</f>
        <v>135763</v>
      </c>
      <c r="E3363" s="2">
        <v>103.75</v>
      </c>
      <c r="F3363" s="2">
        <f t="shared" si="53"/>
        <v>14085411.25</v>
      </c>
    </row>
    <row r="3364" spans="1:6" x14ac:dyDescent="0.25">
      <c r="A3364" s="4">
        <v>44551</v>
      </c>
      <c r="B3364" t="s">
        <v>12</v>
      </c>
      <c r="C3364" t="s">
        <v>2689</v>
      </c>
      <c r="D3364" s="7">
        <f>SUMIFS($D:$D,$C:$C,C3364,$A:$A,_xlfn.MAXIFS($A:$A,$A:$A,"&lt;"&amp;A3364))+SUMIFS(Movimentacao!$D:$D,Movimentacao!$C:$C,C3364,Movimentacao!$A:$A,A3364)</f>
        <v>296498</v>
      </c>
      <c r="E3364" s="2">
        <v>100.4</v>
      </c>
      <c r="F3364" s="2">
        <f t="shared" si="53"/>
        <v>29768399.200000003</v>
      </c>
    </row>
    <row r="3365" spans="1:6" x14ac:dyDescent="0.25">
      <c r="A3365" s="4">
        <v>44551</v>
      </c>
      <c r="B3365" t="s">
        <v>12</v>
      </c>
      <c r="C3365" t="s">
        <v>2687</v>
      </c>
      <c r="D3365" s="7">
        <f>SUMIFS($D:$D,$C:$C,C3365,$A:$A,_xlfn.MAXIFS($A:$A,$A:$A,"&lt;"&amp;A3365))+SUMIFS(Movimentacao!$D:$D,Movimentacao!$C:$C,C3365,Movimentacao!$A:$A,A3365)</f>
        <v>6604</v>
      </c>
      <c r="E3365" s="2">
        <v>73.84</v>
      </c>
      <c r="F3365" s="2">
        <f t="shared" si="53"/>
        <v>487639.36000000004</v>
      </c>
    </row>
    <row r="3366" spans="1:6" x14ac:dyDescent="0.25">
      <c r="A3366" s="4">
        <v>44551</v>
      </c>
      <c r="B3366" t="s">
        <v>12</v>
      </c>
      <c r="C3366" t="s">
        <v>2682</v>
      </c>
      <c r="D3366" s="7">
        <f>SUMIFS($D:$D,$C:$C,C3366,$A:$A,_xlfn.MAXIFS($A:$A,$A:$A,"&lt;"&amp;A3366))+SUMIFS(Movimentacao!$D:$D,Movimentacao!$C:$C,C3366,Movimentacao!$A:$A,A3366)</f>
        <v>79643</v>
      </c>
      <c r="E3366" s="2">
        <v>85.02</v>
      </c>
      <c r="F3366" s="2">
        <f t="shared" si="53"/>
        <v>6771247.8599999994</v>
      </c>
    </row>
    <row r="3367" spans="1:6" x14ac:dyDescent="0.25">
      <c r="A3367" s="4">
        <v>44551</v>
      </c>
      <c r="B3367" t="s">
        <v>12</v>
      </c>
      <c r="C3367" t="s">
        <v>2680</v>
      </c>
      <c r="D3367" s="7">
        <f>SUMIFS($D:$D,$C:$C,C3367,$A:$A,_xlfn.MAXIFS($A:$A,$A:$A,"&lt;"&amp;A3367))+SUMIFS(Movimentacao!$D:$D,Movimentacao!$C:$C,C3367,Movimentacao!$A:$A,A3367)</f>
        <v>147415</v>
      </c>
      <c r="E3367" s="2">
        <v>100.65</v>
      </c>
      <c r="F3367" s="2">
        <f t="shared" si="53"/>
        <v>14837319.75</v>
      </c>
    </row>
    <row r="3368" spans="1:6" x14ac:dyDescent="0.25">
      <c r="A3368" s="4">
        <v>44551</v>
      </c>
      <c r="B3368" t="s">
        <v>12</v>
      </c>
      <c r="C3368" t="s">
        <v>2672</v>
      </c>
      <c r="D3368" s="7">
        <f>SUMIFS($D:$D,$C:$C,C3368,$A:$A,_xlfn.MAXIFS($A:$A,$A:$A,"&lt;"&amp;A3368))+SUMIFS(Movimentacao!$D:$D,Movimentacao!$C:$C,C3368,Movimentacao!$A:$A,A3368)</f>
        <v>15584</v>
      </c>
      <c r="E3368" s="2">
        <v>77.2</v>
      </c>
      <c r="F3368" s="2">
        <f t="shared" si="53"/>
        <v>1203084.8</v>
      </c>
    </row>
    <row r="3369" spans="1:6" x14ac:dyDescent="0.25">
      <c r="A3369" s="4">
        <v>44551</v>
      </c>
      <c r="B3369" t="s">
        <v>12</v>
      </c>
      <c r="C3369" t="s">
        <v>56</v>
      </c>
      <c r="D3369" s="7">
        <f>SUMIFS($D:$D,$C:$C,C3369,$A:$A,_xlfn.MAXIFS($A:$A,$A:$A,"&lt;"&amp;A3369))+SUMIFS(Movimentacao!$D:$D,Movimentacao!$C:$C,C3369,Movimentacao!$A:$A,A3369)</f>
        <v>34492</v>
      </c>
      <c r="E3369" s="2">
        <v>95.03</v>
      </c>
      <c r="F3369" s="2">
        <f t="shared" si="53"/>
        <v>3277774.7600000002</v>
      </c>
    </row>
    <row r="3370" spans="1:6" x14ac:dyDescent="0.25">
      <c r="A3370" s="4">
        <v>44551</v>
      </c>
      <c r="B3370" t="s">
        <v>12</v>
      </c>
      <c r="C3370" t="s">
        <v>47</v>
      </c>
      <c r="D3370" s="7">
        <f>SUMIFS($D:$D,$C:$C,C3370,$A:$A,_xlfn.MAXIFS($A:$A,$A:$A,"&lt;"&amp;A3370))+SUMIFS(Movimentacao!$D:$D,Movimentacao!$C:$C,C3370,Movimentacao!$A:$A,A3370)</f>
        <v>72562</v>
      </c>
      <c r="E3370" s="2">
        <v>70.42</v>
      </c>
      <c r="F3370" s="2">
        <f t="shared" si="53"/>
        <v>5109816.04</v>
      </c>
    </row>
    <row r="3371" spans="1:6" x14ac:dyDescent="0.25">
      <c r="A3371" s="4">
        <v>44551</v>
      </c>
      <c r="B3371" t="s">
        <v>12</v>
      </c>
      <c r="C3371" t="s">
        <v>54</v>
      </c>
      <c r="D3371" s="7">
        <f>SUMIFS($D:$D,$C:$C,C3371,$A:$A,_xlfn.MAXIFS($A:$A,$A:$A,"&lt;"&amp;A3371))+SUMIFS(Movimentacao!$D:$D,Movimentacao!$C:$C,C3371,Movimentacao!$A:$A,A3371)</f>
        <v>84256</v>
      </c>
      <c r="E3371" s="2">
        <v>48.5</v>
      </c>
      <c r="F3371" s="2">
        <f t="shared" si="53"/>
        <v>4086416</v>
      </c>
    </row>
    <row r="3372" spans="1:6" x14ac:dyDescent="0.25">
      <c r="A3372" s="4">
        <v>44551</v>
      </c>
      <c r="B3372" t="s">
        <v>12</v>
      </c>
      <c r="C3372" t="s">
        <v>52</v>
      </c>
      <c r="D3372" s="7">
        <f>SUMIFS($D:$D,$C:$C,C3372,$A:$A,_xlfn.MAXIFS($A:$A,$A:$A,"&lt;"&amp;A3372))+SUMIFS(Movimentacao!$D:$D,Movimentacao!$C:$C,C3372,Movimentacao!$A:$A,A3372)</f>
        <v>187039</v>
      </c>
      <c r="E3372" s="2">
        <v>95</v>
      </c>
      <c r="F3372" s="2">
        <f t="shared" si="53"/>
        <v>17768705</v>
      </c>
    </row>
    <row r="3373" spans="1:6" x14ac:dyDescent="0.25">
      <c r="A3373" s="4">
        <v>44551</v>
      </c>
      <c r="B3373" t="s">
        <v>12</v>
      </c>
      <c r="C3373" t="s">
        <v>51</v>
      </c>
      <c r="D3373" s="7">
        <f>SUMIFS($D:$D,$C:$C,C3373,$A:$A,_xlfn.MAXIFS($A:$A,$A:$A,"&lt;"&amp;A3373))+SUMIFS(Movimentacao!$D:$D,Movimentacao!$C:$C,C3373,Movimentacao!$A:$A,A3373)</f>
        <v>34212</v>
      </c>
      <c r="E3373" s="2">
        <v>99.45</v>
      </c>
      <c r="F3373" s="2">
        <f t="shared" si="53"/>
        <v>3402383.4</v>
      </c>
    </row>
    <row r="3374" spans="1:6" x14ac:dyDescent="0.25">
      <c r="A3374" s="4">
        <v>44551</v>
      </c>
      <c r="B3374" t="s">
        <v>12</v>
      </c>
      <c r="C3374" t="s">
        <v>50</v>
      </c>
      <c r="D3374" s="7">
        <f>SUMIFS($D:$D,$C:$C,C3374,$A:$A,_xlfn.MAXIFS($A:$A,$A:$A,"&lt;"&amp;A3374))+SUMIFS(Movimentacao!$D:$D,Movimentacao!$C:$C,C3374,Movimentacao!$A:$A,A3374)</f>
        <v>86312</v>
      </c>
      <c r="E3374" s="2">
        <v>99.85</v>
      </c>
      <c r="F3374" s="2">
        <f t="shared" si="53"/>
        <v>8618253.1999999993</v>
      </c>
    </row>
    <row r="3375" spans="1:6" x14ac:dyDescent="0.25">
      <c r="A3375" s="4">
        <v>44551</v>
      </c>
      <c r="B3375" t="s">
        <v>12</v>
      </c>
      <c r="C3375" t="s">
        <v>49</v>
      </c>
      <c r="D3375" s="7">
        <f>SUMIFS($D:$D,$C:$C,C3375,$A:$A,_xlfn.MAXIFS($A:$A,$A:$A,"&lt;"&amp;A3375))+SUMIFS(Movimentacao!$D:$D,Movimentacao!$C:$C,C3375,Movimentacao!$A:$A,A3375)</f>
        <v>32774</v>
      </c>
      <c r="E3375" s="2">
        <v>68.78</v>
      </c>
      <c r="F3375" s="2">
        <f t="shared" si="53"/>
        <v>2254195.7200000002</v>
      </c>
    </row>
    <row r="3376" spans="1:6" x14ac:dyDescent="0.25">
      <c r="A3376" s="4">
        <v>44551</v>
      </c>
      <c r="B3376" t="s">
        <v>12</v>
      </c>
      <c r="C3376" t="s">
        <v>48</v>
      </c>
      <c r="D3376" s="7">
        <f>SUMIFS($D:$D,$C:$C,C3376,$A:$A,_xlfn.MAXIFS($A:$A,$A:$A,"&lt;"&amp;A3376))+SUMIFS(Movimentacao!$D:$D,Movimentacao!$C:$C,C3376,Movimentacao!$A:$A,A3376)</f>
        <v>38548</v>
      </c>
      <c r="E3376" s="2">
        <v>96.94</v>
      </c>
      <c r="F3376" s="2">
        <f t="shared" si="53"/>
        <v>3736843.12</v>
      </c>
    </row>
    <row r="3377" spans="1:6" x14ac:dyDescent="0.25">
      <c r="A3377" s="4">
        <v>44551</v>
      </c>
      <c r="B3377" t="s">
        <v>12</v>
      </c>
      <c r="C3377" t="s">
        <v>55</v>
      </c>
      <c r="D3377" s="7">
        <f>SUMIFS($D:$D,$C:$C,C3377,$A:$A,_xlfn.MAXIFS($A:$A,$A:$A,"&lt;"&amp;A3377))+SUMIFS(Movimentacao!$D:$D,Movimentacao!$C:$C,C3377,Movimentacao!$A:$A,A3377)</f>
        <v>30794</v>
      </c>
      <c r="E3377" s="2">
        <v>93.5</v>
      </c>
      <c r="F3377" s="2">
        <f t="shared" si="53"/>
        <v>2879239</v>
      </c>
    </row>
    <row r="3378" spans="1:6" x14ac:dyDescent="0.25">
      <c r="A3378" s="4">
        <v>44552</v>
      </c>
      <c r="B3378" t="s">
        <v>12</v>
      </c>
      <c r="C3378" t="s">
        <v>2671</v>
      </c>
      <c r="D3378" s="7">
        <f>SUMIFS($D:$D,$C:$C,C3378,$A:$A,_xlfn.MAXIFS($A:$A,$A:$A,"&lt;"&amp;A3378))+SUMIFS(Movimentacao!$D:$D,Movimentacao!$C:$C,C3378,Movimentacao!$A:$A,A3378)</f>
        <v>32373</v>
      </c>
      <c r="E3378" s="2">
        <v>174.4</v>
      </c>
      <c r="F3378" s="2">
        <f t="shared" si="53"/>
        <v>5645851.2000000002</v>
      </c>
    </row>
    <row r="3379" spans="1:6" x14ac:dyDescent="0.25">
      <c r="A3379" s="4">
        <v>44552</v>
      </c>
      <c r="B3379" t="s">
        <v>12</v>
      </c>
      <c r="C3379" t="s">
        <v>2685</v>
      </c>
      <c r="D3379" s="7">
        <f>SUMIFS($D:$D,$C:$C,C3379,$A:$A,_xlfn.MAXIFS($A:$A,$A:$A,"&lt;"&amp;A3379))+SUMIFS(Movimentacao!$D:$D,Movimentacao!$C:$C,C3379,Movimentacao!$A:$A,A3379)</f>
        <v>135763</v>
      </c>
      <c r="E3379" s="2">
        <v>103.73</v>
      </c>
      <c r="F3379" s="2">
        <f t="shared" si="53"/>
        <v>14082695.99</v>
      </c>
    </row>
    <row r="3380" spans="1:6" x14ac:dyDescent="0.25">
      <c r="A3380" s="4">
        <v>44552</v>
      </c>
      <c r="B3380" t="s">
        <v>12</v>
      </c>
      <c r="C3380" t="s">
        <v>2689</v>
      </c>
      <c r="D3380" s="7">
        <f>SUMIFS($D:$D,$C:$C,C3380,$A:$A,_xlfn.MAXIFS($A:$A,$A:$A,"&lt;"&amp;A3380))+SUMIFS(Movimentacao!$D:$D,Movimentacao!$C:$C,C3380,Movimentacao!$A:$A,A3380)</f>
        <v>266540</v>
      </c>
      <c r="E3380" s="2">
        <v>99.76</v>
      </c>
      <c r="F3380" s="2">
        <f t="shared" si="53"/>
        <v>26590030.400000002</v>
      </c>
    </row>
    <row r="3381" spans="1:6" x14ac:dyDescent="0.25">
      <c r="A3381" s="4">
        <v>44552</v>
      </c>
      <c r="B3381" t="s">
        <v>12</v>
      </c>
      <c r="C3381" t="s">
        <v>2687</v>
      </c>
      <c r="D3381" s="7">
        <f>SUMIFS($D:$D,$C:$C,C3381,$A:$A,_xlfn.MAXIFS($A:$A,$A:$A,"&lt;"&amp;A3381))+SUMIFS(Movimentacao!$D:$D,Movimentacao!$C:$C,C3381,Movimentacao!$A:$A,A3381)</f>
        <v>6604</v>
      </c>
      <c r="E3381" s="2">
        <v>74.5</v>
      </c>
      <c r="F3381" s="2">
        <f t="shared" si="53"/>
        <v>491998</v>
      </c>
    </row>
    <row r="3382" spans="1:6" x14ac:dyDescent="0.25">
      <c r="A3382" s="4">
        <v>44552</v>
      </c>
      <c r="B3382" t="s">
        <v>12</v>
      </c>
      <c r="C3382" t="s">
        <v>2682</v>
      </c>
      <c r="D3382" s="7">
        <f>SUMIFS($D:$D,$C:$C,C3382,$A:$A,_xlfn.MAXIFS($A:$A,$A:$A,"&lt;"&amp;A3382))+SUMIFS(Movimentacao!$D:$D,Movimentacao!$C:$C,C3382,Movimentacao!$A:$A,A3382)</f>
        <v>79643</v>
      </c>
      <c r="E3382" s="2">
        <v>84.64</v>
      </c>
      <c r="F3382" s="2">
        <f t="shared" si="53"/>
        <v>6740983.5200000005</v>
      </c>
    </row>
    <row r="3383" spans="1:6" x14ac:dyDescent="0.25">
      <c r="A3383" s="4">
        <v>44552</v>
      </c>
      <c r="B3383" t="s">
        <v>12</v>
      </c>
      <c r="C3383" t="s">
        <v>2680</v>
      </c>
      <c r="D3383" s="7">
        <f>SUMIFS($D:$D,$C:$C,C3383,$A:$A,_xlfn.MAXIFS($A:$A,$A:$A,"&lt;"&amp;A3383))+SUMIFS(Movimentacao!$D:$D,Movimentacao!$C:$C,C3383,Movimentacao!$A:$A,A3383)</f>
        <v>147415</v>
      </c>
      <c r="E3383" s="2">
        <v>100.9</v>
      </c>
      <c r="F3383" s="2">
        <f t="shared" si="53"/>
        <v>14874173.5</v>
      </c>
    </row>
    <row r="3384" spans="1:6" x14ac:dyDescent="0.25">
      <c r="A3384" s="4">
        <v>44552</v>
      </c>
      <c r="B3384" t="s">
        <v>12</v>
      </c>
      <c r="C3384" t="s">
        <v>2672</v>
      </c>
      <c r="D3384" s="7">
        <f>SUMIFS($D:$D,$C:$C,C3384,$A:$A,_xlfn.MAXIFS($A:$A,$A:$A,"&lt;"&amp;A3384))+SUMIFS(Movimentacao!$D:$D,Movimentacao!$C:$C,C3384,Movimentacao!$A:$A,A3384)</f>
        <v>14569</v>
      </c>
      <c r="E3384" s="2">
        <v>77.12</v>
      </c>
      <c r="F3384" s="2">
        <f t="shared" si="53"/>
        <v>1123561.28</v>
      </c>
    </row>
    <row r="3385" spans="1:6" x14ac:dyDescent="0.25">
      <c r="A3385" s="4">
        <v>44552</v>
      </c>
      <c r="B3385" t="s">
        <v>12</v>
      </c>
      <c r="C3385" t="s">
        <v>56</v>
      </c>
      <c r="D3385" s="7">
        <f>SUMIFS($D:$D,$C:$C,C3385,$A:$A,_xlfn.MAXIFS($A:$A,$A:$A,"&lt;"&amp;A3385))+SUMIFS(Movimentacao!$D:$D,Movimentacao!$C:$C,C3385,Movimentacao!$A:$A,A3385)</f>
        <v>29618</v>
      </c>
      <c r="E3385" s="2">
        <v>94.72</v>
      </c>
      <c r="F3385" s="2">
        <f t="shared" si="53"/>
        <v>2805416.96</v>
      </c>
    </row>
    <row r="3386" spans="1:6" x14ac:dyDescent="0.25">
      <c r="A3386" s="4">
        <v>44552</v>
      </c>
      <c r="B3386" t="s">
        <v>12</v>
      </c>
      <c r="C3386" t="s">
        <v>48</v>
      </c>
      <c r="D3386" s="7">
        <f>SUMIFS($D:$D,$C:$C,C3386,$A:$A,_xlfn.MAXIFS($A:$A,$A:$A,"&lt;"&amp;A3386))+SUMIFS(Movimentacao!$D:$D,Movimentacao!$C:$C,C3386,Movimentacao!$A:$A,A3386)</f>
        <v>37548</v>
      </c>
      <c r="E3386" s="2">
        <v>98.16</v>
      </c>
      <c r="F3386" s="2">
        <f t="shared" si="53"/>
        <v>3685711.6799999997</v>
      </c>
    </row>
    <row r="3387" spans="1:6" x14ac:dyDescent="0.25">
      <c r="A3387" s="4">
        <v>44552</v>
      </c>
      <c r="B3387" t="s">
        <v>12</v>
      </c>
      <c r="C3387" t="s">
        <v>54</v>
      </c>
      <c r="D3387" s="7">
        <f>SUMIFS($D:$D,$C:$C,C3387,$A:$A,_xlfn.MAXIFS($A:$A,$A:$A,"&lt;"&amp;A3387))+SUMIFS(Movimentacao!$D:$D,Movimentacao!$C:$C,C3387,Movimentacao!$A:$A,A3387)</f>
        <v>84256</v>
      </c>
      <c r="E3387" s="2">
        <v>48.35</v>
      </c>
      <c r="F3387" s="2">
        <f t="shared" si="53"/>
        <v>4073777.6</v>
      </c>
    </row>
    <row r="3388" spans="1:6" x14ac:dyDescent="0.25">
      <c r="A3388" s="4">
        <v>44552</v>
      </c>
      <c r="B3388" t="s">
        <v>12</v>
      </c>
      <c r="C3388" t="s">
        <v>52</v>
      </c>
      <c r="D3388" s="7">
        <f>SUMIFS($D:$D,$C:$C,C3388,$A:$A,_xlfn.MAXIFS($A:$A,$A:$A,"&lt;"&amp;A3388))+SUMIFS(Movimentacao!$D:$D,Movimentacao!$C:$C,C3388,Movimentacao!$A:$A,A3388)</f>
        <v>187039</v>
      </c>
      <c r="E3388" s="2">
        <v>95.19</v>
      </c>
      <c r="F3388" s="2">
        <f t="shared" si="53"/>
        <v>17804242.41</v>
      </c>
    </row>
    <row r="3389" spans="1:6" x14ac:dyDescent="0.25">
      <c r="A3389" s="4">
        <v>44552</v>
      </c>
      <c r="B3389" t="s">
        <v>12</v>
      </c>
      <c r="C3389" t="s">
        <v>51</v>
      </c>
      <c r="D3389" s="7">
        <f>SUMIFS($D:$D,$C:$C,C3389,$A:$A,_xlfn.MAXIFS($A:$A,$A:$A,"&lt;"&amp;A3389))+SUMIFS(Movimentacao!$D:$D,Movimentacao!$C:$C,C3389,Movimentacao!$A:$A,A3389)</f>
        <v>34212</v>
      </c>
      <c r="E3389" s="2">
        <v>100.8</v>
      </c>
      <c r="F3389" s="2">
        <f t="shared" si="53"/>
        <v>3448569.6</v>
      </c>
    </row>
    <row r="3390" spans="1:6" x14ac:dyDescent="0.25">
      <c r="A3390" s="4">
        <v>44552</v>
      </c>
      <c r="B3390" t="s">
        <v>12</v>
      </c>
      <c r="C3390" t="s">
        <v>50</v>
      </c>
      <c r="D3390" s="7">
        <f>SUMIFS($D:$D,$C:$C,C3390,$A:$A,_xlfn.MAXIFS($A:$A,$A:$A,"&lt;"&amp;A3390))+SUMIFS(Movimentacao!$D:$D,Movimentacao!$C:$C,C3390,Movimentacao!$A:$A,A3390)</f>
        <v>86312</v>
      </c>
      <c r="E3390" s="2">
        <v>99.9</v>
      </c>
      <c r="F3390" s="2">
        <f t="shared" si="53"/>
        <v>8622568.8000000007</v>
      </c>
    </row>
    <row r="3391" spans="1:6" x14ac:dyDescent="0.25">
      <c r="A3391" s="4">
        <v>44552</v>
      </c>
      <c r="B3391" t="s">
        <v>12</v>
      </c>
      <c r="C3391" t="s">
        <v>49</v>
      </c>
      <c r="D3391" s="7">
        <f>SUMIFS($D:$D,$C:$C,C3391,$A:$A,_xlfn.MAXIFS($A:$A,$A:$A,"&lt;"&amp;A3391))+SUMIFS(Movimentacao!$D:$D,Movimentacao!$C:$C,C3391,Movimentacao!$A:$A,A3391)</f>
        <v>32774</v>
      </c>
      <c r="E3391" s="2">
        <v>69.45</v>
      </c>
      <c r="F3391" s="2">
        <f t="shared" si="53"/>
        <v>2276154.3000000003</v>
      </c>
    </row>
    <row r="3392" spans="1:6" x14ac:dyDescent="0.25">
      <c r="A3392" s="4">
        <v>44552</v>
      </c>
      <c r="B3392" t="s">
        <v>12</v>
      </c>
      <c r="C3392" t="s">
        <v>55</v>
      </c>
      <c r="D3392" s="7">
        <f>SUMIFS($D:$D,$C:$C,C3392,$A:$A,_xlfn.MAXIFS($A:$A,$A:$A,"&lt;"&amp;A3392))+SUMIFS(Movimentacao!$D:$D,Movimentacao!$C:$C,C3392,Movimentacao!$A:$A,A3392)</f>
        <v>30794</v>
      </c>
      <c r="E3392" s="2">
        <v>90</v>
      </c>
      <c r="F3392" s="2">
        <f t="shared" si="53"/>
        <v>2771460</v>
      </c>
    </row>
    <row r="3393" spans="1:6" x14ac:dyDescent="0.25">
      <c r="A3393" s="4">
        <v>44552</v>
      </c>
      <c r="B3393" t="s">
        <v>12</v>
      </c>
      <c r="C3393" t="s">
        <v>47</v>
      </c>
      <c r="D3393" s="7">
        <f>SUMIFS($D:$D,$C:$C,C3393,$A:$A,_xlfn.MAXIFS($A:$A,$A:$A,"&lt;"&amp;A3393))+SUMIFS(Movimentacao!$D:$D,Movimentacao!$C:$C,C3393,Movimentacao!$A:$A,A3393)</f>
        <v>72562</v>
      </c>
      <c r="E3393" s="2">
        <v>69.63</v>
      </c>
      <c r="F3393" s="2">
        <f t="shared" si="53"/>
        <v>5052492.0599999996</v>
      </c>
    </row>
    <row r="3394" spans="1:6" x14ac:dyDescent="0.25">
      <c r="A3394" s="4">
        <v>44553</v>
      </c>
      <c r="B3394" t="s">
        <v>12</v>
      </c>
      <c r="C3394" t="s">
        <v>2685</v>
      </c>
      <c r="D3394" s="7">
        <f>SUMIFS($D:$D,$C:$C,C3394,$A:$A,_xlfn.MAXIFS($A:$A,$A:$A,"&lt;"&amp;A3394))+SUMIFS(Movimentacao!$D:$D,Movimentacao!$C:$C,C3394,Movimentacao!$A:$A,A3394)</f>
        <v>133513</v>
      </c>
      <c r="E3394" s="2">
        <v>103.95</v>
      </c>
      <c r="F3394" s="2">
        <f t="shared" si="53"/>
        <v>13878676.35</v>
      </c>
    </row>
    <row r="3395" spans="1:6" x14ac:dyDescent="0.25">
      <c r="A3395" s="4">
        <v>44553</v>
      </c>
      <c r="B3395" t="s">
        <v>12</v>
      </c>
      <c r="C3395" t="s">
        <v>2689</v>
      </c>
      <c r="D3395" s="7">
        <f>SUMIFS($D:$D,$C:$C,C3395,$A:$A,_xlfn.MAXIFS($A:$A,$A:$A,"&lt;"&amp;A3395))+SUMIFS(Movimentacao!$D:$D,Movimentacao!$C:$C,C3395,Movimentacao!$A:$A,A3395)</f>
        <v>266540</v>
      </c>
      <c r="E3395" s="2">
        <v>101.1</v>
      </c>
      <c r="F3395" s="2">
        <f t="shared" si="53"/>
        <v>26947194</v>
      </c>
    </row>
    <row r="3396" spans="1:6" x14ac:dyDescent="0.25">
      <c r="A3396" s="4">
        <v>44553</v>
      </c>
      <c r="B3396" t="s">
        <v>12</v>
      </c>
      <c r="C3396" t="s">
        <v>2687</v>
      </c>
      <c r="D3396" s="7">
        <f>SUMIFS($D:$D,$C:$C,C3396,$A:$A,_xlfn.MAXIFS($A:$A,$A:$A,"&lt;"&amp;A3396))+SUMIFS(Movimentacao!$D:$D,Movimentacao!$C:$C,C3396,Movimentacao!$A:$A,A3396)</f>
        <v>6604</v>
      </c>
      <c r="E3396" s="2">
        <v>76.680000000000007</v>
      </c>
      <c r="F3396" s="2">
        <f t="shared" si="53"/>
        <v>506394.72000000003</v>
      </c>
    </row>
    <row r="3397" spans="1:6" x14ac:dyDescent="0.25">
      <c r="A3397" s="4">
        <v>44553</v>
      </c>
      <c r="B3397" t="s">
        <v>12</v>
      </c>
      <c r="C3397" t="s">
        <v>2682</v>
      </c>
      <c r="D3397" s="7">
        <f>SUMIFS($D:$D,$C:$C,C3397,$A:$A,_xlfn.MAXIFS($A:$A,$A:$A,"&lt;"&amp;A3397))+SUMIFS(Movimentacao!$D:$D,Movimentacao!$C:$C,C3397,Movimentacao!$A:$A,A3397)</f>
        <v>79643</v>
      </c>
      <c r="E3397" s="2">
        <v>85.95</v>
      </c>
      <c r="F3397" s="2">
        <f t="shared" si="53"/>
        <v>6845315.8500000006</v>
      </c>
    </row>
    <row r="3398" spans="1:6" x14ac:dyDescent="0.25">
      <c r="A3398" s="4">
        <v>44553</v>
      </c>
      <c r="B3398" t="s">
        <v>12</v>
      </c>
      <c r="C3398" t="s">
        <v>2680</v>
      </c>
      <c r="D3398" s="7">
        <f>SUMIFS($D:$D,$C:$C,C3398,$A:$A,_xlfn.MAXIFS($A:$A,$A:$A,"&lt;"&amp;A3398))+SUMIFS(Movimentacao!$D:$D,Movimentacao!$C:$C,C3398,Movimentacao!$A:$A,A3398)</f>
        <v>147415</v>
      </c>
      <c r="E3398" s="2">
        <v>100.87</v>
      </c>
      <c r="F3398" s="2">
        <f t="shared" si="53"/>
        <v>14869751.050000001</v>
      </c>
    </row>
    <row r="3399" spans="1:6" x14ac:dyDescent="0.25">
      <c r="A3399" s="4">
        <v>44553</v>
      </c>
      <c r="B3399" t="s">
        <v>12</v>
      </c>
      <c r="C3399" t="s">
        <v>2672</v>
      </c>
      <c r="D3399" s="7">
        <f>SUMIFS($D:$D,$C:$C,C3399,$A:$A,_xlfn.MAXIFS($A:$A,$A:$A,"&lt;"&amp;A3399))+SUMIFS(Movimentacao!$D:$D,Movimentacao!$C:$C,C3399,Movimentacao!$A:$A,A3399)</f>
        <v>14569</v>
      </c>
      <c r="E3399" s="2">
        <v>77.37</v>
      </c>
      <c r="F3399" s="2">
        <f t="shared" si="53"/>
        <v>1127203.53</v>
      </c>
    </row>
    <row r="3400" spans="1:6" x14ac:dyDescent="0.25">
      <c r="A3400" s="4">
        <v>44553</v>
      </c>
      <c r="B3400" t="s">
        <v>12</v>
      </c>
      <c r="C3400" t="s">
        <v>2671</v>
      </c>
      <c r="D3400" s="7">
        <f>SUMIFS($D:$D,$C:$C,C3400,$A:$A,_xlfn.MAXIFS($A:$A,$A:$A,"&lt;"&amp;A3400))+SUMIFS(Movimentacao!$D:$D,Movimentacao!$C:$C,C3400,Movimentacao!$A:$A,A3400)</f>
        <v>32373</v>
      </c>
      <c r="E3400" s="2">
        <v>176.97</v>
      </c>
      <c r="F3400" s="2">
        <f t="shared" si="53"/>
        <v>5729049.8099999996</v>
      </c>
    </row>
    <row r="3401" spans="1:6" x14ac:dyDescent="0.25">
      <c r="A3401" s="4">
        <v>44553</v>
      </c>
      <c r="B3401" t="s">
        <v>12</v>
      </c>
      <c r="C3401" t="s">
        <v>56</v>
      </c>
      <c r="D3401" s="7">
        <f>SUMIFS($D:$D,$C:$C,C3401,$A:$A,_xlfn.MAXIFS($A:$A,$A:$A,"&lt;"&amp;A3401))+SUMIFS(Movimentacao!$D:$D,Movimentacao!$C:$C,C3401,Movimentacao!$A:$A,A3401)</f>
        <v>29618</v>
      </c>
      <c r="E3401" s="2">
        <v>97.04</v>
      </c>
      <c r="F3401" s="2">
        <f t="shared" ref="F3401:F3464" si="54">D3401*E3401</f>
        <v>2874130.72</v>
      </c>
    </row>
    <row r="3402" spans="1:6" x14ac:dyDescent="0.25">
      <c r="A3402" s="4">
        <v>44553</v>
      </c>
      <c r="B3402" t="s">
        <v>12</v>
      </c>
      <c r="C3402" t="s">
        <v>54</v>
      </c>
      <c r="D3402" s="7">
        <f>SUMIFS($D:$D,$C:$C,C3402,$A:$A,_xlfn.MAXIFS($A:$A,$A:$A,"&lt;"&amp;A3402))+SUMIFS(Movimentacao!$D:$D,Movimentacao!$C:$C,C3402,Movimentacao!$A:$A,A3402)</f>
        <v>84256</v>
      </c>
      <c r="E3402" s="2">
        <v>48.46</v>
      </c>
      <c r="F3402" s="2">
        <f t="shared" si="54"/>
        <v>4083045.7600000002</v>
      </c>
    </row>
    <row r="3403" spans="1:6" x14ac:dyDescent="0.25">
      <c r="A3403" s="4">
        <v>44553</v>
      </c>
      <c r="B3403" t="s">
        <v>12</v>
      </c>
      <c r="C3403" t="s">
        <v>52</v>
      </c>
      <c r="D3403" s="7">
        <f>SUMIFS($D:$D,$C:$C,C3403,$A:$A,_xlfn.MAXIFS($A:$A,$A:$A,"&lt;"&amp;A3403))+SUMIFS(Movimentacao!$D:$D,Movimentacao!$C:$C,C3403,Movimentacao!$A:$A,A3403)</f>
        <v>187039</v>
      </c>
      <c r="E3403" s="2">
        <v>95.18</v>
      </c>
      <c r="F3403" s="2">
        <f t="shared" si="54"/>
        <v>17802372.02</v>
      </c>
    </row>
    <row r="3404" spans="1:6" x14ac:dyDescent="0.25">
      <c r="A3404" s="4">
        <v>44553</v>
      </c>
      <c r="B3404" t="s">
        <v>12</v>
      </c>
      <c r="C3404" t="s">
        <v>51</v>
      </c>
      <c r="D3404" s="7">
        <f>SUMIFS($D:$D,$C:$C,C3404,$A:$A,_xlfn.MAXIFS($A:$A,$A:$A,"&lt;"&amp;A3404))+SUMIFS(Movimentacao!$D:$D,Movimentacao!$C:$C,C3404,Movimentacao!$A:$A,A3404)</f>
        <v>34212</v>
      </c>
      <c r="E3404" s="2">
        <v>101.87</v>
      </c>
      <c r="F3404" s="2">
        <f t="shared" si="54"/>
        <v>3485176.44</v>
      </c>
    </row>
    <row r="3405" spans="1:6" x14ac:dyDescent="0.25">
      <c r="A3405" s="4">
        <v>44553</v>
      </c>
      <c r="B3405" t="s">
        <v>12</v>
      </c>
      <c r="C3405" t="s">
        <v>50</v>
      </c>
      <c r="D3405" s="7">
        <f>SUMIFS($D:$D,$C:$C,C3405,$A:$A,_xlfn.MAXIFS($A:$A,$A:$A,"&lt;"&amp;A3405))+SUMIFS(Movimentacao!$D:$D,Movimentacao!$C:$C,C3405,Movimentacao!$A:$A,A3405)</f>
        <v>86312</v>
      </c>
      <c r="E3405" s="2">
        <v>99.97</v>
      </c>
      <c r="F3405" s="2">
        <f t="shared" si="54"/>
        <v>8628610.6400000006</v>
      </c>
    </row>
    <row r="3406" spans="1:6" x14ac:dyDescent="0.25">
      <c r="A3406" s="4">
        <v>44553</v>
      </c>
      <c r="B3406" t="s">
        <v>12</v>
      </c>
      <c r="C3406" t="s">
        <v>49</v>
      </c>
      <c r="D3406" s="7">
        <f>SUMIFS($D:$D,$C:$C,C3406,$A:$A,_xlfn.MAXIFS($A:$A,$A:$A,"&lt;"&amp;A3406))+SUMIFS(Movimentacao!$D:$D,Movimentacao!$C:$C,C3406,Movimentacao!$A:$A,A3406)</f>
        <v>32774</v>
      </c>
      <c r="E3406" s="2">
        <v>69.650000000000006</v>
      </c>
      <c r="F3406" s="2">
        <f t="shared" si="54"/>
        <v>2282709.1</v>
      </c>
    </row>
    <row r="3407" spans="1:6" x14ac:dyDescent="0.25">
      <c r="A3407" s="4">
        <v>44553</v>
      </c>
      <c r="B3407" t="s">
        <v>12</v>
      </c>
      <c r="C3407" t="s">
        <v>48</v>
      </c>
      <c r="D3407" s="7">
        <f>SUMIFS($D:$D,$C:$C,C3407,$A:$A,_xlfn.MAXIFS($A:$A,$A:$A,"&lt;"&amp;A3407))+SUMIFS(Movimentacao!$D:$D,Movimentacao!$C:$C,C3407,Movimentacao!$A:$A,A3407)</f>
        <v>37548</v>
      </c>
      <c r="E3407" s="2">
        <v>99.97</v>
      </c>
      <c r="F3407" s="2">
        <f t="shared" si="54"/>
        <v>3753673.56</v>
      </c>
    </row>
    <row r="3408" spans="1:6" x14ac:dyDescent="0.25">
      <c r="A3408" s="4">
        <v>44553</v>
      </c>
      <c r="B3408" t="s">
        <v>12</v>
      </c>
      <c r="C3408" t="s">
        <v>47</v>
      </c>
      <c r="D3408" s="7">
        <f>SUMIFS($D:$D,$C:$C,C3408,$A:$A,_xlfn.MAXIFS($A:$A,$A:$A,"&lt;"&amp;A3408))+SUMIFS(Movimentacao!$D:$D,Movimentacao!$C:$C,C3408,Movimentacao!$A:$A,A3408)</f>
        <v>72562</v>
      </c>
      <c r="E3408" s="2">
        <v>69.31</v>
      </c>
      <c r="F3408" s="2">
        <f t="shared" si="54"/>
        <v>5029272.22</v>
      </c>
    </row>
    <row r="3409" spans="1:6" x14ac:dyDescent="0.25">
      <c r="A3409" s="4">
        <v>44553</v>
      </c>
      <c r="B3409" t="s">
        <v>12</v>
      </c>
      <c r="C3409" t="s">
        <v>55</v>
      </c>
      <c r="D3409" s="7">
        <f>SUMIFS($D:$D,$C:$C,C3409,$A:$A,_xlfn.MAXIFS($A:$A,$A:$A,"&lt;"&amp;A3409))+SUMIFS(Movimentacao!$D:$D,Movimentacao!$C:$C,C3409,Movimentacao!$A:$A,A3409)</f>
        <v>30794</v>
      </c>
      <c r="E3409" s="2">
        <v>89.7</v>
      </c>
      <c r="F3409" s="2">
        <f t="shared" si="54"/>
        <v>2762221.8000000003</v>
      </c>
    </row>
    <row r="3410" spans="1:6" x14ac:dyDescent="0.25">
      <c r="A3410" s="4">
        <v>44554</v>
      </c>
      <c r="B3410" t="s">
        <v>12</v>
      </c>
      <c r="C3410" t="s">
        <v>2671</v>
      </c>
      <c r="D3410" s="7">
        <f>SUMIFS($D:$D,$C:$C,C3410,$A:$A,_xlfn.MAXIFS($A:$A,$A:$A,"&lt;"&amp;A3410))+SUMIFS(Movimentacao!$D:$D,Movimentacao!$C:$C,C3410,Movimentacao!$A:$A,A3410)</f>
        <v>32373</v>
      </c>
      <c r="E3410" s="2">
        <v>176.97</v>
      </c>
      <c r="F3410" s="2">
        <f t="shared" si="54"/>
        <v>5729049.8099999996</v>
      </c>
    </row>
    <row r="3411" spans="1:6" x14ac:dyDescent="0.25">
      <c r="A3411" s="4">
        <v>44554</v>
      </c>
      <c r="B3411" t="s">
        <v>12</v>
      </c>
      <c r="C3411" t="s">
        <v>2685</v>
      </c>
      <c r="D3411" s="7">
        <f>SUMIFS($D:$D,$C:$C,C3411,$A:$A,_xlfn.MAXIFS($A:$A,$A:$A,"&lt;"&amp;A3411))+SUMIFS(Movimentacao!$D:$D,Movimentacao!$C:$C,C3411,Movimentacao!$A:$A,A3411)</f>
        <v>133513</v>
      </c>
      <c r="E3411" s="2">
        <v>103.95</v>
      </c>
      <c r="F3411" s="2">
        <f t="shared" si="54"/>
        <v>13878676.35</v>
      </c>
    </row>
    <row r="3412" spans="1:6" x14ac:dyDescent="0.25">
      <c r="A3412" s="4">
        <v>44554</v>
      </c>
      <c r="B3412" t="s">
        <v>12</v>
      </c>
      <c r="C3412" t="s">
        <v>2689</v>
      </c>
      <c r="D3412" s="7">
        <f>SUMIFS($D:$D,$C:$C,C3412,$A:$A,_xlfn.MAXIFS($A:$A,$A:$A,"&lt;"&amp;A3412))+SUMIFS(Movimentacao!$D:$D,Movimentacao!$C:$C,C3412,Movimentacao!$A:$A,A3412)</f>
        <v>266540</v>
      </c>
      <c r="E3412" s="2">
        <v>101.1</v>
      </c>
      <c r="F3412" s="2">
        <f t="shared" si="54"/>
        <v>26947194</v>
      </c>
    </row>
    <row r="3413" spans="1:6" x14ac:dyDescent="0.25">
      <c r="A3413" s="4">
        <v>44554</v>
      </c>
      <c r="B3413" t="s">
        <v>12</v>
      </c>
      <c r="C3413" t="s">
        <v>2687</v>
      </c>
      <c r="D3413" s="7">
        <f>SUMIFS($D:$D,$C:$C,C3413,$A:$A,_xlfn.MAXIFS($A:$A,$A:$A,"&lt;"&amp;A3413))+SUMIFS(Movimentacao!$D:$D,Movimentacao!$C:$C,C3413,Movimentacao!$A:$A,A3413)</f>
        <v>6604</v>
      </c>
      <c r="E3413" s="2">
        <v>76.680000000000007</v>
      </c>
      <c r="F3413" s="2">
        <f t="shared" si="54"/>
        <v>506394.72000000003</v>
      </c>
    </row>
    <row r="3414" spans="1:6" x14ac:dyDescent="0.25">
      <c r="A3414" s="4">
        <v>44554</v>
      </c>
      <c r="B3414" t="s">
        <v>12</v>
      </c>
      <c r="C3414" t="s">
        <v>2682</v>
      </c>
      <c r="D3414" s="7">
        <f>SUMIFS($D:$D,$C:$C,C3414,$A:$A,_xlfn.MAXIFS($A:$A,$A:$A,"&lt;"&amp;A3414))+SUMIFS(Movimentacao!$D:$D,Movimentacao!$C:$C,C3414,Movimentacao!$A:$A,A3414)</f>
        <v>79643</v>
      </c>
      <c r="E3414" s="2">
        <v>85.95</v>
      </c>
      <c r="F3414" s="2">
        <f t="shared" si="54"/>
        <v>6845315.8500000006</v>
      </c>
    </row>
    <row r="3415" spans="1:6" x14ac:dyDescent="0.25">
      <c r="A3415" s="4">
        <v>44554</v>
      </c>
      <c r="B3415" t="s">
        <v>12</v>
      </c>
      <c r="C3415" t="s">
        <v>2680</v>
      </c>
      <c r="D3415" s="7">
        <f>SUMIFS($D:$D,$C:$C,C3415,$A:$A,_xlfn.MAXIFS($A:$A,$A:$A,"&lt;"&amp;A3415))+SUMIFS(Movimentacao!$D:$D,Movimentacao!$C:$C,C3415,Movimentacao!$A:$A,A3415)</f>
        <v>147415</v>
      </c>
      <c r="E3415" s="2">
        <v>100.87</v>
      </c>
      <c r="F3415" s="2">
        <f t="shared" si="54"/>
        <v>14869751.050000001</v>
      </c>
    </row>
    <row r="3416" spans="1:6" x14ac:dyDescent="0.25">
      <c r="A3416" s="4">
        <v>44554</v>
      </c>
      <c r="B3416" t="s">
        <v>12</v>
      </c>
      <c r="C3416" t="s">
        <v>2672</v>
      </c>
      <c r="D3416" s="7">
        <f>SUMIFS($D:$D,$C:$C,C3416,$A:$A,_xlfn.MAXIFS($A:$A,$A:$A,"&lt;"&amp;A3416))+SUMIFS(Movimentacao!$D:$D,Movimentacao!$C:$C,C3416,Movimentacao!$A:$A,A3416)</f>
        <v>14569</v>
      </c>
      <c r="E3416" s="2">
        <v>77.37</v>
      </c>
      <c r="F3416" s="2">
        <f t="shared" si="54"/>
        <v>1127203.53</v>
      </c>
    </row>
    <row r="3417" spans="1:6" x14ac:dyDescent="0.25">
      <c r="A3417" s="4">
        <v>44554</v>
      </c>
      <c r="B3417" t="s">
        <v>12</v>
      </c>
      <c r="C3417" t="s">
        <v>56</v>
      </c>
      <c r="D3417" s="7">
        <f>SUMIFS($D:$D,$C:$C,C3417,$A:$A,_xlfn.MAXIFS($A:$A,$A:$A,"&lt;"&amp;A3417))+SUMIFS(Movimentacao!$D:$D,Movimentacao!$C:$C,C3417,Movimentacao!$A:$A,A3417)</f>
        <v>29618</v>
      </c>
      <c r="E3417" s="2">
        <v>97.04</v>
      </c>
      <c r="F3417" s="2">
        <f t="shared" si="54"/>
        <v>2874130.72</v>
      </c>
    </row>
    <row r="3418" spans="1:6" x14ac:dyDescent="0.25">
      <c r="A3418" s="4">
        <v>44554</v>
      </c>
      <c r="B3418" t="s">
        <v>12</v>
      </c>
      <c r="C3418" t="s">
        <v>47</v>
      </c>
      <c r="D3418" s="7">
        <f>SUMIFS($D:$D,$C:$C,C3418,$A:$A,_xlfn.MAXIFS($A:$A,$A:$A,"&lt;"&amp;A3418))+SUMIFS(Movimentacao!$D:$D,Movimentacao!$C:$C,C3418,Movimentacao!$A:$A,A3418)</f>
        <v>72562</v>
      </c>
      <c r="E3418" s="2">
        <v>69.31</v>
      </c>
      <c r="F3418" s="2">
        <f t="shared" si="54"/>
        <v>5029272.22</v>
      </c>
    </row>
    <row r="3419" spans="1:6" x14ac:dyDescent="0.25">
      <c r="A3419" s="4">
        <v>44554</v>
      </c>
      <c r="B3419" t="s">
        <v>12</v>
      </c>
      <c r="C3419" t="s">
        <v>54</v>
      </c>
      <c r="D3419" s="7">
        <f>SUMIFS($D:$D,$C:$C,C3419,$A:$A,_xlfn.MAXIFS($A:$A,$A:$A,"&lt;"&amp;A3419))+SUMIFS(Movimentacao!$D:$D,Movimentacao!$C:$C,C3419,Movimentacao!$A:$A,A3419)</f>
        <v>84256</v>
      </c>
      <c r="E3419" s="2">
        <v>48.46</v>
      </c>
      <c r="F3419" s="2">
        <f t="shared" si="54"/>
        <v>4083045.7600000002</v>
      </c>
    </row>
    <row r="3420" spans="1:6" x14ac:dyDescent="0.25">
      <c r="A3420" s="4">
        <v>44554</v>
      </c>
      <c r="B3420" t="s">
        <v>12</v>
      </c>
      <c r="C3420" t="s">
        <v>52</v>
      </c>
      <c r="D3420" s="7">
        <f>SUMIFS($D:$D,$C:$C,C3420,$A:$A,_xlfn.MAXIFS($A:$A,$A:$A,"&lt;"&amp;A3420))+SUMIFS(Movimentacao!$D:$D,Movimentacao!$C:$C,C3420,Movimentacao!$A:$A,A3420)</f>
        <v>187039</v>
      </c>
      <c r="E3420" s="2">
        <v>95.18</v>
      </c>
      <c r="F3420" s="2">
        <f t="shared" si="54"/>
        <v>17802372.02</v>
      </c>
    </row>
    <row r="3421" spans="1:6" x14ac:dyDescent="0.25">
      <c r="A3421" s="4">
        <v>44554</v>
      </c>
      <c r="B3421" t="s">
        <v>12</v>
      </c>
      <c r="C3421" t="s">
        <v>51</v>
      </c>
      <c r="D3421" s="7">
        <f>SUMIFS($D:$D,$C:$C,C3421,$A:$A,_xlfn.MAXIFS($A:$A,$A:$A,"&lt;"&amp;A3421))+SUMIFS(Movimentacao!$D:$D,Movimentacao!$C:$C,C3421,Movimentacao!$A:$A,A3421)</f>
        <v>34212</v>
      </c>
      <c r="E3421" s="2">
        <v>101.87</v>
      </c>
      <c r="F3421" s="2">
        <f t="shared" si="54"/>
        <v>3485176.44</v>
      </c>
    </row>
    <row r="3422" spans="1:6" x14ac:dyDescent="0.25">
      <c r="A3422" s="4">
        <v>44554</v>
      </c>
      <c r="B3422" t="s">
        <v>12</v>
      </c>
      <c r="C3422" t="s">
        <v>50</v>
      </c>
      <c r="D3422" s="7">
        <f>SUMIFS($D:$D,$C:$C,C3422,$A:$A,_xlfn.MAXIFS($A:$A,$A:$A,"&lt;"&amp;A3422))+SUMIFS(Movimentacao!$D:$D,Movimentacao!$C:$C,C3422,Movimentacao!$A:$A,A3422)</f>
        <v>86312</v>
      </c>
      <c r="E3422" s="2">
        <v>99.97</v>
      </c>
      <c r="F3422" s="2">
        <f t="shared" si="54"/>
        <v>8628610.6400000006</v>
      </c>
    </row>
    <row r="3423" spans="1:6" x14ac:dyDescent="0.25">
      <c r="A3423" s="4">
        <v>44554</v>
      </c>
      <c r="B3423" t="s">
        <v>12</v>
      </c>
      <c r="C3423" t="s">
        <v>49</v>
      </c>
      <c r="D3423" s="7">
        <f>SUMIFS($D:$D,$C:$C,C3423,$A:$A,_xlfn.MAXIFS($A:$A,$A:$A,"&lt;"&amp;A3423))+SUMIFS(Movimentacao!$D:$D,Movimentacao!$C:$C,C3423,Movimentacao!$A:$A,A3423)</f>
        <v>32774</v>
      </c>
      <c r="E3423" s="2">
        <v>69.650000000000006</v>
      </c>
      <c r="F3423" s="2">
        <f t="shared" si="54"/>
        <v>2282709.1</v>
      </c>
    </row>
    <row r="3424" spans="1:6" x14ac:dyDescent="0.25">
      <c r="A3424" s="4">
        <v>44554</v>
      </c>
      <c r="B3424" t="s">
        <v>12</v>
      </c>
      <c r="C3424" t="s">
        <v>48</v>
      </c>
      <c r="D3424" s="7">
        <f>SUMIFS($D:$D,$C:$C,C3424,$A:$A,_xlfn.MAXIFS($A:$A,$A:$A,"&lt;"&amp;A3424))+SUMIFS(Movimentacao!$D:$D,Movimentacao!$C:$C,C3424,Movimentacao!$A:$A,A3424)</f>
        <v>37548</v>
      </c>
      <c r="E3424" s="2">
        <v>99.97</v>
      </c>
      <c r="F3424" s="2">
        <f t="shared" si="54"/>
        <v>3753673.56</v>
      </c>
    </row>
    <row r="3425" spans="1:6" x14ac:dyDescent="0.25">
      <c r="A3425" s="4">
        <v>44554</v>
      </c>
      <c r="B3425" t="s">
        <v>12</v>
      </c>
      <c r="C3425" t="s">
        <v>55</v>
      </c>
      <c r="D3425" s="7">
        <f>SUMIFS($D:$D,$C:$C,C3425,$A:$A,_xlfn.MAXIFS($A:$A,$A:$A,"&lt;"&amp;A3425))+SUMIFS(Movimentacao!$D:$D,Movimentacao!$C:$C,C3425,Movimentacao!$A:$A,A3425)</f>
        <v>30794</v>
      </c>
      <c r="E3425" s="2">
        <v>89.7</v>
      </c>
      <c r="F3425" s="2">
        <f t="shared" si="54"/>
        <v>2762221.8000000003</v>
      </c>
    </row>
    <row r="3426" spans="1:6" x14ac:dyDescent="0.25">
      <c r="A3426" s="4">
        <v>44557</v>
      </c>
      <c r="B3426" t="s">
        <v>12</v>
      </c>
      <c r="C3426" t="s">
        <v>2671</v>
      </c>
      <c r="D3426" s="7">
        <f>SUMIFS($D:$D,$C:$C,C3426,$A:$A,_xlfn.MAXIFS($A:$A,$A:$A,"&lt;"&amp;A3426))+SUMIFS(Movimentacao!$D:$D,Movimentacao!$C:$C,C3426,Movimentacao!$A:$A,A3426)</f>
        <v>32373</v>
      </c>
      <c r="E3426" s="2">
        <v>183.2</v>
      </c>
      <c r="F3426" s="2">
        <f t="shared" si="54"/>
        <v>5930733.5999999996</v>
      </c>
    </row>
    <row r="3427" spans="1:6" x14ac:dyDescent="0.25">
      <c r="A3427" s="4">
        <v>44557</v>
      </c>
      <c r="B3427" t="s">
        <v>12</v>
      </c>
      <c r="C3427" t="s">
        <v>2685</v>
      </c>
      <c r="D3427" s="7">
        <f>SUMIFS($D:$D,$C:$C,C3427,$A:$A,_xlfn.MAXIFS($A:$A,$A:$A,"&lt;"&amp;A3427))+SUMIFS(Movimentacao!$D:$D,Movimentacao!$C:$C,C3427,Movimentacao!$A:$A,A3427)</f>
        <v>133513</v>
      </c>
      <c r="E3427" s="2">
        <v>104.35</v>
      </c>
      <c r="F3427" s="2">
        <f t="shared" si="54"/>
        <v>13932081.549999999</v>
      </c>
    </row>
    <row r="3428" spans="1:6" x14ac:dyDescent="0.25">
      <c r="A3428" s="4">
        <v>44557</v>
      </c>
      <c r="B3428" t="s">
        <v>12</v>
      </c>
      <c r="C3428" t="s">
        <v>2689</v>
      </c>
      <c r="D3428" s="7">
        <f>SUMIFS($D:$D,$C:$C,C3428,$A:$A,_xlfn.MAXIFS($A:$A,$A:$A,"&lt;"&amp;A3428))+SUMIFS(Movimentacao!$D:$D,Movimentacao!$C:$C,C3428,Movimentacao!$A:$A,A3428)</f>
        <v>266540</v>
      </c>
      <c r="E3428" s="2">
        <v>100.65</v>
      </c>
      <c r="F3428" s="2">
        <f t="shared" si="54"/>
        <v>26827251</v>
      </c>
    </row>
    <row r="3429" spans="1:6" x14ac:dyDescent="0.25">
      <c r="A3429" s="4">
        <v>44557</v>
      </c>
      <c r="B3429" t="s">
        <v>12</v>
      </c>
      <c r="C3429" t="s">
        <v>2687</v>
      </c>
      <c r="D3429" s="7">
        <f>SUMIFS($D:$D,$C:$C,C3429,$A:$A,_xlfn.MAXIFS($A:$A,$A:$A,"&lt;"&amp;A3429))+SUMIFS(Movimentacao!$D:$D,Movimentacao!$C:$C,C3429,Movimentacao!$A:$A,A3429)</f>
        <v>6604</v>
      </c>
      <c r="E3429" s="2">
        <v>77.17</v>
      </c>
      <c r="F3429" s="2">
        <f t="shared" si="54"/>
        <v>509630.68</v>
      </c>
    </row>
    <row r="3430" spans="1:6" x14ac:dyDescent="0.25">
      <c r="A3430" s="4">
        <v>44557</v>
      </c>
      <c r="B3430" t="s">
        <v>12</v>
      </c>
      <c r="C3430" t="s">
        <v>2682</v>
      </c>
      <c r="D3430" s="7">
        <f>SUMIFS($D:$D,$C:$C,C3430,$A:$A,_xlfn.MAXIFS($A:$A,$A:$A,"&lt;"&amp;A3430))+SUMIFS(Movimentacao!$D:$D,Movimentacao!$C:$C,C3430,Movimentacao!$A:$A,A3430)</f>
        <v>79643</v>
      </c>
      <c r="E3430" s="2">
        <v>86.15</v>
      </c>
      <c r="F3430" s="2">
        <f t="shared" si="54"/>
        <v>6861244.4500000002</v>
      </c>
    </row>
    <row r="3431" spans="1:6" x14ac:dyDescent="0.25">
      <c r="A3431" s="4">
        <v>44557</v>
      </c>
      <c r="B3431" t="s">
        <v>12</v>
      </c>
      <c r="C3431" t="s">
        <v>2680</v>
      </c>
      <c r="D3431" s="7">
        <f>SUMIFS($D:$D,$C:$C,C3431,$A:$A,_xlfn.MAXIFS($A:$A,$A:$A,"&lt;"&amp;A3431))+SUMIFS(Movimentacao!$D:$D,Movimentacao!$C:$C,C3431,Movimentacao!$A:$A,A3431)</f>
        <v>147415</v>
      </c>
      <c r="E3431" s="2">
        <v>101</v>
      </c>
      <c r="F3431" s="2">
        <f t="shared" si="54"/>
        <v>14888915</v>
      </c>
    </row>
    <row r="3432" spans="1:6" x14ac:dyDescent="0.25">
      <c r="A3432" s="4">
        <v>44557</v>
      </c>
      <c r="B3432" t="s">
        <v>12</v>
      </c>
      <c r="C3432" t="s">
        <v>2672</v>
      </c>
      <c r="D3432" s="7">
        <f>SUMIFS($D:$D,$C:$C,C3432,$A:$A,_xlfn.MAXIFS($A:$A,$A:$A,"&lt;"&amp;A3432))+SUMIFS(Movimentacao!$D:$D,Movimentacao!$C:$C,C3432,Movimentacao!$A:$A,A3432)</f>
        <v>14569</v>
      </c>
      <c r="E3432" s="2">
        <v>78.5</v>
      </c>
      <c r="F3432" s="2">
        <f t="shared" si="54"/>
        <v>1143666.5</v>
      </c>
    </row>
    <row r="3433" spans="1:6" x14ac:dyDescent="0.25">
      <c r="A3433" s="4">
        <v>44557</v>
      </c>
      <c r="B3433" t="s">
        <v>12</v>
      </c>
      <c r="C3433" t="s">
        <v>56</v>
      </c>
      <c r="D3433" s="7">
        <f>SUMIFS($D:$D,$C:$C,C3433,$A:$A,_xlfn.MAXIFS($A:$A,$A:$A,"&lt;"&amp;A3433))+SUMIFS(Movimentacao!$D:$D,Movimentacao!$C:$C,C3433,Movimentacao!$A:$A,A3433)</f>
        <v>29618</v>
      </c>
      <c r="E3433" s="2">
        <v>98.94</v>
      </c>
      <c r="F3433" s="2">
        <f t="shared" si="54"/>
        <v>2930404.92</v>
      </c>
    </row>
    <row r="3434" spans="1:6" x14ac:dyDescent="0.25">
      <c r="A3434" s="4">
        <v>44557</v>
      </c>
      <c r="B3434" t="s">
        <v>12</v>
      </c>
      <c r="C3434" t="s">
        <v>47</v>
      </c>
      <c r="D3434" s="7">
        <f>SUMIFS($D:$D,$C:$C,C3434,$A:$A,_xlfn.MAXIFS($A:$A,$A:$A,"&lt;"&amp;A3434))+SUMIFS(Movimentacao!$D:$D,Movimentacao!$C:$C,C3434,Movimentacao!$A:$A,A3434)</f>
        <v>72562</v>
      </c>
      <c r="E3434" s="2">
        <v>71</v>
      </c>
      <c r="F3434" s="2">
        <f t="shared" si="54"/>
        <v>5151902</v>
      </c>
    </row>
    <row r="3435" spans="1:6" x14ac:dyDescent="0.25">
      <c r="A3435" s="4">
        <v>44557</v>
      </c>
      <c r="B3435" t="s">
        <v>12</v>
      </c>
      <c r="C3435" t="s">
        <v>54</v>
      </c>
      <c r="D3435" s="7">
        <f>SUMIFS($D:$D,$C:$C,C3435,$A:$A,_xlfn.MAXIFS($A:$A,$A:$A,"&lt;"&amp;A3435))+SUMIFS(Movimentacao!$D:$D,Movimentacao!$C:$C,C3435,Movimentacao!$A:$A,A3435)</f>
        <v>84256</v>
      </c>
      <c r="E3435" s="2">
        <v>48.72</v>
      </c>
      <c r="F3435" s="2">
        <f t="shared" si="54"/>
        <v>4104952.32</v>
      </c>
    </row>
    <row r="3436" spans="1:6" x14ac:dyDescent="0.25">
      <c r="A3436" s="4">
        <v>44557</v>
      </c>
      <c r="B3436" t="s">
        <v>12</v>
      </c>
      <c r="C3436" t="s">
        <v>52</v>
      </c>
      <c r="D3436" s="7">
        <f>SUMIFS($D:$D,$C:$C,C3436,$A:$A,_xlfn.MAXIFS($A:$A,$A:$A,"&lt;"&amp;A3436))+SUMIFS(Movimentacao!$D:$D,Movimentacao!$C:$C,C3436,Movimentacao!$A:$A,A3436)</f>
        <v>187039</v>
      </c>
      <c r="E3436" s="2">
        <v>94.82</v>
      </c>
      <c r="F3436" s="2">
        <f t="shared" si="54"/>
        <v>17735037.98</v>
      </c>
    </row>
    <row r="3437" spans="1:6" x14ac:dyDescent="0.25">
      <c r="A3437" s="4">
        <v>44557</v>
      </c>
      <c r="B3437" t="s">
        <v>12</v>
      </c>
      <c r="C3437" t="s">
        <v>51</v>
      </c>
      <c r="D3437" s="7">
        <f>SUMIFS($D:$D,$C:$C,C3437,$A:$A,_xlfn.MAXIFS($A:$A,$A:$A,"&lt;"&amp;A3437))+SUMIFS(Movimentacao!$D:$D,Movimentacao!$C:$C,C3437,Movimentacao!$A:$A,A3437)</f>
        <v>34212</v>
      </c>
      <c r="E3437" s="2">
        <v>101.49</v>
      </c>
      <c r="F3437" s="2">
        <f t="shared" si="54"/>
        <v>3472175.88</v>
      </c>
    </row>
    <row r="3438" spans="1:6" x14ac:dyDescent="0.25">
      <c r="A3438" s="4">
        <v>44557</v>
      </c>
      <c r="B3438" t="s">
        <v>12</v>
      </c>
      <c r="C3438" t="s">
        <v>50</v>
      </c>
      <c r="D3438" s="7">
        <f>SUMIFS($D:$D,$C:$C,C3438,$A:$A,_xlfn.MAXIFS($A:$A,$A:$A,"&lt;"&amp;A3438))+SUMIFS(Movimentacao!$D:$D,Movimentacao!$C:$C,C3438,Movimentacao!$A:$A,A3438)</f>
        <v>86312</v>
      </c>
      <c r="E3438" s="2">
        <v>99.97</v>
      </c>
      <c r="F3438" s="2">
        <f t="shared" si="54"/>
        <v>8628610.6400000006</v>
      </c>
    </row>
    <row r="3439" spans="1:6" x14ac:dyDescent="0.25">
      <c r="A3439" s="4">
        <v>44557</v>
      </c>
      <c r="B3439" t="s">
        <v>12</v>
      </c>
      <c r="C3439" t="s">
        <v>49</v>
      </c>
      <c r="D3439" s="7">
        <f>SUMIFS($D:$D,$C:$C,C3439,$A:$A,_xlfn.MAXIFS($A:$A,$A:$A,"&lt;"&amp;A3439))+SUMIFS(Movimentacao!$D:$D,Movimentacao!$C:$C,C3439,Movimentacao!$A:$A,A3439)</f>
        <v>32774</v>
      </c>
      <c r="E3439" s="2">
        <v>69.47</v>
      </c>
      <c r="F3439" s="2">
        <f t="shared" si="54"/>
        <v>2276809.7799999998</v>
      </c>
    </row>
    <row r="3440" spans="1:6" x14ac:dyDescent="0.25">
      <c r="A3440" s="4">
        <v>44557</v>
      </c>
      <c r="B3440" t="s">
        <v>12</v>
      </c>
      <c r="C3440" t="s">
        <v>48</v>
      </c>
      <c r="D3440" s="7">
        <f>SUMIFS($D:$D,$C:$C,C3440,$A:$A,_xlfn.MAXIFS($A:$A,$A:$A,"&lt;"&amp;A3440))+SUMIFS(Movimentacao!$D:$D,Movimentacao!$C:$C,C3440,Movimentacao!$A:$A,A3440)</f>
        <v>37548</v>
      </c>
      <c r="E3440" s="2">
        <v>100.67</v>
      </c>
      <c r="F3440" s="2">
        <f t="shared" si="54"/>
        <v>3779957.16</v>
      </c>
    </row>
    <row r="3441" spans="1:6" x14ac:dyDescent="0.25">
      <c r="A3441" s="4">
        <v>44557</v>
      </c>
      <c r="B3441" t="s">
        <v>12</v>
      </c>
      <c r="C3441" t="s">
        <v>55</v>
      </c>
      <c r="D3441" s="7">
        <f>SUMIFS($D:$D,$C:$C,C3441,$A:$A,_xlfn.MAXIFS($A:$A,$A:$A,"&lt;"&amp;A3441))+SUMIFS(Movimentacao!$D:$D,Movimentacao!$C:$C,C3441,Movimentacao!$A:$A,A3441)</f>
        <v>30794</v>
      </c>
      <c r="E3441" s="2">
        <v>90</v>
      </c>
      <c r="F3441" s="2">
        <f t="shared" si="54"/>
        <v>2771460</v>
      </c>
    </row>
    <row r="3442" spans="1:6" x14ac:dyDescent="0.25">
      <c r="A3442" s="4">
        <v>44558</v>
      </c>
      <c r="B3442" t="s">
        <v>12</v>
      </c>
      <c r="C3442" t="s">
        <v>2685</v>
      </c>
      <c r="D3442" s="7">
        <f>SUMIFS($D:$D,$C:$C,C3442,$A:$A,_xlfn.MAXIFS($A:$A,$A:$A,"&lt;"&amp;A3442))+SUMIFS(Movimentacao!$D:$D,Movimentacao!$C:$C,C3442,Movimentacao!$A:$A,A3442)</f>
        <v>133513</v>
      </c>
      <c r="E3442" s="2">
        <v>104.93</v>
      </c>
      <c r="F3442" s="2">
        <f t="shared" si="54"/>
        <v>14009519.090000002</v>
      </c>
    </row>
    <row r="3443" spans="1:6" x14ac:dyDescent="0.25">
      <c r="A3443" s="4">
        <v>44558</v>
      </c>
      <c r="B3443" t="s">
        <v>12</v>
      </c>
      <c r="C3443" t="s">
        <v>2689</v>
      </c>
      <c r="D3443" s="7">
        <f>SUMIFS($D:$D,$C:$C,C3443,$A:$A,_xlfn.MAXIFS($A:$A,$A:$A,"&lt;"&amp;A3443))+SUMIFS(Movimentacao!$D:$D,Movimentacao!$C:$C,C3443,Movimentacao!$A:$A,A3443)</f>
        <v>266540</v>
      </c>
      <c r="E3443" s="2">
        <v>101.15</v>
      </c>
      <c r="F3443" s="2">
        <f t="shared" si="54"/>
        <v>26960521</v>
      </c>
    </row>
    <row r="3444" spans="1:6" x14ac:dyDescent="0.25">
      <c r="A3444" s="4">
        <v>44558</v>
      </c>
      <c r="B3444" t="s">
        <v>12</v>
      </c>
      <c r="C3444" t="s">
        <v>2687</v>
      </c>
      <c r="D3444" s="7">
        <f>SUMIFS($D:$D,$C:$C,C3444,$A:$A,_xlfn.MAXIFS($A:$A,$A:$A,"&lt;"&amp;A3444))+SUMIFS(Movimentacao!$D:$D,Movimentacao!$C:$C,C3444,Movimentacao!$A:$A,A3444)</f>
        <v>6604</v>
      </c>
      <c r="E3444" s="2">
        <v>78.2</v>
      </c>
      <c r="F3444" s="2">
        <f t="shared" si="54"/>
        <v>516432.80000000005</v>
      </c>
    </row>
    <row r="3445" spans="1:6" x14ac:dyDescent="0.25">
      <c r="A3445" s="4">
        <v>44558</v>
      </c>
      <c r="B3445" t="s">
        <v>12</v>
      </c>
      <c r="C3445" t="s">
        <v>2682</v>
      </c>
      <c r="D3445" s="7">
        <f>SUMIFS($D:$D,$C:$C,C3445,$A:$A,_xlfn.MAXIFS($A:$A,$A:$A,"&lt;"&amp;A3445))+SUMIFS(Movimentacao!$D:$D,Movimentacao!$C:$C,C3445,Movimentacao!$A:$A,A3445)</f>
        <v>79643</v>
      </c>
      <c r="E3445" s="2">
        <v>86.97</v>
      </c>
      <c r="F3445" s="2">
        <f t="shared" si="54"/>
        <v>6926551.71</v>
      </c>
    </row>
    <row r="3446" spans="1:6" x14ac:dyDescent="0.25">
      <c r="A3446" s="4">
        <v>44558</v>
      </c>
      <c r="B3446" t="s">
        <v>12</v>
      </c>
      <c r="C3446" t="s">
        <v>2680</v>
      </c>
      <c r="D3446" s="7">
        <f>SUMIFS($D:$D,$C:$C,C3446,$A:$A,_xlfn.MAXIFS($A:$A,$A:$A,"&lt;"&amp;A3446))+SUMIFS(Movimentacao!$D:$D,Movimentacao!$C:$C,C3446,Movimentacao!$A:$A,A3446)</f>
        <v>147415</v>
      </c>
      <c r="E3446" s="2">
        <v>102.39</v>
      </c>
      <c r="F3446" s="2">
        <f t="shared" si="54"/>
        <v>15093821.85</v>
      </c>
    </row>
    <row r="3447" spans="1:6" x14ac:dyDescent="0.25">
      <c r="A3447" s="4">
        <v>44558</v>
      </c>
      <c r="B3447" t="s">
        <v>12</v>
      </c>
      <c r="C3447" t="s">
        <v>2672</v>
      </c>
      <c r="D3447" s="7">
        <f>SUMIFS($D:$D,$C:$C,C3447,$A:$A,_xlfn.MAXIFS($A:$A,$A:$A,"&lt;"&amp;A3447))+SUMIFS(Movimentacao!$D:$D,Movimentacao!$C:$C,C3447,Movimentacao!$A:$A,A3447)</f>
        <v>14844</v>
      </c>
      <c r="E3447" s="2">
        <v>79.989999999999995</v>
      </c>
      <c r="F3447" s="2">
        <f t="shared" si="54"/>
        <v>1187371.5599999998</v>
      </c>
    </row>
    <row r="3448" spans="1:6" x14ac:dyDescent="0.25">
      <c r="A3448" s="4">
        <v>44558</v>
      </c>
      <c r="B3448" t="s">
        <v>12</v>
      </c>
      <c r="C3448" t="s">
        <v>2671</v>
      </c>
      <c r="D3448" s="7">
        <f>SUMIFS($D:$D,$C:$C,C3448,$A:$A,_xlfn.MAXIFS($A:$A,$A:$A,"&lt;"&amp;A3448))+SUMIFS(Movimentacao!$D:$D,Movimentacao!$C:$C,C3448,Movimentacao!$A:$A,A3448)</f>
        <v>32373</v>
      </c>
      <c r="E3448" s="2">
        <v>185.39</v>
      </c>
      <c r="F3448" s="2">
        <f t="shared" si="54"/>
        <v>6001630.4699999997</v>
      </c>
    </row>
    <row r="3449" spans="1:6" x14ac:dyDescent="0.25">
      <c r="A3449" s="4">
        <v>44558</v>
      </c>
      <c r="B3449" t="s">
        <v>12</v>
      </c>
      <c r="C3449" t="s">
        <v>56</v>
      </c>
      <c r="D3449" s="7">
        <f>SUMIFS($D:$D,$C:$C,C3449,$A:$A,_xlfn.MAXIFS($A:$A,$A:$A,"&lt;"&amp;A3449))+SUMIFS(Movimentacao!$D:$D,Movimentacao!$C:$C,C3449,Movimentacao!$A:$A,A3449)</f>
        <v>29618</v>
      </c>
      <c r="E3449" s="2">
        <v>99.99</v>
      </c>
      <c r="F3449" s="2">
        <f t="shared" si="54"/>
        <v>2961503.82</v>
      </c>
    </row>
    <row r="3450" spans="1:6" x14ac:dyDescent="0.25">
      <c r="A3450" s="4">
        <v>44558</v>
      </c>
      <c r="B3450" t="s">
        <v>12</v>
      </c>
      <c r="C3450" t="s">
        <v>54</v>
      </c>
      <c r="D3450" s="7">
        <f>SUMIFS($D:$D,$C:$C,C3450,$A:$A,_xlfn.MAXIFS($A:$A,$A:$A,"&lt;"&amp;A3450))+SUMIFS(Movimentacao!$D:$D,Movimentacao!$C:$C,C3450,Movimentacao!$A:$A,A3450)</f>
        <v>84256</v>
      </c>
      <c r="E3450" s="2">
        <v>49.5</v>
      </c>
      <c r="F3450" s="2">
        <f t="shared" si="54"/>
        <v>4170672</v>
      </c>
    </row>
    <row r="3451" spans="1:6" x14ac:dyDescent="0.25">
      <c r="A3451" s="4">
        <v>44558</v>
      </c>
      <c r="B3451" t="s">
        <v>12</v>
      </c>
      <c r="C3451" t="s">
        <v>52</v>
      </c>
      <c r="D3451" s="7">
        <f>SUMIFS($D:$D,$C:$C,C3451,$A:$A,_xlfn.MAXIFS($A:$A,$A:$A,"&lt;"&amp;A3451))+SUMIFS(Movimentacao!$D:$D,Movimentacao!$C:$C,C3451,Movimentacao!$A:$A,A3451)</f>
        <v>187039</v>
      </c>
      <c r="E3451" s="2">
        <v>95.6</v>
      </c>
      <c r="F3451" s="2">
        <f t="shared" si="54"/>
        <v>17880928.399999999</v>
      </c>
    </row>
    <row r="3452" spans="1:6" x14ac:dyDescent="0.25">
      <c r="A3452" s="4">
        <v>44558</v>
      </c>
      <c r="B3452" t="s">
        <v>12</v>
      </c>
      <c r="C3452" t="s">
        <v>51</v>
      </c>
      <c r="D3452" s="7">
        <f>SUMIFS($D:$D,$C:$C,C3452,$A:$A,_xlfn.MAXIFS($A:$A,$A:$A,"&lt;"&amp;A3452))+SUMIFS(Movimentacao!$D:$D,Movimentacao!$C:$C,C3452,Movimentacao!$A:$A,A3452)</f>
        <v>34212</v>
      </c>
      <c r="E3452" s="2">
        <v>106</v>
      </c>
      <c r="F3452" s="2">
        <f t="shared" si="54"/>
        <v>3626472</v>
      </c>
    </row>
    <row r="3453" spans="1:6" x14ac:dyDescent="0.25">
      <c r="A3453" s="4">
        <v>44558</v>
      </c>
      <c r="B3453" t="s">
        <v>12</v>
      </c>
      <c r="C3453" t="s">
        <v>50</v>
      </c>
      <c r="D3453" s="7">
        <f>SUMIFS($D:$D,$C:$C,C3453,$A:$A,_xlfn.MAXIFS($A:$A,$A:$A,"&lt;"&amp;A3453))+SUMIFS(Movimentacao!$D:$D,Movimentacao!$C:$C,C3453,Movimentacao!$A:$A,A3453)</f>
        <v>86312</v>
      </c>
      <c r="E3453" s="2">
        <v>102.5</v>
      </c>
      <c r="F3453" s="2">
        <f t="shared" si="54"/>
        <v>8846980</v>
      </c>
    </row>
    <row r="3454" spans="1:6" x14ac:dyDescent="0.25">
      <c r="A3454" s="4">
        <v>44558</v>
      </c>
      <c r="B3454" t="s">
        <v>12</v>
      </c>
      <c r="C3454" t="s">
        <v>49</v>
      </c>
      <c r="D3454" s="7">
        <f>SUMIFS($D:$D,$C:$C,C3454,$A:$A,_xlfn.MAXIFS($A:$A,$A:$A,"&lt;"&amp;A3454))+SUMIFS(Movimentacao!$D:$D,Movimentacao!$C:$C,C3454,Movimentacao!$A:$A,A3454)</f>
        <v>32774</v>
      </c>
      <c r="E3454" s="2">
        <v>69.25</v>
      </c>
      <c r="F3454" s="2">
        <f t="shared" si="54"/>
        <v>2269599.5</v>
      </c>
    </row>
    <row r="3455" spans="1:6" x14ac:dyDescent="0.25">
      <c r="A3455" s="4">
        <v>44558</v>
      </c>
      <c r="B3455" t="s">
        <v>12</v>
      </c>
      <c r="C3455" t="s">
        <v>48</v>
      </c>
      <c r="D3455" s="7">
        <f>SUMIFS($D:$D,$C:$C,C3455,$A:$A,_xlfn.MAXIFS($A:$A,$A:$A,"&lt;"&amp;A3455))+SUMIFS(Movimentacao!$D:$D,Movimentacao!$C:$C,C3455,Movimentacao!$A:$A,A3455)</f>
        <v>37548</v>
      </c>
      <c r="E3455" s="2">
        <v>101.11</v>
      </c>
      <c r="F3455" s="2">
        <f t="shared" si="54"/>
        <v>3796478.28</v>
      </c>
    </row>
    <row r="3456" spans="1:6" x14ac:dyDescent="0.25">
      <c r="A3456" s="4">
        <v>44558</v>
      </c>
      <c r="B3456" t="s">
        <v>12</v>
      </c>
      <c r="C3456" t="s">
        <v>47</v>
      </c>
      <c r="D3456" s="7">
        <f>SUMIFS($D:$D,$C:$C,C3456,$A:$A,_xlfn.MAXIFS($A:$A,$A:$A,"&lt;"&amp;A3456))+SUMIFS(Movimentacao!$D:$D,Movimentacao!$C:$C,C3456,Movimentacao!$A:$A,A3456)</f>
        <v>72562</v>
      </c>
      <c r="E3456" s="2">
        <v>72.77</v>
      </c>
      <c r="F3456" s="2">
        <f t="shared" si="54"/>
        <v>5280336.7399999993</v>
      </c>
    </row>
    <row r="3457" spans="1:6" x14ac:dyDescent="0.25">
      <c r="A3457" s="4">
        <v>44558</v>
      </c>
      <c r="B3457" t="s">
        <v>12</v>
      </c>
      <c r="C3457" t="s">
        <v>55</v>
      </c>
      <c r="D3457" s="7">
        <f>SUMIFS($D:$D,$C:$C,C3457,$A:$A,_xlfn.MAXIFS($A:$A,$A:$A,"&lt;"&amp;A3457))+SUMIFS(Movimentacao!$D:$D,Movimentacao!$C:$C,C3457,Movimentacao!$A:$A,A3457)</f>
        <v>30794</v>
      </c>
      <c r="E3457" s="2">
        <v>93.5</v>
      </c>
      <c r="F3457" s="2">
        <f t="shared" si="54"/>
        <v>2879239</v>
      </c>
    </row>
    <row r="3458" spans="1:6" x14ac:dyDescent="0.25">
      <c r="A3458" s="4">
        <v>44559</v>
      </c>
      <c r="B3458" t="s">
        <v>12</v>
      </c>
      <c r="C3458" t="s">
        <v>2671</v>
      </c>
      <c r="D3458" s="7">
        <f>SUMIFS($D:$D,$C:$C,C3458,$A:$A,_xlfn.MAXIFS($A:$A,$A:$A,"&lt;"&amp;A3458))+SUMIFS(Movimentacao!$D:$D,Movimentacao!$C:$C,C3458,Movimentacao!$A:$A,A3458)</f>
        <v>32373</v>
      </c>
      <c r="E3458" s="2">
        <v>189.95</v>
      </c>
      <c r="F3458" s="2">
        <f t="shared" si="54"/>
        <v>6149251.3499999996</v>
      </c>
    </row>
    <row r="3459" spans="1:6" x14ac:dyDescent="0.25">
      <c r="A3459" s="4">
        <v>44559</v>
      </c>
      <c r="B3459" t="s">
        <v>12</v>
      </c>
      <c r="C3459" t="s">
        <v>2685</v>
      </c>
      <c r="D3459" s="7">
        <f>SUMIFS($D:$D,$C:$C,C3459,$A:$A,_xlfn.MAXIFS($A:$A,$A:$A,"&lt;"&amp;A3459))+SUMIFS(Movimentacao!$D:$D,Movimentacao!$C:$C,C3459,Movimentacao!$A:$A,A3459)</f>
        <v>133513</v>
      </c>
      <c r="E3459" s="2">
        <v>105</v>
      </c>
      <c r="F3459" s="2">
        <f t="shared" si="54"/>
        <v>14018865</v>
      </c>
    </row>
    <row r="3460" spans="1:6" x14ac:dyDescent="0.25">
      <c r="A3460" s="4">
        <v>44559</v>
      </c>
      <c r="B3460" t="s">
        <v>12</v>
      </c>
      <c r="C3460" t="s">
        <v>2689</v>
      </c>
      <c r="D3460" s="7">
        <f>SUMIFS($D:$D,$C:$C,C3460,$A:$A,_xlfn.MAXIFS($A:$A,$A:$A,"&lt;"&amp;A3460))+SUMIFS(Movimentacao!$D:$D,Movimentacao!$C:$C,C3460,Movimentacao!$A:$A,A3460)</f>
        <v>266540</v>
      </c>
      <c r="E3460" s="2">
        <v>101.41</v>
      </c>
      <c r="F3460" s="2">
        <f t="shared" si="54"/>
        <v>27029821.399999999</v>
      </c>
    </row>
    <row r="3461" spans="1:6" x14ac:dyDescent="0.25">
      <c r="A3461" s="4">
        <v>44559</v>
      </c>
      <c r="B3461" t="s">
        <v>12</v>
      </c>
      <c r="C3461" t="s">
        <v>2687</v>
      </c>
      <c r="D3461" s="7">
        <f>SUMIFS($D:$D,$C:$C,C3461,$A:$A,_xlfn.MAXIFS($A:$A,$A:$A,"&lt;"&amp;A3461))+SUMIFS(Movimentacao!$D:$D,Movimentacao!$C:$C,C3461,Movimentacao!$A:$A,A3461)</f>
        <v>6604</v>
      </c>
      <c r="E3461" s="2">
        <v>78.39</v>
      </c>
      <c r="F3461" s="2">
        <f t="shared" si="54"/>
        <v>517687.56</v>
      </c>
    </row>
    <row r="3462" spans="1:6" x14ac:dyDescent="0.25">
      <c r="A3462" s="4">
        <v>44559</v>
      </c>
      <c r="B3462" t="s">
        <v>12</v>
      </c>
      <c r="C3462" t="s">
        <v>2682</v>
      </c>
      <c r="D3462" s="7">
        <f>SUMIFS($D:$D,$C:$C,C3462,$A:$A,_xlfn.MAXIFS($A:$A,$A:$A,"&lt;"&amp;A3462))+SUMIFS(Movimentacao!$D:$D,Movimentacao!$C:$C,C3462,Movimentacao!$A:$A,A3462)</f>
        <v>79643</v>
      </c>
      <c r="E3462" s="2">
        <v>88.89</v>
      </c>
      <c r="F3462" s="2">
        <f t="shared" si="54"/>
        <v>7079466.2700000005</v>
      </c>
    </row>
    <row r="3463" spans="1:6" x14ac:dyDescent="0.25">
      <c r="A3463" s="4">
        <v>44559</v>
      </c>
      <c r="B3463" t="s">
        <v>12</v>
      </c>
      <c r="C3463" t="s">
        <v>2680</v>
      </c>
      <c r="D3463" s="7">
        <f>SUMIFS($D:$D,$C:$C,C3463,$A:$A,_xlfn.MAXIFS($A:$A,$A:$A,"&lt;"&amp;A3463))+SUMIFS(Movimentacao!$D:$D,Movimentacao!$C:$C,C3463,Movimentacao!$A:$A,A3463)</f>
        <v>147415</v>
      </c>
      <c r="E3463" s="2">
        <v>102.69</v>
      </c>
      <c r="F3463" s="2">
        <f t="shared" si="54"/>
        <v>15138046.35</v>
      </c>
    </row>
    <row r="3464" spans="1:6" x14ac:dyDescent="0.25">
      <c r="A3464" s="4">
        <v>44559</v>
      </c>
      <c r="B3464" t="s">
        <v>12</v>
      </c>
      <c r="C3464" t="s">
        <v>2672</v>
      </c>
      <c r="D3464" s="7">
        <f>SUMIFS($D:$D,$C:$C,C3464,$A:$A,_xlfn.MAXIFS($A:$A,$A:$A,"&lt;"&amp;A3464))+SUMIFS(Movimentacao!$D:$D,Movimentacao!$C:$C,C3464,Movimentacao!$A:$A,A3464)</f>
        <v>14844</v>
      </c>
      <c r="E3464" s="2">
        <v>81.8</v>
      </c>
      <c r="F3464" s="2">
        <f t="shared" si="54"/>
        <v>1214239.2</v>
      </c>
    </row>
    <row r="3465" spans="1:6" x14ac:dyDescent="0.25">
      <c r="A3465" s="4">
        <v>44559</v>
      </c>
      <c r="B3465" t="s">
        <v>12</v>
      </c>
      <c r="C3465" t="s">
        <v>56</v>
      </c>
      <c r="D3465" s="7">
        <f>SUMIFS($D:$D,$C:$C,C3465,$A:$A,_xlfn.MAXIFS($A:$A,$A:$A,"&lt;"&amp;A3465))+SUMIFS(Movimentacao!$D:$D,Movimentacao!$C:$C,C3465,Movimentacao!$A:$A,A3465)</f>
        <v>29618</v>
      </c>
      <c r="E3465" s="2">
        <v>100.87</v>
      </c>
      <c r="F3465" s="2">
        <f t="shared" ref="F3465:F3528" si="55">D3465*E3465</f>
        <v>2987567.66</v>
      </c>
    </row>
    <row r="3466" spans="1:6" x14ac:dyDescent="0.25">
      <c r="A3466" s="4">
        <v>44559</v>
      </c>
      <c r="B3466" t="s">
        <v>12</v>
      </c>
      <c r="C3466" t="s">
        <v>55</v>
      </c>
      <c r="D3466" s="7">
        <f>SUMIFS($D:$D,$C:$C,C3466,$A:$A,_xlfn.MAXIFS($A:$A,$A:$A,"&lt;"&amp;A3466))+SUMIFS(Movimentacao!$D:$D,Movimentacao!$C:$C,C3466,Movimentacao!$A:$A,A3466)</f>
        <v>30794</v>
      </c>
      <c r="E3466" s="2">
        <v>91.7</v>
      </c>
      <c r="F3466" s="2">
        <f t="shared" si="55"/>
        <v>2823809.8000000003</v>
      </c>
    </row>
    <row r="3467" spans="1:6" x14ac:dyDescent="0.25">
      <c r="A3467" s="4">
        <v>44559</v>
      </c>
      <c r="B3467" t="s">
        <v>12</v>
      </c>
      <c r="C3467" t="s">
        <v>54</v>
      </c>
      <c r="D3467" s="7">
        <f>SUMIFS($D:$D,$C:$C,C3467,$A:$A,_xlfn.MAXIFS($A:$A,$A:$A,"&lt;"&amp;A3467))+SUMIFS(Movimentacao!$D:$D,Movimentacao!$C:$C,C3467,Movimentacao!$A:$A,A3467)</f>
        <v>84256</v>
      </c>
      <c r="E3467" s="2">
        <v>49.5</v>
      </c>
      <c r="F3467" s="2">
        <f t="shared" si="55"/>
        <v>4170672</v>
      </c>
    </row>
    <row r="3468" spans="1:6" x14ac:dyDescent="0.25">
      <c r="A3468" s="4">
        <v>44559</v>
      </c>
      <c r="B3468" t="s">
        <v>12</v>
      </c>
      <c r="C3468" t="s">
        <v>52</v>
      </c>
      <c r="D3468" s="7">
        <f>SUMIFS($D:$D,$C:$C,C3468,$A:$A,_xlfn.MAXIFS($A:$A,$A:$A,"&lt;"&amp;A3468))+SUMIFS(Movimentacao!$D:$D,Movimentacao!$C:$C,C3468,Movimentacao!$A:$A,A3468)</f>
        <v>187039</v>
      </c>
      <c r="E3468" s="2">
        <v>96.87</v>
      </c>
      <c r="F3468" s="2">
        <f t="shared" si="55"/>
        <v>18118467.93</v>
      </c>
    </row>
    <row r="3469" spans="1:6" x14ac:dyDescent="0.25">
      <c r="A3469" s="4">
        <v>44559</v>
      </c>
      <c r="B3469" t="s">
        <v>12</v>
      </c>
      <c r="C3469" t="s">
        <v>51</v>
      </c>
      <c r="D3469" s="7">
        <f>SUMIFS($D:$D,$C:$C,C3469,$A:$A,_xlfn.MAXIFS($A:$A,$A:$A,"&lt;"&amp;A3469))+SUMIFS(Movimentacao!$D:$D,Movimentacao!$C:$C,C3469,Movimentacao!$A:$A,A3469)</f>
        <v>34212</v>
      </c>
      <c r="E3469" s="2">
        <v>104</v>
      </c>
      <c r="F3469" s="2">
        <f t="shared" si="55"/>
        <v>3558048</v>
      </c>
    </row>
    <row r="3470" spans="1:6" x14ac:dyDescent="0.25">
      <c r="A3470" s="4">
        <v>44559</v>
      </c>
      <c r="B3470" t="s">
        <v>12</v>
      </c>
      <c r="C3470" t="s">
        <v>50</v>
      </c>
      <c r="D3470" s="7">
        <f>SUMIFS($D:$D,$C:$C,C3470,$A:$A,_xlfn.MAXIFS($A:$A,$A:$A,"&lt;"&amp;A3470))+SUMIFS(Movimentacao!$D:$D,Movimentacao!$C:$C,C3470,Movimentacao!$A:$A,A3470)</f>
        <v>86312</v>
      </c>
      <c r="E3470" s="2">
        <v>102.12</v>
      </c>
      <c r="F3470" s="2">
        <f t="shared" si="55"/>
        <v>8814181.4399999995</v>
      </c>
    </row>
    <row r="3471" spans="1:6" x14ac:dyDescent="0.25">
      <c r="A3471" s="4">
        <v>44559</v>
      </c>
      <c r="B3471" t="s">
        <v>12</v>
      </c>
      <c r="C3471" t="s">
        <v>49</v>
      </c>
      <c r="D3471" s="7">
        <f>SUMIFS($D:$D,$C:$C,C3471,$A:$A,_xlfn.MAXIFS($A:$A,$A:$A,"&lt;"&amp;A3471))+SUMIFS(Movimentacao!$D:$D,Movimentacao!$C:$C,C3471,Movimentacao!$A:$A,A3471)</f>
        <v>32774</v>
      </c>
      <c r="E3471" s="2">
        <v>69.25</v>
      </c>
      <c r="F3471" s="2">
        <f t="shared" si="55"/>
        <v>2269599.5</v>
      </c>
    </row>
    <row r="3472" spans="1:6" x14ac:dyDescent="0.25">
      <c r="A3472" s="4">
        <v>44559</v>
      </c>
      <c r="B3472" t="s">
        <v>12</v>
      </c>
      <c r="C3472" t="s">
        <v>48</v>
      </c>
      <c r="D3472" s="7">
        <f>SUMIFS($D:$D,$C:$C,C3472,$A:$A,_xlfn.MAXIFS($A:$A,$A:$A,"&lt;"&amp;A3472))+SUMIFS(Movimentacao!$D:$D,Movimentacao!$C:$C,C3472,Movimentacao!$A:$A,A3472)</f>
        <v>37548</v>
      </c>
      <c r="E3472" s="2">
        <v>102.51</v>
      </c>
      <c r="F3472" s="2">
        <f t="shared" si="55"/>
        <v>3849045.48</v>
      </c>
    </row>
    <row r="3473" spans="1:6" x14ac:dyDescent="0.25">
      <c r="A3473" s="4">
        <v>44559</v>
      </c>
      <c r="B3473" t="s">
        <v>12</v>
      </c>
      <c r="C3473" t="s">
        <v>47</v>
      </c>
      <c r="D3473" s="7">
        <f>SUMIFS($D:$D,$C:$C,C3473,$A:$A,_xlfn.MAXIFS($A:$A,$A:$A,"&lt;"&amp;A3473))+SUMIFS(Movimentacao!$D:$D,Movimentacao!$C:$C,C3473,Movimentacao!$A:$A,A3473)</f>
        <v>72562</v>
      </c>
      <c r="E3473" s="2">
        <v>72.58</v>
      </c>
      <c r="F3473" s="2">
        <f t="shared" si="55"/>
        <v>5266549.96</v>
      </c>
    </row>
    <row r="3474" spans="1:6" x14ac:dyDescent="0.25">
      <c r="A3474" s="4">
        <v>44560</v>
      </c>
      <c r="B3474" t="s">
        <v>12</v>
      </c>
      <c r="C3474" t="s">
        <v>2685</v>
      </c>
      <c r="D3474" s="7">
        <f>SUMIFS($D:$D,$C:$C,C3474,$A:$A,_xlfn.MAXIFS($A:$A,$A:$A,"&lt;"&amp;A3474))+SUMIFS(Movimentacao!$D:$D,Movimentacao!$C:$C,C3474,Movimentacao!$A:$A,A3474)</f>
        <v>133513</v>
      </c>
      <c r="E3474" s="2">
        <v>105.2</v>
      </c>
      <c r="F3474" s="2">
        <f t="shared" si="55"/>
        <v>14045567.6</v>
      </c>
    </row>
    <row r="3475" spans="1:6" x14ac:dyDescent="0.25">
      <c r="A3475" s="4">
        <v>44560</v>
      </c>
      <c r="B3475" t="s">
        <v>12</v>
      </c>
      <c r="C3475" t="s">
        <v>2689</v>
      </c>
      <c r="D3475" s="7">
        <f>SUMIFS($D:$D,$C:$C,C3475,$A:$A,_xlfn.MAXIFS($A:$A,$A:$A,"&lt;"&amp;A3475))+SUMIFS(Movimentacao!$D:$D,Movimentacao!$C:$C,C3475,Movimentacao!$A:$A,A3475)</f>
        <v>266540</v>
      </c>
      <c r="E3475" s="2">
        <v>101.95</v>
      </c>
      <c r="F3475" s="2">
        <f t="shared" si="55"/>
        <v>27173753</v>
      </c>
    </row>
    <row r="3476" spans="1:6" x14ac:dyDescent="0.25">
      <c r="A3476" s="4">
        <v>44560</v>
      </c>
      <c r="B3476" t="s">
        <v>12</v>
      </c>
      <c r="C3476" t="s">
        <v>2687</v>
      </c>
      <c r="D3476" s="7">
        <f>SUMIFS($D:$D,$C:$C,C3476,$A:$A,_xlfn.MAXIFS($A:$A,$A:$A,"&lt;"&amp;A3476))+SUMIFS(Movimentacao!$D:$D,Movimentacao!$C:$C,C3476,Movimentacao!$A:$A,A3476)</f>
        <v>6604</v>
      </c>
      <c r="E3476" s="2">
        <v>79.400000000000006</v>
      </c>
      <c r="F3476" s="2">
        <f t="shared" si="55"/>
        <v>524357.60000000009</v>
      </c>
    </row>
    <row r="3477" spans="1:6" x14ac:dyDescent="0.25">
      <c r="A3477" s="4">
        <v>44560</v>
      </c>
      <c r="B3477" t="s">
        <v>12</v>
      </c>
      <c r="C3477" t="s">
        <v>2682</v>
      </c>
      <c r="D3477" s="7">
        <f>SUMIFS($D:$D,$C:$C,C3477,$A:$A,_xlfn.MAXIFS($A:$A,$A:$A,"&lt;"&amp;A3477))+SUMIFS(Movimentacao!$D:$D,Movimentacao!$C:$C,C3477,Movimentacao!$A:$A,A3477)</f>
        <v>79643</v>
      </c>
      <c r="E3477" s="2">
        <v>89</v>
      </c>
      <c r="F3477" s="2">
        <f t="shared" si="55"/>
        <v>7088227</v>
      </c>
    </row>
    <row r="3478" spans="1:6" x14ac:dyDescent="0.25">
      <c r="A3478" s="4">
        <v>44560</v>
      </c>
      <c r="B3478" t="s">
        <v>12</v>
      </c>
      <c r="C3478" t="s">
        <v>2680</v>
      </c>
      <c r="D3478" s="7">
        <f>SUMIFS($D:$D,$C:$C,C3478,$A:$A,_xlfn.MAXIFS($A:$A,$A:$A,"&lt;"&amp;A3478))+SUMIFS(Movimentacao!$D:$D,Movimentacao!$C:$C,C3478,Movimentacao!$A:$A,A3478)</f>
        <v>147415</v>
      </c>
      <c r="E3478" s="2">
        <v>102.25</v>
      </c>
      <c r="F3478" s="2">
        <f t="shared" si="55"/>
        <v>15073183.75</v>
      </c>
    </row>
    <row r="3479" spans="1:6" x14ac:dyDescent="0.25">
      <c r="A3479" s="4">
        <v>44560</v>
      </c>
      <c r="B3479" t="s">
        <v>12</v>
      </c>
      <c r="C3479" t="s">
        <v>2672</v>
      </c>
      <c r="D3479" s="7">
        <f>SUMIFS($D:$D,$C:$C,C3479,$A:$A,_xlfn.MAXIFS($A:$A,$A:$A,"&lt;"&amp;A3479))+SUMIFS(Movimentacao!$D:$D,Movimentacao!$C:$C,C3479,Movimentacao!$A:$A,A3479)</f>
        <v>14844</v>
      </c>
      <c r="E3479" s="2">
        <v>82.8</v>
      </c>
      <c r="F3479" s="2">
        <f t="shared" si="55"/>
        <v>1229083.2</v>
      </c>
    </row>
    <row r="3480" spans="1:6" x14ac:dyDescent="0.25">
      <c r="A3480" s="4">
        <v>44560</v>
      </c>
      <c r="B3480" t="s">
        <v>12</v>
      </c>
      <c r="C3480" t="s">
        <v>2671</v>
      </c>
      <c r="D3480" s="7">
        <f>SUMIFS($D:$D,$C:$C,C3480,$A:$A,_xlfn.MAXIFS($A:$A,$A:$A,"&lt;"&amp;A3480))+SUMIFS(Movimentacao!$D:$D,Movimentacao!$C:$C,C3480,Movimentacao!$A:$A,A3480)</f>
        <v>32373</v>
      </c>
      <c r="E3480" s="2">
        <v>191.91</v>
      </c>
      <c r="F3480" s="2">
        <f t="shared" si="55"/>
        <v>6212702.4299999997</v>
      </c>
    </row>
    <row r="3481" spans="1:6" x14ac:dyDescent="0.25">
      <c r="A3481" s="4">
        <v>44560</v>
      </c>
      <c r="B3481" t="s">
        <v>12</v>
      </c>
      <c r="C3481" t="s">
        <v>56</v>
      </c>
      <c r="D3481" s="7">
        <f>SUMIFS($D:$D,$C:$C,C3481,$A:$A,_xlfn.MAXIFS($A:$A,$A:$A,"&lt;"&amp;A3481))+SUMIFS(Movimentacao!$D:$D,Movimentacao!$C:$C,C3481,Movimentacao!$A:$A,A3481)</f>
        <v>29618</v>
      </c>
      <c r="E3481" s="2">
        <v>102.4</v>
      </c>
      <c r="F3481" s="2">
        <f t="shared" si="55"/>
        <v>3032883.2000000002</v>
      </c>
    </row>
    <row r="3482" spans="1:6" x14ac:dyDescent="0.25">
      <c r="A3482" s="4">
        <v>44560</v>
      </c>
      <c r="B3482" t="s">
        <v>12</v>
      </c>
      <c r="C3482" t="s">
        <v>55</v>
      </c>
      <c r="D3482" s="7">
        <f>SUMIFS($D:$D,$C:$C,C3482,$A:$A,_xlfn.MAXIFS($A:$A,$A:$A,"&lt;"&amp;A3482))+SUMIFS(Movimentacao!$D:$D,Movimentacao!$C:$C,C3482,Movimentacao!$A:$A,A3482)</f>
        <v>30794</v>
      </c>
      <c r="E3482" s="2">
        <v>94.99</v>
      </c>
      <c r="F3482" s="2">
        <f t="shared" si="55"/>
        <v>2925122.06</v>
      </c>
    </row>
    <row r="3483" spans="1:6" x14ac:dyDescent="0.25">
      <c r="A3483" s="4">
        <v>44560</v>
      </c>
      <c r="B3483" t="s">
        <v>12</v>
      </c>
      <c r="C3483" t="s">
        <v>54</v>
      </c>
      <c r="D3483" s="7">
        <f>SUMIFS($D:$D,$C:$C,C3483,$A:$A,_xlfn.MAXIFS($A:$A,$A:$A,"&lt;"&amp;A3483))+SUMIFS(Movimentacao!$D:$D,Movimentacao!$C:$C,C3483,Movimentacao!$A:$A,A3483)</f>
        <v>84256</v>
      </c>
      <c r="E3483" s="2">
        <v>49.49</v>
      </c>
      <c r="F3483" s="2">
        <f t="shared" si="55"/>
        <v>4169829.44</v>
      </c>
    </row>
    <row r="3484" spans="1:6" x14ac:dyDescent="0.25">
      <c r="A3484" s="4">
        <v>44560</v>
      </c>
      <c r="B3484" t="s">
        <v>12</v>
      </c>
      <c r="C3484" t="s">
        <v>52</v>
      </c>
      <c r="D3484" s="7">
        <f>SUMIFS($D:$D,$C:$C,C3484,$A:$A,_xlfn.MAXIFS($A:$A,$A:$A,"&lt;"&amp;A3484))+SUMIFS(Movimentacao!$D:$D,Movimentacao!$C:$C,C3484,Movimentacao!$A:$A,A3484)</f>
        <v>187039</v>
      </c>
      <c r="E3484" s="2">
        <v>95.96</v>
      </c>
      <c r="F3484" s="2">
        <f t="shared" si="55"/>
        <v>17948262.439999998</v>
      </c>
    </row>
    <row r="3485" spans="1:6" x14ac:dyDescent="0.25">
      <c r="A3485" s="4">
        <v>44560</v>
      </c>
      <c r="B3485" t="s">
        <v>12</v>
      </c>
      <c r="C3485" t="s">
        <v>51</v>
      </c>
      <c r="D3485" s="7">
        <f>SUMIFS($D:$D,$C:$C,C3485,$A:$A,_xlfn.MAXIFS($A:$A,$A:$A,"&lt;"&amp;A3485))+SUMIFS(Movimentacao!$D:$D,Movimentacao!$C:$C,C3485,Movimentacao!$A:$A,A3485)</f>
        <v>34212</v>
      </c>
      <c r="E3485" s="2">
        <v>106.99</v>
      </c>
      <c r="F3485" s="2">
        <f t="shared" si="55"/>
        <v>3660341.88</v>
      </c>
    </row>
    <row r="3486" spans="1:6" x14ac:dyDescent="0.25">
      <c r="A3486" s="4">
        <v>44560</v>
      </c>
      <c r="B3486" t="s">
        <v>12</v>
      </c>
      <c r="C3486" t="s">
        <v>50</v>
      </c>
      <c r="D3486" s="7">
        <f>SUMIFS($D:$D,$C:$C,C3486,$A:$A,_xlfn.MAXIFS($A:$A,$A:$A,"&lt;"&amp;A3486))+SUMIFS(Movimentacao!$D:$D,Movimentacao!$C:$C,C3486,Movimentacao!$A:$A,A3486)</f>
        <v>86312</v>
      </c>
      <c r="E3486" s="2">
        <v>103.09</v>
      </c>
      <c r="F3486" s="2">
        <f t="shared" si="55"/>
        <v>8897904.0800000001</v>
      </c>
    </row>
    <row r="3487" spans="1:6" x14ac:dyDescent="0.25">
      <c r="A3487" s="4">
        <v>44560</v>
      </c>
      <c r="B3487" t="s">
        <v>12</v>
      </c>
      <c r="C3487" t="s">
        <v>49</v>
      </c>
      <c r="D3487" s="7">
        <f>SUMIFS($D:$D,$C:$C,C3487,$A:$A,_xlfn.MAXIFS($A:$A,$A:$A,"&lt;"&amp;A3487))+SUMIFS(Movimentacao!$D:$D,Movimentacao!$C:$C,C3487,Movimentacao!$A:$A,A3487)</f>
        <v>32774</v>
      </c>
      <c r="E3487" s="2">
        <v>69.27</v>
      </c>
      <c r="F3487" s="2">
        <f t="shared" si="55"/>
        <v>2270254.98</v>
      </c>
    </row>
    <row r="3488" spans="1:6" x14ac:dyDescent="0.25">
      <c r="A3488" s="4">
        <v>44560</v>
      </c>
      <c r="B3488" t="s">
        <v>12</v>
      </c>
      <c r="C3488" t="s">
        <v>48</v>
      </c>
      <c r="D3488" s="7">
        <f>SUMIFS($D:$D,$C:$C,C3488,$A:$A,_xlfn.MAXIFS($A:$A,$A:$A,"&lt;"&amp;A3488))+SUMIFS(Movimentacao!$D:$D,Movimentacao!$C:$C,C3488,Movimentacao!$A:$A,A3488)</f>
        <v>37548</v>
      </c>
      <c r="E3488" s="2">
        <v>103.28</v>
      </c>
      <c r="F3488" s="2">
        <f t="shared" si="55"/>
        <v>3877957.44</v>
      </c>
    </row>
    <row r="3489" spans="1:6" x14ac:dyDescent="0.25">
      <c r="A3489" s="4">
        <v>44560</v>
      </c>
      <c r="B3489" t="s">
        <v>12</v>
      </c>
      <c r="C3489" t="s">
        <v>47</v>
      </c>
      <c r="D3489" s="7">
        <f>SUMIFS($D:$D,$C:$C,C3489,$A:$A,_xlfn.MAXIFS($A:$A,$A:$A,"&lt;"&amp;A3489))+SUMIFS(Movimentacao!$D:$D,Movimentacao!$C:$C,C3489,Movimentacao!$A:$A,A3489)</f>
        <v>72562</v>
      </c>
      <c r="E3489" s="2">
        <v>73.5</v>
      </c>
      <c r="F3489" s="2">
        <f t="shared" si="55"/>
        <v>5333307</v>
      </c>
    </row>
    <row r="3490" spans="1:6" x14ac:dyDescent="0.25">
      <c r="A3490" s="4">
        <v>44561</v>
      </c>
      <c r="B3490" t="s">
        <v>12</v>
      </c>
      <c r="C3490" t="s">
        <v>2689</v>
      </c>
      <c r="D3490" s="7">
        <f>SUMIFS($D:$D,$C:$C,C3490,$A:$A,_xlfn.MAXIFS($A:$A,$A:$A,"&lt;"&amp;A3490))+SUMIFS(Movimentacao!$D:$D,Movimentacao!$C:$C,C3490,Movimentacao!$A:$A,A3490)</f>
        <v>266540</v>
      </c>
      <c r="E3490" s="2">
        <v>101.95</v>
      </c>
      <c r="F3490" s="2">
        <f t="shared" si="55"/>
        <v>27173753</v>
      </c>
    </row>
    <row r="3491" spans="1:6" x14ac:dyDescent="0.25">
      <c r="A3491" s="4">
        <v>44561</v>
      </c>
      <c r="B3491" t="s">
        <v>12</v>
      </c>
      <c r="C3491" t="s">
        <v>2687</v>
      </c>
      <c r="D3491" s="7">
        <f>SUMIFS($D:$D,$C:$C,C3491,$A:$A,_xlfn.MAXIFS($A:$A,$A:$A,"&lt;"&amp;A3491))+SUMIFS(Movimentacao!$D:$D,Movimentacao!$C:$C,C3491,Movimentacao!$A:$A,A3491)</f>
        <v>6604</v>
      </c>
      <c r="E3491" s="2">
        <v>79.400000000000006</v>
      </c>
      <c r="F3491" s="2">
        <f t="shared" si="55"/>
        <v>524357.60000000009</v>
      </c>
    </row>
    <row r="3492" spans="1:6" x14ac:dyDescent="0.25">
      <c r="A3492" s="4">
        <v>44561</v>
      </c>
      <c r="B3492" t="s">
        <v>12</v>
      </c>
      <c r="C3492" t="s">
        <v>2682</v>
      </c>
      <c r="D3492" s="7">
        <f>SUMIFS($D:$D,$C:$C,C3492,$A:$A,_xlfn.MAXIFS($A:$A,$A:$A,"&lt;"&amp;A3492))+SUMIFS(Movimentacao!$D:$D,Movimentacao!$C:$C,C3492,Movimentacao!$A:$A,A3492)</f>
        <v>79643</v>
      </c>
      <c r="E3492" s="2">
        <v>89</v>
      </c>
      <c r="F3492" s="2">
        <f t="shared" si="55"/>
        <v>7088227</v>
      </c>
    </row>
    <row r="3493" spans="1:6" x14ac:dyDescent="0.25">
      <c r="A3493" s="4">
        <v>44561</v>
      </c>
      <c r="B3493" t="s">
        <v>12</v>
      </c>
      <c r="C3493" t="s">
        <v>2680</v>
      </c>
      <c r="D3493" s="7">
        <f>SUMIFS($D:$D,$C:$C,C3493,$A:$A,_xlfn.MAXIFS($A:$A,$A:$A,"&lt;"&amp;A3493))+SUMIFS(Movimentacao!$D:$D,Movimentacao!$C:$C,C3493,Movimentacao!$A:$A,A3493)</f>
        <v>147415</v>
      </c>
      <c r="E3493" s="2">
        <v>102.25</v>
      </c>
      <c r="F3493" s="2">
        <f t="shared" si="55"/>
        <v>15073183.75</v>
      </c>
    </row>
    <row r="3494" spans="1:6" x14ac:dyDescent="0.25">
      <c r="A3494" s="4">
        <v>44561</v>
      </c>
      <c r="B3494" t="s">
        <v>12</v>
      </c>
      <c r="C3494" t="s">
        <v>2672</v>
      </c>
      <c r="D3494" s="7">
        <f>SUMIFS($D:$D,$C:$C,C3494,$A:$A,_xlfn.MAXIFS($A:$A,$A:$A,"&lt;"&amp;A3494))+SUMIFS(Movimentacao!$D:$D,Movimentacao!$C:$C,C3494,Movimentacao!$A:$A,A3494)</f>
        <v>14844</v>
      </c>
      <c r="E3494" s="2">
        <v>82.8</v>
      </c>
      <c r="F3494" s="2">
        <f t="shared" si="55"/>
        <v>1229083.2</v>
      </c>
    </row>
    <row r="3495" spans="1:6" x14ac:dyDescent="0.25">
      <c r="A3495" s="4">
        <v>44561</v>
      </c>
      <c r="B3495" t="s">
        <v>12</v>
      </c>
      <c r="C3495" t="s">
        <v>2671</v>
      </c>
      <c r="D3495" s="7">
        <f>SUMIFS($D:$D,$C:$C,C3495,$A:$A,_xlfn.MAXIFS($A:$A,$A:$A,"&lt;"&amp;A3495))+SUMIFS(Movimentacao!$D:$D,Movimentacao!$C:$C,C3495,Movimentacao!$A:$A,A3495)</f>
        <v>32373</v>
      </c>
      <c r="E3495" s="2">
        <v>191.91</v>
      </c>
      <c r="F3495" s="2">
        <f t="shared" si="55"/>
        <v>6212702.4299999997</v>
      </c>
    </row>
    <row r="3496" spans="1:6" x14ac:dyDescent="0.25">
      <c r="A3496" s="4">
        <v>44561</v>
      </c>
      <c r="B3496" t="s">
        <v>12</v>
      </c>
      <c r="C3496" t="s">
        <v>56</v>
      </c>
      <c r="D3496" s="7">
        <f>SUMIFS($D:$D,$C:$C,C3496,$A:$A,_xlfn.MAXIFS($A:$A,$A:$A,"&lt;"&amp;A3496))+SUMIFS(Movimentacao!$D:$D,Movimentacao!$C:$C,C3496,Movimentacao!$A:$A,A3496)</f>
        <v>29618</v>
      </c>
      <c r="E3496" s="2">
        <v>102.4</v>
      </c>
      <c r="F3496" s="2">
        <f t="shared" si="55"/>
        <v>3032883.2000000002</v>
      </c>
    </row>
    <row r="3497" spans="1:6" x14ac:dyDescent="0.25">
      <c r="A3497" s="4">
        <v>44561</v>
      </c>
      <c r="B3497" t="s">
        <v>12</v>
      </c>
      <c r="C3497" t="s">
        <v>2685</v>
      </c>
      <c r="D3497" s="7">
        <f>SUMIFS($D:$D,$C:$C,C3497,$A:$A,_xlfn.MAXIFS($A:$A,$A:$A,"&lt;"&amp;A3497))+SUMIFS(Movimentacao!$D:$D,Movimentacao!$C:$C,C3497,Movimentacao!$A:$A,A3497)</f>
        <v>133513</v>
      </c>
      <c r="E3497" s="2">
        <v>105.2</v>
      </c>
      <c r="F3497" s="2">
        <f t="shared" si="55"/>
        <v>14045567.6</v>
      </c>
    </row>
    <row r="3498" spans="1:6" x14ac:dyDescent="0.25">
      <c r="A3498" s="4">
        <v>44561</v>
      </c>
      <c r="B3498" t="s">
        <v>12</v>
      </c>
      <c r="C3498" t="s">
        <v>54</v>
      </c>
      <c r="D3498" s="7">
        <f>SUMIFS($D:$D,$C:$C,C3498,$A:$A,_xlfn.MAXIFS($A:$A,$A:$A,"&lt;"&amp;A3498))+SUMIFS(Movimentacao!$D:$D,Movimentacao!$C:$C,C3498,Movimentacao!$A:$A,A3498)</f>
        <v>84256</v>
      </c>
      <c r="E3498" s="2">
        <v>49.49</v>
      </c>
      <c r="F3498" s="2">
        <f t="shared" si="55"/>
        <v>4169829.44</v>
      </c>
    </row>
    <row r="3499" spans="1:6" x14ac:dyDescent="0.25">
      <c r="A3499" s="4">
        <v>44561</v>
      </c>
      <c r="B3499" t="s">
        <v>12</v>
      </c>
      <c r="C3499" t="s">
        <v>52</v>
      </c>
      <c r="D3499" s="7">
        <f>SUMIFS($D:$D,$C:$C,C3499,$A:$A,_xlfn.MAXIFS($A:$A,$A:$A,"&lt;"&amp;A3499))+SUMIFS(Movimentacao!$D:$D,Movimentacao!$C:$C,C3499,Movimentacao!$A:$A,A3499)</f>
        <v>187039</v>
      </c>
      <c r="E3499" s="2">
        <v>95.96</v>
      </c>
      <c r="F3499" s="2">
        <f t="shared" si="55"/>
        <v>17948262.439999998</v>
      </c>
    </row>
    <row r="3500" spans="1:6" x14ac:dyDescent="0.25">
      <c r="A3500" s="4">
        <v>44561</v>
      </c>
      <c r="B3500" t="s">
        <v>12</v>
      </c>
      <c r="C3500" t="s">
        <v>51</v>
      </c>
      <c r="D3500" s="7">
        <f>SUMIFS($D:$D,$C:$C,C3500,$A:$A,_xlfn.MAXIFS($A:$A,$A:$A,"&lt;"&amp;A3500))+SUMIFS(Movimentacao!$D:$D,Movimentacao!$C:$C,C3500,Movimentacao!$A:$A,A3500)</f>
        <v>34212</v>
      </c>
      <c r="E3500" s="2">
        <v>106.99</v>
      </c>
      <c r="F3500" s="2">
        <f t="shared" si="55"/>
        <v>3660341.88</v>
      </c>
    </row>
    <row r="3501" spans="1:6" x14ac:dyDescent="0.25">
      <c r="A3501" s="4">
        <v>44561</v>
      </c>
      <c r="B3501" t="s">
        <v>12</v>
      </c>
      <c r="C3501" t="s">
        <v>50</v>
      </c>
      <c r="D3501" s="7">
        <f>SUMIFS($D:$D,$C:$C,C3501,$A:$A,_xlfn.MAXIFS($A:$A,$A:$A,"&lt;"&amp;A3501))+SUMIFS(Movimentacao!$D:$D,Movimentacao!$C:$C,C3501,Movimentacao!$A:$A,A3501)</f>
        <v>86312</v>
      </c>
      <c r="E3501" s="2">
        <v>103.09</v>
      </c>
      <c r="F3501" s="2">
        <f t="shared" si="55"/>
        <v>8897904.0800000001</v>
      </c>
    </row>
    <row r="3502" spans="1:6" x14ac:dyDescent="0.25">
      <c r="A3502" s="4">
        <v>44561</v>
      </c>
      <c r="B3502" t="s">
        <v>12</v>
      </c>
      <c r="C3502" t="s">
        <v>49</v>
      </c>
      <c r="D3502" s="7">
        <f>SUMIFS($D:$D,$C:$C,C3502,$A:$A,_xlfn.MAXIFS($A:$A,$A:$A,"&lt;"&amp;A3502))+SUMIFS(Movimentacao!$D:$D,Movimentacao!$C:$C,C3502,Movimentacao!$A:$A,A3502)</f>
        <v>32774</v>
      </c>
      <c r="E3502" s="2">
        <v>69.27</v>
      </c>
      <c r="F3502" s="2">
        <f t="shared" si="55"/>
        <v>2270254.98</v>
      </c>
    </row>
    <row r="3503" spans="1:6" x14ac:dyDescent="0.25">
      <c r="A3503" s="4">
        <v>44561</v>
      </c>
      <c r="B3503" t="s">
        <v>12</v>
      </c>
      <c r="C3503" t="s">
        <v>48</v>
      </c>
      <c r="D3503" s="7">
        <f>SUMIFS($D:$D,$C:$C,C3503,$A:$A,_xlfn.MAXIFS($A:$A,$A:$A,"&lt;"&amp;A3503))+SUMIFS(Movimentacao!$D:$D,Movimentacao!$C:$C,C3503,Movimentacao!$A:$A,A3503)</f>
        <v>37548</v>
      </c>
      <c r="E3503" s="2">
        <v>103.28</v>
      </c>
      <c r="F3503" s="2">
        <f t="shared" si="55"/>
        <v>3877957.44</v>
      </c>
    </row>
    <row r="3504" spans="1:6" x14ac:dyDescent="0.25">
      <c r="A3504" s="4">
        <v>44561</v>
      </c>
      <c r="B3504" t="s">
        <v>12</v>
      </c>
      <c r="C3504" t="s">
        <v>47</v>
      </c>
      <c r="D3504" s="7">
        <f>SUMIFS($D:$D,$C:$C,C3504,$A:$A,_xlfn.MAXIFS($A:$A,$A:$A,"&lt;"&amp;A3504))+SUMIFS(Movimentacao!$D:$D,Movimentacao!$C:$C,C3504,Movimentacao!$A:$A,A3504)</f>
        <v>72562</v>
      </c>
      <c r="E3504" s="2">
        <v>73.5</v>
      </c>
      <c r="F3504" s="2">
        <f t="shared" si="55"/>
        <v>5333307</v>
      </c>
    </row>
    <row r="3505" spans="1:6" x14ac:dyDescent="0.25">
      <c r="A3505" s="4">
        <v>44561</v>
      </c>
      <c r="B3505" t="s">
        <v>12</v>
      </c>
      <c r="C3505" t="s">
        <v>55</v>
      </c>
      <c r="D3505" s="7">
        <f>SUMIFS($D:$D,$C:$C,C3505,$A:$A,_xlfn.MAXIFS($A:$A,$A:$A,"&lt;"&amp;A3505))+SUMIFS(Movimentacao!$D:$D,Movimentacao!$C:$C,C3505,Movimentacao!$A:$A,A3505)</f>
        <v>30794</v>
      </c>
      <c r="E3505" s="2">
        <v>94.99</v>
      </c>
      <c r="F3505" s="2">
        <f t="shared" si="55"/>
        <v>2925122.06</v>
      </c>
    </row>
    <row r="3506" spans="1:6" x14ac:dyDescent="0.25">
      <c r="A3506" s="4">
        <v>44564</v>
      </c>
      <c r="B3506" t="s">
        <v>12</v>
      </c>
      <c r="C3506" t="s">
        <v>2689</v>
      </c>
      <c r="D3506" s="7">
        <f>SUMIFS($D:$D,$C:$C,C3506,$A:$A,_xlfn.MAXIFS($A:$A,$A:$A,"&lt;"&amp;A3506))+SUMIFS(Movimentacao!$D:$D,Movimentacao!$C:$C,C3506,Movimentacao!$A:$A,A3506)</f>
        <v>266540</v>
      </c>
      <c r="E3506" s="2">
        <v>102.5</v>
      </c>
      <c r="F3506" s="2">
        <f t="shared" si="55"/>
        <v>27320350</v>
      </c>
    </row>
    <row r="3507" spans="1:6" x14ac:dyDescent="0.25">
      <c r="A3507" s="4">
        <v>44564</v>
      </c>
      <c r="B3507" t="s">
        <v>12</v>
      </c>
      <c r="C3507" t="s">
        <v>2687</v>
      </c>
      <c r="D3507" s="7">
        <f>SUMIFS($D:$D,$C:$C,C3507,$A:$A,_xlfn.MAXIFS($A:$A,$A:$A,"&lt;"&amp;A3507))+SUMIFS(Movimentacao!$D:$D,Movimentacao!$C:$C,C3507,Movimentacao!$A:$A,A3507)</f>
        <v>6604</v>
      </c>
      <c r="E3507" s="2">
        <v>73.66</v>
      </c>
      <c r="F3507" s="2">
        <f t="shared" si="55"/>
        <v>486450.63999999996</v>
      </c>
    </row>
    <row r="3508" spans="1:6" x14ac:dyDescent="0.25">
      <c r="A3508" s="4">
        <v>44564</v>
      </c>
      <c r="B3508" t="s">
        <v>12</v>
      </c>
      <c r="C3508" t="s">
        <v>2682</v>
      </c>
      <c r="D3508" s="7">
        <f>SUMIFS($D:$D,$C:$C,C3508,$A:$A,_xlfn.MAXIFS($A:$A,$A:$A,"&lt;"&amp;A3508))+SUMIFS(Movimentacao!$D:$D,Movimentacao!$C:$C,C3508,Movimentacao!$A:$A,A3508)</f>
        <v>79643</v>
      </c>
      <c r="E3508" s="2">
        <v>89.85</v>
      </c>
      <c r="F3508" s="2">
        <f t="shared" si="55"/>
        <v>7155923.5499999998</v>
      </c>
    </row>
    <row r="3509" spans="1:6" x14ac:dyDescent="0.25">
      <c r="A3509" s="4">
        <v>44564</v>
      </c>
      <c r="B3509" t="s">
        <v>12</v>
      </c>
      <c r="C3509" t="s">
        <v>2680</v>
      </c>
      <c r="D3509" s="7">
        <f>SUMIFS($D:$D,$C:$C,C3509,$A:$A,_xlfn.MAXIFS($A:$A,$A:$A,"&lt;"&amp;A3509))+SUMIFS(Movimentacao!$D:$D,Movimentacao!$C:$C,C3509,Movimentacao!$A:$A,A3509)</f>
        <v>147415</v>
      </c>
      <c r="E3509" s="2">
        <v>102.9</v>
      </c>
      <c r="F3509" s="2">
        <f t="shared" si="55"/>
        <v>15169003.5</v>
      </c>
    </row>
    <row r="3510" spans="1:6" x14ac:dyDescent="0.25">
      <c r="A3510" s="4">
        <v>44564</v>
      </c>
      <c r="B3510" t="s">
        <v>12</v>
      </c>
      <c r="C3510" t="s">
        <v>2672</v>
      </c>
      <c r="D3510" s="7">
        <f>SUMIFS($D:$D,$C:$C,C3510,$A:$A,_xlfn.MAXIFS($A:$A,$A:$A,"&lt;"&amp;A3510))+SUMIFS(Movimentacao!$D:$D,Movimentacao!$C:$C,C3510,Movimentacao!$A:$A,A3510)</f>
        <v>14844</v>
      </c>
      <c r="E3510" s="2">
        <v>80.58</v>
      </c>
      <c r="F3510" s="2">
        <f t="shared" si="55"/>
        <v>1196129.52</v>
      </c>
    </row>
    <row r="3511" spans="1:6" x14ac:dyDescent="0.25">
      <c r="A3511" s="4">
        <v>44564</v>
      </c>
      <c r="B3511" t="s">
        <v>12</v>
      </c>
      <c r="C3511" t="s">
        <v>2671</v>
      </c>
      <c r="D3511" s="7">
        <f>SUMIFS($D:$D,$C:$C,C3511,$A:$A,_xlfn.MAXIFS($A:$A,$A:$A,"&lt;"&amp;A3511))+SUMIFS(Movimentacao!$D:$D,Movimentacao!$C:$C,C3511,Movimentacao!$A:$A,A3511)</f>
        <v>32373</v>
      </c>
      <c r="E3511" s="2">
        <v>191.24</v>
      </c>
      <c r="F3511" s="2">
        <f t="shared" si="55"/>
        <v>6191012.5200000005</v>
      </c>
    </row>
    <row r="3512" spans="1:6" x14ac:dyDescent="0.25">
      <c r="A3512" s="4">
        <v>44564</v>
      </c>
      <c r="B3512" t="s">
        <v>12</v>
      </c>
      <c r="C3512" t="s">
        <v>56</v>
      </c>
      <c r="D3512" s="7">
        <f>SUMIFS($D:$D,$C:$C,C3512,$A:$A,_xlfn.MAXIFS($A:$A,$A:$A,"&lt;"&amp;A3512))+SUMIFS(Movimentacao!$D:$D,Movimentacao!$C:$C,C3512,Movimentacao!$A:$A,A3512)</f>
        <v>29618</v>
      </c>
      <c r="E3512" s="2">
        <v>99.66</v>
      </c>
      <c r="F3512" s="2">
        <f t="shared" si="55"/>
        <v>2951729.88</v>
      </c>
    </row>
    <row r="3513" spans="1:6" x14ac:dyDescent="0.25">
      <c r="A3513" s="4">
        <v>44564</v>
      </c>
      <c r="B3513" t="s">
        <v>12</v>
      </c>
      <c r="C3513" t="s">
        <v>2685</v>
      </c>
      <c r="D3513" s="7">
        <f>SUMIFS($D:$D,$C:$C,C3513,$A:$A,_xlfn.MAXIFS($A:$A,$A:$A,"&lt;"&amp;A3513))+SUMIFS(Movimentacao!$D:$D,Movimentacao!$C:$C,C3513,Movimentacao!$A:$A,A3513)</f>
        <v>133513</v>
      </c>
      <c r="E3513" s="2">
        <v>103.7</v>
      </c>
      <c r="F3513" s="2">
        <f t="shared" si="55"/>
        <v>13845298.1</v>
      </c>
    </row>
    <row r="3514" spans="1:6" x14ac:dyDescent="0.25">
      <c r="A3514" s="4">
        <v>44564</v>
      </c>
      <c r="B3514" t="s">
        <v>12</v>
      </c>
      <c r="C3514" t="s">
        <v>54</v>
      </c>
      <c r="D3514" s="7">
        <f>SUMIFS($D:$D,$C:$C,C3514,$A:$A,_xlfn.MAXIFS($A:$A,$A:$A,"&lt;"&amp;A3514))+SUMIFS(Movimentacao!$D:$D,Movimentacao!$C:$C,C3514,Movimentacao!$A:$A,A3514)</f>
        <v>84256</v>
      </c>
      <c r="E3514" s="2">
        <v>50.2</v>
      </c>
      <c r="F3514" s="2">
        <f t="shared" si="55"/>
        <v>4229651.2</v>
      </c>
    </row>
    <row r="3515" spans="1:6" x14ac:dyDescent="0.25">
      <c r="A3515" s="4">
        <v>44564</v>
      </c>
      <c r="B3515" t="s">
        <v>12</v>
      </c>
      <c r="C3515" t="s">
        <v>52</v>
      </c>
      <c r="D3515" s="7">
        <f>SUMIFS($D:$D,$C:$C,C3515,$A:$A,_xlfn.MAXIFS($A:$A,$A:$A,"&lt;"&amp;A3515))+SUMIFS(Movimentacao!$D:$D,Movimentacao!$C:$C,C3515,Movimentacao!$A:$A,A3515)</f>
        <v>187039</v>
      </c>
      <c r="E3515" s="2">
        <v>97.15</v>
      </c>
      <c r="F3515" s="2">
        <f t="shared" si="55"/>
        <v>18170838.850000001</v>
      </c>
    </row>
    <row r="3516" spans="1:6" x14ac:dyDescent="0.25">
      <c r="A3516" s="4">
        <v>44564</v>
      </c>
      <c r="B3516" t="s">
        <v>12</v>
      </c>
      <c r="C3516" t="s">
        <v>51</v>
      </c>
      <c r="D3516" s="7">
        <f>SUMIFS($D:$D,$C:$C,C3516,$A:$A,_xlfn.MAXIFS($A:$A,$A:$A,"&lt;"&amp;A3516))+SUMIFS(Movimentacao!$D:$D,Movimentacao!$C:$C,C3516,Movimentacao!$A:$A,A3516)</f>
        <v>34212</v>
      </c>
      <c r="E3516" s="2">
        <v>107.5</v>
      </c>
      <c r="F3516" s="2">
        <f t="shared" si="55"/>
        <v>3677790</v>
      </c>
    </row>
    <row r="3517" spans="1:6" x14ac:dyDescent="0.25">
      <c r="A3517" s="4">
        <v>44564</v>
      </c>
      <c r="B3517" t="s">
        <v>12</v>
      </c>
      <c r="C3517" t="s">
        <v>50</v>
      </c>
      <c r="D3517" s="7">
        <f>SUMIFS($D:$D,$C:$C,C3517,$A:$A,_xlfn.MAXIFS($A:$A,$A:$A,"&lt;"&amp;A3517))+SUMIFS(Movimentacao!$D:$D,Movimentacao!$C:$C,C3517,Movimentacao!$A:$A,A3517)</f>
        <v>86312</v>
      </c>
      <c r="E3517" s="2">
        <v>105.76</v>
      </c>
      <c r="F3517" s="2">
        <f t="shared" si="55"/>
        <v>9128357.120000001</v>
      </c>
    </row>
    <row r="3518" spans="1:6" x14ac:dyDescent="0.25">
      <c r="A3518" s="4">
        <v>44564</v>
      </c>
      <c r="B3518" t="s">
        <v>12</v>
      </c>
      <c r="C3518" t="s">
        <v>49</v>
      </c>
      <c r="D3518" s="7">
        <f>SUMIFS($D:$D,$C:$C,C3518,$A:$A,_xlfn.MAXIFS($A:$A,$A:$A,"&lt;"&amp;A3518))+SUMIFS(Movimentacao!$D:$D,Movimentacao!$C:$C,C3518,Movimentacao!$A:$A,A3518)</f>
        <v>32774</v>
      </c>
      <c r="E3518" s="2">
        <v>68.55</v>
      </c>
      <c r="F3518" s="2">
        <f t="shared" si="55"/>
        <v>2246657.6999999997</v>
      </c>
    </row>
    <row r="3519" spans="1:6" x14ac:dyDescent="0.25">
      <c r="A3519" s="4">
        <v>44564</v>
      </c>
      <c r="B3519" t="s">
        <v>12</v>
      </c>
      <c r="C3519" t="s">
        <v>48</v>
      </c>
      <c r="D3519" s="7">
        <f>SUMIFS($D:$D,$C:$C,C3519,$A:$A,_xlfn.MAXIFS($A:$A,$A:$A,"&lt;"&amp;A3519))+SUMIFS(Movimentacao!$D:$D,Movimentacao!$C:$C,C3519,Movimentacao!$A:$A,A3519)</f>
        <v>37548</v>
      </c>
      <c r="E3519" s="2">
        <v>101.54</v>
      </c>
      <c r="F3519" s="2">
        <f t="shared" si="55"/>
        <v>3812623.9200000004</v>
      </c>
    </row>
    <row r="3520" spans="1:6" x14ac:dyDescent="0.25">
      <c r="A3520" s="4">
        <v>44564</v>
      </c>
      <c r="B3520" t="s">
        <v>12</v>
      </c>
      <c r="C3520" t="s">
        <v>47</v>
      </c>
      <c r="D3520" s="7">
        <f>SUMIFS($D:$D,$C:$C,C3520,$A:$A,_xlfn.MAXIFS($A:$A,$A:$A,"&lt;"&amp;A3520))+SUMIFS(Movimentacao!$D:$D,Movimentacao!$C:$C,C3520,Movimentacao!$A:$A,A3520)</f>
        <v>72562</v>
      </c>
      <c r="E3520" s="2">
        <v>75.45</v>
      </c>
      <c r="F3520" s="2">
        <f t="shared" si="55"/>
        <v>5474802.9000000004</v>
      </c>
    </row>
    <row r="3521" spans="1:6" x14ac:dyDescent="0.25">
      <c r="A3521" s="4">
        <v>44564</v>
      </c>
      <c r="B3521" t="s">
        <v>12</v>
      </c>
      <c r="C3521" t="s">
        <v>55</v>
      </c>
      <c r="D3521" s="7">
        <f>SUMIFS($D:$D,$C:$C,C3521,$A:$A,_xlfn.MAXIFS($A:$A,$A:$A,"&lt;"&amp;A3521))+SUMIFS(Movimentacao!$D:$D,Movimentacao!$C:$C,C3521,Movimentacao!$A:$A,A3521)</f>
        <v>30794</v>
      </c>
      <c r="E3521" s="2">
        <v>95</v>
      </c>
      <c r="F3521" s="2">
        <f t="shared" si="55"/>
        <v>2925430</v>
      </c>
    </row>
    <row r="3522" spans="1:6" x14ac:dyDescent="0.25">
      <c r="A3522" s="4">
        <v>44565</v>
      </c>
      <c r="B3522" t="s">
        <v>12</v>
      </c>
      <c r="C3522" t="s">
        <v>2685</v>
      </c>
      <c r="D3522" s="7">
        <f>SUMIFS($D:$D,$C:$C,C3522,$A:$A,_xlfn.MAXIFS($A:$A,$A:$A,"&lt;"&amp;A3522))+SUMIFS(Movimentacao!$D:$D,Movimentacao!$C:$C,C3522,Movimentacao!$A:$A,A3522)</f>
        <v>133513</v>
      </c>
      <c r="E3522" s="2">
        <v>103.49</v>
      </c>
      <c r="F3522" s="2">
        <f t="shared" si="55"/>
        <v>13817260.369999999</v>
      </c>
    </row>
    <row r="3523" spans="1:6" x14ac:dyDescent="0.25">
      <c r="A3523" s="4">
        <v>44565</v>
      </c>
      <c r="B3523" t="s">
        <v>12</v>
      </c>
      <c r="C3523" t="s">
        <v>2689</v>
      </c>
      <c r="D3523" s="7">
        <f>SUMIFS($D:$D,$C:$C,C3523,$A:$A,_xlfn.MAXIFS($A:$A,$A:$A,"&lt;"&amp;A3523))+SUMIFS(Movimentacao!$D:$D,Movimentacao!$C:$C,C3523,Movimentacao!$A:$A,A3523)</f>
        <v>266540</v>
      </c>
      <c r="E3523" s="2">
        <v>101.57</v>
      </c>
      <c r="F3523" s="2">
        <f t="shared" si="55"/>
        <v>27072467.799999997</v>
      </c>
    </row>
    <row r="3524" spans="1:6" x14ac:dyDescent="0.25">
      <c r="A3524" s="4">
        <v>44565</v>
      </c>
      <c r="B3524" t="s">
        <v>12</v>
      </c>
      <c r="C3524" t="s">
        <v>2687</v>
      </c>
      <c r="D3524" s="7">
        <f>SUMIFS($D:$D,$C:$C,C3524,$A:$A,_xlfn.MAXIFS($A:$A,$A:$A,"&lt;"&amp;A3524))+SUMIFS(Movimentacao!$D:$D,Movimentacao!$C:$C,C3524,Movimentacao!$A:$A,A3524)</f>
        <v>6604</v>
      </c>
      <c r="E3524" s="2">
        <v>73.599999999999994</v>
      </c>
      <c r="F3524" s="2">
        <f t="shared" si="55"/>
        <v>486054.39999999997</v>
      </c>
    </row>
    <row r="3525" spans="1:6" x14ac:dyDescent="0.25">
      <c r="A3525" s="4">
        <v>44565</v>
      </c>
      <c r="B3525" t="s">
        <v>12</v>
      </c>
      <c r="C3525" t="s">
        <v>2682</v>
      </c>
      <c r="D3525" s="7">
        <f>SUMIFS($D:$D,$C:$C,C3525,$A:$A,_xlfn.MAXIFS($A:$A,$A:$A,"&lt;"&amp;A3525))+SUMIFS(Movimentacao!$D:$D,Movimentacao!$C:$C,C3525,Movimentacao!$A:$A,A3525)</f>
        <v>79643</v>
      </c>
      <c r="E3525" s="2">
        <v>89.89</v>
      </c>
      <c r="F3525" s="2">
        <f t="shared" si="55"/>
        <v>7159109.2700000005</v>
      </c>
    </row>
    <row r="3526" spans="1:6" x14ac:dyDescent="0.25">
      <c r="A3526" s="4">
        <v>44565</v>
      </c>
      <c r="B3526" t="s">
        <v>12</v>
      </c>
      <c r="C3526" t="s">
        <v>2680</v>
      </c>
      <c r="D3526" s="7">
        <f>SUMIFS($D:$D,$C:$C,C3526,$A:$A,_xlfn.MAXIFS($A:$A,$A:$A,"&lt;"&amp;A3526))+SUMIFS(Movimentacao!$D:$D,Movimentacao!$C:$C,C3526,Movimentacao!$A:$A,A3526)</f>
        <v>147415</v>
      </c>
      <c r="E3526" s="2">
        <v>102.93</v>
      </c>
      <c r="F3526" s="2">
        <f t="shared" si="55"/>
        <v>15173425.950000001</v>
      </c>
    </row>
    <row r="3527" spans="1:6" x14ac:dyDescent="0.25">
      <c r="A3527" s="4">
        <v>44565</v>
      </c>
      <c r="B3527" t="s">
        <v>12</v>
      </c>
      <c r="C3527" t="s">
        <v>2672</v>
      </c>
      <c r="D3527" s="7">
        <f>SUMIFS($D:$D,$C:$C,C3527,$A:$A,_xlfn.MAXIFS($A:$A,$A:$A,"&lt;"&amp;A3527))+SUMIFS(Movimentacao!$D:$D,Movimentacao!$C:$C,C3527,Movimentacao!$A:$A,A3527)</f>
        <v>14844</v>
      </c>
      <c r="E3527" s="2">
        <v>80.22</v>
      </c>
      <c r="F3527" s="2">
        <f t="shared" si="55"/>
        <v>1190785.68</v>
      </c>
    </row>
    <row r="3528" spans="1:6" x14ac:dyDescent="0.25">
      <c r="A3528" s="4">
        <v>44565</v>
      </c>
      <c r="B3528" t="s">
        <v>12</v>
      </c>
      <c r="C3528" t="s">
        <v>2671</v>
      </c>
      <c r="D3528" s="7">
        <f>SUMIFS($D:$D,$C:$C,C3528,$A:$A,_xlfn.MAXIFS($A:$A,$A:$A,"&lt;"&amp;A3528))+SUMIFS(Movimentacao!$D:$D,Movimentacao!$C:$C,C3528,Movimentacao!$A:$A,A3528)</f>
        <v>32373</v>
      </c>
      <c r="E3528" s="2">
        <v>186.44</v>
      </c>
      <c r="F3528" s="2">
        <f t="shared" si="55"/>
        <v>6035622.1200000001</v>
      </c>
    </row>
    <row r="3529" spans="1:6" x14ac:dyDescent="0.25">
      <c r="A3529" s="4">
        <v>44565</v>
      </c>
      <c r="B3529" t="s">
        <v>12</v>
      </c>
      <c r="C3529" t="s">
        <v>56</v>
      </c>
      <c r="D3529" s="7">
        <f>SUMIFS($D:$D,$C:$C,C3529,$A:$A,_xlfn.MAXIFS($A:$A,$A:$A,"&lt;"&amp;A3529))+SUMIFS(Movimentacao!$D:$D,Movimentacao!$C:$C,C3529,Movimentacao!$A:$A,A3529)</f>
        <v>29618</v>
      </c>
      <c r="E3529" s="2">
        <v>99.5</v>
      </c>
      <c r="F3529" s="2">
        <f t="shared" ref="F3529:F3592" si="56">D3529*E3529</f>
        <v>2946991</v>
      </c>
    </row>
    <row r="3530" spans="1:6" x14ac:dyDescent="0.25">
      <c r="A3530" s="4">
        <v>44565</v>
      </c>
      <c r="B3530" t="s">
        <v>12</v>
      </c>
      <c r="C3530" t="s">
        <v>55</v>
      </c>
      <c r="D3530" s="7">
        <f>SUMIFS($D:$D,$C:$C,C3530,$A:$A,_xlfn.MAXIFS($A:$A,$A:$A,"&lt;"&amp;A3530))+SUMIFS(Movimentacao!$D:$D,Movimentacao!$C:$C,C3530,Movimentacao!$A:$A,A3530)</f>
        <v>30794</v>
      </c>
      <c r="E3530" s="2">
        <v>95.91</v>
      </c>
      <c r="F3530" s="2">
        <f t="shared" si="56"/>
        <v>2953452.54</v>
      </c>
    </row>
    <row r="3531" spans="1:6" x14ac:dyDescent="0.25">
      <c r="A3531" s="4">
        <v>44565</v>
      </c>
      <c r="B3531" t="s">
        <v>12</v>
      </c>
      <c r="C3531" t="s">
        <v>52</v>
      </c>
      <c r="D3531" s="7">
        <f>SUMIFS($D:$D,$C:$C,C3531,$A:$A,_xlfn.MAXIFS($A:$A,$A:$A,"&lt;"&amp;A3531))+SUMIFS(Movimentacao!$D:$D,Movimentacao!$C:$C,C3531,Movimentacao!$A:$A,A3531)</f>
        <v>187039</v>
      </c>
      <c r="E3531" s="2">
        <v>97.08</v>
      </c>
      <c r="F3531" s="2">
        <f t="shared" si="56"/>
        <v>18157746.120000001</v>
      </c>
    </row>
    <row r="3532" spans="1:6" x14ac:dyDescent="0.25">
      <c r="A3532" s="4">
        <v>44565</v>
      </c>
      <c r="B3532" t="s">
        <v>12</v>
      </c>
      <c r="C3532" t="s">
        <v>51</v>
      </c>
      <c r="D3532" s="7">
        <f>SUMIFS($D:$D,$C:$C,C3532,$A:$A,_xlfn.MAXIFS($A:$A,$A:$A,"&lt;"&amp;A3532))+SUMIFS(Movimentacao!$D:$D,Movimentacao!$C:$C,C3532,Movimentacao!$A:$A,A3532)</f>
        <v>34212</v>
      </c>
      <c r="E3532" s="2">
        <v>108.8</v>
      </c>
      <c r="F3532" s="2">
        <f t="shared" si="56"/>
        <v>3722265.6</v>
      </c>
    </row>
    <row r="3533" spans="1:6" x14ac:dyDescent="0.25">
      <c r="A3533" s="4">
        <v>44565</v>
      </c>
      <c r="B3533" t="s">
        <v>12</v>
      </c>
      <c r="C3533" t="s">
        <v>50</v>
      </c>
      <c r="D3533" s="7">
        <f>SUMIFS($D:$D,$C:$C,C3533,$A:$A,_xlfn.MAXIFS($A:$A,$A:$A,"&lt;"&amp;A3533))+SUMIFS(Movimentacao!$D:$D,Movimentacao!$C:$C,C3533,Movimentacao!$A:$A,A3533)</f>
        <v>86312</v>
      </c>
      <c r="E3533" s="2">
        <v>103.5</v>
      </c>
      <c r="F3533" s="2">
        <f t="shared" si="56"/>
        <v>8933292</v>
      </c>
    </row>
    <row r="3534" spans="1:6" x14ac:dyDescent="0.25">
      <c r="A3534" s="4">
        <v>44565</v>
      </c>
      <c r="B3534" t="s">
        <v>12</v>
      </c>
      <c r="C3534" t="s">
        <v>49</v>
      </c>
      <c r="D3534" s="7">
        <f>SUMIFS($D:$D,$C:$C,C3534,$A:$A,_xlfn.MAXIFS($A:$A,$A:$A,"&lt;"&amp;A3534))+SUMIFS(Movimentacao!$D:$D,Movimentacao!$C:$C,C3534,Movimentacao!$A:$A,A3534)</f>
        <v>32774</v>
      </c>
      <c r="E3534" s="2">
        <v>68.5</v>
      </c>
      <c r="F3534" s="2">
        <f t="shared" si="56"/>
        <v>2245019</v>
      </c>
    </row>
    <row r="3535" spans="1:6" x14ac:dyDescent="0.25">
      <c r="A3535" s="4">
        <v>44565</v>
      </c>
      <c r="B3535" t="s">
        <v>12</v>
      </c>
      <c r="C3535" t="s">
        <v>48</v>
      </c>
      <c r="D3535" s="7">
        <f>SUMIFS($D:$D,$C:$C,C3535,$A:$A,_xlfn.MAXIFS($A:$A,$A:$A,"&lt;"&amp;A3535))+SUMIFS(Movimentacao!$D:$D,Movimentacao!$C:$C,C3535,Movimentacao!$A:$A,A3535)</f>
        <v>37548</v>
      </c>
      <c r="E3535" s="2">
        <v>104.5</v>
      </c>
      <c r="F3535" s="2">
        <f t="shared" si="56"/>
        <v>3923766</v>
      </c>
    </row>
    <row r="3536" spans="1:6" x14ac:dyDescent="0.25">
      <c r="A3536" s="4">
        <v>44565</v>
      </c>
      <c r="B3536" t="s">
        <v>12</v>
      </c>
      <c r="C3536" t="s">
        <v>47</v>
      </c>
      <c r="D3536" s="7">
        <f>SUMIFS($D:$D,$C:$C,C3536,$A:$A,_xlfn.MAXIFS($A:$A,$A:$A,"&lt;"&amp;A3536))+SUMIFS(Movimentacao!$D:$D,Movimentacao!$C:$C,C3536,Movimentacao!$A:$A,A3536)</f>
        <v>72562</v>
      </c>
      <c r="E3536" s="2">
        <v>75.78</v>
      </c>
      <c r="F3536" s="2">
        <f t="shared" si="56"/>
        <v>5498748.3600000003</v>
      </c>
    </row>
    <row r="3537" spans="1:6" x14ac:dyDescent="0.25">
      <c r="A3537" s="4">
        <v>44565</v>
      </c>
      <c r="B3537" t="s">
        <v>12</v>
      </c>
      <c r="C3537" t="s">
        <v>54</v>
      </c>
      <c r="D3537" s="7">
        <f>SUMIFS($D:$D,$C:$C,C3537,$A:$A,_xlfn.MAXIFS($A:$A,$A:$A,"&lt;"&amp;A3537))+SUMIFS(Movimentacao!$D:$D,Movimentacao!$C:$C,C3537,Movimentacao!$A:$A,A3537)</f>
        <v>84256</v>
      </c>
      <c r="E3537" s="2">
        <v>51.16</v>
      </c>
      <c r="F3537" s="2">
        <f t="shared" si="56"/>
        <v>4310536.96</v>
      </c>
    </row>
    <row r="3538" spans="1:6" x14ac:dyDescent="0.25">
      <c r="A3538" s="4">
        <v>44566</v>
      </c>
      <c r="B3538" t="s">
        <v>12</v>
      </c>
      <c r="C3538" t="s">
        <v>2671</v>
      </c>
      <c r="D3538" s="7">
        <f>SUMIFS($D:$D,$C:$C,C3538,$A:$A,_xlfn.MAXIFS($A:$A,$A:$A,"&lt;"&amp;A3538))+SUMIFS(Movimentacao!$D:$D,Movimentacao!$C:$C,C3538,Movimentacao!$A:$A,A3538)</f>
        <v>32373</v>
      </c>
      <c r="E3538" s="2">
        <v>184</v>
      </c>
      <c r="F3538" s="2">
        <f t="shared" si="56"/>
        <v>5956632</v>
      </c>
    </row>
    <row r="3539" spans="1:6" x14ac:dyDescent="0.25">
      <c r="A3539" s="4">
        <v>44566</v>
      </c>
      <c r="B3539" t="s">
        <v>12</v>
      </c>
      <c r="C3539" t="s">
        <v>2689</v>
      </c>
      <c r="D3539" s="7">
        <f>SUMIFS($D:$D,$C:$C,C3539,$A:$A,_xlfn.MAXIFS($A:$A,$A:$A,"&lt;"&amp;A3539))+SUMIFS(Movimentacao!$D:$D,Movimentacao!$C:$C,C3539,Movimentacao!$A:$A,A3539)</f>
        <v>266540</v>
      </c>
      <c r="E3539" s="2">
        <v>101.3</v>
      </c>
      <c r="F3539" s="2">
        <f t="shared" si="56"/>
        <v>27000502</v>
      </c>
    </row>
    <row r="3540" spans="1:6" x14ac:dyDescent="0.25">
      <c r="A3540" s="4">
        <v>44566</v>
      </c>
      <c r="B3540" t="s">
        <v>12</v>
      </c>
      <c r="C3540" t="s">
        <v>2687</v>
      </c>
      <c r="D3540" s="7">
        <f>SUMIFS($D:$D,$C:$C,C3540,$A:$A,_xlfn.MAXIFS($A:$A,$A:$A,"&lt;"&amp;A3540))+SUMIFS(Movimentacao!$D:$D,Movimentacao!$C:$C,C3540,Movimentacao!$A:$A,A3540)</f>
        <v>6604</v>
      </c>
      <c r="E3540" s="2">
        <v>72.97</v>
      </c>
      <c r="F3540" s="2">
        <f t="shared" si="56"/>
        <v>481893.88</v>
      </c>
    </row>
    <row r="3541" spans="1:6" x14ac:dyDescent="0.25">
      <c r="A3541" s="4">
        <v>44566</v>
      </c>
      <c r="B3541" t="s">
        <v>12</v>
      </c>
      <c r="C3541" t="s">
        <v>2682</v>
      </c>
      <c r="D3541" s="7">
        <f>SUMIFS($D:$D,$C:$C,C3541,$A:$A,_xlfn.MAXIFS($A:$A,$A:$A,"&lt;"&amp;A3541))+SUMIFS(Movimentacao!$D:$D,Movimentacao!$C:$C,C3541,Movimentacao!$A:$A,A3541)</f>
        <v>79643</v>
      </c>
      <c r="E3541" s="2">
        <v>89.79</v>
      </c>
      <c r="F3541" s="2">
        <f t="shared" si="56"/>
        <v>7151144.9700000007</v>
      </c>
    </row>
    <row r="3542" spans="1:6" x14ac:dyDescent="0.25">
      <c r="A3542" s="4">
        <v>44566</v>
      </c>
      <c r="B3542" t="s">
        <v>12</v>
      </c>
      <c r="C3542" t="s">
        <v>2680</v>
      </c>
      <c r="D3542" s="7">
        <f>SUMIFS($D:$D,$C:$C,C3542,$A:$A,_xlfn.MAXIFS($A:$A,$A:$A,"&lt;"&amp;A3542))+SUMIFS(Movimentacao!$D:$D,Movimentacao!$C:$C,C3542,Movimentacao!$A:$A,A3542)</f>
        <v>147415</v>
      </c>
      <c r="E3542" s="2">
        <v>101.87</v>
      </c>
      <c r="F3542" s="2">
        <f t="shared" si="56"/>
        <v>15017166.050000001</v>
      </c>
    </row>
    <row r="3543" spans="1:6" x14ac:dyDescent="0.25">
      <c r="A3543" s="4">
        <v>44566</v>
      </c>
      <c r="B3543" t="s">
        <v>12</v>
      </c>
      <c r="C3543" t="s">
        <v>2672</v>
      </c>
      <c r="D3543" s="7">
        <f>SUMIFS($D:$D,$C:$C,C3543,$A:$A,_xlfn.MAXIFS($A:$A,$A:$A,"&lt;"&amp;A3543))+SUMIFS(Movimentacao!$D:$D,Movimentacao!$C:$C,C3543,Movimentacao!$A:$A,A3543)</f>
        <v>14844</v>
      </c>
      <c r="E3543" s="2">
        <v>79.8</v>
      </c>
      <c r="F3543" s="2">
        <f t="shared" si="56"/>
        <v>1184551.2</v>
      </c>
    </row>
    <row r="3544" spans="1:6" x14ac:dyDescent="0.25">
      <c r="A3544" s="4">
        <v>44566</v>
      </c>
      <c r="B3544" t="s">
        <v>12</v>
      </c>
      <c r="C3544" t="s">
        <v>56</v>
      </c>
      <c r="D3544" s="7">
        <f>SUMIFS($D:$D,$C:$C,C3544,$A:$A,_xlfn.MAXIFS($A:$A,$A:$A,"&lt;"&amp;A3544))+SUMIFS(Movimentacao!$D:$D,Movimentacao!$C:$C,C3544,Movimentacao!$A:$A,A3544)</f>
        <v>29618</v>
      </c>
      <c r="E3544" s="2">
        <v>97.2</v>
      </c>
      <c r="F3544" s="2">
        <f t="shared" si="56"/>
        <v>2878869.6</v>
      </c>
    </row>
    <row r="3545" spans="1:6" x14ac:dyDescent="0.25">
      <c r="A3545" s="4">
        <v>44566</v>
      </c>
      <c r="B3545" t="s">
        <v>12</v>
      </c>
      <c r="C3545" t="s">
        <v>2685</v>
      </c>
      <c r="D3545" s="7">
        <f>SUMIFS($D:$D,$C:$C,C3545,$A:$A,_xlfn.MAXIFS($A:$A,$A:$A,"&lt;"&amp;A3545))+SUMIFS(Movimentacao!$D:$D,Movimentacao!$C:$C,C3545,Movimentacao!$A:$A,A3545)</f>
        <v>133513</v>
      </c>
      <c r="E3545" s="2">
        <v>103</v>
      </c>
      <c r="F3545" s="2">
        <f t="shared" si="56"/>
        <v>13751839</v>
      </c>
    </row>
    <row r="3546" spans="1:6" x14ac:dyDescent="0.25">
      <c r="A3546" s="4">
        <v>44566</v>
      </c>
      <c r="B3546" t="s">
        <v>12</v>
      </c>
      <c r="C3546" t="s">
        <v>54</v>
      </c>
      <c r="D3546" s="7">
        <f>SUMIFS($D:$D,$C:$C,C3546,$A:$A,_xlfn.MAXIFS($A:$A,$A:$A,"&lt;"&amp;A3546))+SUMIFS(Movimentacao!$D:$D,Movimentacao!$C:$C,C3546,Movimentacao!$A:$A,A3546)</f>
        <v>84256</v>
      </c>
      <c r="E3546" s="2">
        <v>50.81</v>
      </c>
      <c r="F3546" s="2">
        <f t="shared" si="56"/>
        <v>4281047.3600000003</v>
      </c>
    </row>
    <row r="3547" spans="1:6" x14ac:dyDescent="0.25">
      <c r="A3547" s="4">
        <v>44566</v>
      </c>
      <c r="B3547" t="s">
        <v>12</v>
      </c>
      <c r="C3547" t="s">
        <v>52</v>
      </c>
      <c r="D3547" s="7">
        <f>SUMIFS($D:$D,$C:$C,C3547,$A:$A,_xlfn.MAXIFS($A:$A,$A:$A,"&lt;"&amp;A3547))+SUMIFS(Movimentacao!$D:$D,Movimentacao!$C:$C,C3547,Movimentacao!$A:$A,A3547)</f>
        <v>187039</v>
      </c>
      <c r="E3547" s="2">
        <v>96.99</v>
      </c>
      <c r="F3547" s="2">
        <f t="shared" si="56"/>
        <v>18140912.609999999</v>
      </c>
    </row>
    <row r="3548" spans="1:6" x14ac:dyDescent="0.25">
      <c r="A3548" s="4">
        <v>44566</v>
      </c>
      <c r="B3548" t="s">
        <v>12</v>
      </c>
      <c r="C3548" t="s">
        <v>51</v>
      </c>
      <c r="D3548" s="7">
        <f>SUMIFS($D:$D,$C:$C,C3548,$A:$A,_xlfn.MAXIFS($A:$A,$A:$A,"&lt;"&amp;A3548))+SUMIFS(Movimentacao!$D:$D,Movimentacao!$C:$C,C3548,Movimentacao!$A:$A,A3548)</f>
        <v>34212</v>
      </c>
      <c r="E3548" s="2">
        <v>109</v>
      </c>
      <c r="F3548" s="2">
        <f t="shared" si="56"/>
        <v>3729108</v>
      </c>
    </row>
    <row r="3549" spans="1:6" x14ac:dyDescent="0.25">
      <c r="A3549" s="4">
        <v>44566</v>
      </c>
      <c r="B3549" t="s">
        <v>12</v>
      </c>
      <c r="C3549" t="s">
        <v>50</v>
      </c>
      <c r="D3549" s="7">
        <f>SUMIFS($D:$D,$C:$C,C3549,$A:$A,_xlfn.MAXIFS($A:$A,$A:$A,"&lt;"&amp;A3549))+SUMIFS(Movimentacao!$D:$D,Movimentacao!$C:$C,C3549,Movimentacao!$A:$A,A3549)</f>
        <v>86312</v>
      </c>
      <c r="E3549" s="2">
        <v>101.79</v>
      </c>
      <c r="F3549" s="2">
        <f t="shared" si="56"/>
        <v>8785698.4800000004</v>
      </c>
    </row>
    <row r="3550" spans="1:6" x14ac:dyDescent="0.25">
      <c r="A3550" s="4">
        <v>44566</v>
      </c>
      <c r="B3550" t="s">
        <v>12</v>
      </c>
      <c r="C3550" t="s">
        <v>49</v>
      </c>
      <c r="D3550" s="7">
        <f>SUMIFS($D:$D,$C:$C,C3550,$A:$A,_xlfn.MAXIFS($A:$A,$A:$A,"&lt;"&amp;A3550))+SUMIFS(Movimentacao!$D:$D,Movimentacao!$C:$C,C3550,Movimentacao!$A:$A,A3550)</f>
        <v>32774</v>
      </c>
      <c r="E3550" s="2">
        <v>68.5</v>
      </c>
      <c r="F3550" s="2">
        <f t="shared" si="56"/>
        <v>2245019</v>
      </c>
    </row>
    <row r="3551" spans="1:6" x14ac:dyDescent="0.25">
      <c r="A3551" s="4">
        <v>44566</v>
      </c>
      <c r="B3551" t="s">
        <v>12</v>
      </c>
      <c r="C3551" t="s">
        <v>48</v>
      </c>
      <c r="D3551" s="7">
        <f>SUMIFS($D:$D,$C:$C,C3551,$A:$A,_xlfn.MAXIFS($A:$A,$A:$A,"&lt;"&amp;A3551))+SUMIFS(Movimentacao!$D:$D,Movimentacao!$C:$C,C3551,Movimentacao!$A:$A,A3551)</f>
        <v>37548</v>
      </c>
      <c r="E3551" s="2">
        <v>99.01</v>
      </c>
      <c r="F3551" s="2">
        <f t="shared" si="56"/>
        <v>3717627.48</v>
      </c>
    </row>
    <row r="3552" spans="1:6" x14ac:dyDescent="0.25">
      <c r="A3552" s="4">
        <v>44566</v>
      </c>
      <c r="B3552" t="s">
        <v>12</v>
      </c>
      <c r="C3552" t="s">
        <v>47</v>
      </c>
      <c r="D3552" s="7">
        <f>SUMIFS($D:$D,$C:$C,C3552,$A:$A,_xlfn.MAXIFS($A:$A,$A:$A,"&lt;"&amp;A3552))+SUMIFS(Movimentacao!$D:$D,Movimentacao!$C:$C,C3552,Movimentacao!$A:$A,A3552)</f>
        <v>72562</v>
      </c>
      <c r="E3552" s="2">
        <v>73.09</v>
      </c>
      <c r="F3552" s="2">
        <f t="shared" si="56"/>
        <v>5303556.58</v>
      </c>
    </row>
    <row r="3553" spans="1:6" x14ac:dyDescent="0.25">
      <c r="A3553" s="4">
        <v>44566</v>
      </c>
      <c r="B3553" t="s">
        <v>12</v>
      </c>
      <c r="C3553" t="s">
        <v>55</v>
      </c>
      <c r="D3553" s="7">
        <f>SUMIFS($D:$D,$C:$C,C3553,$A:$A,_xlfn.MAXIFS($A:$A,$A:$A,"&lt;"&amp;A3553))+SUMIFS(Movimentacao!$D:$D,Movimentacao!$C:$C,C3553,Movimentacao!$A:$A,A3553)</f>
        <v>30794</v>
      </c>
      <c r="E3553" s="2">
        <v>94.17</v>
      </c>
      <c r="F3553" s="2">
        <f t="shared" si="56"/>
        <v>2899870.98</v>
      </c>
    </row>
    <row r="3554" spans="1:6" x14ac:dyDescent="0.25">
      <c r="A3554" s="4">
        <v>44567</v>
      </c>
      <c r="B3554" t="s">
        <v>12</v>
      </c>
      <c r="C3554" t="s">
        <v>2685</v>
      </c>
      <c r="D3554" s="7">
        <f>SUMIFS($D:$D,$C:$C,C3554,$A:$A,_xlfn.MAXIFS($A:$A,$A:$A,"&lt;"&amp;A3554))+SUMIFS(Movimentacao!$D:$D,Movimentacao!$C:$C,C3554,Movimentacao!$A:$A,A3554)</f>
        <v>133513</v>
      </c>
      <c r="E3554" s="2">
        <v>102.15</v>
      </c>
      <c r="F3554" s="2">
        <f t="shared" si="56"/>
        <v>13638352.950000001</v>
      </c>
    </row>
    <row r="3555" spans="1:6" x14ac:dyDescent="0.25">
      <c r="A3555" s="4">
        <v>44567</v>
      </c>
      <c r="B3555" t="s">
        <v>12</v>
      </c>
      <c r="C3555" t="s">
        <v>2689</v>
      </c>
      <c r="D3555" s="7">
        <f>SUMIFS($D:$D,$C:$C,C3555,$A:$A,_xlfn.MAXIFS($A:$A,$A:$A,"&lt;"&amp;A3555))+SUMIFS(Movimentacao!$D:$D,Movimentacao!$C:$C,C3555,Movimentacao!$A:$A,A3555)</f>
        <v>266540</v>
      </c>
      <c r="E3555" s="2">
        <v>101.16</v>
      </c>
      <c r="F3555" s="2">
        <f t="shared" si="56"/>
        <v>26963186.399999999</v>
      </c>
    </row>
    <row r="3556" spans="1:6" x14ac:dyDescent="0.25">
      <c r="A3556" s="4">
        <v>44567</v>
      </c>
      <c r="B3556" t="s">
        <v>12</v>
      </c>
      <c r="C3556" t="s">
        <v>2687</v>
      </c>
      <c r="D3556" s="7">
        <f>SUMIFS($D:$D,$C:$C,C3556,$A:$A,_xlfn.MAXIFS($A:$A,$A:$A,"&lt;"&amp;A3556))+SUMIFS(Movimentacao!$D:$D,Movimentacao!$C:$C,C3556,Movimentacao!$A:$A,A3556)</f>
        <v>6604</v>
      </c>
      <c r="E3556" s="2">
        <v>73.95</v>
      </c>
      <c r="F3556" s="2">
        <f t="shared" si="56"/>
        <v>488365.80000000005</v>
      </c>
    </row>
    <row r="3557" spans="1:6" x14ac:dyDescent="0.25">
      <c r="A3557" s="4">
        <v>44567</v>
      </c>
      <c r="B3557" t="s">
        <v>12</v>
      </c>
      <c r="C3557" t="s">
        <v>2682</v>
      </c>
      <c r="D3557" s="7">
        <f>SUMIFS($D:$D,$C:$C,C3557,$A:$A,_xlfn.MAXIFS($A:$A,$A:$A,"&lt;"&amp;A3557))+SUMIFS(Movimentacao!$D:$D,Movimentacao!$C:$C,C3557,Movimentacao!$A:$A,A3557)</f>
        <v>79643</v>
      </c>
      <c r="E3557" s="2">
        <v>89.4</v>
      </c>
      <c r="F3557" s="2">
        <f t="shared" si="56"/>
        <v>7120084.2000000002</v>
      </c>
    </row>
    <row r="3558" spans="1:6" x14ac:dyDescent="0.25">
      <c r="A3558" s="4">
        <v>44567</v>
      </c>
      <c r="B3558" t="s">
        <v>12</v>
      </c>
      <c r="C3558" t="s">
        <v>2680</v>
      </c>
      <c r="D3558" s="7">
        <f>SUMIFS($D:$D,$C:$C,C3558,$A:$A,_xlfn.MAXIFS($A:$A,$A:$A,"&lt;"&amp;A3558))+SUMIFS(Movimentacao!$D:$D,Movimentacao!$C:$C,C3558,Movimentacao!$A:$A,A3558)</f>
        <v>147415</v>
      </c>
      <c r="E3558" s="2">
        <v>102.77</v>
      </c>
      <c r="F3558" s="2">
        <f t="shared" si="56"/>
        <v>15149839.549999999</v>
      </c>
    </row>
    <row r="3559" spans="1:6" x14ac:dyDescent="0.25">
      <c r="A3559" s="4">
        <v>44567</v>
      </c>
      <c r="B3559" t="s">
        <v>12</v>
      </c>
      <c r="C3559" t="s">
        <v>2672</v>
      </c>
      <c r="D3559" s="7">
        <f>SUMIFS($D:$D,$C:$C,C3559,$A:$A,_xlfn.MAXIFS($A:$A,$A:$A,"&lt;"&amp;A3559))+SUMIFS(Movimentacao!$D:$D,Movimentacao!$C:$C,C3559,Movimentacao!$A:$A,A3559)</f>
        <v>14844</v>
      </c>
      <c r="E3559" s="2">
        <v>80.400000000000006</v>
      </c>
      <c r="F3559" s="2">
        <f t="shared" si="56"/>
        <v>1193457.6000000001</v>
      </c>
    </row>
    <row r="3560" spans="1:6" x14ac:dyDescent="0.25">
      <c r="A3560" s="4">
        <v>44567</v>
      </c>
      <c r="B3560" t="s">
        <v>12</v>
      </c>
      <c r="C3560" t="s">
        <v>2671</v>
      </c>
      <c r="D3560" s="7">
        <f>SUMIFS($D:$D,$C:$C,C3560,$A:$A,_xlfn.MAXIFS($A:$A,$A:$A,"&lt;"&amp;A3560))+SUMIFS(Movimentacao!$D:$D,Movimentacao!$C:$C,C3560,Movimentacao!$A:$A,A3560)</f>
        <v>32373</v>
      </c>
      <c r="E3560" s="2">
        <v>181.89</v>
      </c>
      <c r="F3560" s="2">
        <f t="shared" si="56"/>
        <v>5888324.9699999997</v>
      </c>
    </row>
    <row r="3561" spans="1:6" x14ac:dyDescent="0.25">
      <c r="A3561" s="4">
        <v>44567</v>
      </c>
      <c r="B3561" t="s">
        <v>12</v>
      </c>
      <c r="C3561" t="s">
        <v>56</v>
      </c>
      <c r="D3561" s="7">
        <f>SUMIFS($D:$D,$C:$C,C3561,$A:$A,_xlfn.MAXIFS($A:$A,$A:$A,"&lt;"&amp;A3561))+SUMIFS(Movimentacao!$D:$D,Movimentacao!$C:$C,C3561,Movimentacao!$A:$A,A3561)</f>
        <v>29618</v>
      </c>
      <c r="E3561" s="2">
        <v>97.15</v>
      </c>
      <c r="F3561" s="2">
        <f t="shared" si="56"/>
        <v>2877388.7</v>
      </c>
    </row>
    <row r="3562" spans="1:6" x14ac:dyDescent="0.25">
      <c r="A3562" s="4">
        <v>44567</v>
      </c>
      <c r="B3562" t="s">
        <v>12</v>
      </c>
      <c r="C3562" t="s">
        <v>55</v>
      </c>
      <c r="D3562" s="7">
        <f>SUMIFS($D:$D,$C:$C,C3562,$A:$A,_xlfn.MAXIFS($A:$A,$A:$A,"&lt;"&amp;A3562))+SUMIFS(Movimentacao!$D:$D,Movimentacao!$C:$C,C3562,Movimentacao!$A:$A,A3562)</f>
        <v>30794</v>
      </c>
      <c r="E3562" s="2">
        <v>93.5</v>
      </c>
      <c r="F3562" s="2">
        <f t="shared" si="56"/>
        <v>2879239</v>
      </c>
    </row>
    <row r="3563" spans="1:6" x14ac:dyDescent="0.25">
      <c r="A3563" s="4">
        <v>44567</v>
      </c>
      <c r="B3563" t="s">
        <v>12</v>
      </c>
      <c r="C3563" t="s">
        <v>54</v>
      </c>
      <c r="D3563" s="7">
        <f>SUMIFS($D:$D,$C:$C,C3563,$A:$A,_xlfn.MAXIFS($A:$A,$A:$A,"&lt;"&amp;A3563))+SUMIFS(Movimentacao!$D:$D,Movimentacao!$C:$C,C3563,Movimentacao!$A:$A,A3563)</f>
        <v>84256</v>
      </c>
      <c r="E3563" s="2">
        <v>51.4</v>
      </c>
      <c r="F3563" s="2">
        <f t="shared" si="56"/>
        <v>4330758.3999999994</v>
      </c>
    </row>
    <row r="3564" spans="1:6" x14ac:dyDescent="0.25">
      <c r="A3564" s="4">
        <v>44567</v>
      </c>
      <c r="B3564" t="s">
        <v>12</v>
      </c>
      <c r="C3564" t="s">
        <v>52</v>
      </c>
      <c r="D3564" s="7">
        <f>SUMIFS($D:$D,$C:$C,C3564,$A:$A,_xlfn.MAXIFS($A:$A,$A:$A,"&lt;"&amp;A3564))+SUMIFS(Movimentacao!$D:$D,Movimentacao!$C:$C,C3564,Movimentacao!$A:$A,A3564)</f>
        <v>187039</v>
      </c>
      <c r="E3564" s="2">
        <v>96.93</v>
      </c>
      <c r="F3564" s="2">
        <f t="shared" si="56"/>
        <v>18129690.27</v>
      </c>
    </row>
    <row r="3565" spans="1:6" x14ac:dyDescent="0.25">
      <c r="A3565" s="4">
        <v>44567</v>
      </c>
      <c r="B3565" t="s">
        <v>12</v>
      </c>
      <c r="C3565" t="s">
        <v>51</v>
      </c>
      <c r="D3565" s="7">
        <f>SUMIFS($D:$D,$C:$C,C3565,$A:$A,_xlfn.MAXIFS($A:$A,$A:$A,"&lt;"&amp;A3565))+SUMIFS(Movimentacao!$D:$D,Movimentacao!$C:$C,C3565,Movimentacao!$A:$A,A3565)</f>
        <v>34212</v>
      </c>
      <c r="E3565" s="2">
        <v>111.5</v>
      </c>
      <c r="F3565" s="2">
        <f t="shared" si="56"/>
        <v>3814638</v>
      </c>
    </row>
    <row r="3566" spans="1:6" x14ac:dyDescent="0.25">
      <c r="A3566" s="4">
        <v>44567</v>
      </c>
      <c r="B3566" t="s">
        <v>12</v>
      </c>
      <c r="C3566" t="s">
        <v>50</v>
      </c>
      <c r="D3566" s="7">
        <f>SUMIFS($D:$D,$C:$C,C3566,$A:$A,_xlfn.MAXIFS($A:$A,$A:$A,"&lt;"&amp;A3566))+SUMIFS(Movimentacao!$D:$D,Movimentacao!$C:$C,C3566,Movimentacao!$A:$A,A3566)</f>
        <v>86312</v>
      </c>
      <c r="E3566" s="2">
        <v>100.45</v>
      </c>
      <c r="F3566" s="2">
        <f t="shared" si="56"/>
        <v>8670040.4000000004</v>
      </c>
    </row>
    <row r="3567" spans="1:6" x14ac:dyDescent="0.25">
      <c r="A3567" s="4">
        <v>44567</v>
      </c>
      <c r="B3567" t="s">
        <v>12</v>
      </c>
      <c r="C3567" t="s">
        <v>49</v>
      </c>
      <c r="D3567" s="7">
        <f>SUMIFS($D:$D,$C:$C,C3567,$A:$A,_xlfn.MAXIFS($A:$A,$A:$A,"&lt;"&amp;A3567))+SUMIFS(Movimentacao!$D:$D,Movimentacao!$C:$C,C3567,Movimentacao!$A:$A,A3567)</f>
        <v>32774</v>
      </c>
      <c r="E3567" s="2">
        <v>69.02</v>
      </c>
      <c r="F3567" s="2">
        <f t="shared" si="56"/>
        <v>2262061.48</v>
      </c>
    </row>
    <row r="3568" spans="1:6" x14ac:dyDescent="0.25">
      <c r="A3568" s="4">
        <v>44567</v>
      </c>
      <c r="B3568" t="s">
        <v>12</v>
      </c>
      <c r="C3568" t="s">
        <v>48</v>
      </c>
      <c r="D3568" s="7">
        <f>SUMIFS($D:$D,$C:$C,C3568,$A:$A,_xlfn.MAXIFS($A:$A,$A:$A,"&lt;"&amp;A3568))+SUMIFS(Movimentacao!$D:$D,Movimentacao!$C:$C,C3568,Movimentacao!$A:$A,A3568)</f>
        <v>37548</v>
      </c>
      <c r="E3568" s="2">
        <v>99</v>
      </c>
      <c r="F3568" s="2">
        <f t="shared" si="56"/>
        <v>3717252</v>
      </c>
    </row>
    <row r="3569" spans="1:6" x14ac:dyDescent="0.25">
      <c r="A3569" s="4">
        <v>44567</v>
      </c>
      <c r="B3569" t="s">
        <v>12</v>
      </c>
      <c r="C3569" t="s">
        <v>47</v>
      </c>
      <c r="D3569" s="7">
        <f>SUMIFS($D:$D,$C:$C,C3569,$A:$A,_xlfn.MAXIFS($A:$A,$A:$A,"&lt;"&amp;A3569))+SUMIFS(Movimentacao!$D:$D,Movimentacao!$C:$C,C3569,Movimentacao!$A:$A,A3569)</f>
        <v>72562</v>
      </c>
      <c r="E3569" s="2">
        <v>72.55</v>
      </c>
      <c r="F3569" s="2">
        <f t="shared" si="56"/>
        <v>5264373.0999999996</v>
      </c>
    </row>
    <row r="3570" spans="1:6" x14ac:dyDescent="0.25">
      <c r="A3570" s="4">
        <v>44568</v>
      </c>
      <c r="B3570" t="s">
        <v>12</v>
      </c>
      <c r="C3570" t="s">
        <v>2689</v>
      </c>
      <c r="D3570" s="7">
        <f>SUMIFS($D:$D,$C:$C,C3570,$A:$A,_xlfn.MAXIFS($A:$A,$A:$A,"&lt;"&amp;A3570))+SUMIFS(Movimentacao!$D:$D,Movimentacao!$C:$C,C3570,Movimentacao!$A:$A,A3570)</f>
        <v>266540</v>
      </c>
      <c r="E3570" s="2">
        <v>101.05</v>
      </c>
      <c r="F3570" s="2">
        <f t="shared" si="56"/>
        <v>26933867</v>
      </c>
    </row>
    <row r="3571" spans="1:6" x14ac:dyDescent="0.25">
      <c r="A3571" s="4">
        <v>44568</v>
      </c>
      <c r="B3571" t="s">
        <v>12</v>
      </c>
      <c r="C3571" t="s">
        <v>2687</v>
      </c>
      <c r="D3571" s="7">
        <f>SUMIFS($D:$D,$C:$C,C3571,$A:$A,_xlfn.MAXIFS($A:$A,$A:$A,"&lt;"&amp;A3571))+SUMIFS(Movimentacao!$D:$D,Movimentacao!$C:$C,C3571,Movimentacao!$A:$A,A3571)</f>
        <v>6604</v>
      </c>
      <c r="E3571" s="2">
        <v>74.16</v>
      </c>
      <c r="F3571" s="2">
        <f t="shared" si="56"/>
        <v>489752.63999999996</v>
      </c>
    </row>
    <row r="3572" spans="1:6" x14ac:dyDescent="0.25">
      <c r="A3572" s="4">
        <v>44568</v>
      </c>
      <c r="B3572" t="s">
        <v>12</v>
      </c>
      <c r="C3572" t="s">
        <v>2682</v>
      </c>
      <c r="D3572" s="7">
        <f>SUMIFS($D:$D,$C:$C,C3572,$A:$A,_xlfn.MAXIFS($A:$A,$A:$A,"&lt;"&amp;A3572))+SUMIFS(Movimentacao!$D:$D,Movimentacao!$C:$C,C3572,Movimentacao!$A:$A,A3572)</f>
        <v>79643</v>
      </c>
      <c r="E3572" s="2">
        <v>89.34</v>
      </c>
      <c r="F3572" s="2">
        <f t="shared" si="56"/>
        <v>7115305.6200000001</v>
      </c>
    </row>
    <row r="3573" spans="1:6" x14ac:dyDescent="0.25">
      <c r="A3573" s="4">
        <v>44568</v>
      </c>
      <c r="B3573" t="s">
        <v>12</v>
      </c>
      <c r="C3573" t="s">
        <v>2680</v>
      </c>
      <c r="D3573" s="7">
        <f>SUMIFS($D:$D,$C:$C,C3573,$A:$A,_xlfn.MAXIFS($A:$A,$A:$A,"&lt;"&amp;A3573))+SUMIFS(Movimentacao!$D:$D,Movimentacao!$C:$C,C3573,Movimentacao!$A:$A,A3573)</f>
        <v>147415</v>
      </c>
      <c r="E3573" s="2">
        <v>103.22</v>
      </c>
      <c r="F3573" s="2">
        <f t="shared" si="56"/>
        <v>15216176.300000001</v>
      </c>
    </row>
    <row r="3574" spans="1:6" x14ac:dyDescent="0.25">
      <c r="A3574" s="4">
        <v>44568</v>
      </c>
      <c r="B3574" t="s">
        <v>12</v>
      </c>
      <c r="C3574" t="s">
        <v>2672</v>
      </c>
      <c r="D3574" s="7">
        <f>SUMIFS($D:$D,$C:$C,C3574,$A:$A,_xlfn.MAXIFS($A:$A,$A:$A,"&lt;"&amp;A3574))+SUMIFS(Movimentacao!$D:$D,Movimentacao!$C:$C,C3574,Movimentacao!$A:$A,A3574)</f>
        <v>14844</v>
      </c>
      <c r="E3574" s="2">
        <v>80.45</v>
      </c>
      <c r="F3574" s="2">
        <f t="shared" si="56"/>
        <v>1194199.8</v>
      </c>
    </row>
    <row r="3575" spans="1:6" x14ac:dyDescent="0.25">
      <c r="A3575" s="4">
        <v>44568</v>
      </c>
      <c r="B3575" t="s">
        <v>12</v>
      </c>
      <c r="C3575" t="s">
        <v>2671</v>
      </c>
      <c r="D3575" s="7">
        <f>SUMIFS($D:$D,$C:$C,C3575,$A:$A,_xlfn.MAXIFS($A:$A,$A:$A,"&lt;"&amp;A3575))+SUMIFS(Movimentacao!$D:$D,Movimentacao!$C:$C,C3575,Movimentacao!$A:$A,A3575)</f>
        <v>32373</v>
      </c>
      <c r="E3575" s="2">
        <v>178.5</v>
      </c>
      <c r="F3575" s="2">
        <f t="shared" si="56"/>
        <v>5778580.5</v>
      </c>
    </row>
    <row r="3576" spans="1:6" x14ac:dyDescent="0.25">
      <c r="A3576" s="4">
        <v>44568</v>
      </c>
      <c r="B3576" t="s">
        <v>12</v>
      </c>
      <c r="C3576" t="s">
        <v>56</v>
      </c>
      <c r="D3576" s="7">
        <f>SUMIFS($D:$D,$C:$C,C3576,$A:$A,_xlfn.MAXIFS($A:$A,$A:$A,"&lt;"&amp;A3576))+SUMIFS(Movimentacao!$D:$D,Movimentacao!$C:$C,C3576,Movimentacao!$A:$A,A3576)</f>
        <v>29618</v>
      </c>
      <c r="E3576" s="2">
        <v>96.92</v>
      </c>
      <c r="F3576" s="2">
        <f t="shared" si="56"/>
        <v>2870576.56</v>
      </c>
    </row>
    <row r="3577" spans="1:6" x14ac:dyDescent="0.25">
      <c r="A3577" s="4">
        <v>44568</v>
      </c>
      <c r="B3577" t="s">
        <v>12</v>
      </c>
      <c r="C3577" t="s">
        <v>2685</v>
      </c>
      <c r="D3577" s="7">
        <f>SUMIFS($D:$D,$C:$C,C3577,$A:$A,_xlfn.MAXIFS($A:$A,$A:$A,"&lt;"&amp;A3577))+SUMIFS(Movimentacao!$D:$D,Movimentacao!$C:$C,C3577,Movimentacao!$A:$A,A3577)</f>
        <v>133513</v>
      </c>
      <c r="E3577" s="2">
        <v>102.15</v>
      </c>
      <c r="F3577" s="2">
        <f t="shared" si="56"/>
        <v>13638352.950000001</v>
      </c>
    </row>
    <row r="3578" spans="1:6" x14ac:dyDescent="0.25">
      <c r="A3578" s="4">
        <v>44568</v>
      </c>
      <c r="B3578" t="s">
        <v>12</v>
      </c>
      <c r="C3578" t="s">
        <v>54</v>
      </c>
      <c r="D3578" s="7">
        <f>SUMIFS($D:$D,$C:$C,C3578,$A:$A,_xlfn.MAXIFS($A:$A,$A:$A,"&lt;"&amp;A3578))+SUMIFS(Movimentacao!$D:$D,Movimentacao!$C:$C,C3578,Movimentacao!$A:$A,A3578)</f>
        <v>84256</v>
      </c>
      <c r="E3578" s="2">
        <v>51.28</v>
      </c>
      <c r="F3578" s="2">
        <f t="shared" si="56"/>
        <v>4320647.68</v>
      </c>
    </row>
    <row r="3579" spans="1:6" x14ac:dyDescent="0.25">
      <c r="A3579" s="4">
        <v>44568</v>
      </c>
      <c r="B3579" t="s">
        <v>12</v>
      </c>
      <c r="C3579" t="s">
        <v>52</v>
      </c>
      <c r="D3579" s="7">
        <f>SUMIFS($D:$D,$C:$C,C3579,$A:$A,_xlfn.MAXIFS($A:$A,$A:$A,"&lt;"&amp;A3579))+SUMIFS(Movimentacao!$D:$D,Movimentacao!$C:$C,C3579,Movimentacao!$A:$A,A3579)</f>
        <v>187039</v>
      </c>
      <c r="E3579" s="2">
        <v>97.48</v>
      </c>
      <c r="F3579" s="2">
        <f t="shared" si="56"/>
        <v>18232561.720000003</v>
      </c>
    </row>
    <row r="3580" spans="1:6" x14ac:dyDescent="0.25">
      <c r="A3580" s="4">
        <v>44568</v>
      </c>
      <c r="B3580" t="s">
        <v>12</v>
      </c>
      <c r="C3580" t="s">
        <v>51</v>
      </c>
      <c r="D3580" s="7">
        <f>SUMIFS($D:$D,$C:$C,C3580,$A:$A,_xlfn.MAXIFS($A:$A,$A:$A,"&lt;"&amp;A3580))+SUMIFS(Movimentacao!$D:$D,Movimentacao!$C:$C,C3580,Movimentacao!$A:$A,A3580)</f>
        <v>34212</v>
      </c>
      <c r="E3580" s="2">
        <v>110.3</v>
      </c>
      <c r="F3580" s="2">
        <f t="shared" si="56"/>
        <v>3773583.6</v>
      </c>
    </row>
    <row r="3581" spans="1:6" x14ac:dyDescent="0.25">
      <c r="A3581" s="4">
        <v>44568</v>
      </c>
      <c r="B3581" t="s">
        <v>12</v>
      </c>
      <c r="C3581" t="s">
        <v>50</v>
      </c>
      <c r="D3581" s="7">
        <f>SUMIFS($D:$D,$C:$C,C3581,$A:$A,_xlfn.MAXIFS($A:$A,$A:$A,"&lt;"&amp;A3581))+SUMIFS(Movimentacao!$D:$D,Movimentacao!$C:$C,C3581,Movimentacao!$A:$A,A3581)</f>
        <v>86312</v>
      </c>
      <c r="E3581" s="2">
        <v>102</v>
      </c>
      <c r="F3581" s="2">
        <f t="shared" si="56"/>
        <v>8803824</v>
      </c>
    </row>
    <row r="3582" spans="1:6" x14ac:dyDescent="0.25">
      <c r="A3582" s="4">
        <v>44568</v>
      </c>
      <c r="B3582" t="s">
        <v>12</v>
      </c>
      <c r="C3582" t="s">
        <v>49</v>
      </c>
      <c r="D3582" s="7">
        <f>SUMIFS($D:$D,$C:$C,C3582,$A:$A,_xlfn.MAXIFS($A:$A,$A:$A,"&lt;"&amp;A3582))+SUMIFS(Movimentacao!$D:$D,Movimentacao!$C:$C,C3582,Movimentacao!$A:$A,A3582)</f>
        <v>32774</v>
      </c>
      <c r="E3582" s="2">
        <v>69.040000000000006</v>
      </c>
      <c r="F3582" s="2">
        <f t="shared" si="56"/>
        <v>2262716.9600000004</v>
      </c>
    </row>
    <row r="3583" spans="1:6" x14ac:dyDescent="0.25">
      <c r="A3583" s="4">
        <v>44568</v>
      </c>
      <c r="B3583" t="s">
        <v>12</v>
      </c>
      <c r="C3583" t="s">
        <v>48</v>
      </c>
      <c r="D3583" s="7">
        <f>SUMIFS($D:$D,$C:$C,C3583,$A:$A,_xlfn.MAXIFS($A:$A,$A:$A,"&lt;"&amp;A3583))+SUMIFS(Movimentacao!$D:$D,Movimentacao!$C:$C,C3583,Movimentacao!$A:$A,A3583)</f>
        <v>37548</v>
      </c>
      <c r="E3583" s="2">
        <v>99.8</v>
      </c>
      <c r="F3583" s="2">
        <f t="shared" si="56"/>
        <v>3747290.4</v>
      </c>
    </row>
    <row r="3584" spans="1:6" x14ac:dyDescent="0.25">
      <c r="A3584" s="4">
        <v>44568</v>
      </c>
      <c r="B3584" t="s">
        <v>12</v>
      </c>
      <c r="C3584" t="s">
        <v>47</v>
      </c>
      <c r="D3584" s="7">
        <f>SUMIFS($D:$D,$C:$C,C3584,$A:$A,_xlfn.MAXIFS($A:$A,$A:$A,"&lt;"&amp;A3584))+SUMIFS(Movimentacao!$D:$D,Movimentacao!$C:$C,C3584,Movimentacao!$A:$A,A3584)</f>
        <v>72562</v>
      </c>
      <c r="E3584" s="2">
        <v>73.39</v>
      </c>
      <c r="F3584" s="2">
        <f t="shared" si="56"/>
        <v>5325325.18</v>
      </c>
    </row>
    <row r="3585" spans="1:6" x14ac:dyDescent="0.25">
      <c r="A3585" s="4">
        <v>44568</v>
      </c>
      <c r="B3585" t="s">
        <v>12</v>
      </c>
      <c r="C3585" t="s">
        <v>55</v>
      </c>
      <c r="D3585" s="7">
        <f>SUMIFS($D:$D,$C:$C,C3585,$A:$A,_xlfn.MAXIFS($A:$A,$A:$A,"&lt;"&amp;A3585))+SUMIFS(Movimentacao!$D:$D,Movimentacao!$C:$C,C3585,Movimentacao!$A:$A,A3585)</f>
        <v>30794</v>
      </c>
      <c r="E3585" s="2">
        <v>93.11</v>
      </c>
      <c r="F3585" s="2">
        <f t="shared" si="56"/>
        <v>2867229.34</v>
      </c>
    </row>
    <row r="3586" spans="1:6" x14ac:dyDescent="0.25">
      <c r="A3586" s="4">
        <v>44571</v>
      </c>
      <c r="B3586" t="s">
        <v>12</v>
      </c>
      <c r="C3586" t="s">
        <v>2689</v>
      </c>
      <c r="D3586" s="7">
        <f>SUMIFS($D:$D,$C:$C,C3586,$A:$A,_xlfn.MAXIFS($A:$A,$A:$A,"&lt;"&amp;A3586))+SUMIFS(Movimentacao!$D:$D,Movimentacao!$C:$C,C3586,Movimentacao!$A:$A,A3586)</f>
        <v>266540</v>
      </c>
      <c r="E3586" s="2">
        <v>101.05</v>
      </c>
      <c r="F3586" s="2">
        <f t="shared" si="56"/>
        <v>26933867</v>
      </c>
    </row>
    <row r="3587" spans="1:6" x14ac:dyDescent="0.25">
      <c r="A3587" s="4">
        <v>44571</v>
      </c>
      <c r="B3587" t="s">
        <v>12</v>
      </c>
      <c r="C3587" t="s">
        <v>2687</v>
      </c>
      <c r="D3587" s="7">
        <f>SUMIFS($D:$D,$C:$C,C3587,$A:$A,_xlfn.MAXIFS($A:$A,$A:$A,"&lt;"&amp;A3587))+SUMIFS(Movimentacao!$D:$D,Movimentacao!$C:$C,C3587,Movimentacao!$A:$A,A3587)</f>
        <v>6604</v>
      </c>
      <c r="E3587" s="2">
        <v>73.5</v>
      </c>
      <c r="F3587" s="2">
        <f t="shared" si="56"/>
        <v>485394</v>
      </c>
    </row>
    <row r="3588" spans="1:6" x14ac:dyDescent="0.25">
      <c r="A3588" s="4">
        <v>44571</v>
      </c>
      <c r="B3588" t="s">
        <v>12</v>
      </c>
      <c r="C3588" t="s">
        <v>2682</v>
      </c>
      <c r="D3588" s="7">
        <f>SUMIFS($D:$D,$C:$C,C3588,$A:$A,_xlfn.MAXIFS($A:$A,$A:$A,"&lt;"&amp;A3588))+SUMIFS(Movimentacao!$D:$D,Movimentacao!$C:$C,C3588,Movimentacao!$A:$A,A3588)</f>
        <v>79643</v>
      </c>
      <c r="E3588" s="2">
        <v>87.15</v>
      </c>
      <c r="F3588" s="2">
        <f t="shared" si="56"/>
        <v>6940887.4500000002</v>
      </c>
    </row>
    <row r="3589" spans="1:6" x14ac:dyDescent="0.25">
      <c r="A3589" s="4">
        <v>44571</v>
      </c>
      <c r="B3589" t="s">
        <v>12</v>
      </c>
      <c r="C3589" t="s">
        <v>2680</v>
      </c>
      <c r="D3589" s="7">
        <f>SUMIFS($D:$D,$C:$C,C3589,$A:$A,_xlfn.MAXIFS($A:$A,$A:$A,"&lt;"&amp;A3589))+SUMIFS(Movimentacao!$D:$D,Movimentacao!$C:$C,C3589,Movimentacao!$A:$A,A3589)</f>
        <v>147415</v>
      </c>
      <c r="E3589" s="2">
        <v>102.6</v>
      </c>
      <c r="F3589" s="2">
        <f t="shared" si="56"/>
        <v>15124779</v>
      </c>
    </row>
    <row r="3590" spans="1:6" x14ac:dyDescent="0.25">
      <c r="A3590" s="4">
        <v>44571</v>
      </c>
      <c r="B3590" t="s">
        <v>12</v>
      </c>
      <c r="C3590" t="s">
        <v>2672</v>
      </c>
      <c r="D3590" s="7">
        <f>SUMIFS($D:$D,$C:$C,C3590,$A:$A,_xlfn.MAXIFS($A:$A,$A:$A,"&lt;"&amp;A3590))+SUMIFS(Movimentacao!$D:$D,Movimentacao!$C:$C,C3590,Movimentacao!$A:$A,A3590)</f>
        <v>14844</v>
      </c>
      <c r="E3590" s="2">
        <v>80.099999999999994</v>
      </c>
      <c r="F3590" s="2">
        <f t="shared" si="56"/>
        <v>1189004.3999999999</v>
      </c>
    </row>
    <row r="3591" spans="1:6" x14ac:dyDescent="0.25">
      <c r="A3591" s="4">
        <v>44571</v>
      </c>
      <c r="B3591" t="s">
        <v>12</v>
      </c>
      <c r="C3591" t="s">
        <v>2671</v>
      </c>
      <c r="D3591" s="7">
        <f>SUMIFS($D:$D,$C:$C,C3591,$A:$A,_xlfn.MAXIFS($A:$A,$A:$A,"&lt;"&amp;A3591))+SUMIFS(Movimentacao!$D:$D,Movimentacao!$C:$C,C3591,Movimentacao!$A:$A,A3591)</f>
        <v>32373</v>
      </c>
      <c r="E3591" s="2">
        <v>177.26</v>
      </c>
      <c r="F3591" s="2">
        <f t="shared" si="56"/>
        <v>5738437.9799999995</v>
      </c>
    </row>
    <row r="3592" spans="1:6" x14ac:dyDescent="0.25">
      <c r="A3592" s="4">
        <v>44571</v>
      </c>
      <c r="B3592" t="s">
        <v>12</v>
      </c>
      <c r="C3592" t="s">
        <v>56</v>
      </c>
      <c r="D3592" s="7">
        <f>SUMIFS($D:$D,$C:$C,C3592,$A:$A,_xlfn.MAXIFS($A:$A,$A:$A,"&lt;"&amp;A3592))+SUMIFS(Movimentacao!$D:$D,Movimentacao!$C:$C,C3592,Movimentacao!$A:$A,A3592)</f>
        <v>29618</v>
      </c>
      <c r="E3592" s="2">
        <v>96.06</v>
      </c>
      <c r="F3592" s="2">
        <f t="shared" si="56"/>
        <v>2845105.08</v>
      </c>
    </row>
    <row r="3593" spans="1:6" x14ac:dyDescent="0.25">
      <c r="A3593" s="4">
        <v>44571</v>
      </c>
      <c r="B3593" t="s">
        <v>12</v>
      </c>
      <c r="C3593" t="s">
        <v>2685</v>
      </c>
      <c r="D3593" s="7">
        <f>SUMIFS($D:$D,$C:$C,C3593,$A:$A,_xlfn.MAXIFS($A:$A,$A:$A,"&lt;"&amp;A3593))+SUMIFS(Movimentacao!$D:$D,Movimentacao!$C:$C,C3593,Movimentacao!$A:$A,A3593)</f>
        <v>133513</v>
      </c>
      <c r="E3593" s="2">
        <v>102.45</v>
      </c>
      <c r="F3593" s="2">
        <f t="shared" ref="F3593:F3656" si="57">D3593*E3593</f>
        <v>13678406.85</v>
      </c>
    </row>
    <row r="3594" spans="1:6" x14ac:dyDescent="0.25">
      <c r="A3594" s="4">
        <v>44571</v>
      </c>
      <c r="B3594" t="s">
        <v>12</v>
      </c>
      <c r="C3594" t="s">
        <v>54</v>
      </c>
      <c r="D3594" s="7">
        <f>SUMIFS($D:$D,$C:$C,C3594,$A:$A,_xlfn.MAXIFS($A:$A,$A:$A,"&lt;"&amp;A3594))+SUMIFS(Movimentacao!$D:$D,Movimentacao!$C:$C,C3594,Movimentacao!$A:$A,A3594)</f>
        <v>84256</v>
      </c>
      <c r="E3594" s="2">
        <v>51.2</v>
      </c>
      <c r="F3594" s="2">
        <f t="shared" si="57"/>
        <v>4313907.2000000002</v>
      </c>
    </row>
    <row r="3595" spans="1:6" x14ac:dyDescent="0.25">
      <c r="A3595" s="4">
        <v>44571</v>
      </c>
      <c r="B3595" t="s">
        <v>12</v>
      </c>
      <c r="C3595" t="s">
        <v>52</v>
      </c>
      <c r="D3595" s="7">
        <f>SUMIFS($D:$D,$C:$C,C3595,$A:$A,_xlfn.MAXIFS($A:$A,$A:$A,"&lt;"&amp;A3595))+SUMIFS(Movimentacao!$D:$D,Movimentacao!$C:$C,C3595,Movimentacao!$A:$A,A3595)</f>
        <v>187039</v>
      </c>
      <c r="E3595" s="2">
        <v>97.32</v>
      </c>
      <c r="F3595" s="2">
        <f t="shared" si="57"/>
        <v>18202635.48</v>
      </c>
    </row>
    <row r="3596" spans="1:6" x14ac:dyDescent="0.25">
      <c r="A3596" s="4">
        <v>44571</v>
      </c>
      <c r="B3596" t="s">
        <v>12</v>
      </c>
      <c r="C3596" t="s">
        <v>51</v>
      </c>
      <c r="D3596" s="7">
        <f>SUMIFS($D:$D,$C:$C,C3596,$A:$A,_xlfn.MAXIFS($A:$A,$A:$A,"&lt;"&amp;A3596))+SUMIFS(Movimentacao!$D:$D,Movimentacao!$C:$C,C3596,Movimentacao!$A:$A,A3596)</f>
        <v>34212</v>
      </c>
      <c r="E3596" s="2">
        <v>110.94</v>
      </c>
      <c r="F3596" s="2">
        <f t="shared" si="57"/>
        <v>3795479.28</v>
      </c>
    </row>
    <row r="3597" spans="1:6" x14ac:dyDescent="0.25">
      <c r="A3597" s="4">
        <v>44571</v>
      </c>
      <c r="B3597" t="s">
        <v>12</v>
      </c>
      <c r="C3597" t="s">
        <v>50</v>
      </c>
      <c r="D3597" s="7">
        <f>SUMIFS($D:$D,$C:$C,C3597,$A:$A,_xlfn.MAXIFS($A:$A,$A:$A,"&lt;"&amp;A3597))+SUMIFS(Movimentacao!$D:$D,Movimentacao!$C:$C,C3597,Movimentacao!$A:$A,A3597)</f>
        <v>86312</v>
      </c>
      <c r="E3597" s="2">
        <v>103.8</v>
      </c>
      <c r="F3597" s="2">
        <f t="shared" si="57"/>
        <v>8959185.5999999996</v>
      </c>
    </row>
    <row r="3598" spans="1:6" x14ac:dyDescent="0.25">
      <c r="A3598" s="4">
        <v>44571</v>
      </c>
      <c r="B3598" t="s">
        <v>12</v>
      </c>
      <c r="C3598" t="s">
        <v>49</v>
      </c>
      <c r="D3598" s="7">
        <f>SUMIFS($D:$D,$C:$C,C3598,$A:$A,_xlfn.MAXIFS($A:$A,$A:$A,"&lt;"&amp;A3598))+SUMIFS(Movimentacao!$D:$D,Movimentacao!$C:$C,C3598,Movimentacao!$A:$A,A3598)</f>
        <v>32774</v>
      </c>
      <c r="E3598" s="2">
        <v>68.62</v>
      </c>
      <c r="F3598" s="2">
        <f t="shared" si="57"/>
        <v>2248951.8800000004</v>
      </c>
    </row>
    <row r="3599" spans="1:6" x14ac:dyDescent="0.25">
      <c r="A3599" s="4">
        <v>44571</v>
      </c>
      <c r="B3599" t="s">
        <v>12</v>
      </c>
      <c r="C3599" t="s">
        <v>48</v>
      </c>
      <c r="D3599" s="7">
        <f>SUMIFS($D:$D,$C:$C,C3599,$A:$A,_xlfn.MAXIFS($A:$A,$A:$A,"&lt;"&amp;A3599))+SUMIFS(Movimentacao!$D:$D,Movimentacao!$C:$C,C3599,Movimentacao!$A:$A,A3599)</f>
        <v>37548</v>
      </c>
      <c r="E3599" s="2">
        <v>98.36</v>
      </c>
      <c r="F3599" s="2">
        <f t="shared" si="57"/>
        <v>3693221.28</v>
      </c>
    </row>
    <row r="3600" spans="1:6" x14ac:dyDescent="0.25">
      <c r="A3600" s="4">
        <v>44571</v>
      </c>
      <c r="B3600" t="s">
        <v>12</v>
      </c>
      <c r="C3600" t="s">
        <v>47</v>
      </c>
      <c r="D3600" s="7">
        <f>SUMIFS($D:$D,$C:$C,C3600,$A:$A,_xlfn.MAXIFS($A:$A,$A:$A,"&lt;"&amp;A3600))+SUMIFS(Movimentacao!$D:$D,Movimentacao!$C:$C,C3600,Movimentacao!$A:$A,A3600)</f>
        <v>72562</v>
      </c>
      <c r="E3600" s="2">
        <v>74.599999999999994</v>
      </c>
      <c r="F3600" s="2">
        <f t="shared" si="57"/>
        <v>5413125.1999999993</v>
      </c>
    </row>
    <row r="3601" spans="1:6" x14ac:dyDescent="0.25">
      <c r="A3601" s="4">
        <v>44571</v>
      </c>
      <c r="B3601" t="s">
        <v>12</v>
      </c>
      <c r="C3601" t="s">
        <v>55</v>
      </c>
      <c r="D3601" s="7">
        <f>SUMIFS($D:$D,$C:$C,C3601,$A:$A,_xlfn.MAXIFS($A:$A,$A:$A,"&lt;"&amp;A3601))+SUMIFS(Movimentacao!$D:$D,Movimentacao!$C:$C,C3601,Movimentacao!$A:$A,A3601)</f>
        <v>30794</v>
      </c>
      <c r="E3601" s="2">
        <v>93.5</v>
      </c>
      <c r="F3601" s="2">
        <f t="shared" si="57"/>
        <v>2879239</v>
      </c>
    </row>
    <row r="3602" spans="1:6" x14ac:dyDescent="0.25">
      <c r="A3602" s="4">
        <v>44572</v>
      </c>
      <c r="B3602" t="s">
        <v>12</v>
      </c>
      <c r="C3602" t="s">
        <v>2685</v>
      </c>
      <c r="D3602" s="7">
        <f>SUMIFS($D:$D,$C:$C,C3602,$A:$A,_xlfn.MAXIFS($A:$A,$A:$A,"&lt;"&amp;A3602))+SUMIFS(Movimentacao!$D:$D,Movimentacao!$C:$C,C3602,Movimentacao!$A:$A,A3602)</f>
        <v>133513</v>
      </c>
      <c r="E3602" s="2">
        <v>102.75</v>
      </c>
      <c r="F3602" s="2">
        <f t="shared" si="57"/>
        <v>13718460.75</v>
      </c>
    </row>
    <row r="3603" spans="1:6" x14ac:dyDescent="0.25">
      <c r="A3603" s="4">
        <v>44572</v>
      </c>
      <c r="B3603" t="s">
        <v>12</v>
      </c>
      <c r="C3603" t="s">
        <v>2689</v>
      </c>
      <c r="D3603" s="7">
        <f>SUMIFS($D:$D,$C:$C,C3603,$A:$A,_xlfn.MAXIFS($A:$A,$A:$A,"&lt;"&amp;A3603))+SUMIFS(Movimentacao!$D:$D,Movimentacao!$C:$C,C3603,Movimentacao!$A:$A,A3603)</f>
        <v>266540</v>
      </c>
      <c r="E3603" s="2">
        <v>101.39</v>
      </c>
      <c r="F3603" s="2">
        <f t="shared" si="57"/>
        <v>27024490.600000001</v>
      </c>
    </row>
    <row r="3604" spans="1:6" x14ac:dyDescent="0.25">
      <c r="A3604" s="4">
        <v>44572</v>
      </c>
      <c r="B3604" t="s">
        <v>12</v>
      </c>
      <c r="C3604" t="s">
        <v>2687</v>
      </c>
      <c r="D3604" s="7">
        <f>SUMIFS($D:$D,$C:$C,C3604,$A:$A,_xlfn.MAXIFS($A:$A,$A:$A,"&lt;"&amp;A3604))+SUMIFS(Movimentacao!$D:$D,Movimentacao!$C:$C,C3604,Movimentacao!$A:$A,A3604)</f>
        <v>6604</v>
      </c>
      <c r="E3604" s="2">
        <v>74.58</v>
      </c>
      <c r="F3604" s="2">
        <f t="shared" si="57"/>
        <v>492526.32</v>
      </c>
    </row>
    <row r="3605" spans="1:6" x14ac:dyDescent="0.25">
      <c r="A3605" s="4">
        <v>44572</v>
      </c>
      <c r="B3605" t="s">
        <v>12</v>
      </c>
      <c r="C3605" t="s">
        <v>2682</v>
      </c>
      <c r="D3605" s="7">
        <f>SUMIFS($D:$D,$C:$C,C3605,$A:$A,_xlfn.MAXIFS($A:$A,$A:$A,"&lt;"&amp;A3605))+SUMIFS(Movimentacao!$D:$D,Movimentacao!$C:$C,C3605,Movimentacao!$A:$A,A3605)</f>
        <v>79643</v>
      </c>
      <c r="E3605" s="2">
        <v>88</v>
      </c>
      <c r="F3605" s="2">
        <f t="shared" si="57"/>
        <v>7008584</v>
      </c>
    </row>
    <row r="3606" spans="1:6" x14ac:dyDescent="0.25">
      <c r="A3606" s="4">
        <v>44572</v>
      </c>
      <c r="B3606" t="s">
        <v>12</v>
      </c>
      <c r="C3606" t="s">
        <v>2680</v>
      </c>
      <c r="D3606" s="7">
        <f>SUMIFS($D:$D,$C:$C,C3606,$A:$A,_xlfn.MAXIFS($A:$A,$A:$A,"&lt;"&amp;A3606))+SUMIFS(Movimentacao!$D:$D,Movimentacao!$C:$C,C3606,Movimentacao!$A:$A,A3606)</f>
        <v>147415</v>
      </c>
      <c r="E3606" s="2">
        <v>101.5</v>
      </c>
      <c r="F3606" s="2">
        <f t="shared" si="57"/>
        <v>14962622.5</v>
      </c>
    </row>
    <row r="3607" spans="1:6" x14ac:dyDescent="0.25">
      <c r="A3607" s="4">
        <v>44572</v>
      </c>
      <c r="B3607" t="s">
        <v>12</v>
      </c>
      <c r="C3607" t="s">
        <v>2672</v>
      </c>
      <c r="D3607" s="7">
        <f>SUMIFS($D:$D,$C:$C,C3607,$A:$A,_xlfn.MAXIFS($A:$A,$A:$A,"&lt;"&amp;A3607))+SUMIFS(Movimentacao!$D:$D,Movimentacao!$C:$C,C3607,Movimentacao!$A:$A,A3607)</f>
        <v>14844</v>
      </c>
      <c r="E3607" s="2">
        <v>80.27</v>
      </c>
      <c r="F3607" s="2">
        <f t="shared" si="57"/>
        <v>1191527.8799999999</v>
      </c>
    </row>
    <row r="3608" spans="1:6" x14ac:dyDescent="0.25">
      <c r="A3608" s="4">
        <v>44572</v>
      </c>
      <c r="B3608" t="s">
        <v>12</v>
      </c>
      <c r="C3608" t="s">
        <v>2671</v>
      </c>
      <c r="D3608" s="7">
        <f>SUMIFS($D:$D,$C:$C,C3608,$A:$A,_xlfn.MAXIFS($A:$A,$A:$A,"&lt;"&amp;A3608))+SUMIFS(Movimentacao!$D:$D,Movimentacao!$C:$C,C3608,Movimentacao!$A:$A,A3608)</f>
        <v>32373</v>
      </c>
      <c r="E3608" s="2">
        <v>178.57</v>
      </c>
      <c r="F3608" s="2">
        <f t="shared" si="57"/>
        <v>5780846.6099999994</v>
      </c>
    </row>
    <row r="3609" spans="1:6" x14ac:dyDescent="0.25">
      <c r="A3609" s="4">
        <v>44572</v>
      </c>
      <c r="B3609" t="s">
        <v>12</v>
      </c>
      <c r="C3609" t="s">
        <v>56</v>
      </c>
      <c r="D3609" s="7">
        <f>SUMIFS($D:$D,$C:$C,C3609,$A:$A,_xlfn.MAXIFS($A:$A,$A:$A,"&lt;"&amp;A3609))+SUMIFS(Movimentacao!$D:$D,Movimentacao!$C:$C,C3609,Movimentacao!$A:$A,A3609)</f>
        <v>29618</v>
      </c>
      <c r="E3609" s="2">
        <v>97.45</v>
      </c>
      <c r="F3609" s="2">
        <f t="shared" si="57"/>
        <v>2886274.1</v>
      </c>
    </row>
    <row r="3610" spans="1:6" x14ac:dyDescent="0.25">
      <c r="A3610" s="4">
        <v>44572</v>
      </c>
      <c r="B3610" t="s">
        <v>12</v>
      </c>
      <c r="C3610" t="s">
        <v>55</v>
      </c>
      <c r="D3610" s="7">
        <f>SUMIFS($D:$D,$C:$C,C3610,$A:$A,_xlfn.MAXIFS($A:$A,$A:$A,"&lt;"&amp;A3610))+SUMIFS(Movimentacao!$D:$D,Movimentacao!$C:$C,C3610,Movimentacao!$A:$A,A3610)</f>
        <v>30794</v>
      </c>
      <c r="E3610" s="2">
        <v>93.5</v>
      </c>
      <c r="F3610" s="2">
        <f t="shared" si="57"/>
        <v>2879239</v>
      </c>
    </row>
    <row r="3611" spans="1:6" x14ac:dyDescent="0.25">
      <c r="A3611" s="4">
        <v>44572</v>
      </c>
      <c r="B3611" t="s">
        <v>12</v>
      </c>
      <c r="C3611" t="s">
        <v>52</v>
      </c>
      <c r="D3611" s="7">
        <f>SUMIFS($D:$D,$C:$C,C3611,$A:$A,_xlfn.MAXIFS($A:$A,$A:$A,"&lt;"&amp;A3611))+SUMIFS(Movimentacao!$D:$D,Movimentacao!$C:$C,C3611,Movimentacao!$A:$A,A3611)</f>
        <v>187039</v>
      </c>
      <c r="E3611" s="2">
        <v>97.45</v>
      </c>
      <c r="F3611" s="2">
        <f t="shared" si="57"/>
        <v>18226950.550000001</v>
      </c>
    </row>
    <row r="3612" spans="1:6" x14ac:dyDescent="0.25">
      <c r="A3612" s="4">
        <v>44572</v>
      </c>
      <c r="B3612" t="s">
        <v>12</v>
      </c>
      <c r="C3612" t="s">
        <v>51</v>
      </c>
      <c r="D3612" s="7">
        <f>SUMIFS($D:$D,$C:$C,C3612,$A:$A,_xlfn.MAXIFS($A:$A,$A:$A,"&lt;"&amp;A3612))+SUMIFS(Movimentacao!$D:$D,Movimentacao!$C:$C,C3612,Movimentacao!$A:$A,A3612)</f>
        <v>34212</v>
      </c>
      <c r="E3612" s="2">
        <v>110.3</v>
      </c>
      <c r="F3612" s="2">
        <f t="shared" si="57"/>
        <v>3773583.6</v>
      </c>
    </row>
    <row r="3613" spans="1:6" x14ac:dyDescent="0.25">
      <c r="A3613" s="4">
        <v>44572</v>
      </c>
      <c r="B3613" t="s">
        <v>12</v>
      </c>
      <c r="C3613" t="s">
        <v>50</v>
      </c>
      <c r="D3613" s="7">
        <f>SUMIFS($D:$D,$C:$C,C3613,$A:$A,_xlfn.MAXIFS($A:$A,$A:$A,"&lt;"&amp;A3613))+SUMIFS(Movimentacao!$D:$D,Movimentacao!$C:$C,C3613,Movimentacao!$A:$A,A3613)</f>
        <v>86312</v>
      </c>
      <c r="E3613" s="2">
        <v>101.02</v>
      </c>
      <c r="F3613" s="2">
        <f t="shared" si="57"/>
        <v>8719238.2400000002</v>
      </c>
    </row>
    <row r="3614" spans="1:6" x14ac:dyDescent="0.25">
      <c r="A3614" s="4">
        <v>44572</v>
      </c>
      <c r="B3614" t="s">
        <v>12</v>
      </c>
      <c r="C3614" t="s">
        <v>49</v>
      </c>
      <c r="D3614" s="7">
        <f>SUMIFS($D:$D,$C:$C,C3614,$A:$A,_xlfn.MAXIFS($A:$A,$A:$A,"&lt;"&amp;A3614))+SUMIFS(Movimentacao!$D:$D,Movimentacao!$C:$C,C3614,Movimentacao!$A:$A,A3614)</f>
        <v>32774</v>
      </c>
      <c r="E3614" s="2">
        <v>68.650000000000006</v>
      </c>
      <c r="F3614" s="2">
        <f t="shared" si="57"/>
        <v>2249935.1</v>
      </c>
    </row>
    <row r="3615" spans="1:6" x14ac:dyDescent="0.25">
      <c r="A3615" s="4">
        <v>44572</v>
      </c>
      <c r="B3615" t="s">
        <v>12</v>
      </c>
      <c r="C3615" t="s">
        <v>48</v>
      </c>
      <c r="D3615" s="7">
        <f>SUMIFS($D:$D,$C:$C,C3615,$A:$A,_xlfn.MAXIFS($A:$A,$A:$A,"&lt;"&amp;A3615))+SUMIFS(Movimentacao!$D:$D,Movimentacao!$C:$C,C3615,Movimentacao!$A:$A,A3615)</f>
        <v>37548</v>
      </c>
      <c r="E3615" s="2">
        <v>97.1</v>
      </c>
      <c r="F3615" s="2">
        <f t="shared" si="57"/>
        <v>3645910.8</v>
      </c>
    </row>
    <row r="3616" spans="1:6" x14ac:dyDescent="0.25">
      <c r="A3616" s="4">
        <v>44572</v>
      </c>
      <c r="B3616" t="s">
        <v>12</v>
      </c>
      <c r="C3616" t="s">
        <v>47</v>
      </c>
      <c r="D3616" s="7">
        <f>SUMIFS($D:$D,$C:$C,C3616,$A:$A,_xlfn.MAXIFS($A:$A,$A:$A,"&lt;"&amp;A3616))+SUMIFS(Movimentacao!$D:$D,Movimentacao!$C:$C,C3616,Movimentacao!$A:$A,A3616)</f>
        <v>72562</v>
      </c>
      <c r="E3616" s="2">
        <v>72.81</v>
      </c>
      <c r="F3616" s="2">
        <f t="shared" si="57"/>
        <v>5283239.22</v>
      </c>
    </row>
    <row r="3617" spans="1:6" x14ac:dyDescent="0.25">
      <c r="A3617" s="4">
        <v>44572</v>
      </c>
      <c r="B3617" t="s">
        <v>12</v>
      </c>
      <c r="C3617" t="s">
        <v>54</v>
      </c>
      <c r="D3617" s="7">
        <f>SUMIFS($D:$D,$C:$C,C3617,$A:$A,_xlfn.MAXIFS($A:$A,$A:$A,"&lt;"&amp;A3617))+SUMIFS(Movimentacao!$D:$D,Movimentacao!$C:$C,C3617,Movimentacao!$A:$A,A3617)</f>
        <v>84256</v>
      </c>
      <c r="E3617" s="2">
        <v>50.94</v>
      </c>
      <c r="F3617" s="2">
        <f t="shared" si="57"/>
        <v>4292000.6399999997</v>
      </c>
    </row>
    <row r="3618" spans="1:6" x14ac:dyDescent="0.25">
      <c r="A3618" s="4">
        <v>44573</v>
      </c>
      <c r="B3618" t="s">
        <v>12</v>
      </c>
      <c r="C3618" t="s">
        <v>2671</v>
      </c>
      <c r="D3618" s="7">
        <f>SUMIFS($D:$D,$C:$C,C3618,$A:$A,_xlfn.MAXIFS($A:$A,$A:$A,"&lt;"&amp;A3618))+SUMIFS(Movimentacao!$D:$D,Movimentacao!$C:$C,C3618,Movimentacao!$A:$A,A3618)</f>
        <v>32373</v>
      </c>
      <c r="E3618" s="2">
        <v>181</v>
      </c>
      <c r="F3618" s="2">
        <f t="shared" si="57"/>
        <v>5859513</v>
      </c>
    </row>
    <row r="3619" spans="1:6" x14ac:dyDescent="0.25">
      <c r="A3619" s="4">
        <v>44573</v>
      </c>
      <c r="B3619" t="s">
        <v>12</v>
      </c>
      <c r="C3619" t="s">
        <v>2689</v>
      </c>
      <c r="D3619" s="7">
        <f>SUMIFS($D:$D,$C:$C,C3619,$A:$A,_xlfn.MAXIFS($A:$A,$A:$A,"&lt;"&amp;A3619))+SUMIFS(Movimentacao!$D:$D,Movimentacao!$C:$C,C3619,Movimentacao!$A:$A,A3619)</f>
        <v>266540</v>
      </c>
      <c r="E3619" s="2">
        <v>102.05</v>
      </c>
      <c r="F3619" s="2">
        <f t="shared" si="57"/>
        <v>27200407</v>
      </c>
    </row>
    <row r="3620" spans="1:6" x14ac:dyDescent="0.25">
      <c r="A3620" s="4">
        <v>44573</v>
      </c>
      <c r="B3620" t="s">
        <v>12</v>
      </c>
      <c r="C3620" t="s">
        <v>2687</v>
      </c>
      <c r="D3620" s="7">
        <f>SUMIFS($D:$D,$C:$C,C3620,$A:$A,_xlfn.MAXIFS($A:$A,$A:$A,"&lt;"&amp;A3620))+SUMIFS(Movimentacao!$D:$D,Movimentacao!$C:$C,C3620,Movimentacao!$A:$A,A3620)</f>
        <v>6604</v>
      </c>
      <c r="E3620" s="2">
        <v>73.69</v>
      </c>
      <c r="F3620" s="2">
        <f t="shared" si="57"/>
        <v>486648.76</v>
      </c>
    </row>
    <row r="3621" spans="1:6" x14ac:dyDescent="0.25">
      <c r="A3621" s="4">
        <v>44573</v>
      </c>
      <c r="B3621" t="s">
        <v>12</v>
      </c>
      <c r="C3621" t="s">
        <v>2682</v>
      </c>
      <c r="D3621" s="7">
        <f>SUMIFS($D:$D,$C:$C,C3621,$A:$A,_xlfn.MAXIFS($A:$A,$A:$A,"&lt;"&amp;A3621))+SUMIFS(Movimentacao!$D:$D,Movimentacao!$C:$C,C3621,Movimentacao!$A:$A,A3621)</f>
        <v>79643</v>
      </c>
      <c r="E3621" s="2">
        <v>87.93</v>
      </c>
      <c r="F3621" s="2">
        <f t="shared" si="57"/>
        <v>7003008.9900000002</v>
      </c>
    </row>
    <row r="3622" spans="1:6" x14ac:dyDescent="0.25">
      <c r="A3622" s="4">
        <v>44573</v>
      </c>
      <c r="B3622" t="s">
        <v>12</v>
      </c>
      <c r="C3622" t="s">
        <v>2680</v>
      </c>
      <c r="D3622" s="7">
        <f>SUMIFS($D:$D,$C:$C,C3622,$A:$A,_xlfn.MAXIFS($A:$A,$A:$A,"&lt;"&amp;A3622))+SUMIFS(Movimentacao!$D:$D,Movimentacao!$C:$C,C3622,Movimentacao!$A:$A,A3622)</f>
        <v>147415</v>
      </c>
      <c r="E3622" s="2">
        <v>101.78</v>
      </c>
      <c r="F3622" s="2">
        <f t="shared" si="57"/>
        <v>15003898.699999999</v>
      </c>
    </row>
    <row r="3623" spans="1:6" x14ac:dyDescent="0.25">
      <c r="A3623" s="4">
        <v>44573</v>
      </c>
      <c r="B3623" t="s">
        <v>12</v>
      </c>
      <c r="C3623" t="s">
        <v>2672</v>
      </c>
      <c r="D3623" s="7">
        <f>SUMIFS($D:$D,$C:$C,C3623,$A:$A,_xlfn.MAXIFS($A:$A,$A:$A,"&lt;"&amp;A3623))+SUMIFS(Movimentacao!$D:$D,Movimentacao!$C:$C,C3623,Movimentacao!$A:$A,A3623)</f>
        <v>14844</v>
      </c>
      <c r="E3623" s="2">
        <v>79.709999999999994</v>
      </c>
      <c r="F3623" s="2">
        <f t="shared" si="57"/>
        <v>1183215.24</v>
      </c>
    </row>
    <row r="3624" spans="1:6" x14ac:dyDescent="0.25">
      <c r="A3624" s="4">
        <v>44573</v>
      </c>
      <c r="B3624" t="s">
        <v>12</v>
      </c>
      <c r="C3624" t="s">
        <v>56</v>
      </c>
      <c r="D3624" s="7">
        <f>SUMIFS($D:$D,$C:$C,C3624,$A:$A,_xlfn.MAXIFS($A:$A,$A:$A,"&lt;"&amp;A3624))+SUMIFS(Movimentacao!$D:$D,Movimentacao!$C:$C,C3624,Movimentacao!$A:$A,A3624)</f>
        <v>29618</v>
      </c>
      <c r="E3624" s="2">
        <v>97.5</v>
      </c>
      <c r="F3624" s="2">
        <f t="shared" si="57"/>
        <v>2887755</v>
      </c>
    </row>
    <row r="3625" spans="1:6" x14ac:dyDescent="0.25">
      <c r="A3625" s="4">
        <v>44573</v>
      </c>
      <c r="B3625" t="s">
        <v>12</v>
      </c>
      <c r="C3625" t="s">
        <v>2685</v>
      </c>
      <c r="D3625" s="7">
        <f>SUMIFS($D:$D,$C:$C,C3625,$A:$A,_xlfn.MAXIFS($A:$A,$A:$A,"&lt;"&amp;A3625))+SUMIFS(Movimentacao!$D:$D,Movimentacao!$C:$C,C3625,Movimentacao!$A:$A,A3625)</f>
        <v>133513</v>
      </c>
      <c r="E3625" s="2">
        <v>103.13</v>
      </c>
      <c r="F3625" s="2">
        <f t="shared" si="57"/>
        <v>13769195.689999999</v>
      </c>
    </row>
    <row r="3626" spans="1:6" x14ac:dyDescent="0.25">
      <c r="A3626" s="4">
        <v>44573</v>
      </c>
      <c r="B3626" t="s">
        <v>12</v>
      </c>
      <c r="C3626" t="s">
        <v>54</v>
      </c>
      <c r="D3626" s="7">
        <f>SUMIFS($D:$D,$C:$C,C3626,$A:$A,_xlfn.MAXIFS($A:$A,$A:$A,"&lt;"&amp;A3626))+SUMIFS(Movimentacao!$D:$D,Movimentacao!$C:$C,C3626,Movimentacao!$A:$A,A3626)</f>
        <v>84256</v>
      </c>
      <c r="E3626" s="2">
        <v>50.81</v>
      </c>
      <c r="F3626" s="2">
        <f t="shared" si="57"/>
        <v>4281047.3600000003</v>
      </c>
    </row>
    <row r="3627" spans="1:6" x14ac:dyDescent="0.25">
      <c r="A3627" s="4">
        <v>44573</v>
      </c>
      <c r="B3627" t="s">
        <v>12</v>
      </c>
      <c r="C3627" t="s">
        <v>47</v>
      </c>
      <c r="D3627" s="7">
        <f>SUMIFS($D:$D,$C:$C,C3627,$A:$A,_xlfn.MAXIFS($A:$A,$A:$A,"&lt;"&amp;A3627))+SUMIFS(Movimentacao!$D:$D,Movimentacao!$C:$C,C3627,Movimentacao!$A:$A,A3627)</f>
        <v>72562</v>
      </c>
      <c r="E3627" s="2">
        <v>75</v>
      </c>
      <c r="F3627" s="2">
        <f t="shared" si="57"/>
        <v>5442150</v>
      </c>
    </row>
    <row r="3628" spans="1:6" x14ac:dyDescent="0.25">
      <c r="A3628" s="4">
        <v>44573</v>
      </c>
      <c r="B3628" t="s">
        <v>12</v>
      </c>
      <c r="C3628" t="s">
        <v>48</v>
      </c>
      <c r="D3628" s="7">
        <f>SUMIFS($D:$D,$C:$C,C3628,$A:$A,_xlfn.MAXIFS($A:$A,$A:$A,"&lt;"&amp;A3628))+SUMIFS(Movimentacao!$D:$D,Movimentacao!$C:$C,C3628,Movimentacao!$A:$A,A3628)</f>
        <v>37548</v>
      </c>
      <c r="E3628" s="2">
        <v>97.1</v>
      </c>
      <c r="F3628" s="2">
        <f t="shared" si="57"/>
        <v>3645910.8</v>
      </c>
    </row>
    <row r="3629" spans="1:6" x14ac:dyDescent="0.25">
      <c r="A3629" s="4">
        <v>44573</v>
      </c>
      <c r="B3629" t="s">
        <v>12</v>
      </c>
      <c r="C3629" t="s">
        <v>49</v>
      </c>
      <c r="D3629" s="7">
        <f>SUMIFS($D:$D,$C:$C,C3629,$A:$A,_xlfn.MAXIFS($A:$A,$A:$A,"&lt;"&amp;A3629))+SUMIFS(Movimentacao!$D:$D,Movimentacao!$C:$C,C3629,Movimentacao!$A:$A,A3629)</f>
        <v>32774</v>
      </c>
      <c r="E3629" s="2">
        <v>68.98</v>
      </c>
      <c r="F3629" s="2">
        <f t="shared" si="57"/>
        <v>2260750.52</v>
      </c>
    </row>
    <row r="3630" spans="1:6" x14ac:dyDescent="0.25">
      <c r="A3630" s="4">
        <v>44573</v>
      </c>
      <c r="B3630" t="s">
        <v>12</v>
      </c>
      <c r="C3630" t="s">
        <v>55</v>
      </c>
      <c r="D3630" s="7">
        <f>SUMIFS($D:$D,$C:$C,C3630,$A:$A,_xlfn.MAXIFS($A:$A,$A:$A,"&lt;"&amp;A3630))+SUMIFS(Movimentacao!$D:$D,Movimentacao!$C:$C,C3630,Movimentacao!$A:$A,A3630)</f>
        <v>30794</v>
      </c>
      <c r="E3630" s="2">
        <v>93.5</v>
      </c>
      <c r="F3630" s="2">
        <f t="shared" si="57"/>
        <v>2879239</v>
      </c>
    </row>
    <row r="3631" spans="1:6" x14ac:dyDescent="0.25">
      <c r="A3631" s="4">
        <v>44573</v>
      </c>
      <c r="B3631" t="s">
        <v>12</v>
      </c>
      <c r="C3631" t="s">
        <v>51</v>
      </c>
      <c r="D3631" s="7">
        <f>SUMIFS($D:$D,$C:$C,C3631,$A:$A,_xlfn.MAXIFS($A:$A,$A:$A,"&lt;"&amp;A3631))+SUMIFS(Movimentacao!$D:$D,Movimentacao!$C:$C,C3631,Movimentacao!$A:$A,A3631)</f>
        <v>34212</v>
      </c>
      <c r="E3631" s="2">
        <v>110.72</v>
      </c>
      <c r="F3631" s="2">
        <f t="shared" si="57"/>
        <v>3787952.64</v>
      </c>
    </row>
    <row r="3632" spans="1:6" x14ac:dyDescent="0.25">
      <c r="A3632" s="4">
        <v>44573</v>
      </c>
      <c r="B3632" t="s">
        <v>12</v>
      </c>
      <c r="C3632" t="s">
        <v>52</v>
      </c>
      <c r="D3632" s="7">
        <f>SUMIFS($D:$D,$C:$C,C3632,$A:$A,_xlfn.MAXIFS($A:$A,$A:$A,"&lt;"&amp;A3632))+SUMIFS(Movimentacao!$D:$D,Movimentacao!$C:$C,C3632,Movimentacao!$A:$A,A3632)</f>
        <v>187039</v>
      </c>
      <c r="E3632" s="2">
        <v>97.94</v>
      </c>
      <c r="F3632" s="2">
        <f t="shared" si="57"/>
        <v>18318599.66</v>
      </c>
    </row>
    <row r="3633" spans="1:6" x14ac:dyDescent="0.25">
      <c r="A3633" s="4">
        <v>44573</v>
      </c>
      <c r="B3633" t="s">
        <v>12</v>
      </c>
      <c r="C3633" t="s">
        <v>50</v>
      </c>
      <c r="D3633" s="7">
        <f>SUMIFS($D:$D,$C:$C,C3633,$A:$A,_xlfn.MAXIFS($A:$A,$A:$A,"&lt;"&amp;A3633))+SUMIFS(Movimentacao!$D:$D,Movimentacao!$C:$C,C3633,Movimentacao!$A:$A,A3633)</f>
        <v>86312</v>
      </c>
      <c r="E3633" s="2">
        <v>101.64</v>
      </c>
      <c r="F3633" s="2">
        <f t="shared" si="57"/>
        <v>8772751.6799999997</v>
      </c>
    </row>
    <row r="3634" spans="1:6" x14ac:dyDescent="0.25">
      <c r="A3634" s="4">
        <v>44574</v>
      </c>
      <c r="B3634" t="s">
        <v>12</v>
      </c>
      <c r="C3634" t="s">
        <v>2689</v>
      </c>
      <c r="D3634" s="7">
        <f>SUMIFS($D:$D,$C:$C,C3634,$A:$A,_xlfn.MAXIFS($A:$A,$A:$A,"&lt;"&amp;A3634))+SUMIFS(Movimentacao!$D:$D,Movimentacao!$C:$C,C3634,Movimentacao!$A:$A,A3634)</f>
        <v>266540</v>
      </c>
      <c r="E3634" s="2">
        <v>102</v>
      </c>
      <c r="F3634" s="2">
        <f t="shared" si="57"/>
        <v>27187080</v>
      </c>
    </row>
    <row r="3635" spans="1:6" x14ac:dyDescent="0.25">
      <c r="A3635" s="4">
        <v>44574</v>
      </c>
      <c r="B3635" t="s">
        <v>12</v>
      </c>
      <c r="C3635" t="s">
        <v>2687</v>
      </c>
      <c r="D3635" s="7">
        <f>SUMIFS($D:$D,$C:$C,C3635,$A:$A,_xlfn.MAXIFS($A:$A,$A:$A,"&lt;"&amp;A3635))+SUMIFS(Movimentacao!$D:$D,Movimentacao!$C:$C,C3635,Movimentacao!$A:$A,A3635)</f>
        <v>6604</v>
      </c>
      <c r="E3635" s="2">
        <v>73.7</v>
      </c>
      <c r="F3635" s="2">
        <f t="shared" si="57"/>
        <v>486714.80000000005</v>
      </c>
    </row>
    <row r="3636" spans="1:6" x14ac:dyDescent="0.25">
      <c r="A3636" s="4">
        <v>44574</v>
      </c>
      <c r="B3636" t="s">
        <v>12</v>
      </c>
      <c r="C3636" t="s">
        <v>2682</v>
      </c>
      <c r="D3636" s="7">
        <f>SUMIFS($D:$D,$C:$C,C3636,$A:$A,_xlfn.MAXIFS($A:$A,$A:$A,"&lt;"&amp;A3636))+SUMIFS(Movimentacao!$D:$D,Movimentacao!$C:$C,C3636,Movimentacao!$A:$A,A3636)</f>
        <v>79643</v>
      </c>
      <c r="E3636" s="2">
        <v>87.25</v>
      </c>
      <c r="F3636" s="2">
        <f t="shared" si="57"/>
        <v>6948851.75</v>
      </c>
    </row>
    <row r="3637" spans="1:6" x14ac:dyDescent="0.25">
      <c r="A3637" s="4">
        <v>44574</v>
      </c>
      <c r="B3637" t="s">
        <v>12</v>
      </c>
      <c r="C3637" t="s">
        <v>2680</v>
      </c>
      <c r="D3637" s="7">
        <f>SUMIFS($D:$D,$C:$C,C3637,$A:$A,_xlfn.MAXIFS($A:$A,$A:$A,"&lt;"&amp;A3637))+SUMIFS(Movimentacao!$D:$D,Movimentacao!$C:$C,C3637,Movimentacao!$A:$A,A3637)</f>
        <v>147415</v>
      </c>
      <c r="E3637" s="2">
        <v>101.29</v>
      </c>
      <c r="F3637" s="2">
        <f t="shared" si="57"/>
        <v>14931665.350000001</v>
      </c>
    </row>
    <row r="3638" spans="1:6" x14ac:dyDescent="0.25">
      <c r="A3638" s="4">
        <v>44574</v>
      </c>
      <c r="B3638" t="s">
        <v>12</v>
      </c>
      <c r="C3638" t="s">
        <v>2672</v>
      </c>
      <c r="D3638" s="7">
        <f>SUMIFS($D:$D,$C:$C,C3638,$A:$A,_xlfn.MAXIFS($A:$A,$A:$A,"&lt;"&amp;A3638))+SUMIFS(Movimentacao!$D:$D,Movimentacao!$C:$C,C3638,Movimentacao!$A:$A,A3638)</f>
        <v>14844</v>
      </c>
      <c r="E3638" s="2">
        <v>79.959999999999994</v>
      </c>
      <c r="F3638" s="2">
        <f t="shared" si="57"/>
        <v>1186926.24</v>
      </c>
    </row>
    <row r="3639" spans="1:6" x14ac:dyDescent="0.25">
      <c r="A3639" s="4">
        <v>44574</v>
      </c>
      <c r="B3639" t="s">
        <v>12</v>
      </c>
      <c r="C3639" t="s">
        <v>2671</v>
      </c>
      <c r="D3639" s="7">
        <f>SUMIFS($D:$D,$C:$C,C3639,$A:$A,_xlfn.MAXIFS($A:$A,$A:$A,"&lt;"&amp;A3639))+SUMIFS(Movimentacao!$D:$D,Movimentacao!$C:$C,C3639,Movimentacao!$A:$A,A3639)</f>
        <v>32373</v>
      </c>
      <c r="E3639" s="2">
        <v>179.2</v>
      </c>
      <c r="F3639" s="2">
        <f t="shared" si="57"/>
        <v>5801241.5999999996</v>
      </c>
    </row>
    <row r="3640" spans="1:6" x14ac:dyDescent="0.25">
      <c r="A3640" s="4">
        <v>44574</v>
      </c>
      <c r="B3640" t="s">
        <v>12</v>
      </c>
      <c r="C3640" t="s">
        <v>56</v>
      </c>
      <c r="D3640" s="7">
        <f>SUMIFS($D:$D,$C:$C,C3640,$A:$A,_xlfn.MAXIFS($A:$A,$A:$A,"&lt;"&amp;A3640))+SUMIFS(Movimentacao!$D:$D,Movimentacao!$C:$C,C3640,Movimentacao!$A:$A,A3640)</f>
        <v>29618</v>
      </c>
      <c r="E3640" s="2">
        <v>97.2</v>
      </c>
      <c r="F3640" s="2">
        <f t="shared" si="57"/>
        <v>2878869.6</v>
      </c>
    </row>
    <row r="3641" spans="1:6" x14ac:dyDescent="0.25">
      <c r="A3641" s="4">
        <v>44574</v>
      </c>
      <c r="B3641" t="s">
        <v>12</v>
      </c>
      <c r="C3641" t="s">
        <v>2685</v>
      </c>
      <c r="D3641" s="7">
        <f>SUMIFS($D:$D,$C:$C,C3641,$A:$A,_xlfn.MAXIFS($A:$A,$A:$A,"&lt;"&amp;A3641))+SUMIFS(Movimentacao!$D:$D,Movimentacao!$C:$C,C3641,Movimentacao!$A:$A,A3641)</f>
        <v>133513</v>
      </c>
      <c r="E3641" s="2">
        <v>103.39</v>
      </c>
      <c r="F3641" s="2">
        <f t="shared" si="57"/>
        <v>13803909.07</v>
      </c>
    </row>
    <row r="3642" spans="1:6" x14ac:dyDescent="0.25">
      <c r="A3642" s="4">
        <v>44574</v>
      </c>
      <c r="B3642" t="s">
        <v>12</v>
      </c>
      <c r="C3642" t="s">
        <v>54</v>
      </c>
      <c r="D3642" s="7">
        <f>SUMIFS($D:$D,$C:$C,C3642,$A:$A,_xlfn.MAXIFS($A:$A,$A:$A,"&lt;"&amp;A3642))+SUMIFS(Movimentacao!$D:$D,Movimentacao!$C:$C,C3642,Movimentacao!$A:$A,A3642)</f>
        <v>84256</v>
      </c>
      <c r="E3642" s="2">
        <v>51</v>
      </c>
      <c r="F3642" s="2">
        <f t="shared" si="57"/>
        <v>4297056</v>
      </c>
    </row>
    <row r="3643" spans="1:6" x14ac:dyDescent="0.25">
      <c r="A3643" s="4">
        <v>44574</v>
      </c>
      <c r="B3643" t="s">
        <v>12</v>
      </c>
      <c r="C3643" t="s">
        <v>52</v>
      </c>
      <c r="D3643" s="7">
        <f>SUMIFS($D:$D,$C:$C,C3643,$A:$A,_xlfn.MAXIFS($A:$A,$A:$A,"&lt;"&amp;A3643))+SUMIFS(Movimentacao!$D:$D,Movimentacao!$C:$C,C3643,Movimentacao!$A:$A,A3643)</f>
        <v>187039</v>
      </c>
      <c r="E3643" s="2">
        <v>96.65</v>
      </c>
      <c r="F3643" s="2">
        <f t="shared" si="57"/>
        <v>18077319.350000001</v>
      </c>
    </row>
    <row r="3644" spans="1:6" x14ac:dyDescent="0.25">
      <c r="A3644" s="4">
        <v>44574</v>
      </c>
      <c r="B3644" t="s">
        <v>12</v>
      </c>
      <c r="C3644" t="s">
        <v>51</v>
      </c>
      <c r="D3644" s="7">
        <f>SUMIFS($D:$D,$C:$C,C3644,$A:$A,_xlfn.MAXIFS($A:$A,$A:$A,"&lt;"&amp;A3644))+SUMIFS(Movimentacao!$D:$D,Movimentacao!$C:$C,C3644,Movimentacao!$A:$A,A3644)</f>
        <v>34212</v>
      </c>
      <c r="E3644" s="2">
        <v>111.07</v>
      </c>
      <c r="F3644" s="2">
        <f t="shared" si="57"/>
        <v>3799926.84</v>
      </c>
    </row>
    <row r="3645" spans="1:6" x14ac:dyDescent="0.25">
      <c r="A3645" s="4">
        <v>44574</v>
      </c>
      <c r="B3645" t="s">
        <v>12</v>
      </c>
      <c r="C3645" t="s">
        <v>50</v>
      </c>
      <c r="D3645" s="7">
        <f>SUMIFS($D:$D,$C:$C,C3645,$A:$A,_xlfn.MAXIFS($A:$A,$A:$A,"&lt;"&amp;A3645))+SUMIFS(Movimentacao!$D:$D,Movimentacao!$C:$C,C3645,Movimentacao!$A:$A,A3645)</f>
        <v>86312</v>
      </c>
      <c r="E3645" s="2">
        <v>100.82</v>
      </c>
      <c r="F3645" s="2">
        <f t="shared" si="57"/>
        <v>8701975.8399999999</v>
      </c>
    </row>
    <row r="3646" spans="1:6" x14ac:dyDescent="0.25">
      <c r="A3646" s="4">
        <v>44574</v>
      </c>
      <c r="B3646" t="s">
        <v>12</v>
      </c>
      <c r="C3646" t="s">
        <v>49</v>
      </c>
      <c r="D3646" s="7">
        <f>SUMIFS($D:$D,$C:$C,C3646,$A:$A,_xlfn.MAXIFS($A:$A,$A:$A,"&lt;"&amp;A3646))+SUMIFS(Movimentacao!$D:$D,Movimentacao!$C:$C,C3646,Movimentacao!$A:$A,A3646)</f>
        <v>32774</v>
      </c>
      <c r="E3646" s="2">
        <v>68.77</v>
      </c>
      <c r="F3646" s="2">
        <f t="shared" si="57"/>
        <v>2253867.98</v>
      </c>
    </row>
    <row r="3647" spans="1:6" x14ac:dyDescent="0.25">
      <c r="A3647" s="4">
        <v>44574</v>
      </c>
      <c r="B3647" t="s">
        <v>12</v>
      </c>
      <c r="C3647" t="s">
        <v>48</v>
      </c>
      <c r="D3647" s="7">
        <f>SUMIFS($D:$D,$C:$C,C3647,$A:$A,_xlfn.MAXIFS($A:$A,$A:$A,"&lt;"&amp;A3647))+SUMIFS(Movimentacao!$D:$D,Movimentacao!$C:$C,C3647,Movimentacao!$A:$A,A3647)</f>
        <v>37548</v>
      </c>
      <c r="E3647" s="2">
        <v>98.15</v>
      </c>
      <c r="F3647" s="2">
        <f t="shared" si="57"/>
        <v>3685336.2</v>
      </c>
    </row>
    <row r="3648" spans="1:6" x14ac:dyDescent="0.25">
      <c r="A3648" s="4">
        <v>44574</v>
      </c>
      <c r="B3648" t="s">
        <v>12</v>
      </c>
      <c r="C3648" t="s">
        <v>47</v>
      </c>
      <c r="D3648" s="7">
        <f>SUMIFS($D:$D,$C:$C,C3648,$A:$A,_xlfn.MAXIFS($A:$A,$A:$A,"&lt;"&amp;A3648))+SUMIFS(Movimentacao!$D:$D,Movimentacao!$C:$C,C3648,Movimentacao!$A:$A,A3648)</f>
        <v>72562</v>
      </c>
      <c r="E3648" s="2">
        <v>73.989999999999995</v>
      </c>
      <c r="F3648" s="2">
        <f t="shared" si="57"/>
        <v>5368862.3799999999</v>
      </c>
    </row>
    <row r="3649" spans="1:6" x14ac:dyDescent="0.25">
      <c r="A3649" s="4">
        <v>44574</v>
      </c>
      <c r="B3649" t="s">
        <v>12</v>
      </c>
      <c r="C3649" t="s">
        <v>55</v>
      </c>
      <c r="D3649" s="7">
        <f>SUMIFS($D:$D,$C:$C,C3649,$A:$A,_xlfn.MAXIFS($A:$A,$A:$A,"&lt;"&amp;A3649))+SUMIFS(Movimentacao!$D:$D,Movimentacao!$C:$C,C3649,Movimentacao!$A:$A,A3649)</f>
        <v>30794</v>
      </c>
      <c r="E3649" s="2">
        <v>93.5</v>
      </c>
      <c r="F3649" s="2">
        <f t="shared" si="57"/>
        <v>2879239</v>
      </c>
    </row>
    <row r="3650" spans="1:6" x14ac:dyDescent="0.25">
      <c r="A3650" s="4">
        <v>44575</v>
      </c>
      <c r="B3650" t="s">
        <v>12</v>
      </c>
      <c r="C3650" t="s">
        <v>2685</v>
      </c>
      <c r="D3650" s="7">
        <f>SUMIFS($D:$D,$C:$C,C3650,$A:$A,_xlfn.MAXIFS($A:$A,$A:$A,"&lt;"&amp;A3650))+SUMIFS(Movimentacao!$D:$D,Movimentacao!$C:$C,C3650,Movimentacao!$A:$A,A3650)</f>
        <v>133513</v>
      </c>
      <c r="E3650" s="2">
        <v>103.68</v>
      </c>
      <c r="F3650" s="2">
        <f t="shared" si="57"/>
        <v>13842627.840000002</v>
      </c>
    </row>
    <row r="3651" spans="1:6" x14ac:dyDescent="0.25">
      <c r="A3651" s="4">
        <v>44575</v>
      </c>
      <c r="B3651" t="s">
        <v>12</v>
      </c>
      <c r="C3651" t="s">
        <v>2689</v>
      </c>
      <c r="D3651" s="7">
        <f>SUMIFS($D:$D,$C:$C,C3651,$A:$A,_xlfn.MAXIFS($A:$A,$A:$A,"&lt;"&amp;A3651))+SUMIFS(Movimentacao!$D:$D,Movimentacao!$C:$C,C3651,Movimentacao!$A:$A,A3651)</f>
        <v>266540</v>
      </c>
      <c r="E3651" s="2">
        <v>101.77</v>
      </c>
      <c r="F3651" s="2">
        <f t="shared" si="57"/>
        <v>27125775.800000001</v>
      </c>
    </row>
    <row r="3652" spans="1:6" x14ac:dyDescent="0.25">
      <c r="A3652" s="4">
        <v>44575</v>
      </c>
      <c r="B3652" t="s">
        <v>12</v>
      </c>
      <c r="C3652" t="s">
        <v>2687</v>
      </c>
      <c r="D3652" s="7">
        <f>SUMIFS($D:$D,$C:$C,C3652,$A:$A,_xlfn.MAXIFS($A:$A,$A:$A,"&lt;"&amp;A3652))+SUMIFS(Movimentacao!$D:$D,Movimentacao!$C:$C,C3652,Movimentacao!$A:$A,A3652)</f>
        <v>6604</v>
      </c>
      <c r="E3652" s="2">
        <v>75.290000000000006</v>
      </c>
      <c r="F3652" s="2">
        <f t="shared" si="57"/>
        <v>497215.16000000003</v>
      </c>
    </row>
    <row r="3653" spans="1:6" x14ac:dyDescent="0.25">
      <c r="A3653" s="4">
        <v>44575</v>
      </c>
      <c r="B3653" t="s">
        <v>12</v>
      </c>
      <c r="C3653" t="s">
        <v>2682</v>
      </c>
      <c r="D3653" s="7">
        <f>SUMIFS($D:$D,$C:$C,C3653,$A:$A,_xlfn.MAXIFS($A:$A,$A:$A,"&lt;"&amp;A3653))+SUMIFS(Movimentacao!$D:$D,Movimentacao!$C:$C,C3653,Movimentacao!$A:$A,A3653)</f>
        <v>79643</v>
      </c>
      <c r="E3653" s="2">
        <v>87.77</v>
      </c>
      <c r="F3653" s="2">
        <f t="shared" si="57"/>
        <v>6990266.1099999994</v>
      </c>
    </row>
    <row r="3654" spans="1:6" x14ac:dyDescent="0.25">
      <c r="A3654" s="4">
        <v>44575</v>
      </c>
      <c r="B3654" t="s">
        <v>12</v>
      </c>
      <c r="C3654" t="s">
        <v>2680</v>
      </c>
      <c r="D3654" s="7">
        <f>SUMIFS($D:$D,$C:$C,C3654,$A:$A,_xlfn.MAXIFS($A:$A,$A:$A,"&lt;"&amp;A3654))+SUMIFS(Movimentacao!$D:$D,Movimentacao!$C:$C,C3654,Movimentacao!$A:$A,A3654)</f>
        <v>147415</v>
      </c>
      <c r="E3654" s="2">
        <v>101.4</v>
      </c>
      <c r="F3654" s="2">
        <f t="shared" si="57"/>
        <v>14947881</v>
      </c>
    </row>
    <row r="3655" spans="1:6" x14ac:dyDescent="0.25">
      <c r="A3655" s="4">
        <v>44575</v>
      </c>
      <c r="B3655" t="s">
        <v>12</v>
      </c>
      <c r="C3655" t="s">
        <v>2672</v>
      </c>
      <c r="D3655" s="7">
        <f>SUMIFS($D:$D,$C:$C,C3655,$A:$A,_xlfn.MAXIFS($A:$A,$A:$A,"&lt;"&amp;A3655))+SUMIFS(Movimentacao!$D:$D,Movimentacao!$C:$C,C3655,Movimentacao!$A:$A,A3655)</f>
        <v>14844</v>
      </c>
      <c r="E3655" s="2">
        <v>81.23</v>
      </c>
      <c r="F3655" s="2">
        <f t="shared" si="57"/>
        <v>1205778.1200000001</v>
      </c>
    </row>
    <row r="3656" spans="1:6" x14ac:dyDescent="0.25">
      <c r="A3656" s="4">
        <v>44575</v>
      </c>
      <c r="B3656" t="s">
        <v>12</v>
      </c>
      <c r="C3656" t="s">
        <v>2671</v>
      </c>
      <c r="D3656" s="7">
        <f>SUMIFS($D:$D,$C:$C,C3656,$A:$A,_xlfn.MAXIFS($A:$A,$A:$A,"&lt;"&amp;A3656))+SUMIFS(Movimentacao!$D:$D,Movimentacao!$C:$C,C3656,Movimentacao!$A:$A,A3656)</f>
        <v>32373</v>
      </c>
      <c r="E3656" s="2">
        <v>181.77</v>
      </c>
      <c r="F3656" s="2">
        <f t="shared" si="57"/>
        <v>5884440.21</v>
      </c>
    </row>
    <row r="3657" spans="1:6" x14ac:dyDescent="0.25">
      <c r="A3657" s="4">
        <v>44575</v>
      </c>
      <c r="B3657" t="s">
        <v>12</v>
      </c>
      <c r="C3657" t="s">
        <v>56</v>
      </c>
      <c r="D3657" s="7">
        <f>SUMIFS($D:$D,$C:$C,C3657,$A:$A,_xlfn.MAXIFS($A:$A,$A:$A,"&lt;"&amp;A3657))+SUMIFS(Movimentacao!$D:$D,Movimentacao!$C:$C,C3657,Movimentacao!$A:$A,A3657)</f>
        <v>29618</v>
      </c>
      <c r="E3657" s="2">
        <v>97.8</v>
      </c>
      <c r="F3657" s="2">
        <f t="shared" ref="F3657:F3720" si="58">D3657*E3657</f>
        <v>2896640.4</v>
      </c>
    </row>
    <row r="3658" spans="1:6" x14ac:dyDescent="0.25">
      <c r="A3658" s="4">
        <v>44575</v>
      </c>
      <c r="B3658" t="s">
        <v>12</v>
      </c>
      <c r="C3658" t="s">
        <v>55</v>
      </c>
      <c r="D3658" s="7">
        <f>SUMIFS($D:$D,$C:$C,C3658,$A:$A,_xlfn.MAXIFS($A:$A,$A:$A,"&lt;"&amp;A3658))+SUMIFS(Movimentacao!$D:$D,Movimentacao!$C:$C,C3658,Movimentacao!$A:$A,A3658)</f>
        <v>30794</v>
      </c>
      <c r="E3658" s="2">
        <v>93.5</v>
      </c>
      <c r="F3658" s="2">
        <f t="shared" si="58"/>
        <v>2879239</v>
      </c>
    </row>
    <row r="3659" spans="1:6" x14ac:dyDescent="0.25">
      <c r="A3659" s="4">
        <v>44575</v>
      </c>
      <c r="B3659" t="s">
        <v>12</v>
      </c>
      <c r="C3659" t="s">
        <v>52</v>
      </c>
      <c r="D3659" s="7">
        <f>SUMIFS($D:$D,$C:$C,C3659,$A:$A,_xlfn.MAXIFS($A:$A,$A:$A,"&lt;"&amp;A3659))+SUMIFS(Movimentacao!$D:$D,Movimentacao!$C:$C,C3659,Movimentacao!$A:$A,A3659)</f>
        <v>187039</v>
      </c>
      <c r="E3659" s="2">
        <v>96.85</v>
      </c>
      <c r="F3659" s="2">
        <f t="shared" si="58"/>
        <v>18114727.149999999</v>
      </c>
    </row>
    <row r="3660" spans="1:6" x14ac:dyDescent="0.25">
      <c r="A3660" s="4">
        <v>44575</v>
      </c>
      <c r="B3660" t="s">
        <v>12</v>
      </c>
      <c r="C3660" t="s">
        <v>51</v>
      </c>
      <c r="D3660" s="7">
        <f>SUMIFS($D:$D,$C:$C,C3660,$A:$A,_xlfn.MAXIFS($A:$A,$A:$A,"&lt;"&amp;A3660))+SUMIFS(Movimentacao!$D:$D,Movimentacao!$C:$C,C3660,Movimentacao!$A:$A,A3660)</f>
        <v>34212</v>
      </c>
      <c r="E3660" s="2">
        <v>111.03</v>
      </c>
      <c r="F3660" s="2">
        <f t="shared" si="58"/>
        <v>3798558.36</v>
      </c>
    </row>
    <row r="3661" spans="1:6" x14ac:dyDescent="0.25">
      <c r="A3661" s="4">
        <v>44575</v>
      </c>
      <c r="B3661" t="s">
        <v>12</v>
      </c>
      <c r="C3661" t="s">
        <v>50</v>
      </c>
      <c r="D3661" s="7">
        <f>SUMIFS($D:$D,$C:$C,C3661,$A:$A,_xlfn.MAXIFS($A:$A,$A:$A,"&lt;"&amp;A3661))+SUMIFS(Movimentacao!$D:$D,Movimentacao!$C:$C,C3661,Movimentacao!$A:$A,A3661)</f>
        <v>86312</v>
      </c>
      <c r="E3661" s="2">
        <v>101.86</v>
      </c>
      <c r="F3661" s="2">
        <f t="shared" si="58"/>
        <v>8791740.3200000003</v>
      </c>
    </row>
    <row r="3662" spans="1:6" x14ac:dyDescent="0.25">
      <c r="A3662" s="4">
        <v>44575</v>
      </c>
      <c r="B3662" t="s">
        <v>12</v>
      </c>
      <c r="C3662" t="s">
        <v>48</v>
      </c>
      <c r="D3662" s="7">
        <f>SUMIFS($D:$D,$C:$C,C3662,$A:$A,_xlfn.MAXIFS($A:$A,$A:$A,"&lt;"&amp;A3662))+SUMIFS(Movimentacao!$D:$D,Movimentacao!$C:$C,C3662,Movimentacao!$A:$A,A3662)</f>
        <v>37548</v>
      </c>
      <c r="E3662" s="2">
        <v>98.2</v>
      </c>
      <c r="F3662" s="2">
        <f t="shared" si="58"/>
        <v>3687213.6</v>
      </c>
    </row>
    <row r="3663" spans="1:6" x14ac:dyDescent="0.25">
      <c r="A3663" s="4">
        <v>44575</v>
      </c>
      <c r="B3663" t="s">
        <v>12</v>
      </c>
      <c r="C3663" t="s">
        <v>47</v>
      </c>
      <c r="D3663" s="7">
        <f>SUMIFS($D:$D,$C:$C,C3663,$A:$A,_xlfn.MAXIFS($A:$A,$A:$A,"&lt;"&amp;A3663))+SUMIFS(Movimentacao!$D:$D,Movimentacao!$C:$C,C3663,Movimentacao!$A:$A,A3663)</f>
        <v>72562</v>
      </c>
      <c r="E3663" s="2">
        <v>76.34</v>
      </c>
      <c r="F3663" s="2">
        <f t="shared" si="58"/>
        <v>5539383.0800000001</v>
      </c>
    </row>
    <row r="3664" spans="1:6" x14ac:dyDescent="0.25">
      <c r="A3664" s="4">
        <v>44575</v>
      </c>
      <c r="B3664" t="s">
        <v>12</v>
      </c>
      <c r="C3664" t="s">
        <v>54</v>
      </c>
      <c r="D3664" s="7">
        <f>SUMIFS($D:$D,$C:$C,C3664,$A:$A,_xlfn.MAXIFS($A:$A,$A:$A,"&lt;"&amp;A3664))+SUMIFS(Movimentacao!$D:$D,Movimentacao!$C:$C,C3664,Movimentacao!$A:$A,A3664)</f>
        <v>84256</v>
      </c>
      <c r="E3664" s="2">
        <v>51.25</v>
      </c>
      <c r="F3664" s="2">
        <f t="shared" si="58"/>
        <v>4318120</v>
      </c>
    </row>
    <row r="3665" spans="1:6" x14ac:dyDescent="0.25">
      <c r="A3665" s="4">
        <v>44575</v>
      </c>
      <c r="B3665" t="s">
        <v>12</v>
      </c>
      <c r="C3665" t="s">
        <v>49</v>
      </c>
      <c r="D3665" s="7">
        <f>SUMIFS($D:$D,$C:$C,C3665,$A:$A,_xlfn.MAXIFS($A:$A,$A:$A,"&lt;"&amp;A3665))+SUMIFS(Movimentacao!$D:$D,Movimentacao!$C:$C,C3665,Movimentacao!$A:$A,A3665)</f>
        <v>32774</v>
      </c>
      <c r="E3665" s="2">
        <v>68.86</v>
      </c>
      <c r="F3665" s="2">
        <f t="shared" si="58"/>
        <v>2256817.64</v>
      </c>
    </row>
    <row r="3666" spans="1:6" x14ac:dyDescent="0.25">
      <c r="A3666" s="4">
        <v>44578</v>
      </c>
      <c r="B3666" t="s">
        <v>12</v>
      </c>
      <c r="C3666" t="s">
        <v>2685</v>
      </c>
      <c r="D3666" s="7">
        <f>SUMIFS($D:$D,$C:$C,C3666,$A:$A,_xlfn.MAXIFS($A:$A,$A:$A,"&lt;"&amp;A3666))+SUMIFS(Movimentacao!$D:$D,Movimentacao!$C:$C,C3666,Movimentacao!$A:$A,A3666)</f>
        <v>133513</v>
      </c>
      <c r="E3666" s="2">
        <v>103.68</v>
      </c>
      <c r="F3666" s="2">
        <f t="shared" si="58"/>
        <v>13842627.840000002</v>
      </c>
    </row>
    <row r="3667" spans="1:6" x14ac:dyDescent="0.25">
      <c r="A3667" s="4">
        <v>44578</v>
      </c>
      <c r="B3667" t="s">
        <v>12</v>
      </c>
      <c r="C3667" t="s">
        <v>56</v>
      </c>
      <c r="D3667" s="7">
        <f>SUMIFS($D:$D,$C:$C,C3667,$A:$A,_xlfn.MAXIFS($A:$A,$A:$A,"&lt;"&amp;A3667))+SUMIFS(Movimentacao!$D:$D,Movimentacao!$C:$C,C3667,Movimentacao!$A:$A,A3667)</f>
        <v>29618</v>
      </c>
      <c r="E3667" s="2">
        <v>99.37</v>
      </c>
      <c r="F3667" s="2">
        <f t="shared" si="58"/>
        <v>2943140.66</v>
      </c>
    </row>
    <row r="3668" spans="1:6" x14ac:dyDescent="0.25">
      <c r="A3668" s="4">
        <v>44578</v>
      </c>
      <c r="B3668" t="s">
        <v>12</v>
      </c>
      <c r="C3668" t="s">
        <v>2689</v>
      </c>
      <c r="D3668" s="7">
        <f>SUMIFS($D:$D,$C:$C,C3668,$A:$A,_xlfn.MAXIFS($A:$A,$A:$A,"&lt;"&amp;A3668))+SUMIFS(Movimentacao!$D:$D,Movimentacao!$C:$C,C3668,Movimentacao!$A:$A,A3668)</f>
        <v>266540</v>
      </c>
      <c r="E3668" s="2">
        <v>101.59</v>
      </c>
      <c r="F3668" s="2">
        <f t="shared" si="58"/>
        <v>27077798.600000001</v>
      </c>
    </row>
    <row r="3669" spans="1:6" x14ac:dyDescent="0.25">
      <c r="A3669" s="4">
        <v>44578</v>
      </c>
      <c r="B3669" t="s">
        <v>12</v>
      </c>
      <c r="C3669" t="s">
        <v>2687</v>
      </c>
      <c r="D3669" s="7">
        <f>SUMIFS($D:$D,$C:$C,C3669,$A:$A,_xlfn.MAXIFS($A:$A,$A:$A,"&lt;"&amp;A3669))+SUMIFS(Movimentacao!$D:$D,Movimentacao!$C:$C,C3669,Movimentacao!$A:$A,A3669)</f>
        <v>6604</v>
      </c>
      <c r="E3669" s="2">
        <v>76.3</v>
      </c>
      <c r="F3669" s="2">
        <f t="shared" si="58"/>
        <v>503885.19999999995</v>
      </c>
    </row>
    <row r="3670" spans="1:6" x14ac:dyDescent="0.25">
      <c r="A3670" s="4">
        <v>44578</v>
      </c>
      <c r="B3670" t="s">
        <v>12</v>
      </c>
      <c r="C3670" t="s">
        <v>2682</v>
      </c>
      <c r="D3670" s="7">
        <f>SUMIFS($D:$D,$C:$C,C3670,$A:$A,_xlfn.MAXIFS($A:$A,$A:$A,"&lt;"&amp;A3670))+SUMIFS(Movimentacao!$D:$D,Movimentacao!$C:$C,C3670,Movimentacao!$A:$A,A3670)</f>
        <v>79643</v>
      </c>
      <c r="E3670" s="2">
        <v>88.67</v>
      </c>
      <c r="F3670" s="2">
        <f t="shared" si="58"/>
        <v>7061944.8100000005</v>
      </c>
    </row>
    <row r="3671" spans="1:6" x14ac:dyDescent="0.25">
      <c r="A3671" s="4">
        <v>44578</v>
      </c>
      <c r="B3671" t="s">
        <v>12</v>
      </c>
      <c r="C3671" t="s">
        <v>2680</v>
      </c>
      <c r="D3671" s="7">
        <f>SUMIFS($D:$D,$C:$C,C3671,$A:$A,_xlfn.MAXIFS($A:$A,$A:$A,"&lt;"&amp;A3671))+SUMIFS(Movimentacao!$D:$D,Movimentacao!$C:$C,C3671,Movimentacao!$A:$A,A3671)</f>
        <v>147415</v>
      </c>
      <c r="E3671" s="2">
        <v>101.4</v>
      </c>
      <c r="F3671" s="2">
        <f t="shared" si="58"/>
        <v>14947881</v>
      </c>
    </row>
    <row r="3672" spans="1:6" x14ac:dyDescent="0.25">
      <c r="A3672" s="4">
        <v>44578</v>
      </c>
      <c r="B3672" t="s">
        <v>12</v>
      </c>
      <c r="C3672" t="s">
        <v>2672</v>
      </c>
      <c r="D3672" s="7">
        <f>SUMIFS($D:$D,$C:$C,C3672,$A:$A,_xlfn.MAXIFS($A:$A,$A:$A,"&lt;"&amp;A3672))+SUMIFS(Movimentacao!$D:$D,Movimentacao!$C:$C,C3672,Movimentacao!$A:$A,A3672)</f>
        <v>14844</v>
      </c>
      <c r="E3672" s="2">
        <v>80.87</v>
      </c>
      <c r="F3672" s="2">
        <f t="shared" si="58"/>
        <v>1200434.28</v>
      </c>
    </row>
    <row r="3673" spans="1:6" x14ac:dyDescent="0.25">
      <c r="A3673" s="4">
        <v>44578</v>
      </c>
      <c r="B3673" t="s">
        <v>12</v>
      </c>
      <c r="C3673" t="s">
        <v>2671</v>
      </c>
      <c r="D3673" s="7">
        <f>SUMIFS($D:$D,$C:$C,C3673,$A:$A,_xlfn.MAXIFS($A:$A,$A:$A,"&lt;"&amp;A3673))+SUMIFS(Movimentacao!$D:$D,Movimentacao!$C:$C,C3673,Movimentacao!$A:$A,A3673)</f>
        <v>32373</v>
      </c>
      <c r="E3673" s="2">
        <v>183.63</v>
      </c>
      <c r="F3673" s="2">
        <f t="shared" si="58"/>
        <v>5944653.9900000002</v>
      </c>
    </row>
    <row r="3674" spans="1:6" x14ac:dyDescent="0.25">
      <c r="A3674" s="4">
        <v>44578</v>
      </c>
      <c r="B3674" t="s">
        <v>12</v>
      </c>
      <c r="C3674" t="s">
        <v>55</v>
      </c>
      <c r="D3674" s="7">
        <f>SUMIFS($D:$D,$C:$C,C3674,$A:$A,_xlfn.MAXIFS($A:$A,$A:$A,"&lt;"&amp;A3674))+SUMIFS(Movimentacao!$D:$D,Movimentacao!$C:$C,C3674,Movimentacao!$A:$A,A3674)</f>
        <v>30794</v>
      </c>
      <c r="E3674" s="2">
        <v>93.5</v>
      </c>
      <c r="F3674" s="2">
        <f t="shared" si="58"/>
        <v>2879239</v>
      </c>
    </row>
    <row r="3675" spans="1:6" x14ac:dyDescent="0.25">
      <c r="A3675" s="4">
        <v>44578</v>
      </c>
      <c r="B3675" t="s">
        <v>12</v>
      </c>
      <c r="C3675" t="s">
        <v>52</v>
      </c>
      <c r="D3675" s="7">
        <f>SUMIFS($D:$D,$C:$C,C3675,$A:$A,_xlfn.MAXIFS($A:$A,$A:$A,"&lt;"&amp;A3675))+SUMIFS(Movimentacao!$D:$D,Movimentacao!$C:$C,C3675,Movimentacao!$A:$A,A3675)</f>
        <v>187039</v>
      </c>
      <c r="E3675" s="2">
        <v>96.95</v>
      </c>
      <c r="F3675" s="2">
        <f t="shared" si="58"/>
        <v>18133431.050000001</v>
      </c>
    </row>
    <row r="3676" spans="1:6" x14ac:dyDescent="0.25">
      <c r="A3676" s="4">
        <v>44578</v>
      </c>
      <c r="B3676" t="s">
        <v>12</v>
      </c>
      <c r="C3676" t="s">
        <v>51</v>
      </c>
      <c r="D3676" s="7">
        <f>SUMIFS($D:$D,$C:$C,C3676,$A:$A,_xlfn.MAXIFS($A:$A,$A:$A,"&lt;"&amp;A3676))+SUMIFS(Movimentacao!$D:$D,Movimentacao!$C:$C,C3676,Movimentacao!$A:$A,A3676)</f>
        <v>34212</v>
      </c>
      <c r="E3676" s="2">
        <v>110.99</v>
      </c>
      <c r="F3676" s="2">
        <f t="shared" si="58"/>
        <v>3797189.88</v>
      </c>
    </row>
    <row r="3677" spans="1:6" x14ac:dyDescent="0.25">
      <c r="A3677" s="4">
        <v>44578</v>
      </c>
      <c r="B3677" t="s">
        <v>12</v>
      </c>
      <c r="C3677" t="s">
        <v>50</v>
      </c>
      <c r="D3677" s="7">
        <f>SUMIFS($D:$D,$C:$C,C3677,$A:$A,_xlfn.MAXIFS($A:$A,$A:$A,"&lt;"&amp;A3677))+SUMIFS(Movimentacao!$D:$D,Movimentacao!$C:$C,C3677,Movimentacao!$A:$A,A3677)</f>
        <v>86312</v>
      </c>
      <c r="E3677" s="2">
        <v>102.5</v>
      </c>
      <c r="F3677" s="2">
        <f t="shared" si="58"/>
        <v>8846980</v>
      </c>
    </row>
    <row r="3678" spans="1:6" x14ac:dyDescent="0.25">
      <c r="A3678" s="4">
        <v>44578</v>
      </c>
      <c r="B3678" t="s">
        <v>12</v>
      </c>
      <c r="C3678" t="s">
        <v>49</v>
      </c>
      <c r="D3678" s="7">
        <f>SUMIFS($D:$D,$C:$C,C3678,$A:$A,_xlfn.MAXIFS($A:$A,$A:$A,"&lt;"&amp;A3678))+SUMIFS(Movimentacao!$D:$D,Movimentacao!$C:$C,C3678,Movimentacao!$A:$A,A3678)</f>
        <v>32774</v>
      </c>
      <c r="E3678" s="2">
        <v>68.650000000000006</v>
      </c>
      <c r="F3678" s="2">
        <f t="shared" si="58"/>
        <v>2249935.1</v>
      </c>
    </row>
    <row r="3679" spans="1:6" x14ac:dyDescent="0.25">
      <c r="A3679" s="4">
        <v>44578</v>
      </c>
      <c r="B3679" t="s">
        <v>12</v>
      </c>
      <c r="C3679" t="s">
        <v>48</v>
      </c>
      <c r="D3679" s="7">
        <f>SUMIFS($D:$D,$C:$C,C3679,$A:$A,_xlfn.MAXIFS($A:$A,$A:$A,"&lt;"&amp;A3679))+SUMIFS(Movimentacao!$D:$D,Movimentacao!$C:$C,C3679,Movimentacao!$A:$A,A3679)</f>
        <v>37548</v>
      </c>
      <c r="E3679" s="2">
        <v>99</v>
      </c>
      <c r="F3679" s="2">
        <f t="shared" si="58"/>
        <v>3717252</v>
      </c>
    </row>
    <row r="3680" spans="1:6" x14ac:dyDescent="0.25">
      <c r="A3680" s="4">
        <v>44578</v>
      </c>
      <c r="B3680" t="s">
        <v>12</v>
      </c>
      <c r="C3680" t="s">
        <v>47</v>
      </c>
      <c r="D3680" s="7">
        <f>SUMIFS($D:$D,$C:$C,C3680,$A:$A,_xlfn.MAXIFS($A:$A,$A:$A,"&lt;"&amp;A3680))+SUMIFS(Movimentacao!$D:$D,Movimentacao!$C:$C,C3680,Movimentacao!$A:$A,A3680)</f>
        <v>72562</v>
      </c>
      <c r="E3680" s="2">
        <v>73.83</v>
      </c>
      <c r="F3680" s="2">
        <f t="shared" si="58"/>
        <v>5357252.46</v>
      </c>
    </row>
    <row r="3681" spans="1:6" x14ac:dyDescent="0.25">
      <c r="A3681" s="4">
        <v>44578</v>
      </c>
      <c r="B3681" t="s">
        <v>12</v>
      </c>
      <c r="C3681" t="s">
        <v>54</v>
      </c>
      <c r="D3681" s="7">
        <f>SUMIFS($D:$D,$C:$C,C3681,$A:$A,_xlfn.MAXIFS($A:$A,$A:$A,"&lt;"&amp;A3681))+SUMIFS(Movimentacao!$D:$D,Movimentacao!$C:$C,C3681,Movimentacao!$A:$A,A3681)</f>
        <v>84256</v>
      </c>
      <c r="E3681" s="2">
        <v>51.45</v>
      </c>
      <c r="F3681" s="2">
        <f t="shared" si="58"/>
        <v>4334971.2</v>
      </c>
    </row>
    <row r="3682" spans="1:6" x14ac:dyDescent="0.25">
      <c r="A3682" s="4">
        <v>44579</v>
      </c>
      <c r="B3682" t="s">
        <v>12</v>
      </c>
      <c r="C3682" t="s">
        <v>2689</v>
      </c>
      <c r="D3682" s="7">
        <f>SUMIFS($D:$D,$C:$C,C3682,$A:$A,_xlfn.MAXIFS($A:$A,$A:$A,"&lt;"&amp;A3682))+SUMIFS(Movimentacao!$D:$D,Movimentacao!$C:$C,C3682,Movimentacao!$A:$A,A3682)</f>
        <v>266540</v>
      </c>
      <c r="E3682" s="2">
        <v>102.01</v>
      </c>
      <c r="F3682" s="2">
        <f t="shared" si="58"/>
        <v>27189745.400000002</v>
      </c>
    </row>
    <row r="3683" spans="1:6" x14ac:dyDescent="0.25">
      <c r="A3683" s="4">
        <v>44579</v>
      </c>
      <c r="B3683" t="s">
        <v>12</v>
      </c>
      <c r="C3683" t="s">
        <v>2687</v>
      </c>
      <c r="D3683" s="7">
        <f>SUMIFS($D:$D,$C:$C,C3683,$A:$A,_xlfn.MAXIFS($A:$A,$A:$A,"&lt;"&amp;A3683))+SUMIFS(Movimentacao!$D:$D,Movimentacao!$C:$C,C3683,Movimentacao!$A:$A,A3683)</f>
        <v>6604</v>
      </c>
      <c r="E3683" s="2">
        <v>76.650000000000006</v>
      </c>
      <c r="F3683" s="2">
        <f t="shared" si="58"/>
        <v>506196.60000000003</v>
      </c>
    </row>
    <row r="3684" spans="1:6" x14ac:dyDescent="0.25">
      <c r="A3684" s="4">
        <v>44579</v>
      </c>
      <c r="B3684" t="s">
        <v>12</v>
      </c>
      <c r="C3684" t="s">
        <v>2682</v>
      </c>
      <c r="D3684" s="7">
        <f>SUMIFS($D:$D,$C:$C,C3684,$A:$A,_xlfn.MAXIFS($A:$A,$A:$A,"&lt;"&amp;A3684))+SUMIFS(Movimentacao!$D:$D,Movimentacao!$C:$C,C3684,Movimentacao!$A:$A,A3684)</f>
        <v>79643</v>
      </c>
      <c r="E3684" s="2">
        <v>87.73</v>
      </c>
      <c r="F3684" s="2">
        <f t="shared" si="58"/>
        <v>6987080.3900000006</v>
      </c>
    </row>
    <row r="3685" spans="1:6" x14ac:dyDescent="0.25">
      <c r="A3685" s="4">
        <v>44579</v>
      </c>
      <c r="B3685" t="s">
        <v>12</v>
      </c>
      <c r="C3685" t="s">
        <v>2680</v>
      </c>
      <c r="D3685" s="7">
        <f>SUMIFS($D:$D,$C:$C,C3685,$A:$A,_xlfn.MAXIFS($A:$A,$A:$A,"&lt;"&amp;A3685))+SUMIFS(Movimentacao!$D:$D,Movimentacao!$C:$C,C3685,Movimentacao!$A:$A,A3685)</f>
        <v>147415</v>
      </c>
      <c r="E3685" s="2">
        <v>101.8</v>
      </c>
      <c r="F3685" s="2">
        <f t="shared" si="58"/>
        <v>15006847</v>
      </c>
    </row>
    <row r="3686" spans="1:6" x14ac:dyDescent="0.25">
      <c r="A3686" s="4">
        <v>44579</v>
      </c>
      <c r="B3686" t="s">
        <v>12</v>
      </c>
      <c r="C3686" t="s">
        <v>2672</v>
      </c>
      <c r="D3686" s="7">
        <f>SUMIFS($D:$D,$C:$C,C3686,$A:$A,_xlfn.MAXIFS($A:$A,$A:$A,"&lt;"&amp;A3686))+SUMIFS(Movimentacao!$D:$D,Movimentacao!$C:$C,C3686,Movimentacao!$A:$A,A3686)</f>
        <v>14844</v>
      </c>
      <c r="E3686" s="2">
        <v>80.400000000000006</v>
      </c>
      <c r="F3686" s="2">
        <f t="shared" si="58"/>
        <v>1193457.6000000001</v>
      </c>
    </row>
    <row r="3687" spans="1:6" x14ac:dyDescent="0.25">
      <c r="A3687" s="4">
        <v>44579</v>
      </c>
      <c r="B3687" t="s">
        <v>12</v>
      </c>
      <c r="C3687" t="s">
        <v>2671</v>
      </c>
      <c r="D3687" s="7">
        <f>SUMIFS($D:$D,$C:$C,C3687,$A:$A,_xlfn.MAXIFS($A:$A,$A:$A,"&lt;"&amp;A3687))+SUMIFS(Movimentacao!$D:$D,Movimentacao!$C:$C,C3687,Movimentacao!$A:$A,A3687)</f>
        <v>32373</v>
      </c>
      <c r="E3687" s="2">
        <v>181.12</v>
      </c>
      <c r="F3687" s="2">
        <f t="shared" si="58"/>
        <v>5863397.7599999998</v>
      </c>
    </row>
    <row r="3688" spans="1:6" x14ac:dyDescent="0.25">
      <c r="A3688" s="4">
        <v>44579</v>
      </c>
      <c r="B3688" t="s">
        <v>12</v>
      </c>
      <c r="C3688" t="s">
        <v>56</v>
      </c>
      <c r="D3688" s="7">
        <f>SUMIFS($D:$D,$C:$C,C3688,$A:$A,_xlfn.MAXIFS($A:$A,$A:$A,"&lt;"&amp;A3688))+SUMIFS(Movimentacao!$D:$D,Movimentacao!$C:$C,C3688,Movimentacao!$A:$A,A3688)</f>
        <v>29618</v>
      </c>
      <c r="E3688" s="2">
        <v>100.85</v>
      </c>
      <c r="F3688" s="2">
        <f t="shared" si="58"/>
        <v>2986975.3</v>
      </c>
    </row>
    <row r="3689" spans="1:6" x14ac:dyDescent="0.25">
      <c r="A3689" s="4">
        <v>44579</v>
      </c>
      <c r="B3689" t="s">
        <v>12</v>
      </c>
      <c r="C3689" t="s">
        <v>2685</v>
      </c>
      <c r="D3689" s="7">
        <f>SUMIFS($D:$D,$C:$C,C3689,$A:$A,_xlfn.MAXIFS($A:$A,$A:$A,"&lt;"&amp;A3689))+SUMIFS(Movimentacao!$D:$D,Movimentacao!$C:$C,C3689,Movimentacao!$A:$A,A3689)</f>
        <v>133513</v>
      </c>
      <c r="E3689" s="2">
        <v>103.37</v>
      </c>
      <c r="F3689" s="2">
        <f t="shared" si="58"/>
        <v>13801238.810000001</v>
      </c>
    </row>
    <row r="3690" spans="1:6" x14ac:dyDescent="0.25">
      <c r="A3690" s="4">
        <v>44579</v>
      </c>
      <c r="B3690" t="s">
        <v>12</v>
      </c>
      <c r="C3690" t="s">
        <v>54</v>
      </c>
      <c r="D3690" s="7">
        <f>SUMIFS($D:$D,$C:$C,C3690,$A:$A,_xlfn.MAXIFS($A:$A,$A:$A,"&lt;"&amp;A3690))+SUMIFS(Movimentacao!$D:$D,Movimentacao!$C:$C,C3690,Movimentacao!$A:$A,A3690)</f>
        <v>84256</v>
      </c>
      <c r="E3690" s="2">
        <v>51.14</v>
      </c>
      <c r="F3690" s="2">
        <f t="shared" si="58"/>
        <v>4308851.84</v>
      </c>
    </row>
    <row r="3691" spans="1:6" x14ac:dyDescent="0.25">
      <c r="A3691" s="4">
        <v>44579</v>
      </c>
      <c r="B3691" t="s">
        <v>12</v>
      </c>
      <c r="C3691" t="s">
        <v>52</v>
      </c>
      <c r="D3691" s="7">
        <f>SUMIFS($D:$D,$C:$C,C3691,$A:$A,_xlfn.MAXIFS($A:$A,$A:$A,"&lt;"&amp;A3691))+SUMIFS(Movimentacao!$D:$D,Movimentacao!$C:$C,C3691,Movimentacao!$A:$A,A3691)</f>
        <v>187039</v>
      </c>
      <c r="E3691" s="2">
        <v>96.78</v>
      </c>
      <c r="F3691" s="2">
        <f t="shared" si="58"/>
        <v>18101634.420000002</v>
      </c>
    </row>
    <row r="3692" spans="1:6" x14ac:dyDescent="0.25">
      <c r="A3692" s="4">
        <v>44579</v>
      </c>
      <c r="B3692" t="s">
        <v>12</v>
      </c>
      <c r="C3692" t="s">
        <v>51</v>
      </c>
      <c r="D3692" s="7">
        <f>SUMIFS($D:$D,$C:$C,C3692,$A:$A,_xlfn.MAXIFS($A:$A,$A:$A,"&lt;"&amp;A3692))+SUMIFS(Movimentacao!$D:$D,Movimentacao!$C:$C,C3692,Movimentacao!$A:$A,A3692)</f>
        <v>34212</v>
      </c>
      <c r="E3692" s="2">
        <v>111</v>
      </c>
      <c r="F3692" s="2">
        <f t="shared" si="58"/>
        <v>3797532</v>
      </c>
    </row>
    <row r="3693" spans="1:6" x14ac:dyDescent="0.25">
      <c r="A3693" s="4">
        <v>44579</v>
      </c>
      <c r="B3693" t="s">
        <v>12</v>
      </c>
      <c r="C3693" t="s">
        <v>50</v>
      </c>
      <c r="D3693" s="7">
        <f>SUMIFS($D:$D,$C:$C,C3693,$A:$A,_xlfn.MAXIFS($A:$A,$A:$A,"&lt;"&amp;A3693))+SUMIFS(Movimentacao!$D:$D,Movimentacao!$C:$C,C3693,Movimentacao!$A:$A,A3693)</f>
        <v>86312</v>
      </c>
      <c r="E3693" s="2">
        <v>103.6</v>
      </c>
      <c r="F3693" s="2">
        <f t="shared" si="58"/>
        <v>8941923.1999999993</v>
      </c>
    </row>
    <row r="3694" spans="1:6" x14ac:dyDescent="0.25">
      <c r="A3694" s="4">
        <v>44579</v>
      </c>
      <c r="B3694" t="s">
        <v>12</v>
      </c>
      <c r="C3694" t="s">
        <v>49</v>
      </c>
      <c r="D3694" s="7">
        <f>SUMIFS($D:$D,$C:$C,C3694,$A:$A,_xlfn.MAXIFS($A:$A,$A:$A,"&lt;"&amp;A3694))+SUMIFS(Movimentacao!$D:$D,Movimentacao!$C:$C,C3694,Movimentacao!$A:$A,A3694)</f>
        <v>32774</v>
      </c>
      <c r="E3694" s="2">
        <v>69.010000000000005</v>
      </c>
      <c r="F3694" s="2">
        <f t="shared" si="58"/>
        <v>2261733.7400000002</v>
      </c>
    </row>
    <row r="3695" spans="1:6" x14ac:dyDescent="0.25">
      <c r="A3695" s="4">
        <v>44579</v>
      </c>
      <c r="B3695" t="s">
        <v>12</v>
      </c>
      <c r="C3695" t="s">
        <v>48</v>
      </c>
      <c r="D3695" s="7">
        <f>SUMIFS($D:$D,$C:$C,C3695,$A:$A,_xlfn.MAXIFS($A:$A,$A:$A,"&lt;"&amp;A3695))+SUMIFS(Movimentacao!$D:$D,Movimentacao!$C:$C,C3695,Movimentacao!$A:$A,A3695)</f>
        <v>37548</v>
      </c>
      <c r="E3695" s="2">
        <v>99.65</v>
      </c>
      <c r="F3695" s="2">
        <f t="shared" si="58"/>
        <v>3741658.2</v>
      </c>
    </row>
    <row r="3696" spans="1:6" x14ac:dyDescent="0.25">
      <c r="A3696" s="4">
        <v>44579</v>
      </c>
      <c r="B3696" t="s">
        <v>12</v>
      </c>
      <c r="C3696" t="s">
        <v>47</v>
      </c>
      <c r="D3696" s="7">
        <f>SUMIFS($D:$D,$C:$C,C3696,$A:$A,_xlfn.MAXIFS($A:$A,$A:$A,"&lt;"&amp;A3696))+SUMIFS(Movimentacao!$D:$D,Movimentacao!$C:$C,C3696,Movimentacao!$A:$A,A3696)</f>
        <v>72562</v>
      </c>
      <c r="E3696" s="2">
        <v>78.52</v>
      </c>
      <c r="F3696" s="2">
        <f t="shared" si="58"/>
        <v>5697568.2399999993</v>
      </c>
    </row>
    <row r="3697" spans="1:6" x14ac:dyDescent="0.25">
      <c r="A3697" s="4">
        <v>44579</v>
      </c>
      <c r="B3697" t="s">
        <v>12</v>
      </c>
      <c r="C3697" t="s">
        <v>55</v>
      </c>
      <c r="D3697" s="7">
        <f>SUMIFS($D:$D,$C:$C,C3697,$A:$A,_xlfn.MAXIFS($A:$A,$A:$A,"&lt;"&amp;A3697))+SUMIFS(Movimentacao!$D:$D,Movimentacao!$C:$C,C3697,Movimentacao!$A:$A,A3697)</f>
        <v>30794</v>
      </c>
      <c r="E3697" s="2">
        <v>93</v>
      </c>
      <c r="F3697" s="2">
        <f t="shared" si="58"/>
        <v>2863842</v>
      </c>
    </row>
    <row r="3698" spans="1:6" x14ac:dyDescent="0.25">
      <c r="A3698" s="4">
        <v>44580</v>
      </c>
      <c r="B3698" t="s">
        <v>12</v>
      </c>
      <c r="C3698" t="s">
        <v>2685</v>
      </c>
      <c r="D3698" s="7">
        <f>SUMIFS($D:$D,$C:$C,C3698,$A:$A,_xlfn.MAXIFS($A:$A,$A:$A,"&lt;"&amp;A3698))+SUMIFS(Movimentacao!$D:$D,Movimentacao!$C:$C,C3698,Movimentacao!$A:$A,A3698)</f>
        <v>133513</v>
      </c>
      <c r="E3698" s="2">
        <v>103.8</v>
      </c>
      <c r="F3698" s="2">
        <f t="shared" si="58"/>
        <v>13858649.4</v>
      </c>
    </row>
    <row r="3699" spans="1:6" x14ac:dyDescent="0.25">
      <c r="A3699" s="4">
        <v>44580</v>
      </c>
      <c r="B3699" t="s">
        <v>12</v>
      </c>
      <c r="C3699" t="s">
        <v>2689</v>
      </c>
      <c r="D3699" s="7">
        <f>SUMIFS($D:$D,$C:$C,C3699,$A:$A,_xlfn.MAXIFS($A:$A,$A:$A,"&lt;"&amp;A3699))+SUMIFS(Movimentacao!$D:$D,Movimentacao!$C:$C,C3699,Movimentacao!$A:$A,A3699)</f>
        <v>266540</v>
      </c>
      <c r="E3699" s="2">
        <v>101.65</v>
      </c>
      <c r="F3699" s="2">
        <f t="shared" si="58"/>
        <v>27093791</v>
      </c>
    </row>
    <row r="3700" spans="1:6" x14ac:dyDescent="0.25">
      <c r="A3700" s="4">
        <v>44580</v>
      </c>
      <c r="B3700" t="s">
        <v>12</v>
      </c>
      <c r="C3700" t="s">
        <v>2687</v>
      </c>
      <c r="D3700" s="7">
        <f>SUMIFS($D:$D,$C:$C,C3700,$A:$A,_xlfn.MAXIFS($A:$A,$A:$A,"&lt;"&amp;A3700))+SUMIFS(Movimentacao!$D:$D,Movimentacao!$C:$C,C3700,Movimentacao!$A:$A,A3700)</f>
        <v>6604</v>
      </c>
      <c r="E3700" s="2">
        <v>76.33</v>
      </c>
      <c r="F3700" s="2">
        <f t="shared" si="58"/>
        <v>504083.32</v>
      </c>
    </row>
    <row r="3701" spans="1:6" x14ac:dyDescent="0.25">
      <c r="A3701" s="4">
        <v>44580</v>
      </c>
      <c r="B3701" t="s">
        <v>12</v>
      </c>
      <c r="C3701" t="s">
        <v>2682</v>
      </c>
      <c r="D3701" s="7">
        <f>SUMIFS($D:$D,$C:$C,C3701,$A:$A,_xlfn.MAXIFS($A:$A,$A:$A,"&lt;"&amp;A3701))+SUMIFS(Movimentacao!$D:$D,Movimentacao!$C:$C,C3701,Movimentacao!$A:$A,A3701)</f>
        <v>79643</v>
      </c>
      <c r="E3701" s="2">
        <v>87.71</v>
      </c>
      <c r="F3701" s="2">
        <f t="shared" si="58"/>
        <v>6985487.5299999993</v>
      </c>
    </row>
    <row r="3702" spans="1:6" x14ac:dyDescent="0.25">
      <c r="A3702" s="4">
        <v>44580</v>
      </c>
      <c r="B3702" t="s">
        <v>12</v>
      </c>
      <c r="C3702" t="s">
        <v>2680</v>
      </c>
      <c r="D3702" s="7">
        <f>SUMIFS($D:$D,$C:$C,C3702,$A:$A,_xlfn.MAXIFS($A:$A,$A:$A,"&lt;"&amp;A3702))+SUMIFS(Movimentacao!$D:$D,Movimentacao!$C:$C,C3702,Movimentacao!$A:$A,A3702)</f>
        <v>147415</v>
      </c>
      <c r="E3702" s="2">
        <v>101.78</v>
      </c>
      <c r="F3702" s="2">
        <f t="shared" si="58"/>
        <v>15003898.699999999</v>
      </c>
    </row>
    <row r="3703" spans="1:6" x14ac:dyDescent="0.25">
      <c r="A3703" s="4">
        <v>44580</v>
      </c>
      <c r="B3703" t="s">
        <v>12</v>
      </c>
      <c r="C3703" t="s">
        <v>2672</v>
      </c>
      <c r="D3703" s="7">
        <f>SUMIFS($D:$D,$C:$C,C3703,$A:$A,_xlfn.MAXIFS($A:$A,$A:$A,"&lt;"&amp;A3703))+SUMIFS(Movimentacao!$D:$D,Movimentacao!$C:$C,C3703,Movimentacao!$A:$A,A3703)</f>
        <v>14844</v>
      </c>
      <c r="E3703" s="2">
        <v>80.010000000000005</v>
      </c>
      <c r="F3703" s="2">
        <f t="shared" si="58"/>
        <v>1187668.4400000002</v>
      </c>
    </row>
    <row r="3704" spans="1:6" x14ac:dyDescent="0.25">
      <c r="A3704" s="4">
        <v>44580</v>
      </c>
      <c r="B3704" t="s">
        <v>12</v>
      </c>
      <c r="C3704" t="s">
        <v>2671</v>
      </c>
      <c r="D3704" s="7">
        <f>SUMIFS($D:$D,$C:$C,C3704,$A:$A,_xlfn.MAXIFS($A:$A,$A:$A,"&lt;"&amp;A3704))+SUMIFS(Movimentacao!$D:$D,Movimentacao!$C:$C,C3704,Movimentacao!$A:$A,A3704)</f>
        <v>32373</v>
      </c>
      <c r="E3704" s="2">
        <v>181.98</v>
      </c>
      <c r="F3704" s="2">
        <f t="shared" si="58"/>
        <v>5891238.54</v>
      </c>
    </row>
    <row r="3705" spans="1:6" x14ac:dyDescent="0.25">
      <c r="A3705" s="4">
        <v>44580</v>
      </c>
      <c r="B3705" t="s">
        <v>12</v>
      </c>
      <c r="C3705" t="s">
        <v>56</v>
      </c>
      <c r="D3705" s="7">
        <f>SUMIFS($D:$D,$C:$C,C3705,$A:$A,_xlfn.MAXIFS($A:$A,$A:$A,"&lt;"&amp;A3705))+SUMIFS(Movimentacao!$D:$D,Movimentacao!$C:$C,C3705,Movimentacao!$A:$A,A3705)</f>
        <v>29618</v>
      </c>
      <c r="E3705" s="2">
        <v>101.8</v>
      </c>
      <c r="F3705" s="2">
        <f t="shared" si="58"/>
        <v>3015112.4</v>
      </c>
    </row>
    <row r="3706" spans="1:6" x14ac:dyDescent="0.25">
      <c r="A3706" s="4">
        <v>44580</v>
      </c>
      <c r="B3706" t="s">
        <v>12</v>
      </c>
      <c r="C3706" t="s">
        <v>55</v>
      </c>
      <c r="D3706" s="7">
        <f>SUMIFS($D:$D,$C:$C,C3706,$A:$A,_xlfn.MAXIFS($A:$A,$A:$A,"&lt;"&amp;A3706))+SUMIFS(Movimentacao!$D:$D,Movimentacao!$C:$C,C3706,Movimentacao!$A:$A,A3706)</f>
        <v>30794</v>
      </c>
      <c r="E3706" s="2">
        <v>93</v>
      </c>
      <c r="F3706" s="2">
        <f t="shared" si="58"/>
        <v>2863842</v>
      </c>
    </row>
    <row r="3707" spans="1:6" x14ac:dyDescent="0.25">
      <c r="A3707" s="4">
        <v>44580</v>
      </c>
      <c r="B3707" t="s">
        <v>12</v>
      </c>
      <c r="C3707" t="s">
        <v>52</v>
      </c>
      <c r="D3707" s="7">
        <f>SUMIFS($D:$D,$C:$C,C3707,$A:$A,_xlfn.MAXIFS($A:$A,$A:$A,"&lt;"&amp;A3707))+SUMIFS(Movimentacao!$D:$D,Movimentacao!$C:$C,C3707,Movimentacao!$A:$A,A3707)</f>
        <v>187039</v>
      </c>
      <c r="E3707" s="2">
        <v>96.68</v>
      </c>
      <c r="F3707" s="2">
        <f t="shared" si="58"/>
        <v>18082930.52</v>
      </c>
    </row>
    <row r="3708" spans="1:6" x14ac:dyDescent="0.25">
      <c r="A3708" s="4">
        <v>44580</v>
      </c>
      <c r="B3708" t="s">
        <v>12</v>
      </c>
      <c r="C3708" t="s">
        <v>51</v>
      </c>
      <c r="D3708" s="7">
        <f>SUMIFS($D:$D,$C:$C,C3708,$A:$A,_xlfn.MAXIFS($A:$A,$A:$A,"&lt;"&amp;A3708))+SUMIFS(Movimentacao!$D:$D,Movimentacao!$C:$C,C3708,Movimentacao!$A:$A,A3708)</f>
        <v>34212</v>
      </c>
      <c r="E3708" s="2">
        <v>110</v>
      </c>
      <c r="F3708" s="2">
        <f t="shared" si="58"/>
        <v>3763320</v>
      </c>
    </row>
    <row r="3709" spans="1:6" x14ac:dyDescent="0.25">
      <c r="A3709" s="4">
        <v>44580</v>
      </c>
      <c r="B3709" t="s">
        <v>12</v>
      </c>
      <c r="C3709" t="s">
        <v>50</v>
      </c>
      <c r="D3709" s="7">
        <f>SUMIFS($D:$D,$C:$C,C3709,$A:$A,_xlfn.MAXIFS($A:$A,$A:$A,"&lt;"&amp;A3709))+SUMIFS(Movimentacao!$D:$D,Movimentacao!$C:$C,C3709,Movimentacao!$A:$A,A3709)</f>
        <v>86312</v>
      </c>
      <c r="E3709" s="2">
        <v>102.97</v>
      </c>
      <c r="F3709" s="2">
        <f t="shared" si="58"/>
        <v>8887546.6400000006</v>
      </c>
    </row>
    <row r="3710" spans="1:6" x14ac:dyDescent="0.25">
      <c r="A3710" s="4">
        <v>44580</v>
      </c>
      <c r="B3710" t="s">
        <v>12</v>
      </c>
      <c r="C3710" t="s">
        <v>49</v>
      </c>
      <c r="D3710" s="7">
        <f>SUMIFS($D:$D,$C:$C,C3710,$A:$A,_xlfn.MAXIFS($A:$A,$A:$A,"&lt;"&amp;A3710))+SUMIFS(Movimentacao!$D:$D,Movimentacao!$C:$C,C3710,Movimentacao!$A:$A,A3710)</f>
        <v>32774</v>
      </c>
      <c r="E3710" s="2">
        <v>68.55</v>
      </c>
      <c r="F3710" s="2">
        <f t="shared" si="58"/>
        <v>2246657.6999999997</v>
      </c>
    </row>
    <row r="3711" spans="1:6" x14ac:dyDescent="0.25">
      <c r="A3711" s="4">
        <v>44580</v>
      </c>
      <c r="B3711" t="s">
        <v>12</v>
      </c>
      <c r="C3711" t="s">
        <v>48</v>
      </c>
      <c r="D3711" s="7">
        <f>SUMIFS($D:$D,$C:$C,C3711,$A:$A,_xlfn.MAXIFS($A:$A,$A:$A,"&lt;"&amp;A3711))+SUMIFS(Movimentacao!$D:$D,Movimentacao!$C:$C,C3711,Movimentacao!$A:$A,A3711)</f>
        <v>37548</v>
      </c>
      <c r="E3711" s="2">
        <v>100.83</v>
      </c>
      <c r="F3711" s="2">
        <f t="shared" si="58"/>
        <v>3785964.84</v>
      </c>
    </row>
    <row r="3712" spans="1:6" x14ac:dyDescent="0.25">
      <c r="A3712" s="4">
        <v>44580</v>
      </c>
      <c r="B3712" t="s">
        <v>12</v>
      </c>
      <c r="C3712" t="s">
        <v>47</v>
      </c>
      <c r="D3712" s="7">
        <f>SUMIFS($D:$D,$C:$C,C3712,$A:$A,_xlfn.MAXIFS($A:$A,$A:$A,"&lt;"&amp;A3712))+SUMIFS(Movimentacao!$D:$D,Movimentacao!$C:$C,C3712,Movimentacao!$A:$A,A3712)</f>
        <v>72562</v>
      </c>
      <c r="E3712" s="2">
        <v>79.319999999999993</v>
      </c>
      <c r="F3712" s="2">
        <f t="shared" si="58"/>
        <v>5755617.8399999999</v>
      </c>
    </row>
    <row r="3713" spans="1:6" x14ac:dyDescent="0.25">
      <c r="A3713" s="4">
        <v>44580</v>
      </c>
      <c r="B3713" t="s">
        <v>12</v>
      </c>
      <c r="C3713" t="s">
        <v>54</v>
      </c>
      <c r="D3713" s="7">
        <f>SUMIFS($D:$D,$C:$C,C3713,$A:$A,_xlfn.MAXIFS($A:$A,$A:$A,"&lt;"&amp;A3713))+SUMIFS(Movimentacao!$D:$D,Movimentacao!$C:$C,C3713,Movimentacao!$A:$A,A3713)</f>
        <v>84256</v>
      </c>
      <c r="E3713" s="2">
        <v>51.25</v>
      </c>
      <c r="F3713" s="2">
        <f t="shared" si="58"/>
        <v>4318120</v>
      </c>
    </row>
    <row r="3714" spans="1:6" x14ac:dyDescent="0.25">
      <c r="A3714" s="4">
        <v>44581</v>
      </c>
      <c r="B3714" t="s">
        <v>12</v>
      </c>
      <c r="C3714" t="s">
        <v>2685</v>
      </c>
      <c r="D3714" s="7">
        <f>SUMIFS($D:$D,$C:$C,C3714,$A:$A,_xlfn.MAXIFS($A:$A,$A:$A,"&lt;"&amp;A3714))+SUMIFS(Movimentacao!$D:$D,Movimentacao!$C:$C,C3714,Movimentacao!$A:$A,A3714)</f>
        <v>133513</v>
      </c>
      <c r="E3714" s="2">
        <v>103.98</v>
      </c>
      <c r="F3714" s="2">
        <f t="shared" si="58"/>
        <v>13882681.74</v>
      </c>
    </row>
    <row r="3715" spans="1:6" x14ac:dyDescent="0.25">
      <c r="A3715" s="4">
        <v>44581</v>
      </c>
      <c r="B3715" t="s">
        <v>12</v>
      </c>
      <c r="C3715" t="s">
        <v>2689</v>
      </c>
      <c r="D3715" s="7">
        <f>SUMIFS($D:$D,$C:$C,C3715,$A:$A,_xlfn.MAXIFS($A:$A,$A:$A,"&lt;"&amp;A3715))+SUMIFS(Movimentacao!$D:$D,Movimentacao!$C:$C,C3715,Movimentacao!$A:$A,A3715)</f>
        <v>266540</v>
      </c>
      <c r="E3715" s="2">
        <v>102</v>
      </c>
      <c r="F3715" s="2">
        <f t="shared" si="58"/>
        <v>27187080</v>
      </c>
    </row>
    <row r="3716" spans="1:6" x14ac:dyDescent="0.25">
      <c r="A3716" s="4">
        <v>44581</v>
      </c>
      <c r="B3716" t="s">
        <v>12</v>
      </c>
      <c r="C3716" t="s">
        <v>2687</v>
      </c>
      <c r="D3716" s="7">
        <f>SUMIFS($D:$D,$C:$C,C3716,$A:$A,_xlfn.MAXIFS($A:$A,$A:$A,"&lt;"&amp;A3716))+SUMIFS(Movimentacao!$D:$D,Movimentacao!$C:$C,C3716,Movimentacao!$A:$A,A3716)</f>
        <v>6604</v>
      </c>
      <c r="E3716" s="2">
        <v>76</v>
      </c>
      <c r="F3716" s="2">
        <f t="shared" si="58"/>
        <v>501904</v>
      </c>
    </row>
    <row r="3717" spans="1:6" x14ac:dyDescent="0.25">
      <c r="A3717" s="4">
        <v>44581</v>
      </c>
      <c r="B3717" t="s">
        <v>12</v>
      </c>
      <c r="C3717" t="s">
        <v>2682</v>
      </c>
      <c r="D3717" s="7">
        <f>SUMIFS($D:$D,$C:$C,C3717,$A:$A,_xlfn.MAXIFS($A:$A,$A:$A,"&lt;"&amp;A3717))+SUMIFS(Movimentacao!$D:$D,Movimentacao!$C:$C,C3717,Movimentacao!$A:$A,A3717)</f>
        <v>79643</v>
      </c>
      <c r="E3717" s="2">
        <v>87.21</v>
      </c>
      <c r="F3717" s="2">
        <f t="shared" si="58"/>
        <v>6945666.0299999993</v>
      </c>
    </row>
    <row r="3718" spans="1:6" x14ac:dyDescent="0.25">
      <c r="A3718" s="4">
        <v>44581</v>
      </c>
      <c r="B3718" t="s">
        <v>12</v>
      </c>
      <c r="C3718" t="s">
        <v>2680</v>
      </c>
      <c r="D3718" s="7">
        <f>SUMIFS($D:$D,$C:$C,C3718,$A:$A,_xlfn.MAXIFS($A:$A,$A:$A,"&lt;"&amp;A3718))+SUMIFS(Movimentacao!$D:$D,Movimentacao!$C:$C,C3718,Movimentacao!$A:$A,A3718)</f>
        <v>147415</v>
      </c>
      <c r="E3718" s="2">
        <v>103</v>
      </c>
      <c r="F3718" s="2">
        <f t="shared" si="58"/>
        <v>15183745</v>
      </c>
    </row>
    <row r="3719" spans="1:6" x14ac:dyDescent="0.25">
      <c r="A3719" s="4">
        <v>44581</v>
      </c>
      <c r="B3719" t="s">
        <v>12</v>
      </c>
      <c r="C3719" t="s">
        <v>2672</v>
      </c>
      <c r="D3719" s="7">
        <f>SUMIFS($D:$D,$C:$C,C3719,$A:$A,_xlfn.MAXIFS($A:$A,$A:$A,"&lt;"&amp;A3719))+SUMIFS(Movimentacao!$D:$D,Movimentacao!$C:$C,C3719,Movimentacao!$A:$A,A3719)</f>
        <v>14844</v>
      </c>
      <c r="E3719" s="2">
        <v>78.400000000000006</v>
      </c>
      <c r="F3719" s="2">
        <f t="shared" si="58"/>
        <v>1163769.6000000001</v>
      </c>
    </row>
    <row r="3720" spans="1:6" x14ac:dyDescent="0.25">
      <c r="A3720" s="4">
        <v>44581</v>
      </c>
      <c r="B3720" t="s">
        <v>12</v>
      </c>
      <c r="C3720" t="s">
        <v>56</v>
      </c>
      <c r="D3720" s="7">
        <f>SUMIFS($D:$D,$C:$C,C3720,$A:$A,_xlfn.MAXIFS($A:$A,$A:$A,"&lt;"&amp;A3720))+SUMIFS(Movimentacao!$D:$D,Movimentacao!$C:$C,C3720,Movimentacao!$A:$A,A3720)</f>
        <v>29618</v>
      </c>
      <c r="E3720" s="2">
        <v>100.1</v>
      </c>
      <c r="F3720" s="2">
        <f t="shared" si="58"/>
        <v>2964761.8</v>
      </c>
    </row>
    <row r="3721" spans="1:6" x14ac:dyDescent="0.25">
      <c r="A3721" s="4">
        <v>44581</v>
      </c>
      <c r="B3721" t="s">
        <v>12</v>
      </c>
      <c r="C3721" t="s">
        <v>2671</v>
      </c>
      <c r="D3721" s="7">
        <f>SUMIFS($D:$D,$C:$C,C3721,$A:$A,_xlfn.MAXIFS($A:$A,$A:$A,"&lt;"&amp;A3721))+SUMIFS(Movimentacao!$D:$D,Movimentacao!$C:$C,C3721,Movimentacao!$A:$A,A3721)</f>
        <v>32373</v>
      </c>
      <c r="E3721" s="2">
        <v>180.23</v>
      </c>
      <c r="F3721" s="2">
        <f t="shared" ref="F3721:F3784" si="59">D3721*E3721</f>
        <v>5834585.79</v>
      </c>
    </row>
    <row r="3722" spans="1:6" x14ac:dyDescent="0.25">
      <c r="A3722" s="4">
        <v>44581</v>
      </c>
      <c r="B3722" t="s">
        <v>12</v>
      </c>
      <c r="C3722" t="s">
        <v>54</v>
      </c>
      <c r="D3722" s="7">
        <f>SUMIFS($D:$D,$C:$C,C3722,$A:$A,_xlfn.MAXIFS($A:$A,$A:$A,"&lt;"&amp;A3722))+SUMIFS(Movimentacao!$D:$D,Movimentacao!$C:$C,C3722,Movimentacao!$A:$A,A3722)</f>
        <v>84256</v>
      </c>
      <c r="E3722" s="2">
        <v>50.85</v>
      </c>
      <c r="F3722" s="2">
        <f t="shared" si="59"/>
        <v>4284417.6000000006</v>
      </c>
    </row>
    <row r="3723" spans="1:6" x14ac:dyDescent="0.25">
      <c r="A3723" s="4">
        <v>44581</v>
      </c>
      <c r="B3723" t="s">
        <v>12</v>
      </c>
      <c r="C3723" t="s">
        <v>52</v>
      </c>
      <c r="D3723" s="7">
        <f>SUMIFS($D:$D,$C:$C,C3723,$A:$A,_xlfn.MAXIFS($A:$A,$A:$A,"&lt;"&amp;A3723))+SUMIFS(Movimentacao!$D:$D,Movimentacao!$C:$C,C3723,Movimentacao!$A:$A,A3723)</f>
        <v>187039</v>
      </c>
      <c r="E3723" s="2">
        <v>96.92</v>
      </c>
      <c r="F3723" s="2">
        <f t="shared" si="59"/>
        <v>18127819.879999999</v>
      </c>
    </row>
    <row r="3724" spans="1:6" x14ac:dyDescent="0.25">
      <c r="A3724" s="4">
        <v>44581</v>
      </c>
      <c r="B3724" t="s">
        <v>12</v>
      </c>
      <c r="C3724" t="s">
        <v>51</v>
      </c>
      <c r="D3724" s="7">
        <f>SUMIFS($D:$D,$C:$C,C3724,$A:$A,_xlfn.MAXIFS($A:$A,$A:$A,"&lt;"&amp;A3724))+SUMIFS(Movimentacao!$D:$D,Movimentacao!$C:$C,C3724,Movimentacao!$A:$A,A3724)</f>
        <v>34212</v>
      </c>
      <c r="E3724" s="2">
        <v>109.5</v>
      </c>
      <c r="F3724" s="2">
        <f t="shared" si="59"/>
        <v>3746214</v>
      </c>
    </row>
    <row r="3725" spans="1:6" x14ac:dyDescent="0.25">
      <c r="A3725" s="4">
        <v>44581</v>
      </c>
      <c r="B3725" t="s">
        <v>12</v>
      </c>
      <c r="C3725" t="s">
        <v>50</v>
      </c>
      <c r="D3725" s="7">
        <f>SUMIFS($D:$D,$C:$C,C3725,$A:$A,_xlfn.MAXIFS($A:$A,$A:$A,"&lt;"&amp;A3725))+SUMIFS(Movimentacao!$D:$D,Movimentacao!$C:$C,C3725,Movimentacao!$A:$A,A3725)</f>
        <v>86312</v>
      </c>
      <c r="E3725" s="2">
        <v>102.1</v>
      </c>
      <c r="F3725" s="2">
        <f t="shared" si="59"/>
        <v>8812455.1999999993</v>
      </c>
    </row>
    <row r="3726" spans="1:6" x14ac:dyDescent="0.25">
      <c r="A3726" s="4">
        <v>44581</v>
      </c>
      <c r="B3726" t="s">
        <v>12</v>
      </c>
      <c r="C3726" t="s">
        <v>49</v>
      </c>
      <c r="D3726" s="7">
        <f>SUMIFS($D:$D,$C:$C,C3726,$A:$A,_xlfn.MAXIFS($A:$A,$A:$A,"&lt;"&amp;A3726))+SUMIFS(Movimentacao!$D:$D,Movimentacao!$C:$C,C3726,Movimentacao!$A:$A,A3726)</f>
        <v>32774</v>
      </c>
      <c r="E3726" s="2">
        <v>68.58</v>
      </c>
      <c r="F3726" s="2">
        <f t="shared" si="59"/>
        <v>2247640.92</v>
      </c>
    </row>
    <row r="3727" spans="1:6" x14ac:dyDescent="0.25">
      <c r="A3727" s="4">
        <v>44581</v>
      </c>
      <c r="B3727" t="s">
        <v>12</v>
      </c>
      <c r="C3727" t="s">
        <v>48</v>
      </c>
      <c r="D3727" s="7">
        <f>SUMIFS($D:$D,$C:$C,C3727,$A:$A,_xlfn.MAXIFS($A:$A,$A:$A,"&lt;"&amp;A3727))+SUMIFS(Movimentacao!$D:$D,Movimentacao!$C:$C,C3727,Movimentacao!$A:$A,A3727)</f>
        <v>37548</v>
      </c>
      <c r="E3727" s="2">
        <v>98.6</v>
      </c>
      <c r="F3727" s="2">
        <f t="shared" si="59"/>
        <v>3702232.8</v>
      </c>
    </row>
    <row r="3728" spans="1:6" x14ac:dyDescent="0.25">
      <c r="A3728" s="4">
        <v>44581</v>
      </c>
      <c r="B3728" t="s">
        <v>12</v>
      </c>
      <c r="C3728" t="s">
        <v>47</v>
      </c>
      <c r="D3728" s="7">
        <f>SUMIFS($D:$D,$C:$C,C3728,$A:$A,_xlfn.MAXIFS($A:$A,$A:$A,"&lt;"&amp;A3728))+SUMIFS(Movimentacao!$D:$D,Movimentacao!$C:$C,C3728,Movimentacao!$A:$A,A3728)</f>
        <v>72562</v>
      </c>
      <c r="E3728" s="2">
        <v>79.06</v>
      </c>
      <c r="F3728" s="2">
        <f t="shared" si="59"/>
        <v>5736751.7199999997</v>
      </c>
    </row>
    <row r="3729" spans="1:6" x14ac:dyDescent="0.25">
      <c r="A3729" s="4">
        <v>44581</v>
      </c>
      <c r="B3729" t="s">
        <v>12</v>
      </c>
      <c r="C3729" t="s">
        <v>55</v>
      </c>
      <c r="D3729" s="7">
        <f>SUMIFS($D:$D,$C:$C,C3729,$A:$A,_xlfn.MAXIFS($A:$A,$A:$A,"&lt;"&amp;A3729))+SUMIFS(Movimentacao!$D:$D,Movimentacao!$C:$C,C3729,Movimentacao!$A:$A,A3729)</f>
        <v>30794</v>
      </c>
      <c r="E3729" s="2">
        <v>93</v>
      </c>
      <c r="F3729" s="2">
        <f t="shared" si="59"/>
        <v>2863842</v>
      </c>
    </row>
    <row r="3730" spans="1:6" x14ac:dyDescent="0.25">
      <c r="A3730" s="4">
        <v>44582</v>
      </c>
      <c r="B3730" t="s">
        <v>12</v>
      </c>
      <c r="C3730" t="s">
        <v>2685</v>
      </c>
      <c r="D3730" s="7">
        <f>SUMIFS($D:$D,$C:$C,C3730,$A:$A,_xlfn.MAXIFS($A:$A,$A:$A,"&lt;"&amp;A3730))+SUMIFS(Movimentacao!$D:$D,Movimentacao!$C:$C,C3730,Movimentacao!$A:$A,A3730)</f>
        <v>133513</v>
      </c>
      <c r="E3730" s="2">
        <v>104.5</v>
      </c>
      <c r="F3730" s="2">
        <f t="shared" si="59"/>
        <v>13952108.5</v>
      </c>
    </row>
    <row r="3731" spans="1:6" x14ac:dyDescent="0.25">
      <c r="A3731" s="4">
        <v>44582</v>
      </c>
      <c r="B3731" t="s">
        <v>12</v>
      </c>
      <c r="C3731" t="s">
        <v>2689</v>
      </c>
      <c r="D3731" s="7">
        <f>SUMIFS($D:$D,$C:$C,C3731,$A:$A,_xlfn.MAXIFS($A:$A,$A:$A,"&lt;"&amp;A3731))+SUMIFS(Movimentacao!$D:$D,Movimentacao!$C:$C,C3731,Movimentacao!$A:$A,A3731)</f>
        <v>266540</v>
      </c>
      <c r="E3731" s="2">
        <v>102.38</v>
      </c>
      <c r="F3731" s="2">
        <f t="shared" si="59"/>
        <v>27288365.199999999</v>
      </c>
    </row>
    <row r="3732" spans="1:6" x14ac:dyDescent="0.25">
      <c r="A3732" s="4">
        <v>44582</v>
      </c>
      <c r="B3732" t="s">
        <v>12</v>
      </c>
      <c r="C3732" t="s">
        <v>2687</v>
      </c>
      <c r="D3732" s="7">
        <f>SUMIFS($D:$D,$C:$C,C3732,$A:$A,_xlfn.MAXIFS($A:$A,$A:$A,"&lt;"&amp;A3732))+SUMIFS(Movimentacao!$D:$D,Movimentacao!$C:$C,C3732,Movimentacao!$A:$A,A3732)</f>
        <v>6604</v>
      </c>
      <c r="E3732" s="2">
        <v>76.59</v>
      </c>
      <c r="F3732" s="2">
        <f t="shared" si="59"/>
        <v>505800.36000000004</v>
      </c>
    </row>
    <row r="3733" spans="1:6" x14ac:dyDescent="0.25">
      <c r="A3733" s="4">
        <v>44582</v>
      </c>
      <c r="B3733" t="s">
        <v>12</v>
      </c>
      <c r="C3733" t="s">
        <v>2682</v>
      </c>
      <c r="D3733" s="7">
        <f>SUMIFS($D:$D,$C:$C,C3733,$A:$A,_xlfn.MAXIFS($A:$A,$A:$A,"&lt;"&amp;A3733))+SUMIFS(Movimentacao!$D:$D,Movimentacao!$C:$C,C3733,Movimentacao!$A:$A,A3733)</f>
        <v>79643</v>
      </c>
      <c r="E3733" s="2">
        <v>87.17</v>
      </c>
      <c r="F3733" s="2">
        <f t="shared" si="59"/>
        <v>6942480.3100000005</v>
      </c>
    </row>
    <row r="3734" spans="1:6" x14ac:dyDescent="0.25">
      <c r="A3734" s="4">
        <v>44582</v>
      </c>
      <c r="B3734" t="s">
        <v>12</v>
      </c>
      <c r="C3734" t="s">
        <v>2680</v>
      </c>
      <c r="D3734" s="7">
        <f>SUMIFS($D:$D,$C:$C,C3734,$A:$A,_xlfn.MAXIFS($A:$A,$A:$A,"&lt;"&amp;A3734))+SUMIFS(Movimentacao!$D:$D,Movimentacao!$C:$C,C3734,Movimentacao!$A:$A,A3734)</f>
        <v>147415</v>
      </c>
      <c r="E3734" s="2">
        <v>103.15</v>
      </c>
      <c r="F3734" s="2">
        <f t="shared" si="59"/>
        <v>15205857.25</v>
      </c>
    </row>
    <row r="3735" spans="1:6" x14ac:dyDescent="0.25">
      <c r="A3735" s="4">
        <v>44582</v>
      </c>
      <c r="B3735" t="s">
        <v>12</v>
      </c>
      <c r="C3735" t="s">
        <v>2672</v>
      </c>
      <c r="D3735" s="7">
        <f>SUMIFS($D:$D,$C:$C,C3735,$A:$A,_xlfn.MAXIFS($A:$A,$A:$A,"&lt;"&amp;A3735))+SUMIFS(Movimentacao!$D:$D,Movimentacao!$C:$C,C3735,Movimentacao!$A:$A,A3735)</f>
        <v>14844</v>
      </c>
      <c r="E3735" s="2">
        <v>78.400000000000006</v>
      </c>
      <c r="F3735" s="2">
        <f t="shared" si="59"/>
        <v>1163769.6000000001</v>
      </c>
    </row>
    <row r="3736" spans="1:6" x14ac:dyDescent="0.25">
      <c r="A3736" s="4">
        <v>44582</v>
      </c>
      <c r="B3736" t="s">
        <v>12</v>
      </c>
      <c r="C3736" t="s">
        <v>2671</v>
      </c>
      <c r="D3736" s="7">
        <f>SUMIFS($D:$D,$C:$C,C3736,$A:$A,_xlfn.MAXIFS($A:$A,$A:$A,"&lt;"&amp;A3736))+SUMIFS(Movimentacao!$D:$D,Movimentacao!$C:$C,C3736,Movimentacao!$A:$A,A3736)</f>
        <v>32373</v>
      </c>
      <c r="E3736" s="2">
        <v>179.51</v>
      </c>
      <c r="F3736" s="2">
        <f t="shared" si="59"/>
        <v>5811277.2299999995</v>
      </c>
    </row>
    <row r="3737" spans="1:6" x14ac:dyDescent="0.25">
      <c r="A3737" s="4">
        <v>44582</v>
      </c>
      <c r="B3737" t="s">
        <v>12</v>
      </c>
      <c r="C3737" t="s">
        <v>56</v>
      </c>
      <c r="D3737" s="7">
        <f>SUMIFS($D:$D,$C:$C,C3737,$A:$A,_xlfn.MAXIFS($A:$A,$A:$A,"&lt;"&amp;A3737))+SUMIFS(Movimentacao!$D:$D,Movimentacao!$C:$C,C3737,Movimentacao!$A:$A,A3737)</f>
        <v>29618</v>
      </c>
      <c r="E3737" s="2">
        <v>101.5</v>
      </c>
      <c r="F3737" s="2">
        <f t="shared" si="59"/>
        <v>3006227</v>
      </c>
    </row>
    <row r="3738" spans="1:6" x14ac:dyDescent="0.25">
      <c r="A3738" s="4">
        <v>44582</v>
      </c>
      <c r="B3738" t="s">
        <v>12</v>
      </c>
      <c r="C3738" t="s">
        <v>55</v>
      </c>
      <c r="D3738" s="7">
        <f>SUMIFS($D:$D,$C:$C,C3738,$A:$A,_xlfn.MAXIFS($A:$A,$A:$A,"&lt;"&amp;A3738))+SUMIFS(Movimentacao!$D:$D,Movimentacao!$C:$C,C3738,Movimentacao!$A:$A,A3738)</f>
        <v>30794</v>
      </c>
      <c r="E3738" s="2">
        <v>92.98</v>
      </c>
      <c r="F3738" s="2">
        <f t="shared" si="59"/>
        <v>2863226.12</v>
      </c>
    </row>
    <row r="3739" spans="1:6" x14ac:dyDescent="0.25">
      <c r="A3739" s="4">
        <v>44582</v>
      </c>
      <c r="B3739" t="s">
        <v>12</v>
      </c>
      <c r="C3739" t="s">
        <v>54</v>
      </c>
      <c r="D3739" s="7">
        <f>SUMIFS($D:$D,$C:$C,C3739,$A:$A,_xlfn.MAXIFS($A:$A,$A:$A,"&lt;"&amp;A3739))+SUMIFS(Movimentacao!$D:$D,Movimentacao!$C:$C,C3739,Movimentacao!$A:$A,A3739)</f>
        <v>84256</v>
      </c>
      <c r="E3739" s="2">
        <v>51.14</v>
      </c>
      <c r="F3739" s="2">
        <f t="shared" si="59"/>
        <v>4308851.84</v>
      </c>
    </row>
    <row r="3740" spans="1:6" x14ac:dyDescent="0.25">
      <c r="A3740" s="4">
        <v>44582</v>
      </c>
      <c r="B3740" t="s">
        <v>12</v>
      </c>
      <c r="C3740" t="s">
        <v>52</v>
      </c>
      <c r="D3740" s="7">
        <f>SUMIFS($D:$D,$C:$C,C3740,$A:$A,_xlfn.MAXIFS($A:$A,$A:$A,"&lt;"&amp;A3740))+SUMIFS(Movimentacao!$D:$D,Movimentacao!$C:$C,C3740,Movimentacao!$A:$A,A3740)</f>
        <v>187039</v>
      </c>
      <c r="E3740" s="2">
        <v>97.25</v>
      </c>
      <c r="F3740" s="2">
        <f t="shared" si="59"/>
        <v>18189542.75</v>
      </c>
    </row>
    <row r="3741" spans="1:6" x14ac:dyDescent="0.25">
      <c r="A3741" s="4">
        <v>44582</v>
      </c>
      <c r="B3741" t="s">
        <v>12</v>
      </c>
      <c r="C3741" t="s">
        <v>51</v>
      </c>
      <c r="D3741" s="7">
        <f>SUMIFS($D:$D,$C:$C,C3741,$A:$A,_xlfn.MAXIFS($A:$A,$A:$A,"&lt;"&amp;A3741))+SUMIFS(Movimentacao!$D:$D,Movimentacao!$C:$C,C3741,Movimentacao!$A:$A,A3741)</f>
        <v>34212</v>
      </c>
      <c r="E3741" s="2">
        <v>110.05</v>
      </c>
      <c r="F3741" s="2">
        <f t="shared" si="59"/>
        <v>3765030.6</v>
      </c>
    </row>
    <row r="3742" spans="1:6" x14ac:dyDescent="0.25">
      <c r="A3742" s="4">
        <v>44582</v>
      </c>
      <c r="B3742" t="s">
        <v>12</v>
      </c>
      <c r="C3742" t="s">
        <v>50</v>
      </c>
      <c r="D3742" s="7">
        <f>SUMIFS($D:$D,$C:$C,C3742,$A:$A,_xlfn.MAXIFS($A:$A,$A:$A,"&lt;"&amp;A3742))+SUMIFS(Movimentacao!$D:$D,Movimentacao!$C:$C,C3742,Movimentacao!$A:$A,A3742)</f>
        <v>86312</v>
      </c>
      <c r="E3742" s="2">
        <v>101.37</v>
      </c>
      <c r="F3742" s="2">
        <f t="shared" si="59"/>
        <v>8749447.4399999995</v>
      </c>
    </row>
    <row r="3743" spans="1:6" x14ac:dyDescent="0.25">
      <c r="A3743" s="4">
        <v>44582</v>
      </c>
      <c r="B3743" t="s">
        <v>12</v>
      </c>
      <c r="C3743" t="s">
        <v>49</v>
      </c>
      <c r="D3743" s="7">
        <f>SUMIFS($D:$D,$C:$C,C3743,$A:$A,_xlfn.MAXIFS($A:$A,$A:$A,"&lt;"&amp;A3743))+SUMIFS(Movimentacao!$D:$D,Movimentacao!$C:$C,C3743,Movimentacao!$A:$A,A3743)</f>
        <v>32774</v>
      </c>
      <c r="E3743" s="2">
        <v>68.33</v>
      </c>
      <c r="F3743" s="2">
        <f t="shared" si="59"/>
        <v>2239447.42</v>
      </c>
    </row>
    <row r="3744" spans="1:6" x14ac:dyDescent="0.25">
      <c r="A3744" s="4">
        <v>44582</v>
      </c>
      <c r="B3744" t="s">
        <v>12</v>
      </c>
      <c r="C3744" t="s">
        <v>48</v>
      </c>
      <c r="D3744" s="7">
        <f>SUMIFS($D:$D,$C:$C,C3744,$A:$A,_xlfn.MAXIFS($A:$A,$A:$A,"&lt;"&amp;A3744))+SUMIFS(Movimentacao!$D:$D,Movimentacao!$C:$C,C3744,Movimentacao!$A:$A,A3744)</f>
        <v>37548</v>
      </c>
      <c r="E3744" s="2">
        <v>97</v>
      </c>
      <c r="F3744" s="2">
        <f t="shared" si="59"/>
        <v>3642156</v>
      </c>
    </row>
    <row r="3745" spans="1:6" x14ac:dyDescent="0.25">
      <c r="A3745" s="4">
        <v>44582</v>
      </c>
      <c r="B3745" t="s">
        <v>12</v>
      </c>
      <c r="C3745" t="s">
        <v>47</v>
      </c>
      <c r="D3745" s="7">
        <f>SUMIFS($D:$D,$C:$C,C3745,$A:$A,_xlfn.MAXIFS($A:$A,$A:$A,"&lt;"&amp;A3745))+SUMIFS(Movimentacao!$D:$D,Movimentacao!$C:$C,C3745,Movimentacao!$A:$A,A3745)</f>
        <v>72562</v>
      </c>
      <c r="E3745" s="2">
        <v>78.47</v>
      </c>
      <c r="F3745" s="2">
        <f t="shared" si="59"/>
        <v>5693940.1399999997</v>
      </c>
    </row>
    <row r="3746" spans="1:6" x14ac:dyDescent="0.25">
      <c r="A3746" s="4">
        <v>44585</v>
      </c>
      <c r="B3746" t="s">
        <v>12</v>
      </c>
      <c r="C3746" t="s">
        <v>2689</v>
      </c>
      <c r="D3746" s="7">
        <f>SUMIFS($D:$D,$C:$C,C3746,$A:$A,_xlfn.MAXIFS($A:$A,$A:$A,"&lt;"&amp;A3746))+SUMIFS(Movimentacao!$D:$D,Movimentacao!$C:$C,C3746,Movimentacao!$A:$A,A3746)</f>
        <v>266540</v>
      </c>
      <c r="E3746" s="2">
        <v>102.05</v>
      </c>
      <c r="F3746" s="2">
        <f t="shared" si="59"/>
        <v>27200407</v>
      </c>
    </row>
    <row r="3747" spans="1:6" x14ac:dyDescent="0.25">
      <c r="A3747" s="4">
        <v>44585</v>
      </c>
      <c r="B3747" t="s">
        <v>12</v>
      </c>
      <c r="C3747" t="s">
        <v>2687</v>
      </c>
      <c r="D3747" s="7">
        <f>SUMIFS($D:$D,$C:$C,C3747,$A:$A,_xlfn.MAXIFS($A:$A,$A:$A,"&lt;"&amp;A3747))+SUMIFS(Movimentacao!$D:$D,Movimentacao!$C:$C,C3747,Movimentacao!$A:$A,A3747)</f>
        <v>6604</v>
      </c>
      <c r="E3747" s="2">
        <v>75.45</v>
      </c>
      <c r="F3747" s="2">
        <f t="shared" si="59"/>
        <v>498271.80000000005</v>
      </c>
    </row>
    <row r="3748" spans="1:6" x14ac:dyDescent="0.25">
      <c r="A3748" s="4">
        <v>44585</v>
      </c>
      <c r="B3748" t="s">
        <v>12</v>
      </c>
      <c r="C3748" t="s">
        <v>2682</v>
      </c>
      <c r="D3748" s="7">
        <f>SUMIFS($D:$D,$C:$C,C3748,$A:$A,_xlfn.MAXIFS($A:$A,$A:$A,"&lt;"&amp;A3748))+SUMIFS(Movimentacao!$D:$D,Movimentacao!$C:$C,C3748,Movimentacao!$A:$A,A3748)</f>
        <v>79643</v>
      </c>
      <c r="E3748" s="2">
        <v>88.7</v>
      </c>
      <c r="F3748" s="2">
        <f t="shared" si="59"/>
        <v>7064334.1000000006</v>
      </c>
    </row>
    <row r="3749" spans="1:6" x14ac:dyDescent="0.25">
      <c r="A3749" s="4">
        <v>44585</v>
      </c>
      <c r="B3749" t="s">
        <v>12</v>
      </c>
      <c r="C3749" t="s">
        <v>2680</v>
      </c>
      <c r="D3749" s="7">
        <f>SUMIFS($D:$D,$C:$C,C3749,$A:$A,_xlfn.MAXIFS($A:$A,$A:$A,"&lt;"&amp;A3749))+SUMIFS(Movimentacao!$D:$D,Movimentacao!$C:$C,C3749,Movimentacao!$A:$A,A3749)</f>
        <v>147415</v>
      </c>
      <c r="E3749" s="2">
        <v>103.5</v>
      </c>
      <c r="F3749" s="2">
        <f t="shared" si="59"/>
        <v>15257452.5</v>
      </c>
    </row>
    <row r="3750" spans="1:6" x14ac:dyDescent="0.25">
      <c r="A3750" s="4">
        <v>44585</v>
      </c>
      <c r="B3750" t="s">
        <v>12</v>
      </c>
      <c r="C3750" t="s">
        <v>2672</v>
      </c>
      <c r="D3750" s="7">
        <f>SUMIFS($D:$D,$C:$C,C3750,$A:$A,_xlfn.MAXIFS($A:$A,$A:$A,"&lt;"&amp;A3750))+SUMIFS(Movimentacao!$D:$D,Movimentacao!$C:$C,C3750,Movimentacao!$A:$A,A3750)</f>
        <v>14844</v>
      </c>
      <c r="E3750" s="2">
        <v>77.650000000000006</v>
      </c>
      <c r="F3750" s="2">
        <f t="shared" si="59"/>
        <v>1152636.6000000001</v>
      </c>
    </row>
    <row r="3751" spans="1:6" x14ac:dyDescent="0.25">
      <c r="A3751" s="4">
        <v>44585</v>
      </c>
      <c r="B3751" t="s">
        <v>12</v>
      </c>
      <c r="C3751" t="s">
        <v>2671</v>
      </c>
      <c r="D3751" s="7">
        <f>SUMIFS($D:$D,$C:$C,C3751,$A:$A,_xlfn.MAXIFS($A:$A,$A:$A,"&lt;"&amp;A3751))+SUMIFS(Movimentacao!$D:$D,Movimentacao!$C:$C,C3751,Movimentacao!$A:$A,A3751)</f>
        <v>32373</v>
      </c>
      <c r="E3751" s="2">
        <v>176.8</v>
      </c>
      <c r="F3751" s="2">
        <f t="shared" si="59"/>
        <v>5723546.4000000004</v>
      </c>
    </row>
    <row r="3752" spans="1:6" x14ac:dyDescent="0.25">
      <c r="A3752" s="4">
        <v>44585</v>
      </c>
      <c r="B3752" t="s">
        <v>12</v>
      </c>
      <c r="C3752" t="s">
        <v>56</v>
      </c>
      <c r="D3752" s="7">
        <f>SUMIFS($D:$D,$C:$C,C3752,$A:$A,_xlfn.MAXIFS($A:$A,$A:$A,"&lt;"&amp;A3752))+SUMIFS(Movimentacao!$D:$D,Movimentacao!$C:$C,C3752,Movimentacao!$A:$A,A3752)</f>
        <v>29618</v>
      </c>
      <c r="E3752" s="2">
        <v>100.96</v>
      </c>
      <c r="F3752" s="2">
        <f t="shared" si="59"/>
        <v>2990233.28</v>
      </c>
    </row>
    <row r="3753" spans="1:6" x14ac:dyDescent="0.25">
      <c r="A3753" s="4">
        <v>44585</v>
      </c>
      <c r="B3753" t="s">
        <v>12</v>
      </c>
      <c r="C3753" t="s">
        <v>2685</v>
      </c>
      <c r="D3753" s="7">
        <f>SUMIFS($D:$D,$C:$C,C3753,$A:$A,_xlfn.MAXIFS($A:$A,$A:$A,"&lt;"&amp;A3753))+SUMIFS(Movimentacao!$D:$D,Movimentacao!$C:$C,C3753,Movimentacao!$A:$A,A3753)</f>
        <v>133513</v>
      </c>
      <c r="E3753" s="2">
        <v>104.2</v>
      </c>
      <c r="F3753" s="2">
        <f t="shared" si="59"/>
        <v>13912054.6</v>
      </c>
    </row>
    <row r="3754" spans="1:6" x14ac:dyDescent="0.25">
      <c r="A3754" s="4">
        <v>44585</v>
      </c>
      <c r="B3754" t="s">
        <v>12</v>
      </c>
      <c r="C3754" t="s">
        <v>54</v>
      </c>
      <c r="D3754" s="7">
        <f>SUMIFS($D:$D,$C:$C,C3754,$A:$A,_xlfn.MAXIFS($A:$A,$A:$A,"&lt;"&amp;A3754))+SUMIFS(Movimentacao!$D:$D,Movimentacao!$C:$C,C3754,Movimentacao!$A:$A,A3754)</f>
        <v>84256</v>
      </c>
      <c r="E3754" s="2">
        <v>51.32</v>
      </c>
      <c r="F3754" s="2">
        <f t="shared" si="59"/>
        <v>4324017.92</v>
      </c>
    </row>
    <row r="3755" spans="1:6" x14ac:dyDescent="0.25">
      <c r="A3755" s="4">
        <v>44585</v>
      </c>
      <c r="B3755" t="s">
        <v>12</v>
      </c>
      <c r="C3755" t="s">
        <v>52</v>
      </c>
      <c r="D3755" s="7">
        <f>SUMIFS($D:$D,$C:$C,C3755,$A:$A,_xlfn.MAXIFS($A:$A,$A:$A,"&lt;"&amp;A3755))+SUMIFS(Movimentacao!$D:$D,Movimentacao!$C:$C,C3755,Movimentacao!$A:$A,A3755)</f>
        <v>187039</v>
      </c>
      <c r="E3755" s="2">
        <v>97.3</v>
      </c>
      <c r="F3755" s="2">
        <f t="shared" si="59"/>
        <v>18198894.699999999</v>
      </c>
    </row>
    <row r="3756" spans="1:6" x14ac:dyDescent="0.25">
      <c r="A3756" s="4">
        <v>44585</v>
      </c>
      <c r="B3756" t="s">
        <v>12</v>
      </c>
      <c r="C3756" t="s">
        <v>51</v>
      </c>
      <c r="D3756" s="7">
        <f>SUMIFS($D:$D,$C:$C,C3756,$A:$A,_xlfn.MAXIFS($A:$A,$A:$A,"&lt;"&amp;A3756))+SUMIFS(Movimentacao!$D:$D,Movimentacao!$C:$C,C3756,Movimentacao!$A:$A,A3756)</f>
        <v>34212</v>
      </c>
      <c r="E3756" s="2">
        <v>110.5</v>
      </c>
      <c r="F3756" s="2">
        <f t="shared" si="59"/>
        <v>3780426</v>
      </c>
    </row>
    <row r="3757" spans="1:6" x14ac:dyDescent="0.25">
      <c r="A3757" s="4">
        <v>44585</v>
      </c>
      <c r="B3757" t="s">
        <v>12</v>
      </c>
      <c r="C3757" t="s">
        <v>50</v>
      </c>
      <c r="D3757" s="7">
        <f>SUMIFS($D:$D,$C:$C,C3757,$A:$A,_xlfn.MAXIFS($A:$A,$A:$A,"&lt;"&amp;A3757))+SUMIFS(Movimentacao!$D:$D,Movimentacao!$C:$C,C3757,Movimentacao!$A:$A,A3757)</f>
        <v>86312</v>
      </c>
      <c r="E3757" s="2">
        <v>102.7</v>
      </c>
      <c r="F3757" s="2">
        <f t="shared" si="59"/>
        <v>8864242.4000000004</v>
      </c>
    </row>
    <row r="3758" spans="1:6" x14ac:dyDescent="0.25">
      <c r="A3758" s="4">
        <v>44585</v>
      </c>
      <c r="B3758" t="s">
        <v>12</v>
      </c>
      <c r="C3758" t="s">
        <v>49</v>
      </c>
      <c r="D3758" s="7">
        <f>SUMIFS($D:$D,$C:$C,C3758,$A:$A,_xlfn.MAXIFS($A:$A,$A:$A,"&lt;"&amp;A3758))+SUMIFS(Movimentacao!$D:$D,Movimentacao!$C:$C,C3758,Movimentacao!$A:$A,A3758)</f>
        <v>32774</v>
      </c>
      <c r="E3758" s="2">
        <v>68.09</v>
      </c>
      <c r="F3758" s="2">
        <f t="shared" si="59"/>
        <v>2231581.66</v>
      </c>
    </row>
    <row r="3759" spans="1:6" x14ac:dyDescent="0.25">
      <c r="A3759" s="4">
        <v>44585</v>
      </c>
      <c r="B3759" t="s">
        <v>12</v>
      </c>
      <c r="C3759" t="s">
        <v>48</v>
      </c>
      <c r="D3759" s="7">
        <f>SUMIFS($D:$D,$C:$C,C3759,$A:$A,_xlfn.MAXIFS($A:$A,$A:$A,"&lt;"&amp;A3759))+SUMIFS(Movimentacao!$D:$D,Movimentacao!$C:$C,C3759,Movimentacao!$A:$A,A3759)</f>
        <v>37548</v>
      </c>
      <c r="E3759" s="2">
        <v>97.99</v>
      </c>
      <c r="F3759" s="2">
        <f t="shared" si="59"/>
        <v>3679328.52</v>
      </c>
    </row>
    <row r="3760" spans="1:6" x14ac:dyDescent="0.25">
      <c r="A3760" s="4">
        <v>44585</v>
      </c>
      <c r="B3760" t="s">
        <v>12</v>
      </c>
      <c r="C3760" t="s">
        <v>47</v>
      </c>
      <c r="D3760" s="7">
        <f>SUMIFS($D:$D,$C:$C,C3760,$A:$A,_xlfn.MAXIFS($A:$A,$A:$A,"&lt;"&amp;A3760))+SUMIFS(Movimentacao!$D:$D,Movimentacao!$C:$C,C3760,Movimentacao!$A:$A,A3760)</f>
        <v>72562</v>
      </c>
      <c r="E3760" s="2">
        <v>77.92</v>
      </c>
      <c r="F3760" s="2">
        <f t="shared" si="59"/>
        <v>5654031.04</v>
      </c>
    </row>
    <row r="3761" spans="1:6" x14ac:dyDescent="0.25">
      <c r="A3761" s="4">
        <v>44585</v>
      </c>
      <c r="B3761" t="s">
        <v>12</v>
      </c>
      <c r="C3761" t="s">
        <v>55</v>
      </c>
      <c r="D3761" s="7">
        <f>SUMIFS($D:$D,$C:$C,C3761,$A:$A,_xlfn.MAXIFS($A:$A,$A:$A,"&lt;"&amp;A3761))+SUMIFS(Movimentacao!$D:$D,Movimentacao!$C:$C,C3761,Movimentacao!$A:$A,A3761)</f>
        <v>30794</v>
      </c>
      <c r="E3761" s="2">
        <v>92.89</v>
      </c>
      <c r="F3761" s="2">
        <f t="shared" si="59"/>
        <v>2860454.66</v>
      </c>
    </row>
    <row r="3762" spans="1:6" x14ac:dyDescent="0.25">
      <c r="A3762" s="4">
        <v>44586</v>
      </c>
      <c r="B3762" t="s">
        <v>12</v>
      </c>
      <c r="C3762" t="s">
        <v>2689</v>
      </c>
      <c r="D3762" s="7">
        <f>SUMIFS($D:$D,$C:$C,C3762,$A:$A,_xlfn.MAXIFS($A:$A,$A:$A,"&lt;"&amp;A3762))+SUMIFS(Movimentacao!$D:$D,Movimentacao!$C:$C,C3762,Movimentacao!$A:$A,A3762)</f>
        <v>266540</v>
      </c>
      <c r="E3762" s="2">
        <v>100.98</v>
      </c>
      <c r="F3762" s="2">
        <f t="shared" si="59"/>
        <v>26915209.199999999</v>
      </c>
    </row>
    <row r="3763" spans="1:6" x14ac:dyDescent="0.25">
      <c r="A3763" s="4">
        <v>44586</v>
      </c>
      <c r="B3763" t="s">
        <v>12</v>
      </c>
      <c r="C3763" t="s">
        <v>2687</v>
      </c>
      <c r="D3763" s="7">
        <f>SUMIFS($D:$D,$C:$C,C3763,$A:$A,_xlfn.MAXIFS($A:$A,$A:$A,"&lt;"&amp;A3763))+SUMIFS(Movimentacao!$D:$D,Movimentacao!$C:$C,C3763,Movimentacao!$A:$A,A3763)</f>
        <v>6604</v>
      </c>
      <c r="E3763" s="2">
        <v>74</v>
      </c>
      <c r="F3763" s="2">
        <f t="shared" si="59"/>
        <v>488696</v>
      </c>
    </row>
    <row r="3764" spans="1:6" x14ac:dyDescent="0.25">
      <c r="A3764" s="4">
        <v>44586</v>
      </c>
      <c r="B3764" t="s">
        <v>12</v>
      </c>
      <c r="C3764" t="s">
        <v>2682</v>
      </c>
      <c r="D3764" s="7">
        <f>SUMIFS($D:$D,$C:$C,C3764,$A:$A,_xlfn.MAXIFS($A:$A,$A:$A,"&lt;"&amp;A3764))+SUMIFS(Movimentacao!$D:$D,Movimentacao!$C:$C,C3764,Movimentacao!$A:$A,A3764)</f>
        <v>79643</v>
      </c>
      <c r="E3764" s="2">
        <v>89.23</v>
      </c>
      <c r="F3764" s="2">
        <f t="shared" si="59"/>
        <v>7106544.8900000006</v>
      </c>
    </row>
    <row r="3765" spans="1:6" x14ac:dyDescent="0.25">
      <c r="A3765" s="4">
        <v>44586</v>
      </c>
      <c r="B3765" t="s">
        <v>12</v>
      </c>
      <c r="C3765" t="s">
        <v>2680</v>
      </c>
      <c r="D3765" s="7">
        <f>SUMIFS($D:$D,$C:$C,C3765,$A:$A,_xlfn.MAXIFS($A:$A,$A:$A,"&lt;"&amp;A3765))+SUMIFS(Movimentacao!$D:$D,Movimentacao!$C:$C,C3765,Movimentacao!$A:$A,A3765)</f>
        <v>147415</v>
      </c>
      <c r="E3765" s="2">
        <v>104</v>
      </c>
      <c r="F3765" s="2">
        <f t="shared" si="59"/>
        <v>15331160</v>
      </c>
    </row>
    <row r="3766" spans="1:6" x14ac:dyDescent="0.25">
      <c r="A3766" s="4">
        <v>44586</v>
      </c>
      <c r="B3766" t="s">
        <v>12</v>
      </c>
      <c r="C3766" t="s">
        <v>2672</v>
      </c>
      <c r="D3766" s="7">
        <f>SUMIFS($D:$D,$C:$C,C3766,$A:$A,_xlfn.MAXIFS($A:$A,$A:$A,"&lt;"&amp;A3766))+SUMIFS(Movimentacao!$D:$D,Movimentacao!$C:$C,C3766,Movimentacao!$A:$A,A3766)</f>
        <v>14844</v>
      </c>
      <c r="E3766" s="2">
        <v>79.150000000000006</v>
      </c>
      <c r="F3766" s="2">
        <f t="shared" si="59"/>
        <v>1174902.6000000001</v>
      </c>
    </row>
    <row r="3767" spans="1:6" x14ac:dyDescent="0.25">
      <c r="A3767" s="4">
        <v>44586</v>
      </c>
      <c r="B3767" t="s">
        <v>12</v>
      </c>
      <c r="C3767" t="s">
        <v>2671</v>
      </c>
      <c r="D3767" s="7">
        <f>SUMIFS($D:$D,$C:$C,C3767,$A:$A,_xlfn.MAXIFS($A:$A,$A:$A,"&lt;"&amp;A3767))+SUMIFS(Movimentacao!$D:$D,Movimentacao!$C:$C,C3767,Movimentacao!$A:$A,A3767)</f>
        <v>32373</v>
      </c>
      <c r="E3767" s="2">
        <v>177</v>
      </c>
      <c r="F3767" s="2">
        <f t="shared" si="59"/>
        <v>5730021</v>
      </c>
    </row>
    <row r="3768" spans="1:6" x14ac:dyDescent="0.25">
      <c r="A3768" s="4">
        <v>44586</v>
      </c>
      <c r="B3768" t="s">
        <v>12</v>
      </c>
      <c r="C3768" t="s">
        <v>56</v>
      </c>
      <c r="D3768" s="7">
        <f>SUMIFS($D:$D,$C:$C,C3768,$A:$A,_xlfn.MAXIFS($A:$A,$A:$A,"&lt;"&amp;A3768))+SUMIFS(Movimentacao!$D:$D,Movimentacao!$C:$C,C3768,Movimentacao!$A:$A,A3768)</f>
        <v>29618</v>
      </c>
      <c r="E3768" s="2">
        <v>99.96</v>
      </c>
      <c r="F3768" s="2">
        <f t="shared" si="59"/>
        <v>2960615.28</v>
      </c>
    </row>
    <row r="3769" spans="1:6" x14ac:dyDescent="0.25">
      <c r="A3769" s="4">
        <v>44586</v>
      </c>
      <c r="B3769" t="s">
        <v>12</v>
      </c>
      <c r="C3769" t="s">
        <v>2685</v>
      </c>
      <c r="D3769" s="7">
        <f>SUMIFS($D:$D,$C:$C,C3769,$A:$A,_xlfn.MAXIFS($A:$A,$A:$A,"&lt;"&amp;A3769))+SUMIFS(Movimentacao!$D:$D,Movimentacao!$C:$C,C3769,Movimentacao!$A:$A,A3769)</f>
        <v>133513</v>
      </c>
      <c r="E3769" s="2">
        <v>103.95</v>
      </c>
      <c r="F3769" s="2">
        <f t="shared" si="59"/>
        <v>13878676.35</v>
      </c>
    </row>
    <row r="3770" spans="1:6" x14ac:dyDescent="0.25">
      <c r="A3770" s="4">
        <v>44586</v>
      </c>
      <c r="B3770" t="s">
        <v>12</v>
      </c>
      <c r="C3770" t="s">
        <v>54</v>
      </c>
      <c r="D3770" s="7">
        <f>SUMIFS($D:$D,$C:$C,C3770,$A:$A,_xlfn.MAXIFS($A:$A,$A:$A,"&lt;"&amp;A3770))+SUMIFS(Movimentacao!$D:$D,Movimentacao!$C:$C,C3770,Movimentacao!$A:$A,A3770)</f>
        <v>84256</v>
      </c>
      <c r="E3770" s="2">
        <v>51.03</v>
      </c>
      <c r="F3770" s="2">
        <f t="shared" si="59"/>
        <v>4299583.68</v>
      </c>
    </row>
    <row r="3771" spans="1:6" x14ac:dyDescent="0.25">
      <c r="A3771" s="4">
        <v>44586</v>
      </c>
      <c r="B3771" t="s">
        <v>12</v>
      </c>
      <c r="C3771" t="s">
        <v>52</v>
      </c>
      <c r="D3771" s="7">
        <f>SUMIFS($D:$D,$C:$C,C3771,$A:$A,_xlfn.MAXIFS($A:$A,$A:$A,"&lt;"&amp;A3771))+SUMIFS(Movimentacao!$D:$D,Movimentacao!$C:$C,C3771,Movimentacao!$A:$A,A3771)</f>
        <v>187039</v>
      </c>
      <c r="E3771" s="2">
        <v>97.28</v>
      </c>
      <c r="F3771" s="2">
        <f t="shared" si="59"/>
        <v>18195153.920000002</v>
      </c>
    </row>
    <row r="3772" spans="1:6" x14ac:dyDescent="0.25">
      <c r="A3772" s="4">
        <v>44586</v>
      </c>
      <c r="B3772" t="s">
        <v>12</v>
      </c>
      <c r="C3772" t="s">
        <v>51</v>
      </c>
      <c r="D3772" s="7">
        <f>SUMIFS($D:$D,$C:$C,C3772,$A:$A,_xlfn.MAXIFS($A:$A,$A:$A,"&lt;"&amp;A3772))+SUMIFS(Movimentacao!$D:$D,Movimentacao!$C:$C,C3772,Movimentacao!$A:$A,A3772)</f>
        <v>34212</v>
      </c>
      <c r="E3772" s="2">
        <v>111.01</v>
      </c>
      <c r="F3772" s="2">
        <f t="shared" si="59"/>
        <v>3797874.12</v>
      </c>
    </row>
    <row r="3773" spans="1:6" x14ac:dyDescent="0.25">
      <c r="A3773" s="4">
        <v>44586</v>
      </c>
      <c r="B3773" t="s">
        <v>12</v>
      </c>
      <c r="C3773" t="s">
        <v>50</v>
      </c>
      <c r="D3773" s="7">
        <f>SUMIFS($D:$D,$C:$C,C3773,$A:$A,_xlfn.MAXIFS($A:$A,$A:$A,"&lt;"&amp;A3773))+SUMIFS(Movimentacao!$D:$D,Movimentacao!$C:$C,C3773,Movimentacao!$A:$A,A3773)</f>
        <v>86312</v>
      </c>
      <c r="E3773" s="2">
        <v>102.8</v>
      </c>
      <c r="F3773" s="2">
        <f t="shared" si="59"/>
        <v>8872873.5999999996</v>
      </c>
    </row>
    <row r="3774" spans="1:6" x14ac:dyDescent="0.25">
      <c r="A3774" s="4">
        <v>44586</v>
      </c>
      <c r="B3774" t="s">
        <v>12</v>
      </c>
      <c r="C3774" t="s">
        <v>49</v>
      </c>
      <c r="D3774" s="7">
        <f>SUMIFS($D:$D,$C:$C,C3774,$A:$A,_xlfn.MAXIFS($A:$A,$A:$A,"&lt;"&amp;A3774))+SUMIFS(Movimentacao!$D:$D,Movimentacao!$C:$C,C3774,Movimentacao!$A:$A,A3774)</f>
        <v>32774</v>
      </c>
      <c r="E3774" s="2">
        <v>68.56</v>
      </c>
      <c r="F3774" s="2">
        <f t="shared" si="59"/>
        <v>2246985.44</v>
      </c>
    </row>
    <row r="3775" spans="1:6" x14ac:dyDescent="0.25">
      <c r="A3775" s="4">
        <v>44586</v>
      </c>
      <c r="B3775" t="s">
        <v>12</v>
      </c>
      <c r="C3775" t="s">
        <v>48</v>
      </c>
      <c r="D3775" s="7">
        <f>SUMIFS($D:$D,$C:$C,C3775,$A:$A,_xlfn.MAXIFS($A:$A,$A:$A,"&lt;"&amp;A3775))+SUMIFS(Movimentacao!$D:$D,Movimentacao!$C:$C,C3775,Movimentacao!$A:$A,A3775)</f>
        <v>37548</v>
      </c>
      <c r="E3775" s="2">
        <v>97.09</v>
      </c>
      <c r="F3775" s="2">
        <f t="shared" si="59"/>
        <v>3645535.3200000003</v>
      </c>
    </row>
    <row r="3776" spans="1:6" x14ac:dyDescent="0.25">
      <c r="A3776" s="4">
        <v>44586</v>
      </c>
      <c r="B3776" t="s">
        <v>12</v>
      </c>
      <c r="C3776" t="s">
        <v>47</v>
      </c>
      <c r="D3776" s="7">
        <f>SUMIFS($D:$D,$C:$C,C3776,$A:$A,_xlfn.MAXIFS($A:$A,$A:$A,"&lt;"&amp;A3776))+SUMIFS(Movimentacao!$D:$D,Movimentacao!$C:$C,C3776,Movimentacao!$A:$A,A3776)</f>
        <v>72562</v>
      </c>
      <c r="E3776" s="2">
        <v>76.77</v>
      </c>
      <c r="F3776" s="2">
        <f t="shared" si="59"/>
        <v>5570584.7399999993</v>
      </c>
    </row>
    <row r="3777" spans="1:6" x14ac:dyDescent="0.25">
      <c r="A3777" s="4">
        <v>44586</v>
      </c>
      <c r="B3777" t="s">
        <v>12</v>
      </c>
      <c r="C3777" t="s">
        <v>55</v>
      </c>
      <c r="D3777" s="7">
        <f>SUMIFS($D:$D,$C:$C,C3777,$A:$A,_xlfn.MAXIFS($A:$A,$A:$A,"&lt;"&amp;A3777))+SUMIFS(Movimentacao!$D:$D,Movimentacao!$C:$C,C3777,Movimentacao!$A:$A,A3777)</f>
        <v>30794</v>
      </c>
      <c r="E3777" s="2">
        <v>92</v>
      </c>
      <c r="F3777" s="2">
        <f t="shared" si="59"/>
        <v>2833048</v>
      </c>
    </row>
    <row r="3778" spans="1:6" x14ac:dyDescent="0.25">
      <c r="A3778" s="4">
        <v>44587</v>
      </c>
      <c r="B3778" t="s">
        <v>12</v>
      </c>
      <c r="C3778" t="s">
        <v>2685</v>
      </c>
      <c r="D3778" s="7">
        <f>SUMIFS($D:$D,$C:$C,C3778,$A:$A,_xlfn.MAXIFS($A:$A,$A:$A,"&lt;"&amp;A3778))+SUMIFS(Movimentacao!$D:$D,Movimentacao!$C:$C,C3778,Movimentacao!$A:$A,A3778)</f>
        <v>133513</v>
      </c>
      <c r="E3778" s="2">
        <v>103.4</v>
      </c>
      <c r="F3778" s="2">
        <f t="shared" si="59"/>
        <v>13805244.200000001</v>
      </c>
    </row>
    <row r="3779" spans="1:6" x14ac:dyDescent="0.25">
      <c r="A3779" s="4">
        <v>44587</v>
      </c>
      <c r="B3779" t="s">
        <v>12</v>
      </c>
      <c r="C3779" t="s">
        <v>2689</v>
      </c>
      <c r="D3779" s="7">
        <f>SUMIFS($D:$D,$C:$C,C3779,$A:$A,_xlfn.MAXIFS($A:$A,$A:$A,"&lt;"&amp;A3779))+SUMIFS(Movimentacao!$D:$D,Movimentacao!$C:$C,C3779,Movimentacao!$A:$A,A3779)</f>
        <v>266540</v>
      </c>
      <c r="E3779" s="2">
        <v>100.3</v>
      </c>
      <c r="F3779" s="2">
        <f t="shared" si="59"/>
        <v>26733962</v>
      </c>
    </row>
    <row r="3780" spans="1:6" x14ac:dyDescent="0.25">
      <c r="A3780" s="4">
        <v>44587</v>
      </c>
      <c r="B3780" t="s">
        <v>12</v>
      </c>
      <c r="C3780" t="s">
        <v>2687</v>
      </c>
      <c r="D3780" s="7">
        <f>SUMIFS($D:$D,$C:$C,C3780,$A:$A,_xlfn.MAXIFS($A:$A,$A:$A,"&lt;"&amp;A3780))+SUMIFS(Movimentacao!$D:$D,Movimentacao!$C:$C,C3780,Movimentacao!$A:$A,A3780)</f>
        <v>6604</v>
      </c>
      <c r="E3780" s="2">
        <v>74.989999999999995</v>
      </c>
      <c r="F3780" s="2">
        <f t="shared" si="59"/>
        <v>495233.95999999996</v>
      </c>
    </row>
    <row r="3781" spans="1:6" x14ac:dyDescent="0.25">
      <c r="A3781" s="4">
        <v>44587</v>
      </c>
      <c r="B3781" t="s">
        <v>12</v>
      </c>
      <c r="C3781" t="s">
        <v>2682</v>
      </c>
      <c r="D3781" s="7">
        <f>SUMIFS($D:$D,$C:$C,C3781,$A:$A,_xlfn.MAXIFS($A:$A,$A:$A,"&lt;"&amp;A3781))+SUMIFS(Movimentacao!$D:$D,Movimentacao!$C:$C,C3781,Movimentacao!$A:$A,A3781)</f>
        <v>79643</v>
      </c>
      <c r="E3781" s="2">
        <v>88.95</v>
      </c>
      <c r="F3781" s="2">
        <f t="shared" si="59"/>
        <v>7084244.8500000006</v>
      </c>
    </row>
    <row r="3782" spans="1:6" x14ac:dyDescent="0.25">
      <c r="A3782" s="4">
        <v>44587</v>
      </c>
      <c r="B3782" t="s">
        <v>12</v>
      </c>
      <c r="C3782" t="s">
        <v>2680</v>
      </c>
      <c r="D3782" s="7">
        <f>SUMIFS($D:$D,$C:$C,C3782,$A:$A,_xlfn.MAXIFS($A:$A,$A:$A,"&lt;"&amp;A3782))+SUMIFS(Movimentacao!$D:$D,Movimentacao!$C:$C,C3782,Movimentacao!$A:$A,A3782)</f>
        <v>147415</v>
      </c>
      <c r="E3782" s="2">
        <v>103.65</v>
      </c>
      <c r="F3782" s="2">
        <f t="shared" si="59"/>
        <v>15279564.75</v>
      </c>
    </row>
    <row r="3783" spans="1:6" x14ac:dyDescent="0.25">
      <c r="A3783" s="4">
        <v>44587</v>
      </c>
      <c r="B3783" t="s">
        <v>12</v>
      </c>
      <c r="C3783" t="s">
        <v>2672</v>
      </c>
      <c r="D3783" s="7">
        <f>SUMIFS($D:$D,$C:$C,C3783,$A:$A,_xlfn.MAXIFS($A:$A,$A:$A,"&lt;"&amp;A3783))+SUMIFS(Movimentacao!$D:$D,Movimentacao!$C:$C,C3783,Movimentacao!$A:$A,A3783)</f>
        <v>14844</v>
      </c>
      <c r="E3783" s="2">
        <v>78.31</v>
      </c>
      <c r="F3783" s="2">
        <f t="shared" si="59"/>
        <v>1162433.6400000001</v>
      </c>
    </row>
    <row r="3784" spans="1:6" x14ac:dyDescent="0.25">
      <c r="A3784" s="4">
        <v>44587</v>
      </c>
      <c r="B3784" t="s">
        <v>12</v>
      </c>
      <c r="C3784" t="s">
        <v>2671</v>
      </c>
      <c r="D3784" s="7">
        <f>SUMIFS($D:$D,$C:$C,C3784,$A:$A,_xlfn.MAXIFS($A:$A,$A:$A,"&lt;"&amp;A3784))+SUMIFS(Movimentacao!$D:$D,Movimentacao!$C:$C,C3784,Movimentacao!$A:$A,A3784)</f>
        <v>32373</v>
      </c>
      <c r="E3784" s="2">
        <v>168.99</v>
      </c>
      <c r="F3784" s="2">
        <f t="shared" si="59"/>
        <v>5470713.2700000005</v>
      </c>
    </row>
    <row r="3785" spans="1:6" x14ac:dyDescent="0.25">
      <c r="A3785" s="4">
        <v>44587</v>
      </c>
      <c r="B3785" t="s">
        <v>12</v>
      </c>
      <c r="C3785" t="s">
        <v>56</v>
      </c>
      <c r="D3785" s="7">
        <f>SUMIFS($D:$D,$C:$C,C3785,$A:$A,_xlfn.MAXIFS($A:$A,$A:$A,"&lt;"&amp;A3785))+SUMIFS(Movimentacao!$D:$D,Movimentacao!$C:$C,C3785,Movimentacao!$A:$A,A3785)</f>
        <v>29618</v>
      </c>
      <c r="E3785" s="2">
        <v>100.15</v>
      </c>
      <c r="F3785" s="2">
        <f t="shared" ref="F3785:F3848" si="60">D3785*E3785</f>
        <v>2966242.7</v>
      </c>
    </row>
    <row r="3786" spans="1:6" x14ac:dyDescent="0.25">
      <c r="A3786" s="4">
        <v>44587</v>
      </c>
      <c r="B3786" t="s">
        <v>12</v>
      </c>
      <c r="C3786" t="s">
        <v>55</v>
      </c>
      <c r="D3786" s="7">
        <f>SUMIFS($D:$D,$C:$C,C3786,$A:$A,_xlfn.MAXIFS($A:$A,$A:$A,"&lt;"&amp;A3786))+SUMIFS(Movimentacao!$D:$D,Movimentacao!$C:$C,C3786,Movimentacao!$A:$A,A3786)</f>
        <v>30794</v>
      </c>
      <c r="E3786" s="2">
        <v>92.05</v>
      </c>
      <c r="F3786" s="2">
        <f t="shared" si="60"/>
        <v>2834587.6999999997</v>
      </c>
    </row>
    <row r="3787" spans="1:6" x14ac:dyDescent="0.25">
      <c r="A3787" s="4">
        <v>44587</v>
      </c>
      <c r="B3787" t="s">
        <v>12</v>
      </c>
      <c r="C3787" t="s">
        <v>52</v>
      </c>
      <c r="D3787" s="7">
        <f>SUMIFS($D:$D,$C:$C,C3787,$A:$A,_xlfn.MAXIFS($A:$A,$A:$A,"&lt;"&amp;A3787))+SUMIFS(Movimentacao!$D:$D,Movimentacao!$C:$C,C3787,Movimentacao!$A:$A,A3787)</f>
        <v>187039</v>
      </c>
      <c r="E3787" s="2">
        <v>97.1</v>
      </c>
      <c r="F3787" s="2">
        <f t="shared" si="60"/>
        <v>18161486.899999999</v>
      </c>
    </row>
    <row r="3788" spans="1:6" x14ac:dyDescent="0.25">
      <c r="A3788" s="4">
        <v>44587</v>
      </c>
      <c r="B3788" t="s">
        <v>12</v>
      </c>
      <c r="C3788" t="s">
        <v>51</v>
      </c>
      <c r="D3788" s="7">
        <f>SUMIFS($D:$D,$C:$C,C3788,$A:$A,_xlfn.MAXIFS($A:$A,$A:$A,"&lt;"&amp;A3788))+SUMIFS(Movimentacao!$D:$D,Movimentacao!$C:$C,C3788,Movimentacao!$A:$A,A3788)</f>
        <v>34212</v>
      </c>
      <c r="E3788" s="2">
        <v>110.5</v>
      </c>
      <c r="F3788" s="2">
        <f t="shared" si="60"/>
        <v>3780426</v>
      </c>
    </row>
    <row r="3789" spans="1:6" x14ac:dyDescent="0.25">
      <c r="A3789" s="4">
        <v>44587</v>
      </c>
      <c r="B3789" t="s">
        <v>12</v>
      </c>
      <c r="C3789" t="s">
        <v>50</v>
      </c>
      <c r="D3789" s="7">
        <f>SUMIFS($D:$D,$C:$C,C3789,$A:$A,_xlfn.MAXIFS($A:$A,$A:$A,"&lt;"&amp;A3789))+SUMIFS(Movimentacao!$D:$D,Movimentacao!$C:$C,C3789,Movimentacao!$A:$A,A3789)</f>
        <v>86312</v>
      </c>
      <c r="E3789" s="2">
        <v>101.92</v>
      </c>
      <c r="F3789" s="2">
        <f t="shared" si="60"/>
        <v>8796919.040000001</v>
      </c>
    </row>
    <row r="3790" spans="1:6" x14ac:dyDescent="0.25">
      <c r="A3790" s="4">
        <v>44587</v>
      </c>
      <c r="B3790" t="s">
        <v>12</v>
      </c>
      <c r="C3790" t="s">
        <v>49</v>
      </c>
      <c r="D3790" s="7">
        <f>SUMIFS($D:$D,$C:$C,C3790,$A:$A,_xlfn.MAXIFS($A:$A,$A:$A,"&lt;"&amp;A3790))+SUMIFS(Movimentacao!$D:$D,Movimentacao!$C:$C,C3790,Movimentacao!$A:$A,A3790)</f>
        <v>32774</v>
      </c>
      <c r="E3790" s="2">
        <v>64.010000000000005</v>
      </c>
      <c r="F3790" s="2">
        <f t="shared" si="60"/>
        <v>2097863.7400000002</v>
      </c>
    </row>
    <row r="3791" spans="1:6" x14ac:dyDescent="0.25">
      <c r="A3791" s="4">
        <v>44587</v>
      </c>
      <c r="B3791" t="s">
        <v>12</v>
      </c>
      <c r="C3791" t="s">
        <v>48</v>
      </c>
      <c r="D3791" s="7">
        <f>SUMIFS($D:$D,$C:$C,C3791,$A:$A,_xlfn.MAXIFS($A:$A,$A:$A,"&lt;"&amp;A3791))+SUMIFS(Movimentacao!$D:$D,Movimentacao!$C:$C,C3791,Movimentacao!$A:$A,A3791)</f>
        <v>37548</v>
      </c>
      <c r="E3791" s="2">
        <v>95.86</v>
      </c>
      <c r="F3791" s="2">
        <f t="shared" si="60"/>
        <v>3599351.28</v>
      </c>
    </row>
    <row r="3792" spans="1:6" x14ac:dyDescent="0.25">
      <c r="A3792" s="4">
        <v>44587</v>
      </c>
      <c r="B3792" t="s">
        <v>12</v>
      </c>
      <c r="C3792" t="s">
        <v>47</v>
      </c>
      <c r="D3792" s="7">
        <f>SUMIFS($D:$D,$C:$C,C3792,$A:$A,_xlfn.MAXIFS($A:$A,$A:$A,"&lt;"&amp;A3792))+SUMIFS(Movimentacao!$D:$D,Movimentacao!$C:$C,C3792,Movimentacao!$A:$A,A3792)</f>
        <v>72562</v>
      </c>
      <c r="E3792" s="2">
        <v>76</v>
      </c>
      <c r="F3792" s="2">
        <f t="shared" si="60"/>
        <v>5514712</v>
      </c>
    </row>
    <row r="3793" spans="1:6" x14ac:dyDescent="0.25">
      <c r="A3793" s="4">
        <v>44587</v>
      </c>
      <c r="B3793" t="s">
        <v>12</v>
      </c>
      <c r="C3793" t="s">
        <v>54</v>
      </c>
      <c r="D3793" s="7">
        <f>SUMIFS($D:$D,$C:$C,C3793,$A:$A,_xlfn.MAXIFS($A:$A,$A:$A,"&lt;"&amp;A3793))+SUMIFS(Movimentacao!$D:$D,Movimentacao!$C:$C,C3793,Movimentacao!$A:$A,A3793)</f>
        <v>84256</v>
      </c>
      <c r="E3793" s="2">
        <v>50.6</v>
      </c>
      <c r="F3793" s="2">
        <f t="shared" si="60"/>
        <v>4263353.6000000006</v>
      </c>
    </row>
    <row r="3794" spans="1:6" x14ac:dyDescent="0.25">
      <c r="A3794" s="4">
        <v>44588</v>
      </c>
      <c r="B3794" t="s">
        <v>12</v>
      </c>
      <c r="C3794" t="s">
        <v>2671</v>
      </c>
      <c r="D3794" s="7">
        <f>SUMIFS($D:$D,$C:$C,C3794,$A:$A,_xlfn.MAXIFS($A:$A,$A:$A,"&lt;"&amp;A3794))+SUMIFS(Movimentacao!$D:$D,Movimentacao!$C:$C,C3794,Movimentacao!$A:$A,A3794)</f>
        <v>32373</v>
      </c>
      <c r="E3794" s="2">
        <v>164.54</v>
      </c>
      <c r="F3794" s="2">
        <f t="shared" si="60"/>
        <v>5326653.42</v>
      </c>
    </row>
    <row r="3795" spans="1:6" x14ac:dyDescent="0.25">
      <c r="A3795" s="4">
        <v>44588</v>
      </c>
      <c r="B3795" t="s">
        <v>12</v>
      </c>
      <c r="C3795" t="s">
        <v>2690</v>
      </c>
      <c r="D3795" s="7">
        <f>SUMIFS($D:$D,$C:$C,C3795,$A:$A,_xlfn.MAXIFS($A:$A,$A:$A,"&lt;"&amp;A3795))+SUMIFS(Movimentacao!$D:$D,Movimentacao!$C:$C,C3795,Movimentacao!$A:$A,A3795)</f>
        <v>137</v>
      </c>
      <c r="E3795" s="2">
        <v>89.69</v>
      </c>
      <c r="F3795" s="2">
        <f t="shared" si="60"/>
        <v>12287.529999999999</v>
      </c>
    </row>
    <row r="3796" spans="1:6" x14ac:dyDescent="0.25">
      <c r="A3796" s="4">
        <v>44588</v>
      </c>
      <c r="B3796" t="s">
        <v>12</v>
      </c>
      <c r="C3796" t="s">
        <v>2685</v>
      </c>
      <c r="D3796" s="7">
        <f>SUMIFS($D:$D,$C:$C,C3796,$A:$A,_xlfn.MAXIFS($A:$A,$A:$A,"&lt;"&amp;A3796))+SUMIFS(Movimentacao!$D:$D,Movimentacao!$C:$C,C3796,Movimentacao!$A:$A,A3796)</f>
        <v>133513</v>
      </c>
      <c r="E3796" s="2">
        <v>103.5</v>
      </c>
      <c r="F3796" s="2">
        <f t="shared" si="60"/>
        <v>13818595.5</v>
      </c>
    </row>
    <row r="3797" spans="1:6" x14ac:dyDescent="0.25">
      <c r="A3797" s="4">
        <v>44588</v>
      </c>
      <c r="B3797" t="s">
        <v>12</v>
      </c>
      <c r="C3797" t="s">
        <v>2689</v>
      </c>
      <c r="D3797" s="7">
        <f>SUMIFS($D:$D,$C:$C,C3797,$A:$A,_xlfn.MAXIFS($A:$A,$A:$A,"&lt;"&amp;A3797))+SUMIFS(Movimentacao!$D:$D,Movimentacao!$C:$C,C3797,Movimentacao!$A:$A,A3797)</f>
        <v>266540</v>
      </c>
      <c r="E3797" s="2">
        <v>100.23</v>
      </c>
      <c r="F3797" s="2">
        <f t="shared" si="60"/>
        <v>26715304.199999999</v>
      </c>
    </row>
    <row r="3798" spans="1:6" x14ac:dyDescent="0.25">
      <c r="A3798" s="4">
        <v>44588</v>
      </c>
      <c r="B3798" t="s">
        <v>12</v>
      </c>
      <c r="C3798" t="s">
        <v>2687</v>
      </c>
      <c r="D3798" s="7">
        <f>SUMIFS($D:$D,$C:$C,C3798,$A:$A,_xlfn.MAXIFS($A:$A,$A:$A,"&lt;"&amp;A3798))+SUMIFS(Movimentacao!$D:$D,Movimentacao!$C:$C,C3798,Movimentacao!$A:$A,A3798)</f>
        <v>6604</v>
      </c>
      <c r="E3798" s="2">
        <v>72.8</v>
      </c>
      <c r="F3798" s="2">
        <f t="shared" si="60"/>
        <v>480771.19999999995</v>
      </c>
    </row>
    <row r="3799" spans="1:6" x14ac:dyDescent="0.25">
      <c r="A3799" s="4">
        <v>44588</v>
      </c>
      <c r="B3799" t="s">
        <v>12</v>
      </c>
      <c r="C3799" t="s">
        <v>2682</v>
      </c>
      <c r="D3799" s="7">
        <f>SUMIFS($D:$D,$C:$C,C3799,$A:$A,_xlfn.MAXIFS($A:$A,$A:$A,"&lt;"&amp;A3799))+SUMIFS(Movimentacao!$D:$D,Movimentacao!$C:$C,C3799,Movimentacao!$A:$A,A3799)</f>
        <v>79643</v>
      </c>
      <c r="E3799" s="2">
        <v>87.89</v>
      </c>
      <c r="F3799" s="2">
        <f t="shared" si="60"/>
        <v>6999823.2700000005</v>
      </c>
    </row>
    <row r="3800" spans="1:6" x14ac:dyDescent="0.25">
      <c r="A3800" s="4">
        <v>44588</v>
      </c>
      <c r="B3800" t="s">
        <v>12</v>
      </c>
      <c r="C3800" t="s">
        <v>2680</v>
      </c>
      <c r="D3800" s="7">
        <f>SUMIFS($D:$D,$C:$C,C3800,$A:$A,_xlfn.MAXIFS($A:$A,$A:$A,"&lt;"&amp;A3800))+SUMIFS(Movimentacao!$D:$D,Movimentacao!$C:$C,C3800,Movimentacao!$A:$A,A3800)</f>
        <v>147415</v>
      </c>
      <c r="E3800" s="2">
        <v>103.2</v>
      </c>
      <c r="F3800" s="2">
        <f t="shared" si="60"/>
        <v>15213228</v>
      </c>
    </row>
    <row r="3801" spans="1:6" x14ac:dyDescent="0.25">
      <c r="A3801" s="4">
        <v>44588</v>
      </c>
      <c r="B3801" t="s">
        <v>12</v>
      </c>
      <c r="C3801" t="s">
        <v>56</v>
      </c>
      <c r="D3801" s="7">
        <f>SUMIFS($D:$D,$C:$C,C3801,$A:$A,_xlfn.MAXIFS($A:$A,$A:$A,"&lt;"&amp;A3801))+SUMIFS(Movimentacao!$D:$D,Movimentacao!$C:$C,C3801,Movimentacao!$A:$A,A3801)</f>
        <v>29618</v>
      </c>
      <c r="E3801" s="2">
        <v>99.6</v>
      </c>
      <c r="F3801" s="2">
        <f t="shared" si="60"/>
        <v>2949952.8</v>
      </c>
    </row>
    <row r="3802" spans="1:6" x14ac:dyDescent="0.25">
      <c r="A3802" s="4">
        <v>44588</v>
      </c>
      <c r="B3802" t="s">
        <v>12</v>
      </c>
      <c r="C3802" t="s">
        <v>2672</v>
      </c>
      <c r="D3802" s="7">
        <f>SUMIFS($D:$D,$C:$C,C3802,$A:$A,_xlfn.MAXIFS($A:$A,$A:$A,"&lt;"&amp;A3802))+SUMIFS(Movimentacao!$D:$D,Movimentacao!$C:$C,C3802,Movimentacao!$A:$A,A3802)</f>
        <v>14844</v>
      </c>
      <c r="E3802" s="2">
        <v>79.23</v>
      </c>
      <c r="F3802" s="2">
        <f t="shared" si="60"/>
        <v>1176090.1200000001</v>
      </c>
    </row>
    <row r="3803" spans="1:6" x14ac:dyDescent="0.25">
      <c r="A3803" s="4">
        <v>44588</v>
      </c>
      <c r="B3803" t="s">
        <v>12</v>
      </c>
      <c r="C3803" t="s">
        <v>54</v>
      </c>
      <c r="D3803" s="7">
        <f>SUMIFS($D:$D,$C:$C,C3803,$A:$A,_xlfn.MAXIFS($A:$A,$A:$A,"&lt;"&amp;A3803))+SUMIFS(Movimentacao!$D:$D,Movimentacao!$C:$C,C3803,Movimentacao!$A:$A,A3803)</f>
        <v>84256</v>
      </c>
      <c r="E3803" s="2">
        <v>51.25</v>
      </c>
      <c r="F3803" s="2">
        <f t="shared" si="60"/>
        <v>4318120</v>
      </c>
    </row>
    <row r="3804" spans="1:6" x14ac:dyDescent="0.25">
      <c r="A3804" s="4">
        <v>44588</v>
      </c>
      <c r="B3804" t="s">
        <v>12</v>
      </c>
      <c r="C3804" t="s">
        <v>55</v>
      </c>
      <c r="D3804" s="7">
        <f>SUMIFS($D:$D,$C:$C,C3804,$A:$A,_xlfn.MAXIFS($A:$A,$A:$A,"&lt;"&amp;A3804))+SUMIFS(Movimentacao!$D:$D,Movimentacao!$C:$C,C3804,Movimentacao!$A:$A,A3804)</f>
        <v>30794</v>
      </c>
      <c r="E3804" s="2">
        <v>92.05</v>
      </c>
      <c r="F3804" s="2">
        <f t="shared" si="60"/>
        <v>2834587.6999999997</v>
      </c>
    </row>
    <row r="3805" spans="1:6" x14ac:dyDescent="0.25">
      <c r="A3805" s="4">
        <v>44588</v>
      </c>
      <c r="B3805" t="s">
        <v>12</v>
      </c>
      <c r="C3805" t="s">
        <v>52</v>
      </c>
      <c r="D3805" s="7">
        <f>SUMIFS($D:$D,$C:$C,C3805,$A:$A,_xlfn.MAXIFS($A:$A,$A:$A,"&lt;"&amp;A3805))+SUMIFS(Movimentacao!$D:$D,Movimentacao!$C:$C,C3805,Movimentacao!$A:$A,A3805)</f>
        <v>187039</v>
      </c>
      <c r="E3805" s="2">
        <v>96.9</v>
      </c>
      <c r="F3805" s="2">
        <f t="shared" si="60"/>
        <v>18124079.100000001</v>
      </c>
    </row>
    <row r="3806" spans="1:6" x14ac:dyDescent="0.25">
      <c r="A3806" s="4">
        <v>44588</v>
      </c>
      <c r="B3806" t="s">
        <v>12</v>
      </c>
      <c r="C3806" t="s">
        <v>51</v>
      </c>
      <c r="D3806" s="7">
        <f>SUMIFS($D:$D,$C:$C,C3806,$A:$A,_xlfn.MAXIFS($A:$A,$A:$A,"&lt;"&amp;A3806))+SUMIFS(Movimentacao!$D:$D,Movimentacao!$C:$C,C3806,Movimentacao!$A:$A,A3806)</f>
        <v>34212</v>
      </c>
      <c r="E3806" s="2">
        <v>111.5</v>
      </c>
      <c r="F3806" s="2">
        <f t="shared" si="60"/>
        <v>3814638</v>
      </c>
    </row>
    <row r="3807" spans="1:6" x14ac:dyDescent="0.25">
      <c r="A3807" s="4">
        <v>44588</v>
      </c>
      <c r="B3807" t="s">
        <v>12</v>
      </c>
      <c r="C3807" t="s">
        <v>50</v>
      </c>
      <c r="D3807" s="7">
        <f>SUMIFS($D:$D,$C:$C,C3807,$A:$A,_xlfn.MAXIFS($A:$A,$A:$A,"&lt;"&amp;A3807))+SUMIFS(Movimentacao!$D:$D,Movimentacao!$C:$C,C3807,Movimentacao!$A:$A,A3807)</f>
        <v>86312</v>
      </c>
      <c r="E3807" s="2">
        <v>102.6</v>
      </c>
      <c r="F3807" s="2">
        <f t="shared" si="60"/>
        <v>8855611.1999999993</v>
      </c>
    </row>
    <row r="3808" spans="1:6" x14ac:dyDescent="0.25">
      <c r="A3808" s="4">
        <v>44588</v>
      </c>
      <c r="B3808" t="s">
        <v>12</v>
      </c>
      <c r="C3808" t="s">
        <v>49</v>
      </c>
      <c r="D3808" s="7">
        <f>SUMIFS($D:$D,$C:$C,C3808,$A:$A,_xlfn.MAXIFS($A:$A,$A:$A,"&lt;"&amp;A3808))+SUMIFS(Movimentacao!$D:$D,Movimentacao!$C:$C,C3808,Movimentacao!$A:$A,A3808)</f>
        <v>32774</v>
      </c>
      <c r="E3808" s="2">
        <v>65.45</v>
      </c>
      <c r="F3808" s="2">
        <f t="shared" si="60"/>
        <v>2145058.3000000003</v>
      </c>
    </row>
    <row r="3809" spans="1:6" x14ac:dyDescent="0.25">
      <c r="A3809" s="4">
        <v>44588</v>
      </c>
      <c r="B3809" t="s">
        <v>12</v>
      </c>
      <c r="C3809" t="s">
        <v>48</v>
      </c>
      <c r="D3809" s="7">
        <f>SUMIFS($D:$D,$C:$C,C3809,$A:$A,_xlfn.MAXIFS($A:$A,$A:$A,"&lt;"&amp;A3809))+SUMIFS(Movimentacao!$D:$D,Movimentacao!$C:$C,C3809,Movimentacao!$A:$A,A3809)</f>
        <v>37548</v>
      </c>
      <c r="E3809" s="2">
        <v>96.51</v>
      </c>
      <c r="F3809" s="2">
        <f t="shared" si="60"/>
        <v>3623757.48</v>
      </c>
    </row>
    <row r="3810" spans="1:6" x14ac:dyDescent="0.25">
      <c r="A3810" s="4">
        <v>44588</v>
      </c>
      <c r="B3810" t="s">
        <v>12</v>
      </c>
      <c r="C3810" t="s">
        <v>47</v>
      </c>
      <c r="D3810" s="7">
        <f>SUMIFS($D:$D,$C:$C,C3810,$A:$A,_xlfn.MAXIFS($A:$A,$A:$A,"&lt;"&amp;A3810))+SUMIFS(Movimentacao!$D:$D,Movimentacao!$C:$C,C3810,Movimentacao!$A:$A,A3810)</f>
        <v>72562</v>
      </c>
      <c r="E3810" s="2">
        <v>77.400000000000006</v>
      </c>
      <c r="F3810" s="2">
        <f t="shared" si="60"/>
        <v>5616298.8000000007</v>
      </c>
    </row>
    <row r="3811" spans="1:6" x14ac:dyDescent="0.25">
      <c r="A3811" s="4">
        <v>44589</v>
      </c>
      <c r="B3811" t="s">
        <v>12</v>
      </c>
      <c r="C3811" t="s">
        <v>2690</v>
      </c>
      <c r="D3811" s="7">
        <f>SUMIFS($D:$D,$C:$C,C3811,$A:$A,_xlfn.MAXIFS($A:$A,$A:$A,"&lt;"&amp;A3811))+SUMIFS(Movimentacao!$D:$D,Movimentacao!$C:$C,C3811,Movimentacao!$A:$A,A3811)</f>
        <v>55137</v>
      </c>
      <c r="E3811" s="2">
        <v>89.9</v>
      </c>
      <c r="F3811" s="2">
        <f t="shared" si="60"/>
        <v>4956816.3000000007</v>
      </c>
    </row>
    <row r="3812" spans="1:6" x14ac:dyDescent="0.25">
      <c r="A3812" s="4">
        <v>44589</v>
      </c>
      <c r="B3812" t="s">
        <v>12</v>
      </c>
      <c r="C3812" t="s">
        <v>2685</v>
      </c>
      <c r="D3812" s="7">
        <f>SUMIFS($D:$D,$C:$C,C3812,$A:$A,_xlfn.MAXIFS($A:$A,$A:$A,"&lt;"&amp;A3812))+SUMIFS(Movimentacao!$D:$D,Movimentacao!$C:$C,C3812,Movimentacao!$A:$A,A3812)</f>
        <v>133513</v>
      </c>
      <c r="E3812" s="2">
        <v>104</v>
      </c>
      <c r="F3812" s="2">
        <f t="shared" si="60"/>
        <v>13885352</v>
      </c>
    </row>
    <row r="3813" spans="1:6" x14ac:dyDescent="0.25">
      <c r="A3813" s="4">
        <v>44589</v>
      </c>
      <c r="B3813" t="s">
        <v>12</v>
      </c>
      <c r="C3813" t="s">
        <v>2689</v>
      </c>
      <c r="D3813" s="7">
        <f>SUMIFS($D:$D,$C:$C,C3813,$A:$A,_xlfn.MAXIFS($A:$A,$A:$A,"&lt;"&amp;A3813))+SUMIFS(Movimentacao!$D:$D,Movimentacao!$C:$C,C3813,Movimentacao!$A:$A,A3813)</f>
        <v>266540</v>
      </c>
      <c r="E3813" s="2">
        <v>99.9</v>
      </c>
      <c r="F3813" s="2">
        <f t="shared" si="60"/>
        <v>26627346</v>
      </c>
    </row>
    <row r="3814" spans="1:6" x14ac:dyDescent="0.25">
      <c r="A3814" s="4">
        <v>44589</v>
      </c>
      <c r="B3814" t="s">
        <v>12</v>
      </c>
      <c r="C3814" t="s">
        <v>2687</v>
      </c>
      <c r="D3814" s="7">
        <f>SUMIFS($D:$D,$C:$C,C3814,$A:$A,_xlfn.MAXIFS($A:$A,$A:$A,"&lt;"&amp;A3814))+SUMIFS(Movimentacao!$D:$D,Movimentacao!$C:$C,C3814,Movimentacao!$A:$A,A3814)</f>
        <v>6604</v>
      </c>
      <c r="E3814" s="2">
        <v>72.17</v>
      </c>
      <c r="F3814" s="2">
        <f t="shared" si="60"/>
        <v>476610.68</v>
      </c>
    </row>
    <row r="3815" spans="1:6" x14ac:dyDescent="0.25">
      <c r="A3815" s="4">
        <v>44589</v>
      </c>
      <c r="B3815" t="s">
        <v>12</v>
      </c>
      <c r="C3815" t="s">
        <v>2682</v>
      </c>
      <c r="D3815" s="7">
        <f>SUMIFS($D:$D,$C:$C,C3815,$A:$A,_xlfn.MAXIFS($A:$A,$A:$A,"&lt;"&amp;A3815))+SUMIFS(Movimentacao!$D:$D,Movimentacao!$C:$C,C3815,Movimentacao!$A:$A,A3815)</f>
        <v>79643</v>
      </c>
      <c r="E3815" s="2">
        <v>86.86</v>
      </c>
      <c r="F3815" s="2">
        <f t="shared" si="60"/>
        <v>6917790.9799999995</v>
      </c>
    </row>
    <row r="3816" spans="1:6" x14ac:dyDescent="0.25">
      <c r="A3816" s="4">
        <v>44589</v>
      </c>
      <c r="B3816" t="s">
        <v>12</v>
      </c>
      <c r="C3816" t="s">
        <v>2680</v>
      </c>
      <c r="D3816" s="7">
        <f>SUMIFS($D:$D,$C:$C,C3816,$A:$A,_xlfn.MAXIFS($A:$A,$A:$A,"&lt;"&amp;A3816))+SUMIFS(Movimentacao!$D:$D,Movimentacao!$C:$C,C3816,Movimentacao!$A:$A,A3816)</f>
        <v>147415</v>
      </c>
      <c r="E3816" s="2">
        <v>102.9</v>
      </c>
      <c r="F3816" s="2">
        <f t="shared" si="60"/>
        <v>15169003.5</v>
      </c>
    </row>
    <row r="3817" spans="1:6" x14ac:dyDescent="0.25">
      <c r="A3817" s="4">
        <v>44589</v>
      </c>
      <c r="B3817" t="s">
        <v>12</v>
      </c>
      <c r="C3817" t="s">
        <v>2672</v>
      </c>
      <c r="D3817" s="7">
        <f>SUMIFS($D:$D,$C:$C,C3817,$A:$A,_xlfn.MAXIFS($A:$A,$A:$A,"&lt;"&amp;A3817))+SUMIFS(Movimentacao!$D:$D,Movimentacao!$C:$C,C3817,Movimentacao!$A:$A,A3817)</f>
        <v>14844</v>
      </c>
      <c r="E3817" s="2">
        <v>79.55</v>
      </c>
      <c r="F3817" s="2">
        <f t="shared" si="60"/>
        <v>1180840.2</v>
      </c>
    </row>
    <row r="3818" spans="1:6" x14ac:dyDescent="0.25">
      <c r="A3818" s="4">
        <v>44589</v>
      </c>
      <c r="B3818" t="s">
        <v>12</v>
      </c>
      <c r="C3818" t="s">
        <v>2671</v>
      </c>
      <c r="D3818" s="7">
        <f>SUMIFS($D:$D,$C:$C,C3818,$A:$A,_xlfn.MAXIFS($A:$A,$A:$A,"&lt;"&amp;A3818))+SUMIFS(Movimentacao!$D:$D,Movimentacao!$C:$C,C3818,Movimentacao!$A:$A,A3818)</f>
        <v>32373</v>
      </c>
      <c r="E3818" s="2">
        <v>167</v>
      </c>
      <c r="F3818" s="2">
        <f t="shared" si="60"/>
        <v>5406291</v>
      </c>
    </row>
    <row r="3819" spans="1:6" x14ac:dyDescent="0.25">
      <c r="A3819" s="4">
        <v>44589</v>
      </c>
      <c r="B3819" t="s">
        <v>12</v>
      </c>
      <c r="C3819" t="s">
        <v>56</v>
      </c>
      <c r="D3819" s="7">
        <f>SUMIFS($D:$D,$C:$C,C3819,$A:$A,_xlfn.MAXIFS($A:$A,$A:$A,"&lt;"&amp;A3819))+SUMIFS(Movimentacao!$D:$D,Movimentacao!$C:$C,C3819,Movimentacao!$A:$A,A3819)</f>
        <v>29618</v>
      </c>
      <c r="E3819" s="2">
        <v>98.45</v>
      </c>
      <c r="F3819" s="2">
        <f t="shared" si="60"/>
        <v>2915892.1</v>
      </c>
    </row>
    <row r="3820" spans="1:6" x14ac:dyDescent="0.25">
      <c r="A3820" s="4">
        <v>44589</v>
      </c>
      <c r="B3820" t="s">
        <v>12</v>
      </c>
      <c r="C3820" t="s">
        <v>55</v>
      </c>
      <c r="D3820" s="7">
        <f>SUMIFS($D:$D,$C:$C,C3820,$A:$A,_xlfn.MAXIFS($A:$A,$A:$A,"&lt;"&amp;A3820))+SUMIFS(Movimentacao!$D:$D,Movimentacao!$C:$C,C3820,Movimentacao!$A:$A,A3820)</f>
        <v>30794</v>
      </c>
      <c r="E3820" s="2">
        <v>93.48</v>
      </c>
      <c r="F3820" s="2">
        <f t="shared" si="60"/>
        <v>2878623.12</v>
      </c>
    </row>
    <row r="3821" spans="1:6" x14ac:dyDescent="0.25">
      <c r="A3821" s="4">
        <v>44589</v>
      </c>
      <c r="B3821" t="s">
        <v>12</v>
      </c>
      <c r="C3821" t="s">
        <v>54</v>
      </c>
      <c r="D3821" s="7">
        <f>SUMIFS($D:$D,$C:$C,C3821,$A:$A,_xlfn.MAXIFS($A:$A,$A:$A,"&lt;"&amp;A3821))+SUMIFS(Movimentacao!$D:$D,Movimentacao!$C:$C,C3821,Movimentacao!$A:$A,A3821)</f>
        <v>84256</v>
      </c>
      <c r="E3821" s="2">
        <v>50.8</v>
      </c>
      <c r="F3821" s="2">
        <f t="shared" si="60"/>
        <v>4280204.8</v>
      </c>
    </row>
    <row r="3822" spans="1:6" x14ac:dyDescent="0.25">
      <c r="A3822" s="4">
        <v>44589</v>
      </c>
      <c r="B3822" t="s">
        <v>12</v>
      </c>
      <c r="C3822" t="s">
        <v>52</v>
      </c>
      <c r="D3822" s="7">
        <f>SUMIFS($D:$D,$C:$C,C3822,$A:$A,_xlfn.MAXIFS($A:$A,$A:$A,"&lt;"&amp;A3822))+SUMIFS(Movimentacao!$D:$D,Movimentacao!$C:$C,C3822,Movimentacao!$A:$A,A3822)</f>
        <v>187039</v>
      </c>
      <c r="E3822" s="2">
        <v>96.94</v>
      </c>
      <c r="F3822" s="2">
        <f t="shared" si="60"/>
        <v>18131560.66</v>
      </c>
    </row>
    <row r="3823" spans="1:6" x14ac:dyDescent="0.25">
      <c r="A3823" s="4">
        <v>44589</v>
      </c>
      <c r="B3823" t="s">
        <v>12</v>
      </c>
      <c r="C3823" t="s">
        <v>51</v>
      </c>
      <c r="D3823" s="7">
        <f>SUMIFS($D:$D,$C:$C,C3823,$A:$A,_xlfn.MAXIFS($A:$A,$A:$A,"&lt;"&amp;A3823))+SUMIFS(Movimentacao!$D:$D,Movimentacao!$C:$C,C3823,Movimentacao!$A:$A,A3823)</f>
        <v>34234</v>
      </c>
      <c r="E3823" s="2">
        <v>111.94</v>
      </c>
      <c r="F3823" s="2">
        <f t="shared" si="60"/>
        <v>3832153.96</v>
      </c>
    </row>
    <row r="3824" spans="1:6" x14ac:dyDescent="0.25">
      <c r="A3824" s="4">
        <v>44589</v>
      </c>
      <c r="B3824" t="s">
        <v>12</v>
      </c>
      <c r="C3824" t="s">
        <v>50</v>
      </c>
      <c r="D3824" s="7">
        <f>SUMIFS($D:$D,$C:$C,C3824,$A:$A,_xlfn.MAXIFS($A:$A,$A:$A,"&lt;"&amp;A3824))+SUMIFS(Movimentacao!$D:$D,Movimentacao!$C:$C,C3824,Movimentacao!$A:$A,A3824)</f>
        <v>86312</v>
      </c>
      <c r="E3824" s="2">
        <v>101.68</v>
      </c>
      <c r="F3824" s="2">
        <f t="shared" si="60"/>
        <v>8776204.1600000001</v>
      </c>
    </row>
    <row r="3825" spans="1:6" x14ac:dyDescent="0.25">
      <c r="A3825" s="4">
        <v>44589</v>
      </c>
      <c r="B3825" t="s">
        <v>12</v>
      </c>
      <c r="C3825" t="s">
        <v>49</v>
      </c>
      <c r="D3825" s="7">
        <f>SUMIFS($D:$D,$C:$C,C3825,$A:$A,_xlfn.MAXIFS($A:$A,$A:$A,"&lt;"&amp;A3825))+SUMIFS(Movimentacao!$D:$D,Movimentacao!$C:$C,C3825,Movimentacao!$A:$A,A3825)</f>
        <v>32774</v>
      </c>
      <c r="E3825" s="2">
        <v>67.03</v>
      </c>
      <c r="F3825" s="2">
        <f t="shared" si="60"/>
        <v>2196841.2200000002</v>
      </c>
    </row>
    <row r="3826" spans="1:6" x14ac:dyDescent="0.25">
      <c r="A3826" s="4">
        <v>44589</v>
      </c>
      <c r="B3826" t="s">
        <v>12</v>
      </c>
      <c r="C3826" t="s">
        <v>48</v>
      </c>
      <c r="D3826" s="7">
        <f>SUMIFS($D:$D,$C:$C,C3826,$A:$A,_xlfn.MAXIFS($A:$A,$A:$A,"&lt;"&amp;A3826))+SUMIFS(Movimentacao!$D:$D,Movimentacao!$C:$C,C3826,Movimentacao!$A:$A,A3826)</f>
        <v>37548</v>
      </c>
      <c r="E3826" s="2">
        <v>97.22</v>
      </c>
      <c r="F3826" s="2">
        <f t="shared" si="60"/>
        <v>3650416.56</v>
      </c>
    </row>
    <row r="3827" spans="1:6" x14ac:dyDescent="0.25">
      <c r="A3827" s="4">
        <v>44589</v>
      </c>
      <c r="B3827" t="s">
        <v>12</v>
      </c>
      <c r="C3827" t="s">
        <v>47</v>
      </c>
      <c r="D3827" s="7">
        <f>SUMIFS($D:$D,$C:$C,C3827,$A:$A,_xlfn.MAXIFS($A:$A,$A:$A,"&lt;"&amp;A3827))+SUMIFS(Movimentacao!$D:$D,Movimentacao!$C:$C,C3827,Movimentacao!$A:$A,A3827)</f>
        <v>72562</v>
      </c>
      <c r="E3827" s="2">
        <v>78.400000000000006</v>
      </c>
      <c r="F3827" s="2">
        <f t="shared" si="60"/>
        <v>5688860.8000000007</v>
      </c>
    </row>
    <row r="3828" spans="1:6" x14ac:dyDescent="0.25">
      <c r="A3828" s="4">
        <v>44592</v>
      </c>
      <c r="B3828" t="s">
        <v>12</v>
      </c>
      <c r="C3828" t="s">
        <v>2685</v>
      </c>
      <c r="D3828" s="7">
        <f>SUMIFS($D:$D,$C:$C,C3828,$A:$A,_xlfn.MAXIFS($A:$A,$A:$A,"&lt;"&amp;A3828))+SUMIFS(Movimentacao!$D:$D,Movimentacao!$C:$C,C3828,Movimentacao!$A:$A,A3828)</f>
        <v>133513</v>
      </c>
      <c r="E3828" s="2">
        <v>104.2</v>
      </c>
      <c r="F3828" s="2">
        <f t="shared" si="60"/>
        <v>13912054.6</v>
      </c>
    </row>
    <row r="3829" spans="1:6" x14ac:dyDescent="0.25">
      <c r="A3829" s="4">
        <v>44592</v>
      </c>
      <c r="B3829" t="s">
        <v>12</v>
      </c>
      <c r="C3829" t="s">
        <v>2689</v>
      </c>
      <c r="D3829" s="7">
        <f>SUMIFS($D:$D,$C:$C,C3829,$A:$A,_xlfn.MAXIFS($A:$A,$A:$A,"&lt;"&amp;A3829))+SUMIFS(Movimentacao!$D:$D,Movimentacao!$C:$C,C3829,Movimentacao!$A:$A,A3829)</f>
        <v>266540</v>
      </c>
      <c r="E3829" s="2">
        <v>101.83</v>
      </c>
      <c r="F3829" s="2">
        <f t="shared" si="60"/>
        <v>27141768.199999999</v>
      </c>
    </row>
    <row r="3830" spans="1:6" x14ac:dyDescent="0.25">
      <c r="A3830" s="4">
        <v>44592</v>
      </c>
      <c r="B3830" t="s">
        <v>12</v>
      </c>
      <c r="C3830" t="s">
        <v>2687</v>
      </c>
      <c r="D3830" s="7">
        <f>SUMIFS($D:$D,$C:$C,C3830,$A:$A,_xlfn.MAXIFS($A:$A,$A:$A,"&lt;"&amp;A3830))+SUMIFS(Movimentacao!$D:$D,Movimentacao!$C:$C,C3830,Movimentacao!$A:$A,A3830)</f>
        <v>6604</v>
      </c>
      <c r="E3830" s="2">
        <v>71.87</v>
      </c>
      <c r="F3830" s="2">
        <f t="shared" si="60"/>
        <v>474629.48000000004</v>
      </c>
    </row>
    <row r="3831" spans="1:6" x14ac:dyDescent="0.25">
      <c r="A3831" s="4">
        <v>44592</v>
      </c>
      <c r="B3831" t="s">
        <v>12</v>
      </c>
      <c r="C3831" t="s">
        <v>2682</v>
      </c>
      <c r="D3831" s="7">
        <f>SUMIFS($D:$D,$C:$C,C3831,$A:$A,_xlfn.MAXIFS($A:$A,$A:$A,"&lt;"&amp;A3831))+SUMIFS(Movimentacao!$D:$D,Movimentacao!$C:$C,C3831,Movimentacao!$A:$A,A3831)</f>
        <v>79643</v>
      </c>
      <c r="E3831" s="2">
        <v>86.8</v>
      </c>
      <c r="F3831" s="2">
        <f t="shared" si="60"/>
        <v>6913012.3999999994</v>
      </c>
    </row>
    <row r="3832" spans="1:6" x14ac:dyDescent="0.25">
      <c r="A3832" s="4">
        <v>44592</v>
      </c>
      <c r="B3832" t="s">
        <v>12</v>
      </c>
      <c r="C3832" t="s">
        <v>2680</v>
      </c>
      <c r="D3832" s="7">
        <f>SUMIFS($D:$D,$C:$C,C3832,$A:$A,_xlfn.MAXIFS($A:$A,$A:$A,"&lt;"&amp;A3832))+SUMIFS(Movimentacao!$D:$D,Movimentacao!$C:$C,C3832,Movimentacao!$A:$A,A3832)</f>
        <v>147415</v>
      </c>
      <c r="E3832" s="2">
        <v>101.63</v>
      </c>
      <c r="F3832" s="2">
        <f t="shared" si="60"/>
        <v>14981786.449999999</v>
      </c>
    </row>
    <row r="3833" spans="1:6" x14ac:dyDescent="0.25">
      <c r="A3833" s="4">
        <v>44592</v>
      </c>
      <c r="B3833" t="s">
        <v>12</v>
      </c>
      <c r="C3833" t="s">
        <v>2672</v>
      </c>
      <c r="D3833" s="7">
        <f>SUMIFS($D:$D,$C:$C,C3833,$A:$A,_xlfn.MAXIFS($A:$A,$A:$A,"&lt;"&amp;A3833))+SUMIFS(Movimentacao!$D:$D,Movimentacao!$C:$C,C3833,Movimentacao!$A:$A,A3833)</f>
        <v>14844</v>
      </c>
      <c r="E3833" s="2">
        <v>80.3</v>
      </c>
      <c r="F3833" s="2">
        <f t="shared" si="60"/>
        <v>1191973.2</v>
      </c>
    </row>
    <row r="3834" spans="1:6" x14ac:dyDescent="0.25">
      <c r="A3834" s="4">
        <v>44592</v>
      </c>
      <c r="B3834" t="s">
        <v>12</v>
      </c>
      <c r="C3834" t="s">
        <v>2671</v>
      </c>
      <c r="D3834" s="7">
        <f>SUMIFS($D:$D,$C:$C,C3834,$A:$A,_xlfn.MAXIFS($A:$A,$A:$A,"&lt;"&amp;A3834))+SUMIFS(Movimentacao!$D:$D,Movimentacao!$C:$C,C3834,Movimentacao!$A:$A,A3834)</f>
        <v>32373</v>
      </c>
      <c r="E3834" s="2">
        <v>166.5</v>
      </c>
      <c r="F3834" s="2">
        <f t="shared" si="60"/>
        <v>5390104.5</v>
      </c>
    </row>
    <row r="3835" spans="1:6" x14ac:dyDescent="0.25">
      <c r="A3835" s="4">
        <v>44592</v>
      </c>
      <c r="B3835" t="s">
        <v>12</v>
      </c>
      <c r="C3835" t="s">
        <v>56</v>
      </c>
      <c r="D3835" s="7">
        <f>SUMIFS($D:$D,$C:$C,C3835,$A:$A,_xlfn.MAXIFS($A:$A,$A:$A,"&lt;"&amp;A3835))+SUMIFS(Movimentacao!$D:$D,Movimentacao!$C:$C,C3835,Movimentacao!$A:$A,A3835)</f>
        <v>29618</v>
      </c>
      <c r="E3835" s="2">
        <v>98.59</v>
      </c>
      <c r="F3835" s="2">
        <f t="shared" si="60"/>
        <v>2920038.62</v>
      </c>
    </row>
    <row r="3836" spans="1:6" x14ac:dyDescent="0.25">
      <c r="A3836" s="4">
        <v>44592</v>
      </c>
      <c r="B3836" t="s">
        <v>12</v>
      </c>
      <c r="C3836" t="s">
        <v>2690</v>
      </c>
      <c r="D3836" s="7">
        <f>SUMIFS($D:$D,$C:$C,C3836,$A:$A,_xlfn.MAXIFS($A:$A,$A:$A,"&lt;"&amp;A3836))+SUMIFS(Movimentacao!$D:$D,Movimentacao!$C:$C,C3836,Movimentacao!$A:$A,A3836)</f>
        <v>55744</v>
      </c>
      <c r="E3836" s="2">
        <v>89.83</v>
      </c>
      <c r="F3836" s="2">
        <f t="shared" si="60"/>
        <v>5007483.5199999996</v>
      </c>
    </row>
    <row r="3837" spans="1:6" x14ac:dyDescent="0.25">
      <c r="A3837" s="4">
        <v>44592</v>
      </c>
      <c r="B3837" t="s">
        <v>12</v>
      </c>
      <c r="C3837" t="s">
        <v>54</v>
      </c>
      <c r="D3837" s="7">
        <f>SUMIFS($D:$D,$C:$C,C3837,$A:$A,_xlfn.MAXIFS($A:$A,$A:$A,"&lt;"&amp;A3837))+SUMIFS(Movimentacao!$D:$D,Movimentacao!$C:$C,C3837,Movimentacao!$A:$A,A3837)</f>
        <v>84256</v>
      </c>
      <c r="E3837" s="2">
        <v>50.71</v>
      </c>
      <c r="F3837" s="2">
        <f t="shared" si="60"/>
        <v>4272621.76</v>
      </c>
    </row>
    <row r="3838" spans="1:6" x14ac:dyDescent="0.25">
      <c r="A3838" s="4">
        <v>44592</v>
      </c>
      <c r="B3838" t="s">
        <v>12</v>
      </c>
      <c r="C3838" t="s">
        <v>52</v>
      </c>
      <c r="D3838" s="7">
        <f>SUMIFS($D:$D,$C:$C,C3838,$A:$A,_xlfn.MAXIFS($A:$A,$A:$A,"&lt;"&amp;A3838))+SUMIFS(Movimentacao!$D:$D,Movimentacao!$C:$C,C3838,Movimentacao!$A:$A,A3838)</f>
        <v>187039</v>
      </c>
      <c r="E3838" s="2">
        <v>96.7</v>
      </c>
      <c r="F3838" s="2">
        <f t="shared" si="60"/>
        <v>18086671.300000001</v>
      </c>
    </row>
    <row r="3839" spans="1:6" x14ac:dyDescent="0.25">
      <c r="A3839" s="4">
        <v>44592</v>
      </c>
      <c r="B3839" t="s">
        <v>12</v>
      </c>
      <c r="C3839" t="s">
        <v>51</v>
      </c>
      <c r="D3839" s="7">
        <f>SUMIFS($D:$D,$C:$C,C3839,$A:$A,_xlfn.MAXIFS($A:$A,$A:$A,"&lt;"&amp;A3839))+SUMIFS(Movimentacao!$D:$D,Movimentacao!$C:$C,C3839,Movimentacao!$A:$A,A3839)</f>
        <v>34319</v>
      </c>
      <c r="E3839" s="2">
        <v>113.95</v>
      </c>
      <c r="F3839" s="2">
        <f t="shared" si="60"/>
        <v>3910650.0500000003</v>
      </c>
    </row>
    <row r="3840" spans="1:6" x14ac:dyDescent="0.25">
      <c r="A3840" s="4">
        <v>44592</v>
      </c>
      <c r="B3840" t="s">
        <v>12</v>
      </c>
      <c r="C3840" t="s">
        <v>50</v>
      </c>
      <c r="D3840" s="7">
        <f>SUMIFS($D:$D,$C:$C,C3840,$A:$A,_xlfn.MAXIFS($A:$A,$A:$A,"&lt;"&amp;A3840))+SUMIFS(Movimentacao!$D:$D,Movimentacao!$C:$C,C3840,Movimentacao!$A:$A,A3840)</f>
        <v>86312</v>
      </c>
      <c r="E3840" s="2">
        <v>99.78</v>
      </c>
      <c r="F3840" s="2">
        <f t="shared" si="60"/>
        <v>8612211.3599999994</v>
      </c>
    </row>
    <row r="3841" spans="1:6" x14ac:dyDescent="0.25">
      <c r="A3841" s="4">
        <v>44592</v>
      </c>
      <c r="B3841" t="s">
        <v>12</v>
      </c>
      <c r="C3841" t="s">
        <v>49</v>
      </c>
      <c r="D3841" s="7">
        <f>SUMIFS($D:$D,$C:$C,C3841,$A:$A,_xlfn.MAXIFS($A:$A,$A:$A,"&lt;"&amp;A3841))+SUMIFS(Movimentacao!$D:$D,Movimentacao!$C:$C,C3841,Movimentacao!$A:$A,A3841)</f>
        <v>32774</v>
      </c>
      <c r="E3841" s="2">
        <v>67.22</v>
      </c>
      <c r="F3841" s="2">
        <f t="shared" si="60"/>
        <v>2203068.2799999998</v>
      </c>
    </row>
    <row r="3842" spans="1:6" x14ac:dyDescent="0.25">
      <c r="A3842" s="4">
        <v>44592</v>
      </c>
      <c r="B3842" t="s">
        <v>12</v>
      </c>
      <c r="C3842" t="s">
        <v>48</v>
      </c>
      <c r="D3842" s="7">
        <f>SUMIFS($D:$D,$C:$C,C3842,$A:$A,_xlfn.MAXIFS($A:$A,$A:$A,"&lt;"&amp;A3842))+SUMIFS(Movimentacao!$D:$D,Movimentacao!$C:$C,C3842,Movimentacao!$A:$A,A3842)</f>
        <v>37548</v>
      </c>
      <c r="E3842" s="2">
        <v>98.02</v>
      </c>
      <c r="F3842" s="2">
        <f t="shared" si="60"/>
        <v>3680454.96</v>
      </c>
    </row>
    <row r="3843" spans="1:6" x14ac:dyDescent="0.25">
      <c r="A3843" s="4">
        <v>44592</v>
      </c>
      <c r="B3843" t="s">
        <v>12</v>
      </c>
      <c r="C3843" t="s">
        <v>47</v>
      </c>
      <c r="D3843" s="7">
        <f>SUMIFS($D:$D,$C:$C,C3843,$A:$A,_xlfn.MAXIFS($A:$A,$A:$A,"&lt;"&amp;A3843))+SUMIFS(Movimentacao!$D:$D,Movimentacao!$C:$C,C3843,Movimentacao!$A:$A,A3843)</f>
        <v>72562</v>
      </c>
      <c r="E3843" s="2">
        <v>77.7</v>
      </c>
      <c r="F3843" s="2">
        <f t="shared" si="60"/>
        <v>5638067.4000000004</v>
      </c>
    </row>
    <row r="3844" spans="1:6" x14ac:dyDescent="0.25">
      <c r="A3844" s="4">
        <v>44592</v>
      </c>
      <c r="B3844" t="s">
        <v>12</v>
      </c>
      <c r="C3844" t="s">
        <v>55</v>
      </c>
      <c r="D3844" s="7">
        <f>SUMIFS($D:$D,$C:$C,C3844,$A:$A,_xlfn.MAXIFS($A:$A,$A:$A,"&lt;"&amp;A3844))+SUMIFS(Movimentacao!$D:$D,Movimentacao!$C:$C,C3844,Movimentacao!$A:$A,A3844)</f>
        <v>30794</v>
      </c>
      <c r="E3844" s="2">
        <v>94.9</v>
      </c>
      <c r="F3844" s="2">
        <f t="shared" si="60"/>
        <v>2922350.6</v>
      </c>
    </row>
    <row r="3845" spans="1:6" x14ac:dyDescent="0.25">
      <c r="A3845" s="4">
        <v>44593</v>
      </c>
      <c r="B3845" t="s">
        <v>12</v>
      </c>
      <c r="C3845" t="s">
        <v>2685</v>
      </c>
      <c r="D3845" s="7">
        <f>SUMIFS($D:$D,$C:$C,C3845,$A:$A,_xlfn.MAXIFS($A:$A,$A:$A,"&lt;"&amp;A3845))+SUMIFS(Movimentacao!$D:$D,Movimentacao!$C:$C,C3845,Movimentacao!$A:$A,A3845)</f>
        <v>133513</v>
      </c>
      <c r="E3845" s="2">
        <v>102.55</v>
      </c>
      <c r="F3845" s="2">
        <f t="shared" si="60"/>
        <v>13691758.15</v>
      </c>
    </row>
    <row r="3846" spans="1:6" x14ac:dyDescent="0.25">
      <c r="A3846" s="4">
        <v>44593</v>
      </c>
      <c r="B3846" t="s">
        <v>12</v>
      </c>
      <c r="C3846" t="s">
        <v>2689</v>
      </c>
      <c r="D3846" s="7">
        <f>SUMIFS($D:$D,$C:$C,C3846,$A:$A,_xlfn.MAXIFS($A:$A,$A:$A,"&lt;"&amp;A3846))+SUMIFS(Movimentacao!$D:$D,Movimentacao!$C:$C,C3846,Movimentacao!$A:$A,A3846)</f>
        <v>266540</v>
      </c>
      <c r="E3846" s="2">
        <v>100.89</v>
      </c>
      <c r="F3846" s="2">
        <f t="shared" si="60"/>
        <v>26891220.600000001</v>
      </c>
    </row>
    <row r="3847" spans="1:6" x14ac:dyDescent="0.25">
      <c r="A3847" s="4">
        <v>44593</v>
      </c>
      <c r="B3847" t="s">
        <v>12</v>
      </c>
      <c r="C3847" t="s">
        <v>2687</v>
      </c>
      <c r="D3847" s="7">
        <f>SUMIFS($D:$D,$C:$C,C3847,$A:$A,_xlfn.MAXIFS($A:$A,$A:$A,"&lt;"&amp;A3847))+SUMIFS(Movimentacao!$D:$D,Movimentacao!$C:$C,C3847,Movimentacao!$A:$A,A3847)</f>
        <v>6604</v>
      </c>
      <c r="E3847" s="2">
        <v>71.55</v>
      </c>
      <c r="F3847" s="2">
        <f t="shared" si="60"/>
        <v>472516.19999999995</v>
      </c>
    </row>
    <row r="3848" spans="1:6" x14ac:dyDescent="0.25">
      <c r="A3848" s="4">
        <v>44593</v>
      </c>
      <c r="B3848" t="s">
        <v>12</v>
      </c>
      <c r="C3848" t="s">
        <v>2682</v>
      </c>
      <c r="D3848" s="7">
        <f>SUMIFS($D:$D,$C:$C,C3848,$A:$A,_xlfn.MAXIFS($A:$A,$A:$A,"&lt;"&amp;A3848))+SUMIFS(Movimentacao!$D:$D,Movimentacao!$C:$C,C3848,Movimentacao!$A:$A,A3848)</f>
        <v>79643</v>
      </c>
      <c r="E3848" s="2">
        <v>87.98</v>
      </c>
      <c r="F3848" s="2">
        <f t="shared" si="60"/>
        <v>7006991.1400000006</v>
      </c>
    </row>
    <row r="3849" spans="1:6" x14ac:dyDescent="0.25">
      <c r="A3849" s="4">
        <v>44593</v>
      </c>
      <c r="B3849" t="s">
        <v>12</v>
      </c>
      <c r="C3849" t="s">
        <v>2680</v>
      </c>
      <c r="D3849" s="7">
        <f>SUMIFS($D:$D,$C:$C,C3849,$A:$A,_xlfn.MAXIFS($A:$A,$A:$A,"&lt;"&amp;A3849))+SUMIFS(Movimentacao!$D:$D,Movimentacao!$C:$C,C3849,Movimentacao!$A:$A,A3849)</f>
        <v>147415</v>
      </c>
      <c r="E3849" s="2">
        <v>102.8</v>
      </c>
      <c r="F3849" s="2">
        <f t="shared" ref="F3849:F3912" si="61">D3849*E3849</f>
        <v>15154262</v>
      </c>
    </row>
    <row r="3850" spans="1:6" x14ac:dyDescent="0.25">
      <c r="A3850" s="4">
        <v>44593</v>
      </c>
      <c r="B3850" t="s">
        <v>12</v>
      </c>
      <c r="C3850" t="s">
        <v>2672</v>
      </c>
      <c r="D3850" s="7">
        <f>SUMIFS($D:$D,$C:$C,C3850,$A:$A,_xlfn.MAXIFS($A:$A,$A:$A,"&lt;"&amp;A3850))+SUMIFS(Movimentacao!$D:$D,Movimentacao!$C:$C,C3850,Movimentacao!$A:$A,A3850)</f>
        <v>14844</v>
      </c>
      <c r="E3850" s="2">
        <v>79.03</v>
      </c>
      <c r="F3850" s="2">
        <f t="shared" si="61"/>
        <v>1173121.32</v>
      </c>
    </row>
    <row r="3851" spans="1:6" x14ac:dyDescent="0.25">
      <c r="A3851" s="4">
        <v>44593</v>
      </c>
      <c r="B3851" t="s">
        <v>12</v>
      </c>
      <c r="C3851" t="s">
        <v>2671</v>
      </c>
      <c r="D3851" s="7">
        <f>SUMIFS($D:$D,$C:$C,C3851,$A:$A,_xlfn.MAXIFS($A:$A,$A:$A,"&lt;"&amp;A3851))+SUMIFS(Movimentacao!$D:$D,Movimentacao!$C:$C,C3851,Movimentacao!$A:$A,A3851)</f>
        <v>32373</v>
      </c>
      <c r="E3851" s="2">
        <v>166.15</v>
      </c>
      <c r="F3851" s="2">
        <f t="shared" si="61"/>
        <v>5378773.9500000002</v>
      </c>
    </row>
    <row r="3852" spans="1:6" x14ac:dyDescent="0.25">
      <c r="A3852" s="4">
        <v>44593</v>
      </c>
      <c r="B3852" t="s">
        <v>12</v>
      </c>
      <c r="C3852" t="s">
        <v>56</v>
      </c>
      <c r="D3852" s="7">
        <f>SUMIFS($D:$D,$C:$C,C3852,$A:$A,_xlfn.MAXIFS($A:$A,$A:$A,"&lt;"&amp;A3852))+SUMIFS(Movimentacao!$D:$D,Movimentacao!$C:$C,C3852,Movimentacao!$A:$A,A3852)</f>
        <v>29618</v>
      </c>
      <c r="E3852" s="2">
        <v>97.4</v>
      </c>
      <c r="F3852" s="2">
        <f t="shared" si="61"/>
        <v>2884793.2</v>
      </c>
    </row>
    <row r="3853" spans="1:6" x14ac:dyDescent="0.25">
      <c r="A3853" s="4">
        <v>44593</v>
      </c>
      <c r="B3853" t="s">
        <v>12</v>
      </c>
      <c r="C3853" t="s">
        <v>2690</v>
      </c>
      <c r="D3853" s="7">
        <f>SUMIFS($D:$D,$C:$C,C3853,$A:$A,_xlfn.MAXIFS($A:$A,$A:$A,"&lt;"&amp;A3853))+SUMIFS(Movimentacao!$D:$D,Movimentacao!$C:$C,C3853,Movimentacao!$A:$A,A3853)</f>
        <v>55967</v>
      </c>
      <c r="E3853" s="2">
        <v>89.48</v>
      </c>
      <c r="F3853" s="2">
        <f t="shared" si="61"/>
        <v>5007927.16</v>
      </c>
    </row>
    <row r="3854" spans="1:6" x14ac:dyDescent="0.25">
      <c r="A3854" s="4">
        <v>44593</v>
      </c>
      <c r="B3854" t="s">
        <v>12</v>
      </c>
      <c r="C3854" t="s">
        <v>54</v>
      </c>
      <c r="D3854" s="7">
        <f>SUMIFS($D:$D,$C:$C,C3854,$A:$A,_xlfn.MAXIFS($A:$A,$A:$A,"&lt;"&amp;A3854))+SUMIFS(Movimentacao!$D:$D,Movimentacao!$C:$C,C3854,Movimentacao!$A:$A,A3854)</f>
        <v>84256</v>
      </c>
      <c r="E3854" s="2">
        <v>50.62</v>
      </c>
      <c r="F3854" s="2">
        <f t="shared" si="61"/>
        <v>4265038.72</v>
      </c>
    </row>
    <row r="3855" spans="1:6" x14ac:dyDescent="0.25">
      <c r="A3855" s="4">
        <v>44593</v>
      </c>
      <c r="B3855" t="s">
        <v>12</v>
      </c>
      <c r="C3855" t="s">
        <v>52</v>
      </c>
      <c r="D3855" s="7">
        <f>SUMIFS($D:$D,$C:$C,C3855,$A:$A,_xlfn.MAXIFS($A:$A,$A:$A,"&lt;"&amp;A3855))+SUMIFS(Movimentacao!$D:$D,Movimentacao!$C:$C,C3855,Movimentacao!$A:$A,A3855)</f>
        <v>187039</v>
      </c>
      <c r="E3855" s="2">
        <v>97.13</v>
      </c>
      <c r="F3855" s="2">
        <f t="shared" si="61"/>
        <v>18167098.07</v>
      </c>
    </row>
    <row r="3856" spans="1:6" x14ac:dyDescent="0.25">
      <c r="A3856" s="4">
        <v>44593</v>
      </c>
      <c r="B3856" t="s">
        <v>12</v>
      </c>
      <c r="C3856" t="s">
        <v>51</v>
      </c>
      <c r="D3856" s="7">
        <f>SUMIFS($D:$D,$C:$C,C3856,$A:$A,_xlfn.MAXIFS($A:$A,$A:$A,"&lt;"&amp;A3856))+SUMIFS(Movimentacao!$D:$D,Movimentacao!$C:$C,C3856,Movimentacao!$A:$A,A3856)</f>
        <v>34334</v>
      </c>
      <c r="E3856" s="2">
        <v>112.51</v>
      </c>
      <c r="F3856" s="2">
        <f t="shared" si="61"/>
        <v>3862918.3400000003</v>
      </c>
    </row>
    <row r="3857" spans="1:6" x14ac:dyDescent="0.25">
      <c r="A3857" s="4">
        <v>44593</v>
      </c>
      <c r="B3857" t="s">
        <v>12</v>
      </c>
      <c r="C3857" t="s">
        <v>50</v>
      </c>
      <c r="D3857" s="7">
        <f>SUMIFS($D:$D,$C:$C,C3857,$A:$A,_xlfn.MAXIFS($A:$A,$A:$A,"&lt;"&amp;A3857))+SUMIFS(Movimentacao!$D:$D,Movimentacao!$C:$C,C3857,Movimentacao!$A:$A,A3857)</f>
        <v>86312</v>
      </c>
      <c r="E3857" s="2">
        <v>99.56</v>
      </c>
      <c r="F3857" s="2">
        <f t="shared" si="61"/>
        <v>8593222.7200000007</v>
      </c>
    </row>
    <row r="3858" spans="1:6" x14ac:dyDescent="0.25">
      <c r="A3858" s="4">
        <v>44593</v>
      </c>
      <c r="B3858" t="s">
        <v>12</v>
      </c>
      <c r="C3858" t="s">
        <v>49</v>
      </c>
      <c r="D3858" s="7">
        <f>SUMIFS($D:$D,$C:$C,C3858,$A:$A,_xlfn.MAXIFS($A:$A,$A:$A,"&lt;"&amp;A3858))+SUMIFS(Movimentacao!$D:$D,Movimentacao!$C:$C,C3858,Movimentacao!$A:$A,A3858)</f>
        <v>32774</v>
      </c>
      <c r="E3858" s="2">
        <v>68.239999999999995</v>
      </c>
      <c r="F3858" s="2">
        <f t="shared" si="61"/>
        <v>2236497.7599999998</v>
      </c>
    </row>
    <row r="3859" spans="1:6" x14ac:dyDescent="0.25">
      <c r="A3859" s="4">
        <v>44593</v>
      </c>
      <c r="B3859" t="s">
        <v>12</v>
      </c>
      <c r="C3859" t="s">
        <v>48</v>
      </c>
      <c r="D3859" s="7">
        <f>SUMIFS($D:$D,$C:$C,C3859,$A:$A,_xlfn.MAXIFS($A:$A,$A:$A,"&lt;"&amp;A3859))+SUMIFS(Movimentacao!$D:$D,Movimentacao!$C:$C,C3859,Movimentacao!$A:$A,A3859)</f>
        <v>37548</v>
      </c>
      <c r="E3859" s="2">
        <v>98.01</v>
      </c>
      <c r="F3859" s="2">
        <f t="shared" si="61"/>
        <v>3680079.48</v>
      </c>
    </row>
    <row r="3860" spans="1:6" x14ac:dyDescent="0.25">
      <c r="A3860" s="4">
        <v>44593</v>
      </c>
      <c r="B3860" t="s">
        <v>12</v>
      </c>
      <c r="C3860" t="s">
        <v>47</v>
      </c>
      <c r="D3860" s="7">
        <f>SUMIFS($D:$D,$C:$C,C3860,$A:$A,_xlfn.MAXIFS($A:$A,$A:$A,"&lt;"&amp;A3860))+SUMIFS(Movimentacao!$D:$D,Movimentacao!$C:$C,C3860,Movimentacao!$A:$A,A3860)</f>
        <v>72562</v>
      </c>
      <c r="E3860" s="2">
        <v>77.760000000000005</v>
      </c>
      <c r="F3860" s="2">
        <f t="shared" si="61"/>
        <v>5642421.1200000001</v>
      </c>
    </row>
    <row r="3861" spans="1:6" x14ac:dyDescent="0.25">
      <c r="A3861" s="4">
        <v>44593</v>
      </c>
      <c r="B3861" t="s">
        <v>12</v>
      </c>
      <c r="C3861" t="s">
        <v>55</v>
      </c>
      <c r="D3861" s="7">
        <f>SUMIFS($D:$D,$C:$C,C3861,$A:$A,_xlfn.MAXIFS($A:$A,$A:$A,"&lt;"&amp;A3861))+SUMIFS(Movimentacao!$D:$D,Movimentacao!$C:$C,C3861,Movimentacao!$A:$A,A3861)</f>
        <v>30794</v>
      </c>
      <c r="E3861" s="2">
        <v>94</v>
      </c>
      <c r="F3861" s="2">
        <f t="shared" si="61"/>
        <v>2894636</v>
      </c>
    </row>
    <row r="3862" spans="1:6" x14ac:dyDescent="0.25">
      <c r="A3862" s="4">
        <v>44594</v>
      </c>
      <c r="B3862" t="s">
        <v>12</v>
      </c>
      <c r="C3862" t="s">
        <v>2690</v>
      </c>
      <c r="D3862" s="7">
        <f>SUMIFS($D:$D,$C:$C,C3862,$A:$A,_xlfn.MAXIFS($A:$A,$A:$A,"&lt;"&amp;A3862))+SUMIFS(Movimentacao!$D:$D,Movimentacao!$C:$C,C3862,Movimentacao!$A:$A,A3862)</f>
        <v>56337</v>
      </c>
      <c r="E3862" s="2">
        <v>89.29</v>
      </c>
      <c r="F3862" s="2">
        <f t="shared" si="61"/>
        <v>5030330.7300000004</v>
      </c>
    </row>
    <row r="3863" spans="1:6" x14ac:dyDescent="0.25">
      <c r="A3863" s="4">
        <v>44594</v>
      </c>
      <c r="B3863" t="s">
        <v>12</v>
      </c>
      <c r="C3863" t="s">
        <v>2685</v>
      </c>
      <c r="D3863" s="7">
        <f>SUMIFS($D:$D,$C:$C,C3863,$A:$A,_xlfn.MAXIFS($A:$A,$A:$A,"&lt;"&amp;A3863))+SUMIFS(Movimentacao!$D:$D,Movimentacao!$C:$C,C3863,Movimentacao!$A:$A,A3863)</f>
        <v>133513</v>
      </c>
      <c r="E3863" s="2">
        <v>102.56</v>
      </c>
      <c r="F3863" s="2">
        <f t="shared" si="61"/>
        <v>13693093.280000001</v>
      </c>
    </row>
    <row r="3864" spans="1:6" x14ac:dyDescent="0.25">
      <c r="A3864" s="4">
        <v>44594</v>
      </c>
      <c r="B3864" t="s">
        <v>12</v>
      </c>
      <c r="C3864" t="s">
        <v>2689</v>
      </c>
      <c r="D3864" s="7">
        <f>SUMIFS($D:$D,$C:$C,C3864,$A:$A,_xlfn.MAXIFS($A:$A,$A:$A,"&lt;"&amp;A3864))+SUMIFS(Movimentacao!$D:$D,Movimentacao!$C:$C,C3864,Movimentacao!$A:$A,A3864)</f>
        <v>266540</v>
      </c>
      <c r="E3864" s="2">
        <v>100.3</v>
      </c>
      <c r="F3864" s="2">
        <f t="shared" si="61"/>
        <v>26733962</v>
      </c>
    </row>
    <row r="3865" spans="1:6" x14ac:dyDescent="0.25">
      <c r="A3865" s="4">
        <v>44594</v>
      </c>
      <c r="B3865" t="s">
        <v>12</v>
      </c>
      <c r="C3865" t="s">
        <v>2687</v>
      </c>
      <c r="D3865" s="7">
        <f>SUMIFS($D:$D,$C:$C,C3865,$A:$A,_xlfn.MAXIFS($A:$A,$A:$A,"&lt;"&amp;A3865))+SUMIFS(Movimentacao!$D:$D,Movimentacao!$C:$C,C3865,Movimentacao!$A:$A,A3865)</f>
        <v>6604</v>
      </c>
      <c r="E3865" s="2">
        <v>71.7</v>
      </c>
      <c r="F3865" s="2">
        <f t="shared" si="61"/>
        <v>473506.80000000005</v>
      </c>
    </row>
    <row r="3866" spans="1:6" x14ac:dyDescent="0.25">
      <c r="A3866" s="4">
        <v>44594</v>
      </c>
      <c r="B3866" t="s">
        <v>12</v>
      </c>
      <c r="C3866" t="s">
        <v>2682</v>
      </c>
      <c r="D3866" s="7">
        <f>SUMIFS($D:$D,$C:$C,C3866,$A:$A,_xlfn.MAXIFS($A:$A,$A:$A,"&lt;"&amp;A3866))+SUMIFS(Movimentacao!$D:$D,Movimentacao!$C:$C,C3866,Movimentacao!$A:$A,A3866)</f>
        <v>79643</v>
      </c>
      <c r="E3866" s="2">
        <v>86.52</v>
      </c>
      <c r="F3866" s="2">
        <f t="shared" si="61"/>
        <v>6890712.3599999994</v>
      </c>
    </row>
    <row r="3867" spans="1:6" x14ac:dyDescent="0.25">
      <c r="A3867" s="4">
        <v>44594</v>
      </c>
      <c r="B3867" t="s">
        <v>12</v>
      </c>
      <c r="C3867" t="s">
        <v>2680</v>
      </c>
      <c r="D3867" s="7">
        <f>SUMIFS($D:$D,$C:$C,C3867,$A:$A,_xlfn.MAXIFS($A:$A,$A:$A,"&lt;"&amp;A3867))+SUMIFS(Movimentacao!$D:$D,Movimentacao!$C:$C,C3867,Movimentacao!$A:$A,A3867)</f>
        <v>147415</v>
      </c>
      <c r="E3867" s="2">
        <v>102.32</v>
      </c>
      <c r="F3867" s="2">
        <f t="shared" si="61"/>
        <v>15083502.799999999</v>
      </c>
    </row>
    <row r="3868" spans="1:6" x14ac:dyDescent="0.25">
      <c r="A3868" s="4">
        <v>44594</v>
      </c>
      <c r="B3868" t="s">
        <v>12</v>
      </c>
      <c r="C3868" t="s">
        <v>2672</v>
      </c>
      <c r="D3868" s="7">
        <f>SUMIFS($D:$D,$C:$C,C3868,$A:$A,_xlfn.MAXIFS($A:$A,$A:$A,"&lt;"&amp;A3868))+SUMIFS(Movimentacao!$D:$D,Movimentacao!$C:$C,C3868,Movimentacao!$A:$A,A3868)</f>
        <v>14844</v>
      </c>
      <c r="E3868" s="2">
        <v>78.88</v>
      </c>
      <c r="F3868" s="2">
        <f t="shared" si="61"/>
        <v>1170894.72</v>
      </c>
    </row>
    <row r="3869" spans="1:6" x14ac:dyDescent="0.25">
      <c r="A3869" s="4">
        <v>44594</v>
      </c>
      <c r="B3869" t="s">
        <v>12</v>
      </c>
      <c r="C3869" t="s">
        <v>2671</v>
      </c>
      <c r="D3869" s="7">
        <f>SUMIFS($D:$D,$C:$C,C3869,$A:$A,_xlfn.MAXIFS($A:$A,$A:$A,"&lt;"&amp;A3869))+SUMIFS(Movimentacao!$D:$D,Movimentacao!$C:$C,C3869,Movimentacao!$A:$A,A3869)</f>
        <v>32373</v>
      </c>
      <c r="E3869" s="2">
        <v>165.5</v>
      </c>
      <c r="F3869" s="2">
        <f t="shared" si="61"/>
        <v>5357731.5</v>
      </c>
    </row>
    <row r="3870" spans="1:6" x14ac:dyDescent="0.25">
      <c r="A3870" s="4">
        <v>44594</v>
      </c>
      <c r="B3870" t="s">
        <v>12</v>
      </c>
      <c r="C3870" t="s">
        <v>56</v>
      </c>
      <c r="D3870" s="7">
        <f>SUMIFS($D:$D,$C:$C,C3870,$A:$A,_xlfn.MAXIFS($A:$A,$A:$A,"&lt;"&amp;A3870))+SUMIFS(Movimentacao!$D:$D,Movimentacao!$C:$C,C3870,Movimentacao!$A:$A,A3870)</f>
        <v>29618</v>
      </c>
      <c r="E3870" s="2">
        <v>97.16</v>
      </c>
      <c r="F3870" s="2">
        <f t="shared" si="61"/>
        <v>2877684.88</v>
      </c>
    </row>
    <row r="3871" spans="1:6" x14ac:dyDescent="0.25">
      <c r="A3871" s="4">
        <v>44594</v>
      </c>
      <c r="B3871" t="s">
        <v>12</v>
      </c>
      <c r="C3871" t="s">
        <v>54</v>
      </c>
      <c r="D3871" s="7">
        <f>SUMIFS($D:$D,$C:$C,C3871,$A:$A,_xlfn.MAXIFS($A:$A,$A:$A,"&lt;"&amp;A3871))+SUMIFS(Movimentacao!$D:$D,Movimentacao!$C:$C,C3871,Movimentacao!$A:$A,A3871)</f>
        <v>84256</v>
      </c>
      <c r="E3871" s="2">
        <v>50.35</v>
      </c>
      <c r="F3871" s="2">
        <f t="shared" si="61"/>
        <v>4242289.6000000006</v>
      </c>
    </row>
    <row r="3872" spans="1:6" x14ac:dyDescent="0.25">
      <c r="A3872" s="4">
        <v>44594</v>
      </c>
      <c r="B3872" t="s">
        <v>12</v>
      </c>
      <c r="C3872" t="s">
        <v>52</v>
      </c>
      <c r="D3872" s="7">
        <f>SUMIFS($D:$D,$C:$C,C3872,$A:$A,_xlfn.MAXIFS($A:$A,$A:$A,"&lt;"&amp;A3872))+SUMIFS(Movimentacao!$D:$D,Movimentacao!$C:$C,C3872,Movimentacao!$A:$A,A3872)</f>
        <v>187039</v>
      </c>
      <c r="E3872" s="2">
        <v>97.43</v>
      </c>
      <c r="F3872" s="2">
        <f t="shared" si="61"/>
        <v>18223209.77</v>
      </c>
    </row>
    <row r="3873" spans="1:6" x14ac:dyDescent="0.25">
      <c r="A3873" s="4">
        <v>44594</v>
      </c>
      <c r="B3873" t="s">
        <v>12</v>
      </c>
      <c r="C3873" t="s">
        <v>51</v>
      </c>
      <c r="D3873" s="7">
        <f>SUMIFS($D:$D,$C:$C,C3873,$A:$A,_xlfn.MAXIFS($A:$A,$A:$A,"&lt;"&amp;A3873))+SUMIFS(Movimentacao!$D:$D,Movimentacao!$C:$C,C3873,Movimentacao!$A:$A,A3873)</f>
        <v>34351</v>
      </c>
      <c r="E3873" s="2">
        <v>113.2</v>
      </c>
      <c r="F3873" s="2">
        <f t="shared" si="61"/>
        <v>3888533.2</v>
      </c>
    </row>
    <row r="3874" spans="1:6" x14ac:dyDescent="0.25">
      <c r="A3874" s="4">
        <v>44594</v>
      </c>
      <c r="B3874" t="s">
        <v>12</v>
      </c>
      <c r="C3874" t="s">
        <v>50</v>
      </c>
      <c r="D3874" s="7">
        <f>SUMIFS($D:$D,$C:$C,C3874,$A:$A,_xlfn.MAXIFS($A:$A,$A:$A,"&lt;"&amp;A3874))+SUMIFS(Movimentacao!$D:$D,Movimentacao!$C:$C,C3874,Movimentacao!$A:$A,A3874)</f>
        <v>86312</v>
      </c>
      <c r="E3874" s="2">
        <v>99.35</v>
      </c>
      <c r="F3874" s="2">
        <f t="shared" si="61"/>
        <v>8575097.1999999993</v>
      </c>
    </row>
    <row r="3875" spans="1:6" x14ac:dyDescent="0.25">
      <c r="A3875" s="4">
        <v>44594</v>
      </c>
      <c r="B3875" t="s">
        <v>12</v>
      </c>
      <c r="C3875" t="s">
        <v>49</v>
      </c>
      <c r="D3875" s="7">
        <f>SUMIFS($D:$D,$C:$C,C3875,$A:$A,_xlfn.MAXIFS($A:$A,$A:$A,"&lt;"&amp;A3875))+SUMIFS(Movimentacao!$D:$D,Movimentacao!$C:$C,C3875,Movimentacao!$A:$A,A3875)</f>
        <v>32774</v>
      </c>
      <c r="E3875" s="2">
        <v>68.78</v>
      </c>
      <c r="F3875" s="2">
        <f t="shared" si="61"/>
        <v>2254195.7200000002</v>
      </c>
    </row>
    <row r="3876" spans="1:6" x14ac:dyDescent="0.25">
      <c r="A3876" s="4">
        <v>44594</v>
      </c>
      <c r="B3876" t="s">
        <v>12</v>
      </c>
      <c r="C3876" t="s">
        <v>48</v>
      </c>
      <c r="D3876" s="7">
        <f>SUMIFS($D:$D,$C:$C,C3876,$A:$A,_xlfn.MAXIFS($A:$A,$A:$A,"&lt;"&amp;A3876))+SUMIFS(Movimentacao!$D:$D,Movimentacao!$C:$C,C3876,Movimentacao!$A:$A,A3876)</f>
        <v>37548</v>
      </c>
      <c r="E3876" s="2">
        <v>99.1</v>
      </c>
      <c r="F3876" s="2">
        <f t="shared" si="61"/>
        <v>3721006.8</v>
      </c>
    </row>
    <row r="3877" spans="1:6" x14ac:dyDescent="0.25">
      <c r="A3877" s="4">
        <v>44594</v>
      </c>
      <c r="B3877" t="s">
        <v>12</v>
      </c>
      <c r="C3877" t="s">
        <v>47</v>
      </c>
      <c r="D3877" s="7">
        <f>SUMIFS($D:$D,$C:$C,C3877,$A:$A,_xlfn.MAXIFS($A:$A,$A:$A,"&lt;"&amp;A3877))+SUMIFS(Movimentacao!$D:$D,Movimentacao!$C:$C,C3877,Movimentacao!$A:$A,A3877)</f>
        <v>72562</v>
      </c>
      <c r="E3877" s="2">
        <v>78.44</v>
      </c>
      <c r="F3877" s="2">
        <f t="shared" si="61"/>
        <v>5691763.2800000003</v>
      </c>
    </row>
    <row r="3878" spans="1:6" x14ac:dyDescent="0.25">
      <c r="A3878" s="4">
        <v>44594</v>
      </c>
      <c r="B3878" t="s">
        <v>12</v>
      </c>
      <c r="C3878" t="s">
        <v>55</v>
      </c>
      <c r="D3878" s="7">
        <f>SUMIFS($D:$D,$C:$C,C3878,$A:$A,_xlfn.MAXIFS($A:$A,$A:$A,"&lt;"&amp;A3878))+SUMIFS(Movimentacao!$D:$D,Movimentacao!$C:$C,C3878,Movimentacao!$A:$A,A3878)</f>
        <v>30794</v>
      </c>
      <c r="E3878" s="2">
        <v>95</v>
      </c>
      <c r="F3878" s="2">
        <f t="shared" si="61"/>
        <v>2925430</v>
      </c>
    </row>
    <row r="3879" spans="1:6" x14ac:dyDescent="0.25">
      <c r="A3879" s="4">
        <v>44595</v>
      </c>
      <c r="B3879" t="s">
        <v>12</v>
      </c>
      <c r="C3879" t="s">
        <v>2671</v>
      </c>
      <c r="D3879" s="7">
        <f>SUMIFS($D:$D,$C:$C,C3879,$A:$A,_xlfn.MAXIFS($A:$A,$A:$A,"&lt;"&amp;A3879))+SUMIFS(Movimentacao!$D:$D,Movimentacao!$C:$C,C3879,Movimentacao!$A:$A,A3879)</f>
        <v>32373</v>
      </c>
      <c r="E3879" s="2">
        <v>167.6</v>
      </c>
      <c r="F3879" s="2">
        <f t="shared" si="61"/>
        <v>5425714.7999999998</v>
      </c>
    </row>
    <row r="3880" spans="1:6" x14ac:dyDescent="0.25">
      <c r="A3880" s="4">
        <v>44595</v>
      </c>
      <c r="B3880" t="s">
        <v>12</v>
      </c>
      <c r="C3880" t="s">
        <v>2685</v>
      </c>
      <c r="D3880" s="7">
        <f>SUMIFS($D:$D,$C:$C,C3880,$A:$A,_xlfn.MAXIFS($A:$A,$A:$A,"&lt;"&amp;A3880))+SUMIFS(Movimentacao!$D:$D,Movimentacao!$C:$C,C3880,Movimentacao!$A:$A,A3880)</f>
        <v>133513</v>
      </c>
      <c r="E3880" s="2">
        <v>102.57</v>
      </c>
      <c r="F3880" s="2">
        <f t="shared" si="61"/>
        <v>13694428.409999998</v>
      </c>
    </row>
    <row r="3881" spans="1:6" x14ac:dyDescent="0.25">
      <c r="A3881" s="4">
        <v>44595</v>
      </c>
      <c r="B3881" t="s">
        <v>12</v>
      </c>
      <c r="C3881" t="s">
        <v>2689</v>
      </c>
      <c r="D3881" s="7">
        <f>SUMIFS($D:$D,$C:$C,C3881,$A:$A,_xlfn.MAXIFS($A:$A,$A:$A,"&lt;"&amp;A3881))+SUMIFS(Movimentacao!$D:$D,Movimentacao!$C:$C,C3881,Movimentacao!$A:$A,A3881)</f>
        <v>266540</v>
      </c>
      <c r="E3881" s="2">
        <v>99.86</v>
      </c>
      <c r="F3881" s="2">
        <f t="shared" si="61"/>
        <v>26616684.399999999</v>
      </c>
    </row>
    <row r="3882" spans="1:6" x14ac:dyDescent="0.25">
      <c r="A3882" s="4">
        <v>44595</v>
      </c>
      <c r="B3882" t="s">
        <v>12</v>
      </c>
      <c r="C3882" t="s">
        <v>2687</v>
      </c>
      <c r="D3882" s="7">
        <f>SUMIFS($D:$D,$C:$C,C3882,$A:$A,_xlfn.MAXIFS($A:$A,$A:$A,"&lt;"&amp;A3882))+SUMIFS(Movimentacao!$D:$D,Movimentacao!$C:$C,C3882,Movimentacao!$A:$A,A3882)</f>
        <v>6604</v>
      </c>
      <c r="E3882" s="2">
        <v>71.510000000000005</v>
      </c>
      <c r="F3882" s="2">
        <f t="shared" si="61"/>
        <v>472252.04000000004</v>
      </c>
    </row>
    <row r="3883" spans="1:6" x14ac:dyDescent="0.25">
      <c r="A3883" s="4">
        <v>44595</v>
      </c>
      <c r="B3883" t="s">
        <v>12</v>
      </c>
      <c r="C3883" t="s">
        <v>2690</v>
      </c>
      <c r="D3883" s="7">
        <f>SUMIFS($D:$D,$C:$C,C3883,$A:$A,_xlfn.MAXIFS($A:$A,$A:$A,"&lt;"&amp;A3883))+SUMIFS(Movimentacao!$D:$D,Movimentacao!$C:$C,C3883,Movimentacao!$A:$A,A3883)</f>
        <v>56381</v>
      </c>
      <c r="E3883" s="2">
        <v>88.77</v>
      </c>
      <c r="F3883" s="2">
        <f t="shared" si="61"/>
        <v>5004941.37</v>
      </c>
    </row>
    <row r="3884" spans="1:6" x14ac:dyDescent="0.25">
      <c r="A3884" s="4">
        <v>44595</v>
      </c>
      <c r="B3884" t="s">
        <v>12</v>
      </c>
      <c r="C3884" t="s">
        <v>2680</v>
      </c>
      <c r="D3884" s="7">
        <f>SUMIFS($D:$D,$C:$C,C3884,$A:$A,_xlfn.MAXIFS($A:$A,$A:$A,"&lt;"&amp;A3884))+SUMIFS(Movimentacao!$D:$D,Movimentacao!$C:$C,C3884,Movimentacao!$A:$A,A3884)</f>
        <v>147415</v>
      </c>
      <c r="E3884" s="2">
        <v>101.95</v>
      </c>
      <c r="F3884" s="2">
        <f t="shared" si="61"/>
        <v>15028959.25</v>
      </c>
    </row>
    <row r="3885" spans="1:6" x14ac:dyDescent="0.25">
      <c r="A3885" s="4">
        <v>44595</v>
      </c>
      <c r="B3885" t="s">
        <v>12</v>
      </c>
      <c r="C3885" t="s">
        <v>2672</v>
      </c>
      <c r="D3885" s="7">
        <f>SUMIFS($D:$D,$C:$C,C3885,$A:$A,_xlfn.MAXIFS($A:$A,$A:$A,"&lt;"&amp;A3885))+SUMIFS(Movimentacao!$D:$D,Movimentacao!$C:$C,C3885,Movimentacao!$A:$A,A3885)</f>
        <v>14844</v>
      </c>
      <c r="E3885" s="2">
        <v>77.650000000000006</v>
      </c>
      <c r="F3885" s="2">
        <f t="shared" si="61"/>
        <v>1152636.6000000001</v>
      </c>
    </row>
    <row r="3886" spans="1:6" x14ac:dyDescent="0.25">
      <c r="A3886" s="4">
        <v>44595</v>
      </c>
      <c r="B3886" t="s">
        <v>12</v>
      </c>
      <c r="C3886" t="s">
        <v>56</v>
      </c>
      <c r="D3886" s="7">
        <f>SUMIFS($D:$D,$C:$C,C3886,$A:$A,_xlfn.MAXIFS($A:$A,$A:$A,"&lt;"&amp;A3886))+SUMIFS(Movimentacao!$D:$D,Movimentacao!$C:$C,C3886,Movimentacao!$A:$A,A3886)</f>
        <v>29618</v>
      </c>
      <c r="E3886" s="2">
        <v>97.09</v>
      </c>
      <c r="F3886" s="2">
        <f t="shared" si="61"/>
        <v>2875611.62</v>
      </c>
    </row>
    <row r="3887" spans="1:6" x14ac:dyDescent="0.25">
      <c r="A3887" s="4">
        <v>44595</v>
      </c>
      <c r="B3887" t="s">
        <v>12</v>
      </c>
      <c r="C3887" t="s">
        <v>2682</v>
      </c>
      <c r="D3887" s="7">
        <f>SUMIFS($D:$D,$C:$C,C3887,$A:$A,_xlfn.MAXIFS($A:$A,$A:$A,"&lt;"&amp;A3887))+SUMIFS(Movimentacao!$D:$D,Movimentacao!$C:$C,C3887,Movimentacao!$A:$A,A3887)</f>
        <v>79643</v>
      </c>
      <c r="E3887" s="2">
        <v>86.59</v>
      </c>
      <c r="F3887" s="2">
        <f t="shared" si="61"/>
        <v>6896287.3700000001</v>
      </c>
    </row>
    <row r="3888" spans="1:6" x14ac:dyDescent="0.25">
      <c r="A3888" s="4">
        <v>44595</v>
      </c>
      <c r="B3888" t="s">
        <v>12</v>
      </c>
      <c r="C3888" t="s">
        <v>54</v>
      </c>
      <c r="D3888" s="7">
        <f>SUMIFS($D:$D,$C:$C,C3888,$A:$A,_xlfn.MAXIFS($A:$A,$A:$A,"&lt;"&amp;A3888))+SUMIFS(Movimentacao!$D:$D,Movimentacao!$C:$C,C3888,Movimentacao!$A:$A,A3888)</f>
        <v>84256</v>
      </c>
      <c r="E3888" s="2">
        <v>49.92</v>
      </c>
      <c r="F3888" s="2">
        <f t="shared" si="61"/>
        <v>4206059.5200000005</v>
      </c>
    </row>
    <row r="3889" spans="1:6" x14ac:dyDescent="0.25">
      <c r="A3889" s="4">
        <v>44595</v>
      </c>
      <c r="B3889" t="s">
        <v>12</v>
      </c>
      <c r="C3889" t="s">
        <v>52</v>
      </c>
      <c r="D3889" s="7">
        <f>SUMIFS($D:$D,$C:$C,C3889,$A:$A,_xlfn.MAXIFS($A:$A,$A:$A,"&lt;"&amp;A3889))+SUMIFS(Movimentacao!$D:$D,Movimentacao!$C:$C,C3889,Movimentacao!$A:$A,A3889)</f>
        <v>187039</v>
      </c>
      <c r="E3889" s="2">
        <v>97.46</v>
      </c>
      <c r="F3889" s="2">
        <f t="shared" si="61"/>
        <v>18228820.939999998</v>
      </c>
    </row>
    <row r="3890" spans="1:6" x14ac:dyDescent="0.25">
      <c r="A3890" s="4">
        <v>44595</v>
      </c>
      <c r="B3890" t="s">
        <v>12</v>
      </c>
      <c r="C3890" t="s">
        <v>51</v>
      </c>
      <c r="D3890" s="7">
        <f>SUMIFS($D:$D,$C:$C,C3890,$A:$A,_xlfn.MAXIFS($A:$A,$A:$A,"&lt;"&amp;A3890))+SUMIFS(Movimentacao!$D:$D,Movimentacao!$C:$C,C3890,Movimentacao!$A:$A,A3890)</f>
        <v>35387</v>
      </c>
      <c r="E3890" s="2">
        <v>113</v>
      </c>
      <c r="F3890" s="2">
        <f t="shared" si="61"/>
        <v>3998731</v>
      </c>
    </row>
    <row r="3891" spans="1:6" x14ac:dyDescent="0.25">
      <c r="A3891" s="4">
        <v>44595</v>
      </c>
      <c r="B3891" t="s">
        <v>12</v>
      </c>
      <c r="C3891" t="s">
        <v>50</v>
      </c>
      <c r="D3891" s="7">
        <f>SUMIFS($D:$D,$C:$C,C3891,$A:$A,_xlfn.MAXIFS($A:$A,$A:$A,"&lt;"&amp;A3891))+SUMIFS(Movimentacao!$D:$D,Movimentacao!$C:$C,C3891,Movimentacao!$A:$A,A3891)</f>
        <v>86312</v>
      </c>
      <c r="E3891" s="2">
        <v>99.19</v>
      </c>
      <c r="F3891" s="2">
        <f t="shared" si="61"/>
        <v>8561287.2799999993</v>
      </c>
    </row>
    <row r="3892" spans="1:6" x14ac:dyDescent="0.25">
      <c r="A3892" s="4">
        <v>44595</v>
      </c>
      <c r="B3892" t="s">
        <v>12</v>
      </c>
      <c r="C3892" t="s">
        <v>49</v>
      </c>
      <c r="D3892" s="7">
        <f>SUMIFS($D:$D,$C:$C,C3892,$A:$A,_xlfn.MAXIFS($A:$A,$A:$A,"&lt;"&amp;A3892))+SUMIFS(Movimentacao!$D:$D,Movimentacao!$C:$C,C3892,Movimentacao!$A:$A,A3892)</f>
        <v>32774</v>
      </c>
      <c r="E3892" s="2">
        <v>69</v>
      </c>
      <c r="F3892" s="2">
        <f t="shared" si="61"/>
        <v>2261406</v>
      </c>
    </row>
    <row r="3893" spans="1:6" x14ac:dyDescent="0.25">
      <c r="A3893" s="4">
        <v>44595</v>
      </c>
      <c r="B3893" t="s">
        <v>12</v>
      </c>
      <c r="C3893" t="s">
        <v>48</v>
      </c>
      <c r="D3893" s="7">
        <f>SUMIFS($D:$D,$C:$C,C3893,$A:$A,_xlfn.MAXIFS($A:$A,$A:$A,"&lt;"&amp;A3893))+SUMIFS(Movimentacao!$D:$D,Movimentacao!$C:$C,C3893,Movimentacao!$A:$A,A3893)</f>
        <v>37548</v>
      </c>
      <c r="E3893" s="2">
        <v>99.35</v>
      </c>
      <c r="F3893" s="2">
        <f t="shared" si="61"/>
        <v>3730393.8</v>
      </c>
    </row>
    <row r="3894" spans="1:6" x14ac:dyDescent="0.25">
      <c r="A3894" s="4">
        <v>44595</v>
      </c>
      <c r="B3894" t="s">
        <v>12</v>
      </c>
      <c r="C3894" t="s">
        <v>47</v>
      </c>
      <c r="D3894" s="7">
        <f>SUMIFS($D:$D,$C:$C,C3894,$A:$A,_xlfn.MAXIFS($A:$A,$A:$A,"&lt;"&amp;A3894))+SUMIFS(Movimentacao!$D:$D,Movimentacao!$C:$C,C3894,Movimentacao!$A:$A,A3894)</f>
        <v>72562</v>
      </c>
      <c r="E3894" s="2">
        <v>78.47</v>
      </c>
      <c r="F3894" s="2">
        <f t="shared" si="61"/>
        <v>5693940.1399999997</v>
      </c>
    </row>
    <row r="3895" spans="1:6" x14ac:dyDescent="0.25">
      <c r="A3895" s="4">
        <v>44595</v>
      </c>
      <c r="B3895" t="s">
        <v>12</v>
      </c>
      <c r="C3895" t="s">
        <v>55</v>
      </c>
      <c r="D3895" s="7">
        <f>SUMIFS($D:$D,$C:$C,C3895,$A:$A,_xlfn.MAXIFS($A:$A,$A:$A,"&lt;"&amp;A3895))+SUMIFS(Movimentacao!$D:$D,Movimentacao!$C:$C,C3895,Movimentacao!$A:$A,A3895)</f>
        <v>30794</v>
      </c>
      <c r="E3895" s="2">
        <v>97.99</v>
      </c>
      <c r="F3895" s="2">
        <f t="shared" si="61"/>
        <v>3017504.06</v>
      </c>
    </row>
    <row r="3896" spans="1:6" x14ac:dyDescent="0.25">
      <c r="A3896" s="4">
        <v>44596</v>
      </c>
      <c r="B3896" t="s">
        <v>12</v>
      </c>
      <c r="C3896" t="s">
        <v>2690</v>
      </c>
      <c r="D3896" s="7">
        <f>SUMIFS($D:$D,$C:$C,C3896,$A:$A,_xlfn.MAXIFS($A:$A,$A:$A,"&lt;"&amp;A3896))+SUMIFS(Movimentacao!$D:$D,Movimentacao!$C:$C,C3896,Movimentacao!$A:$A,A3896)</f>
        <v>56681</v>
      </c>
      <c r="E3896" s="2">
        <v>88.5</v>
      </c>
      <c r="F3896" s="2">
        <f t="shared" si="61"/>
        <v>5016268.5</v>
      </c>
    </row>
    <row r="3897" spans="1:6" x14ac:dyDescent="0.25">
      <c r="A3897" s="4">
        <v>44596</v>
      </c>
      <c r="B3897" t="s">
        <v>12</v>
      </c>
      <c r="C3897" t="s">
        <v>2685</v>
      </c>
      <c r="D3897" s="7">
        <f>SUMIFS($D:$D,$C:$C,C3897,$A:$A,_xlfn.MAXIFS($A:$A,$A:$A,"&lt;"&amp;A3897))+SUMIFS(Movimentacao!$D:$D,Movimentacao!$C:$C,C3897,Movimentacao!$A:$A,A3897)</f>
        <v>133513</v>
      </c>
      <c r="E3897" s="2">
        <v>102.75</v>
      </c>
      <c r="F3897" s="2">
        <f t="shared" si="61"/>
        <v>13718460.75</v>
      </c>
    </row>
    <row r="3898" spans="1:6" x14ac:dyDescent="0.25">
      <c r="A3898" s="4">
        <v>44596</v>
      </c>
      <c r="B3898" t="s">
        <v>12</v>
      </c>
      <c r="C3898" t="s">
        <v>2689</v>
      </c>
      <c r="D3898" s="7">
        <f>SUMIFS($D:$D,$C:$C,C3898,$A:$A,_xlfn.MAXIFS($A:$A,$A:$A,"&lt;"&amp;A3898))+SUMIFS(Movimentacao!$D:$D,Movimentacao!$C:$C,C3898,Movimentacao!$A:$A,A3898)</f>
        <v>266540</v>
      </c>
      <c r="E3898" s="2">
        <v>100</v>
      </c>
      <c r="F3898" s="2">
        <f t="shared" si="61"/>
        <v>26654000</v>
      </c>
    </row>
    <row r="3899" spans="1:6" x14ac:dyDescent="0.25">
      <c r="A3899" s="4">
        <v>44596</v>
      </c>
      <c r="B3899" t="s">
        <v>12</v>
      </c>
      <c r="C3899" t="s">
        <v>2687</v>
      </c>
      <c r="D3899" s="7">
        <f>SUMIFS($D:$D,$C:$C,C3899,$A:$A,_xlfn.MAXIFS($A:$A,$A:$A,"&lt;"&amp;A3899))+SUMIFS(Movimentacao!$D:$D,Movimentacao!$C:$C,C3899,Movimentacao!$A:$A,A3899)</f>
        <v>6604</v>
      </c>
      <c r="E3899" s="2">
        <v>72.36</v>
      </c>
      <c r="F3899" s="2">
        <f t="shared" si="61"/>
        <v>477865.44</v>
      </c>
    </row>
    <row r="3900" spans="1:6" x14ac:dyDescent="0.25">
      <c r="A3900" s="4">
        <v>44596</v>
      </c>
      <c r="B3900" t="s">
        <v>12</v>
      </c>
      <c r="C3900" t="s">
        <v>2682</v>
      </c>
      <c r="D3900" s="7">
        <f>SUMIFS($D:$D,$C:$C,C3900,$A:$A,_xlfn.MAXIFS($A:$A,$A:$A,"&lt;"&amp;A3900))+SUMIFS(Movimentacao!$D:$D,Movimentacao!$C:$C,C3900,Movimentacao!$A:$A,A3900)</f>
        <v>79643</v>
      </c>
      <c r="E3900" s="2">
        <v>87.77</v>
      </c>
      <c r="F3900" s="2">
        <f t="shared" si="61"/>
        <v>6990266.1099999994</v>
      </c>
    </row>
    <row r="3901" spans="1:6" x14ac:dyDescent="0.25">
      <c r="A3901" s="4">
        <v>44596</v>
      </c>
      <c r="B3901" t="s">
        <v>12</v>
      </c>
      <c r="C3901" t="s">
        <v>2680</v>
      </c>
      <c r="D3901" s="7">
        <f>SUMIFS($D:$D,$C:$C,C3901,$A:$A,_xlfn.MAXIFS($A:$A,$A:$A,"&lt;"&amp;A3901))+SUMIFS(Movimentacao!$D:$D,Movimentacao!$C:$C,C3901,Movimentacao!$A:$A,A3901)</f>
        <v>147415</v>
      </c>
      <c r="E3901" s="2">
        <v>102.26</v>
      </c>
      <c r="F3901" s="2">
        <f t="shared" si="61"/>
        <v>15074657.9</v>
      </c>
    </row>
    <row r="3902" spans="1:6" x14ac:dyDescent="0.25">
      <c r="A3902" s="4">
        <v>44596</v>
      </c>
      <c r="B3902" t="s">
        <v>12</v>
      </c>
      <c r="C3902" t="s">
        <v>2672</v>
      </c>
      <c r="D3902" s="7">
        <f>SUMIFS($D:$D,$C:$C,C3902,$A:$A,_xlfn.MAXIFS($A:$A,$A:$A,"&lt;"&amp;A3902))+SUMIFS(Movimentacao!$D:$D,Movimentacao!$C:$C,C3902,Movimentacao!$A:$A,A3902)</f>
        <v>14844</v>
      </c>
      <c r="E3902" s="2">
        <v>77.36</v>
      </c>
      <c r="F3902" s="2">
        <f t="shared" si="61"/>
        <v>1148331.8400000001</v>
      </c>
    </row>
    <row r="3903" spans="1:6" x14ac:dyDescent="0.25">
      <c r="A3903" s="4">
        <v>44596</v>
      </c>
      <c r="B3903" t="s">
        <v>12</v>
      </c>
      <c r="C3903" t="s">
        <v>2671</v>
      </c>
      <c r="D3903" s="7">
        <f>SUMIFS($D:$D,$C:$C,C3903,$A:$A,_xlfn.MAXIFS($A:$A,$A:$A,"&lt;"&amp;A3903))+SUMIFS(Movimentacao!$D:$D,Movimentacao!$C:$C,C3903,Movimentacao!$A:$A,A3903)</f>
        <v>32373</v>
      </c>
      <c r="E3903" s="2">
        <v>167.92</v>
      </c>
      <c r="F3903" s="2">
        <f t="shared" si="61"/>
        <v>5436074.1599999992</v>
      </c>
    </row>
    <row r="3904" spans="1:6" x14ac:dyDescent="0.25">
      <c r="A3904" s="4">
        <v>44596</v>
      </c>
      <c r="B3904" t="s">
        <v>12</v>
      </c>
      <c r="C3904" t="s">
        <v>56</v>
      </c>
      <c r="D3904" s="7">
        <f>SUMIFS($D:$D,$C:$C,C3904,$A:$A,_xlfn.MAXIFS($A:$A,$A:$A,"&lt;"&amp;A3904))+SUMIFS(Movimentacao!$D:$D,Movimentacao!$C:$C,C3904,Movimentacao!$A:$A,A3904)</f>
        <v>29618</v>
      </c>
      <c r="E3904" s="2">
        <v>97.11</v>
      </c>
      <c r="F3904" s="2">
        <f t="shared" si="61"/>
        <v>2876203.98</v>
      </c>
    </row>
    <row r="3905" spans="1:6" x14ac:dyDescent="0.25">
      <c r="A3905" s="4">
        <v>44596</v>
      </c>
      <c r="B3905" t="s">
        <v>12</v>
      </c>
      <c r="C3905" t="s">
        <v>55</v>
      </c>
      <c r="D3905" s="7">
        <f>SUMIFS($D:$D,$C:$C,C3905,$A:$A,_xlfn.MAXIFS($A:$A,$A:$A,"&lt;"&amp;A3905))+SUMIFS(Movimentacao!$D:$D,Movimentacao!$C:$C,C3905,Movimentacao!$A:$A,A3905)</f>
        <v>30794</v>
      </c>
      <c r="E3905" s="2">
        <v>95.53</v>
      </c>
      <c r="F3905" s="2">
        <f t="shared" si="61"/>
        <v>2941750.82</v>
      </c>
    </row>
    <row r="3906" spans="1:6" x14ac:dyDescent="0.25">
      <c r="A3906" s="4">
        <v>44596</v>
      </c>
      <c r="B3906" t="s">
        <v>12</v>
      </c>
      <c r="C3906" t="s">
        <v>54</v>
      </c>
      <c r="D3906" s="7">
        <f>SUMIFS($D:$D,$C:$C,C3906,$A:$A,_xlfn.MAXIFS($A:$A,$A:$A,"&lt;"&amp;A3906))+SUMIFS(Movimentacao!$D:$D,Movimentacao!$C:$C,C3906,Movimentacao!$A:$A,A3906)</f>
        <v>84256</v>
      </c>
      <c r="E3906" s="2">
        <v>49.99</v>
      </c>
      <c r="F3906" s="2">
        <f t="shared" si="61"/>
        <v>4211957.4400000004</v>
      </c>
    </row>
    <row r="3907" spans="1:6" x14ac:dyDescent="0.25">
      <c r="A3907" s="4">
        <v>44596</v>
      </c>
      <c r="B3907" t="s">
        <v>12</v>
      </c>
      <c r="C3907" t="s">
        <v>52</v>
      </c>
      <c r="D3907" s="7">
        <f>SUMIFS($D:$D,$C:$C,C3907,$A:$A,_xlfn.MAXIFS($A:$A,$A:$A,"&lt;"&amp;A3907))+SUMIFS(Movimentacao!$D:$D,Movimentacao!$C:$C,C3907,Movimentacao!$A:$A,A3907)</f>
        <v>187039</v>
      </c>
      <c r="E3907" s="2">
        <v>97.5</v>
      </c>
      <c r="F3907" s="2">
        <f t="shared" si="61"/>
        <v>18236302.5</v>
      </c>
    </row>
    <row r="3908" spans="1:6" x14ac:dyDescent="0.25">
      <c r="A3908" s="4">
        <v>44596</v>
      </c>
      <c r="B3908" t="s">
        <v>12</v>
      </c>
      <c r="C3908" t="s">
        <v>51</v>
      </c>
      <c r="D3908" s="7">
        <f>SUMIFS($D:$D,$C:$C,C3908,$A:$A,_xlfn.MAXIFS($A:$A,$A:$A,"&lt;"&amp;A3908))+SUMIFS(Movimentacao!$D:$D,Movimentacao!$C:$C,C3908,Movimentacao!$A:$A,A3908)</f>
        <v>35980</v>
      </c>
      <c r="E3908" s="2">
        <v>112.7</v>
      </c>
      <c r="F3908" s="2">
        <f t="shared" si="61"/>
        <v>4054946</v>
      </c>
    </row>
    <row r="3909" spans="1:6" x14ac:dyDescent="0.25">
      <c r="A3909" s="4">
        <v>44596</v>
      </c>
      <c r="B3909" t="s">
        <v>12</v>
      </c>
      <c r="C3909" t="s">
        <v>50</v>
      </c>
      <c r="D3909" s="7">
        <f>SUMIFS($D:$D,$C:$C,C3909,$A:$A,_xlfn.MAXIFS($A:$A,$A:$A,"&lt;"&amp;A3909))+SUMIFS(Movimentacao!$D:$D,Movimentacao!$C:$C,C3909,Movimentacao!$A:$A,A3909)</f>
        <v>86312</v>
      </c>
      <c r="E3909" s="2">
        <v>99.87</v>
      </c>
      <c r="F3909" s="2">
        <f t="shared" si="61"/>
        <v>8619979.4399999995</v>
      </c>
    </row>
    <row r="3910" spans="1:6" x14ac:dyDescent="0.25">
      <c r="A3910" s="4">
        <v>44596</v>
      </c>
      <c r="B3910" t="s">
        <v>12</v>
      </c>
      <c r="C3910" t="s">
        <v>49</v>
      </c>
      <c r="D3910" s="7">
        <f>SUMIFS($D:$D,$C:$C,C3910,$A:$A,_xlfn.MAXIFS($A:$A,$A:$A,"&lt;"&amp;A3910))+SUMIFS(Movimentacao!$D:$D,Movimentacao!$C:$C,C3910,Movimentacao!$A:$A,A3910)</f>
        <v>32774</v>
      </c>
      <c r="E3910" s="2">
        <v>68.72</v>
      </c>
      <c r="F3910" s="2">
        <f t="shared" si="61"/>
        <v>2252229.2799999998</v>
      </c>
    </row>
    <row r="3911" spans="1:6" x14ac:dyDescent="0.25">
      <c r="A3911" s="4">
        <v>44596</v>
      </c>
      <c r="B3911" t="s">
        <v>12</v>
      </c>
      <c r="C3911" t="s">
        <v>48</v>
      </c>
      <c r="D3911" s="7">
        <f>SUMIFS($D:$D,$C:$C,C3911,$A:$A,_xlfn.MAXIFS($A:$A,$A:$A,"&lt;"&amp;A3911))+SUMIFS(Movimentacao!$D:$D,Movimentacao!$C:$C,C3911,Movimentacao!$A:$A,A3911)</f>
        <v>37548</v>
      </c>
      <c r="E3911" s="2">
        <v>99.7</v>
      </c>
      <c r="F3911" s="2">
        <f t="shared" si="61"/>
        <v>3743535.6</v>
      </c>
    </row>
    <row r="3912" spans="1:6" x14ac:dyDescent="0.25">
      <c r="A3912" s="4">
        <v>44596</v>
      </c>
      <c r="B3912" t="s">
        <v>12</v>
      </c>
      <c r="C3912" t="s">
        <v>47</v>
      </c>
      <c r="D3912" s="7">
        <f>SUMIFS($D:$D,$C:$C,C3912,$A:$A,_xlfn.MAXIFS($A:$A,$A:$A,"&lt;"&amp;A3912))+SUMIFS(Movimentacao!$D:$D,Movimentacao!$C:$C,C3912,Movimentacao!$A:$A,A3912)</f>
        <v>72562</v>
      </c>
      <c r="E3912" s="2">
        <v>77.8</v>
      </c>
      <c r="F3912" s="2">
        <f t="shared" si="61"/>
        <v>5645323.5999999996</v>
      </c>
    </row>
    <row r="3913" spans="1:6" x14ac:dyDescent="0.25">
      <c r="A3913" s="4">
        <v>44599</v>
      </c>
      <c r="B3913" t="s">
        <v>12</v>
      </c>
      <c r="C3913" t="s">
        <v>2685</v>
      </c>
      <c r="D3913" s="7">
        <f>SUMIFS($D:$D,$C:$C,C3913,$A:$A,_xlfn.MAXIFS($A:$A,$A:$A,"&lt;"&amp;A3913))+SUMIFS(Movimentacao!$D:$D,Movimentacao!$C:$C,C3913,Movimentacao!$A:$A,A3913)</f>
        <v>133513</v>
      </c>
      <c r="E3913" s="2">
        <v>102.77</v>
      </c>
      <c r="F3913" s="2">
        <f t="shared" ref="F3913:F3976" si="62">D3913*E3913</f>
        <v>13721131.01</v>
      </c>
    </row>
    <row r="3914" spans="1:6" x14ac:dyDescent="0.25">
      <c r="A3914" s="4">
        <v>44599</v>
      </c>
      <c r="B3914" t="s">
        <v>12</v>
      </c>
      <c r="C3914" t="s">
        <v>2689</v>
      </c>
      <c r="D3914" s="7">
        <f>SUMIFS($D:$D,$C:$C,C3914,$A:$A,_xlfn.MAXIFS($A:$A,$A:$A,"&lt;"&amp;A3914))+SUMIFS(Movimentacao!$D:$D,Movimentacao!$C:$C,C3914,Movimentacao!$A:$A,A3914)</f>
        <v>266540</v>
      </c>
      <c r="E3914" s="2">
        <v>99.55</v>
      </c>
      <c r="F3914" s="2">
        <f t="shared" si="62"/>
        <v>26534057</v>
      </c>
    </row>
    <row r="3915" spans="1:6" x14ac:dyDescent="0.25">
      <c r="A3915" s="4">
        <v>44599</v>
      </c>
      <c r="B3915" t="s">
        <v>12</v>
      </c>
      <c r="C3915" t="s">
        <v>2687</v>
      </c>
      <c r="D3915" s="7">
        <f>SUMIFS($D:$D,$C:$C,C3915,$A:$A,_xlfn.MAXIFS($A:$A,$A:$A,"&lt;"&amp;A3915))+SUMIFS(Movimentacao!$D:$D,Movimentacao!$C:$C,C3915,Movimentacao!$A:$A,A3915)</f>
        <v>14059</v>
      </c>
      <c r="E3915" s="2">
        <v>72.319999999999993</v>
      </c>
      <c r="F3915" s="2">
        <f t="shared" si="62"/>
        <v>1016746.8799999999</v>
      </c>
    </row>
    <row r="3916" spans="1:6" x14ac:dyDescent="0.25">
      <c r="A3916" s="4">
        <v>44599</v>
      </c>
      <c r="B3916" t="s">
        <v>12</v>
      </c>
      <c r="C3916" t="s">
        <v>2682</v>
      </c>
      <c r="D3916" s="7">
        <f>SUMIFS($D:$D,$C:$C,C3916,$A:$A,_xlfn.MAXIFS($A:$A,$A:$A,"&lt;"&amp;A3916))+SUMIFS(Movimentacao!$D:$D,Movimentacao!$C:$C,C3916,Movimentacao!$A:$A,A3916)</f>
        <v>79643</v>
      </c>
      <c r="E3916" s="2">
        <v>88.86</v>
      </c>
      <c r="F3916" s="2">
        <f t="shared" si="62"/>
        <v>7077076.9799999995</v>
      </c>
    </row>
    <row r="3917" spans="1:6" x14ac:dyDescent="0.25">
      <c r="A3917" s="4">
        <v>44599</v>
      </c>
      <c r="B3917" t="s">
        <v>12</v>
      </c>
      <c r="C3917" t="s">
        <v>2680</v>
      </c>
      <c r="D3917" s="7">
        <f>SUMIFS($D:$D,$C:$C,C3917,$A:$A,_xlfn.MAXIFS($A:$A,$A:$A,"&lt;"&amp;A3917))+SUMIFS(Movimentacao!$D:$D,Movimentacao!$C:$C,C3917,Movimentacao!$A:$A,A3917)</f>
        <v>147415</v>
      </c>
      <c r="E3917" s="2">
        <v>101.74</v>
      </c>
      <c r="F3917" s="2">
        <f t="shared" si="62"/>
        <v>14998002.1</v>
      </c>
    </row>
    <row r="3918" spans="1:6" x14ac:dyDescent="0.25">
      <c r="A3918" s="4">
        <v>44599</v>
      </c>
      <c r="B3918" t="s">
        <v>12</v>
      </c>
      <c r="C3918" t="s">
        <v>2672</v>
      </c>
      <c r="D3918" s="7">
        <f>SUMIFS($D:$D,$C:$C,C3918,$A:$A,_xlfn.MAXIFS($A:$A,$A:$A,"&lt;"&amp;A3918))+SUMIFS(Movimentacao!$D:$D,Movimentacao!$C:$C,C3918,Movimentacao!$A:$A,A3918)</f>
        <v>14844</v>
      </c>
      <c r="E3918" s="2">
        <v>77.150000000000006</v>
      </c>
      <c r="F3918" s="2">
        <f t="shared" si="62"/>
        <v>1145214.6000000001</v>
      </c>
    </row>
    <row r="3919" spans="1:6" x14ac:dyDescent="0.25">
      <c r="A3919" s="4">
        <v>44599</v>
      </c>
      <c r="B3919" t="s">
        <v>12</v>
      </c>
      <c r="C3919" t="s">
        <v>2671</v>
      </c>
      <c r="D3919" s="7">
        <f>SUMIFS($D:$D,$C:$C,C3919,$A:$A,_xlfn.MAXIFS($A:$A,$A:$A,"&lt;"&amp;A3919))+SUMIFS(Movimentacao!$D:$D,Movimentacao!$C:$C,C3919,Movimentacao!$A:$A,A3919)</f>
        <v>32373</v>
      </c>
      <c r="E3919" s="2">
        <v>167.49</v>
      </c>
      <c r="F3919" s="2">
        <f t="shared" si="62"/>
        <v>5422153.7700000005</v>
      </c>
    </row>
    <row r="3920" spans="1:6" x14ac:dyDescent="0.25">
      <c r="A3920" s="4">
        <v>44599</v>
      </c>
      <c r="B3920" t="s">
        <v>12</v>
      </c>
      <c r="C3920" t="s">
        <v>56</v>
      </c>
      <c r="D3920" s="7">
        <f>SUMIFS($D:$D,$C:$C,C3920,$A:$A,_xlfn.MAXIFS($A:$A,$A:$A,"&lt;"&amp;A3920))+SUMIFS(Movimentacao!$D:$D,Movimentacao!$C:$C,C3920,Movimentacao!$A:$A,A3920)</f>
        <v>29618</v>
      </c>
      <c r="E3920" s="2">
        <v>96.94</v>
      </c>
      <c r="F3920" s="2">
        <f t="shared" si="62"/>
        <v>2871168.92</v>
      </c>
    </row>
    <row r="3921" spans="1:6" x14ac:dyDescent="0.25">
      <c r="A3921" s="4">
        <v>44599</v>
      </c>
      <c r="B3921" t="s">
        <v>12</v>
      </c>
      <c r="C3921" t="s">
        <v>2690</v>
      </c>
      <c r="D3921" s="7">
        <f>SUMIFS($D:$D,$C:$C,C3921,$A:$A,_xlfn.MAXIFS($A:$A,$A:$A,"&lt;"&amp;A3921))+SUMIFS(Movimentacao!$D:$D,Movimentacao!$C:$C,C3921,Movimentacao!$A:$A,A3921)</f>
        <v>56908</v>
      </c>
      <c r="E3921" s="2">
        <v>88.75</v>
      </c>
      <c r="F3921" s="2">
        <f t="shared" si="62"/>
        <v>5050585</v>
      </c>
    </row>
    <row r="3922" spans="1:6" x14ac:dyDescent="0.25">
      <c r="A3922" s="4">
        <v>44599</v>
      </c>
      <c r="B3922" t="s">
        <v>12</v>
      </c>
      <c r="C3922" t="s">
        <v>54</v>
      </c>
      <c r="D3922" s="7">
        <f>SUMIFS($D:$D,$C:$C,C3922,$A:$A,_xlfn.MAXIFS($A:$A,$A:$A,"&lt;"&amp;A3922))+SUMIFS(Movimentacao!$D:$D,Movimentacao!$C:$C,C3922,Movimentacao!$A:$A,A3922)</f>
        <v>84256</v>
      </c>
      <c r="E3922" s="2">
        <v>49.67</v>
      </c>
      <c r="F3922" s="2">
        <f t="shared" si="62"/>
        <v>4184995.52</v>
      </c>
    </row>
    <row r="3923" spans="1:6" x14ac:dyDescent="0.25">
      <c r="A3923" s="4">
        <v>44599</v>
      </c>
      <c r="B3923" t="s">
        <v>12</v>
      </c>
      <c r="C3923" t="s">
        <v>52</v>
      </c>
      <c r="D3923" s="7">
        <f>SUMIFS($D:$D,$C:$C,C3923,$A:$A,_xlfn.MAXIFS($A:$A,$A:$A,"&lt;"&amp;A3923))+SUMIFS(Movimentacao!$D:$D,Movimentacao!$C:$C,C3923,Movimentacao!$A:$A,A3923)</f>
        <v>187039</v>
      </c>
      <c r="E3923" s="2">
        <v>97.41</v>
      </c>
      <c r="F3923" s="2">
        <f t="shared" si="62"/>
        <v>18219468.989999998</v>
      </c>
    </row>
    <row r="3924" spans="1:6" x14ac:dyDescent="0.25">
      <c r="A3924" s="4">
        <v>44599</v>
      </c>
      <c r="B3924" t="s">
        <v>12</v>
      </c>
      <c r="C3924" t="s">
        <v>51</v>
      </c>
      <c r="D3924" s="7">
        <f>SUMIFS($D:$D,$C:$C,C3924,$A:$A,_xlfn.MAXIFS($A:$A,$A:$A,"&lt;"&amp;A3924))+SUMIFS(Movimentacao!$D:$D,Movimentacao!$C:$C,C3924,Movimentacao!$A:$A,A3924)</f>
        <v>36546</v>
      </c>
      <c r="E3924" s="2">
        <v>113</v>
      </c>
      <c r="F3924" s="2">
        <f t="shared" si="62"/>
        <v>4129698</v>
      </c>
    </row>
    <row r="3925" spans="1:6" x14ac:dyDescent="0.25">
      <c r="A3925" s="4">
        <v>44599</v>
      </c>
      <c r="B3925" t="s">
        <v>12</v>
      </c>
      <c r="C3925" t="s">
        <v>50</v>
      </c>
      <c r="D3925" s="7">
        <f>SUMIFS($D:$D,$C:$C,C3925,$A:$A,_xlfn.MAXIFS($A:$A,$A:$A,"&lt;"&amp;A3925))+SUMIFS(Movimentacao!$D:$D,Movimentacao!$C:$C,C3925,Movimentacao!$A:$A,A3925)</f>
        <v>86312</v>
      </c>
      <c r="E3925" s="2">
        <v>99.8</v>
      </c>
      <c r="F3925" s="2">
        <f t="shared" si="62"/>
        <v>8613937.5999999996</v>
      </c>
    </row>
    <row r="3926" spans="1:6" x14ac:dyDescent="0.25">
      <c r="A3926" s="4">
        <v>44599</v>
      </c>
      <c r="B3926" t="s">
        <v>12</v>
      </c>
      <c r="C3926" t="s">
        <v>49</v>
      </c>
      <c r="D3926" s="7">
        <f>SUMIFS($D:$D,$C:$C,C3926,$A:$A,_xlfn.MAXIFS($A:$A,$A:$A,"&lt;"&amp;A3926))+SUMIFS(Movimentacao!$D:$D,Movimentacao!$C:$C,C3926,Movimentacao!$A:$A,A3926)</f>
        <v>32774</v>
      </c>
      <c r="E3926" s="2">
        <v>71.900000000000006</v>
      </c>
      <c r="F3926" s="2">
        <f t="shared" si="62"/>
        <v>2356450.6</v>
      </c>
    </row>
    <row r="3927" spans="1:6" x14ac:dyDescent="0.25">
      <c r="A3927" s="4">
        <v>44599</v>
      </c>
      <c r="B3927" t="s">
        <v>12</v>
      </c>
      <c r="C3927" t="s">
        <v>48</v>
      </c>
      <c r="D3927" s="7">
        <f>SUMIFS($D:$D,$C:$C,C3927,$A:$A,_xlfn.MAXIFS($A:$A,$A:$A,"&lt;"&amp;A3927))+SUMIFS(Movimentacao!$D:$D,Movimentacao!$C:$C,C3927,Movimentacao!$A:$A,A3927)</f>
        <v>37548</v>
      </c>
      <c r="E3927" s="2">
        <v>99.55</v>
      </c>
      <c r="F3927" s="2">
        <f t="shared" si="62"/>
        <v>3737903.4</v>
      </c>
    </row>
    <row r="3928" spans="1:6" x14ac:dyDescent="0.25">
      <c r="A3928" s="4">
        <v>44599</v>
      </c>
      <c r="B3928" t="s">
        <v>12</v>
      </c>
      <c r="C3928" t="s">
        <v>47</v>
      </c>
      <c r="D3928" s="7">
        <f>SUMIFS($D:$D,$C:$C,C3928,$A:$A,_xlfn.MAXIFS($A:$A,$A:$A,"&lt;"&amp;A3928))+SUMIFS(Movimentacao!$D:$D,Movimentacao!$C:$C,C3928,Movimentacao!$A:$A,A3928)</f>
        <v>72562</v>
      </c>
      <c r="E3928" s="2">
        <v>76.42</v>
      </c>
      <c r="F3928" s="2">
        <f t="shared" si="62"/>
        <v>5545188.04</v>
      </c>
    </row>
    <row r="3929" spans="1:6" x14ac:dyDescent="0.25">
      <c r="A3929" s="4">
        <v>44599</v>
      </c>
      <c r="B3929" t="s">
        <v>12</v>
      </c>
      <c r="C3929" t="s">
        <v>55</v>
      </c>
      <c r="D3929" s="7">
        <f>SUMIFS($D:$D,$C:$C,C3929,$A:$A,_xlfn.MAXIFS($A:$A,$A:$A,"&lt;"&amp;A3929))+SUMIFS(Movimentacao!$D:$D,Movimentacao!$C:$C,C3929,Movimentacao!$A:$A,A3929)</f>
        <v>30794</v>
      </c>
      <c r="E3929" s="2">
        <v>93.27</v>
      </c>
      <c r="F3929" s="2">
        <f t="shared" si="62"/>
        <v>2872156.38</v>
      </c>
    </row>
    <row r="3930" spans="1:6" x14ac:dyDescent="0.25">
      <c r="A3930" s="4">
        <v>44600</v>
      </c>
      <c r="B3930" t="s">
        <v>12</v>
      </c>
      <c r="C3930" t="s">
        <v>2685</v>
      </c>
      <c r="D3930" s="7">
        <f>SUMIFS($D:$D,$C:$C,C3930,$A:$A,_xlfn.MAXIFS($A:$A,$A:$A,"&lt;"&amp;A3930))+SUMIFS(Movimentacao!$D:$D,Movimentacao!$C:$C,C3930,Movimentacao!$A:$A,A3930)</f>
        <v>133513</v>
      </c>
      <c r="E3930" s="2">
        <v>102.79</v>
      </c>
      <c r="F3930" s="2">
        <f t="shared" si="62"/>
        <v>13723801.270000001</v>
      </c>
    </row>
    <row r="3931" spans="1:6" x14ac:dyDescent="0.25">
      <c r="A3931" s="4">
        <v>44600</v>
      </c>
      <c r="B3931" t="s">
        <v>12</v>
      </c>
      <c r="C3931" t="s">
        <v>2689</v>
      </c>
      <c r="D3931" s="7">
        <f>SUMIFS($D:$D,$C:$C,C3931,$A:$A,_xlfn.MAXIFS($A:$A,$A:$A,"&lt;"&amp;A3931))+SUMIFS(Movimentacao!$D:$D,Movimentacao!$C:$C,C3931,Movimentacao!$A:$A,A3931)</f>
        <v>266540</v>
      </c>
      <c r="E3931" s="2">
        <v>99.7</v>
      </c>
      <c r="F3931" s="2">
        <f t="shared" si="62"/>
        <v>26574038</v>
      </c>
    </row>
    <row r="3932" spans="1:6" x14ac:dyDescent="0.25">
      <c r="A3932" s="4">
        <v>44600</v>
      </c>
      <c r="B3932" t="s">
        <v>12</v>
      </c>
      <c r="C3932" t="s">
        <v>2687</v>
      </c>
      <c r="D3932" s="7">
        <f>SUMIFS($D:$D,$C:$C,C3932,$A:$A,_xlfn.MAXIFS($A:$A,$A:$A,"&lt;"&amp;A3932))+SUMIFS(Movimentacao!$D:$D,Movimentacao!$C:$C,C3932,Movimentacao!$A:$A,A3932)</f>
        <v>21733</v>
      </c>
      <c r="E3932" s="2">
        <v>72.2</v>
      </c>
      <c r="F3932" s="2">
        <f t="shared" si="62"/>
        <v>1569122.6</v>
      </c>
    </row>
    <row r="3933" spans="1:6" x14ac:dyDescent="0.25">
      <c r="A3933" s="4">
        <v>44600</v>
      </c>
      <c r="B3933" t="s">
        <v>12</v>
      </c>
      <c r="C3933" t="s">
        <v>2682</v>
      </c>
      <c r="D3933" s="7">
        <f>SUMIFS($D:$D,$C:$C,C3933,$A:$A,_xlfn.MAXIFS($A:$A,$A:$A,"&lt;"&amp;A3933))+SUMIFS(Movimentacao!$D:$D,Movimentacao!$C:$C,C3933,Movimentacao!$A:$A,A3933)</f>
        <v>79643</v>
      </c>
      <c r="E3933" s="2">
        <v>86.16</v>
      </c>
      <c r="F3933" s="2">
        <f t="shared" si="62"/>
        <v>6862040.8799999999</v>
      </c>
    </row>
    <row r="3934" spans="1:6" x14ac:dyDescent="0.25">
      <c r="A3934" s="4">
        <v>44600</v>
      </c>
      <c r="B3934" t="s">
        <v>12</v>
      </c>
      <c r="C3934" t="s">
        <v>2680</v>
      </c>
      <c r="D3934" s="7">
        <f>SUMIFS($D:$D,$C:$C,C3934,$A:$A,_xlfn.MAXIFS($A:$A,$A:$A,"&lt;"&amp;A3934))+SUMIFS(Movimentacao!$D:$D,Movimentacao!$C:$C,C3934,Movimentacao!$A:$A,A3934)</f>
        <v>147415</v>
      </c>
      <c r="E3934" s="2">
        <v>101.89</v>
      </c>
      <c r="F3934" s="2">
        <f t="shared" si="62"/>
        <v>15020114.35</v>
      </c>
    </row>
    <row r="3935" spans="1:6" x14ac:dyDescent="0.25">
      <c r="A3935" s="4">
        <v>44600</v>
      </c>
      <c r="B3935" t="s">
        <v>12</v>
      </c>
      <c r="C3935" t="s">
        <v>2672</v>
      </c>
      <c r="D3935" s="7">
        <f>SUMIFS($D:$D,$C:$C,C3935,$A:$A,_xlfn.MAXIFS($A:$A,$A:$A,"&lt;"&amp;A3935))+SUMIFS(Movimentacao!$D:$D,Movimentacao!$C:$C,C3935,Movimentacao!$A:$A,A3935)</f>
        <v>14844</v>
      </c>
      <c r="E3935" s="2">
        <v>76.59</v>
      </c>
      <c r="F3935" s="2">
        <f t="shared" si="62"/>
        <v>1136901.96</v>
      </c>
    </row>
    <row r="3936" spans="1:6" x14ac:dyDescent="0.25">
      <c r="A3936" s="4">
        <v>44600</v>
      </c>
      <c r="B3936" t="s">
        <v>12</v>
      </c>
      <c r="C3936" t="s">
        <v>2671</v>
      </c>
      <c r="D3936" s="7">
        <f>SUMIFS($D:$D,$C:$C,C3936,$A:$A,_xlfn.MAXIFS($A:$A,$A:$A,"&lt;"&amp;A3936))+SUMIFS(Movimentacao!$D:$D,Movimentacao!$C:$C,C3936,Movimentacao!$A:$A,A3936)</f>
        <v>32373</v>
      </c>
      <c r="E3936" s="2">
        <v>169</v>
      </c>
      <c r="F3936" s="2">
        <f t="shared" si="62"/>
        <v>5471037</v>
      </c>
    </row>
    <row r="3937" spans="1:6" x14ac:dyDescent="0.25">
      <c r="A3937" s="4">
        <v>44600</v>
      </c>
      <c r="B3937" t="s">
        <v>12</v>
      </c>
      <c r="C3937" t="s">
        <v>56</v>
      </c>
      <c r="D3937" s="7">
        <f>SUMIFS($D:$D,$C:$C,C3937,$A:$A,_xlfn.MAXIFS($A:$A,$A:$A,"&lt;"&amp;A3937))+SUMIFS(Movimentacao!$D:$D,Movimentacao!$C:$C,C3937,Movimentacao!$A:$A,A3937)</f>
        <v>29618</v>
      </c>
      <c r="E3937" s="2">
        <v>97.3</v>
      </c>
      <c r="F3937" s="2">
        <f t="shared" si="62"/>
        <v>2881831.4</v>
      </c>
    </row>
    <row r="3938" spans="1:6" x14ac:dyDescent="0.25">
      <c r="A3938" s="4">
        <v>44600</v>
      </c>
      <c r="B3938" t="s">
        <v>12</v>
      </c>
      <c r="C3938" t="s">
        <v>2690</v>
      </c>
      <c r="D3938" s="7">
        <f>SUMIFS($D:$D,$C:$C,C3938,$A:$A,_xlfn.MAXIFS($A:$A,$A:$A,"&lt;"&amp;A3938))+SUMIFS(Movimentacao!$D:$D,Movimentacao!$C:$C,C3938,Movimentacao!$A:$A,A3938)</f>
        <v>56908</v>
      </c>
      <c r="E3938" s="2">
        <v>88.5</v>
      </c>
      <c r="F3938" s="2">
        <f t="shared" si="62"/>
        <v>5036358</v>
      </c>
    </row>
    <row r="3939" spans="1:6" x14ac:dyDescent="0.25">
      <c r="A3939" s="4">
        <v>44600</v>
      </c>
      <c r="B3939" t="s">
        <v>12</v>
      </c>
      <c r="C3939" t="s">
        <v>54</v>
      </c>
      <c r="D3939" s="7">
        <f>SUMIFS($D:$D,$C:$C,C3939,$A:$A,_xlfn.MAXIFS($A:$A,$A:$A,"&lt;"&amp;A3939))+SUMIFS(Movimentacao!$D:$D,Movimentacao!$C:$C,C3939,Movimentacao!$A:$A,A3939)</f>
        <v>84256</v>
      </c>
      <c r="E3939" s="2">
        <v>49.62</v>
      </c>
      <c r="F3939" s="2">
        <f t="shared" si="62"/>
        <v>4180782.7199999997</v>
      </c>
    </row>
    <row r="3940" spans="1:6" x14ac:dyDescent="0.25">
      <c r="A3940" s="4">
        <v>44600</v>
      </c>
      <c r="B3940" t="s">
        <v>12</v>
      </c>
      <c r="C3940" t="s">
        <v>52</v>
      </c>
      <c r="D3940" s="7">
        <f>SUMIFS($D:$D,$C:$C,C3940,$A:$A,_xlfn.MAXIFS($A:$A,$A:$A,"&lt;"&amp;A3940))+SUMIFS(Movimentacao!$D:$D,Movimentacao!$C:$C,C3940,Movimentacao!$A:$A,A3940)</f>
        <v>187039</v>
      </c>
      <c r="E3940" s="2">
        <v>97.3</v>
      </c>
      <c r="F3940" s="2">
        <f t="shared" si="62"/>
        <v>18198894.699999999</v>
      </c>
    </row>
    <row r="3941" spans="1:6" x14ac:dyDescent="0.25">
      <c r="A3941" s="4">
        <v>44600</v>
      </c>
      <c r="B3941" t="s">
        <v>12</v>
      </c>
      <c r="C3941" t="s">
        <v>51</v>
      </c>
      <c r="D3941" s="7">
        <f>SUMIFS($D:$D,$C:$C,C3941,$A:$A,_xlfn.MAXIFS($A:$A,$A:$A,"&lt;"&amp;A3941))+SUMIFS(Movimentacao!$D:$D,Movimentacao!$C:$C,C3941,Movimentacao!$A:$A,A3941)</f>
        <v>36817</v>
      </c>
      <c r="E3941" s="2">
        <v>114</v>
      </c>
      <c r="F3941" s="2">
        <f t="shared" si="62"/>
        <v>4197138</v>
      </c>
    </row>
    <row r="3942" spans="1:6" x14ac:dyDescent="0.25">
      <c r="A3942" s="4">
        <v>44600</v>
      </c>
      <c r="B3942" t="s">
        <v>12</v>
      </c>
      <c r="C3942" t="s">
        <v>50</v>
      </c>
      <c r="D3942" s="7">
        <f>SUMIFS($D:$D,$C:$C,C3942,$A:$A,_xlfn.MAXIFS($A:$A,$A:$A,"&lt;"&amp;A3942))+SUMIFS(Movimentacao!$D:$D,Movimentacao!$C:$C,C3942,Movimentacao!$A:$A,A3942)</f>
        <v>86312</v>
      </c>
      <c r="E3942" s="2">
        <v>99.82</v>
      </c>
      <c r="F3942" s="2">
        <f t="shared" si="62"/>
        <v>8615663.8399999999</v>
      </c>
    </row>
    <row r="3943" spans="1:6" x14ac:dyDescent="0.25">
      <c r="A3943" s="4">
        <v>44600</v>
      </c>
      <c r="B3943" t="s">
        <v>12</v>
      </c>
      <c r="C3943" t="s">
        <v>49</v>
      </c>
      <c r="D3943" s="7">
        <f>SUMIFS($D:$D,$C:$C,C3943,$A:$A,_xlfn.MAXIFS($A:$A,$A:$A,"&lt;"&amp;A3943))+SUMIFS(Movimentacao!$D:$D,Movimentacao!$C:$C,C3943,Movimentacao!$A:$A,A3943)</f>
        <v>32774</v>
      </c>
      <c r="E3943" s="2">
        <v>70.849999999999994</v>
      </c>
      <c r="F3943" s="2">
        <f t="shared" si="62"/>
        <v>2322037.9</v>
      </c>
    </row>
    <row r="3944" spans="1:6" x14ac:dyDescent="0.25">
      <c r="A3944" s="4">
        <v>44600</v>
      </c>
      <c r="B3944" t="s">
        <v>12</v>
      </c>
      <c r="C3944" t="s">
        <v>48</v>
      </c>
      <c r="D3944" s="7">
        <f>SUMIFS($D:$D,$C:$C,C3944,$A:$A,_xlfn.MAXIFS($A:$A,$A:$A,"&lt;"&amp;A3944))+SUMIFS(Movimentacao!$D:$D,Movimentacao!$C:$C,C3944,Movimentacao!$A:$A,A3944)</f>
        <v>37548</v>
      </c>
      <c r="E3944" s="2">
        <v>99.58</v>
      </c>
      <c r="F3944" s="2">
        <f t="shared" si="62"/>
        <v>3739029.84</v>
      </c>
    </row>
    <row r="3945" spans="1:6" x14ac:dyDescent="0.25">
      <c r="A3945" s="4">
        <v>44600</v>
      </c>
      <c r="B3945" t="s">
        <v>12</v>
      </c>
      <c r="C3945" t="s">
        <v>47</v>
      </c>
      <c r="D3945" s="7">
        <f>SUMIFS($D:$D,$C:$C,C3945,$A:$A,_xlfn.MAXIFS($A:$A,$A:$A,"&lt;"&amp;A3945))+SUMIFS(Movimentacao!$D:$D,Movimentacao!$C:$C,C3945,Movimentacao!$A:$A,A3945)</f>
        <v>72562</v>
      </c>
      <c r="E3945" s="2">
        <v>75.849999999999994</v>
      </c>
      <c r="F3945" s="2">
        <f t="shared" si="62"/>
        <v>5503827.6999999993</v>
      </c>
    </row>
    <row r="3946" spans="1:6" x14ac:dyDescent="0.25">
      <c r="A3946" s="4">
        <v>44600</v>
      </c>
      <c r="B3946" t="s">
        <v>12</v>
      </c>
      <c r="C3946" t="s">
        <v>55</v>
      </c>
      <c r="D3946" s="7">
        <f>SUMIFS($D:$D,$C:$C,C3946,$A:$A,_xlfn.MAXIFS($A:$A,$A:$A,"&lt;"&amp;A3946))+SUMIFS(Movimentacao!$D:$D,Movimentacao!$C:$C,C3946,Movimentacao!$A:$A,A3946)</f>
        <v>30794</v>
      </c>
      <c r="E3946" s="2">
        <v>94.95</v>
      </c>
      <c r="F3946" s="2">
        <f t="shared" si="62"/>
        <v>2923890.3000000003</v>
      </c>
    </row>
    <row r="3947" spans="1:6" x14ac:dyDescent="0.25">
      <c r="A3947" s="4">
        <v>44601</v>
      </c>
      <c r="B3947" t="s">
        <v>12</v>
      </c>
      <c r="C3947" t="s">
        <v>2690</v>
      </c>
      <c r="D3947" s="7">
        <f>SUMIFS($D:$D,$C:$C,C3947,$A:$A,_xlfn.MAXIFS($A:$A,$A:$A,"&lt;"&amp;A3947))+SUMIFS(Movimentacao!$D:$D,Movimentacao!$C:$C,C3947,Movimentacao!$A:$A,A3947)</f>
        <v>56908</v>
      </c>
      <c r="E3947" s="2">
        <v>89.2</v>
      </c>
      <c r="F3947" s="2">
        <f t="shared" si="62"/>
        <v>5076193.6000000006</v>
      </c>
    </row>
    <row r="3948" spans="1:6" x14ac:dyDescent="0.25">
      <c r="A3948" s="4">
        <v>44601</v>
      </c>
      <c r="B3948" t="s">
        <v>12</v>
      </c>
      <c r="C3948" t="s">
        <v>2685</v>
      </c>
      <c r="D3948" s="7">
        <f>SUMIFS($D:$D,$C:$C,C3948,$A:$A,_xlfn.MAXIFS($A:$A,$A:$A,"&lt;"&amp;A3948))+SUMIFS(Movimentacao!$D:$D,Movimentacao!$C:$C,C3948,Movimentacao!$A:$A,A3948)</f>
        <v>133513</v>
      </c>
      <c r="E3948" s="2">
        <v>102.84</v>
      </c>
      <c r="F3948" s="2">
        <f t="shared" si="62"/>
        <v>13730476.92</v>
      </c>
    </row>
    <row r="3949" spans="1:6" x14ac:dyDescent="0.25">
      <c r="A3949" s="4">
        <v>44601</v>
      </c>
      <c r="B3949" t="s">
        <v>12</v>
      </c>
      <c r="C3949" t="s">
        <v>2689</v>
      </c>
      <c r="D3949" s="7">
        <f>SUMIFS($D:$D,$C:$C,C3949,$A:$A,_xlfn.MAXIFS($A:$A,$A:$A,"&lt;"&amp;A3949))+SUMIFS(Movimentacao!$D:$D,Movimentacao!$C:$C,C3949,Movimentacao!$A:$A,A3949)</f>
        <v>266540</v>
      </c>
      <c r="E3949" s="2">
        <v>100</v>
      </c>
      <c r="F3949" s="2">
        <f t="shared" si="62"/>
        <v>26654000</v>
      </c>
    </row>
    <row r="3950" spans="1:6" x14ac:dyDescent="0.25">
      <c r="A3950" s="4">
        <v>44601</v>
      </c>
      <c r="B3950" t="s">
        <v>12</v>
      </c>
      <c r="C3950" t="s">
        <v>2687</v>
      </c>
      <c r="D3950" s="7">
        <f>SUMIFS($D:$D,$C:$C,C3950,$A:$A,_xlfn.MAXIFS($A:$A,$A:$A,"&lt;"&amp;A3950))+SUMIFS(Movimentacao!$D:$D,Movimentacao!$C:$C,C3950,Movimentacao!$A:$A,A3950)</f>
        <v>29658</v>
      </c>
      <c r="E3950" s="2">
        <v>72.59</v>
      </c>
      <c r="F3950" s="2">
        <f t="shared" si="62"/>
        <v>2152874.2200000002</v>
      </c>
    </row>
    <row r="3951" spans="1:6" x14ac:dyDescent="0.25">
      <c r="A3951" s="4">
        <v>44601</v>
      </c>
      <c r="B3951" t="s">
        <v>12</v>
      </c>
      <c r="C3951" t="s">
        <v>2682</v>
      </c>
      <c r="D3951" s="7">
        <f>SUMIFS($D:$D,$C:$C,C3951,$A:$A,_xlfn.MAXIFS($A:$A,$A:$A,"&lt;"&amp;A3951))+SUMIFS(Movimentacao!$D:$D,Movimentacao!$C:$C,C3951,Movimentacao!$A:$A,A3951)</f>
        <v>79643</v>
      </c>
      <c r="E3951" s="2">
        <v>86.5</v>
      </c>
      <c r="F3951" s="2">
        <f t="shared" si="62"/>
        <v>6889119.5</v>
      </c>
    </row>
    <row r="3952" spans="1:6" x14ac:dyDescent="0.25">
      <c r="A3952" s="4">
        <v>44601</v>
      </c>
      <c r="B3952" t="s">
        <v>12</v>
      </c>
      <c r="C3952" t="s">
        <v>2680</v>
      </c>
      <c r="D3952" s="7">
        <f>SUMIFS($D:$D,$C:$C,C3952,$A:$A,_xlfn.MAXIFS($A:$A,$A:$A,"&lt;"&amp;A3952))+SUMIFS(Movimentacao!$D:$D,Movimentacao!$C:$C,C3952,Movimentacao!$A:$A,A3952)</f>
        <v>147415</v>
      </c>
      <c r="E3952" s="2">
        <v>101.15</v>
      </c>
      <c r="F3952" s="2">
        <f t="shared" si="62"/>
        <v>14911027.25</v>
      </c>
    </row>
    <row r="3953" spans="1:6" x14ac:dyDescent="0.25">
      <c r="A3953" s="4">
        <v>44601</v>
      </c>
      <c r="B3953" t="s">
        <v>12</v>
      </c>
      <c r="C3953" t="s">
        <v>2672</v>
      </c>
      <c r="D3953" s="7">
        <f>SUMIFS($D:$D,$C:$C,C3953,$A:$A,_xlfn.MAXIFS($A:$A,$A:$A,"&lt;"&amp;A3953))+SUMIFS(Movimentacao!$D:$D,Movimentacao!$C:$C,C3953,Movimentacao!$A:$A,A3953)</f>
        <v>14844</v>
      </c>
      <c r="E3953" s="2">
        <v>77.56</v>
      </c>
      <c r="F3953" s="2">
        <f t="shared" si="62"/>
        <v>1151300.6400000001</v>
      </c>
    </row>
    <row r="3954" spans="1:6" x14ac:dyDescent="0.25">
      <c r="A3954" s="4">
        <v>44601</v>
      </c>
      <c r="B3954" t="s">
        <v>12</v>
      </c>
      <c r="C3954" t="s">
        <v>2671</v>
      </c>
      <c r="D3954" s="7">
        <f>SUMIFS($D:$D,$C:$C,C3954,$A:$A,_xlfn.MAXIFS($A:$A,$A:$A,"&lt;"&amp;A3954))+SUMIFS(Movimentacao!$D:$D,Movimentacao!$C:$C,C3954,Movimentacao!$A:$A,A3954)</f>
        <v>32373</v>
      </c>
      <c r="E3954" s="2">
        <v>170.61</v>
      </c>
      <c r="F3954" s="2">
        <f t="shared" si="62"/>
        <v>5523157.5300000003</v>
      </c>
    </row>
    <row r="3955" spans="1:6" x14ac:dyDescent="0.25">
      <c r="A3955" s="4">
        <v>44601</v>
      </c>
      <c r="B3955" t="s">
        <v>12</v>
      </c>
      <c r="C3955" t="s">
        <v>56</v>
      </c>
      <c r="D3955" s="7">
        <f>SUMIFS($D:$D,$C:$C,C3955,$A:$A,_xlfn.MAXIFS($A:$A,$A:$A,"&lt;"&amp;A3955))+SUMIFS(Movimentacao!$D:$D,Movimentacao!$C:$C,C3955,Movimentacao!$A:$A,A3955)</f>
        <v>29618</v>
      </c>
      <c r="E3955" s="2">
        <v>97.3</v>
      </c>
      <c r="F3955" s="2">
        <f t="shared" si="62"/>
        <v>2881831.4</v>
      </c>
    </row>
    <row r="3956" spans="1:6" x14ac:dyDescent="0.25">
      <c r="A3956" s="4">
        <v>44601</v>
      </c>
      <c r="B3956" t="s">
        <v>12</v>
      </c>
      <c r="C3956" t="s">
        <v>54</v>
      </c>
      <c r="D3956" s="7">
        <f>SUMIFS($D:$D,$C:$C,C3956,$A:$A,_xlfn.MAXIFS($A:$A,$A:$A,"&lt;"&amp;A3956))+SUMIFS(Movimentacao!$D:$D,Movimentacao!$C:$C,C3956,Movimentacao!$A:$A,A3956)</f>
        <v>84256</v>
      </c>
      <c r="E3956" s="2">
        <v>49.83</v>
      </c>
      <c r="F3956" s="2">
        <f t="shared" si="62"/>
        <v>4198476.4799999995</v>
      </c>
    </row>
    <row r="3957" spans="1:6" x14ac:dyDescent="0.25">
      <c r="A3957" s="4">
        <v>44601</v>
      </c>
      <c r="B3957" t="s">
        <v>12</v>
      </c>
      <c r="C3957" t="s">
        <v>52</v>
      </c>
      <c r="D3957" s="7">
        <f>SUMIFS($D:$D,$C:$C,C3957,$A:$A,_xlfn.MAXIFS($A:$A,$A:$A,"&lt;"&amp;A3957))+SUMIFS(Movimentacao!$D:$D,Movimentacao!$C:$C,C3957,Movimentacao!$A:$A,A3957)</f>
        <v>187039</v>
      </c>
      <c r="E3957" s="2">
        <v>97.1</v>
      </c>
      <c r="F3957" s="2">
        <f t="shared" si="62"/>
        <v>18161486.899999999</v>
      </c>
    </row>
    <row r="3958" spans="1:6" x14ac:dyDescent="0.25">
      <c r="A3958" s="4">
        <v>44601</v>
      </c>
      <c r="B3958" t="s">
        <v>12</v>
      </c>
      <c r="C3958" t="s">
        <v>51</v>
      </c>
      <c r="D3958" s="7">
        <f>SUMIFS($D:$D,$C:$C,C3958,$A:$A,_xlfn.MAXIFS($A:$A,$A:$A,"&lt;"&amp;A3958))+SUMIFS(Movimentacao!$D:$D,Movimentacao!$C:$C,C3958,Movimentacao!$A:$A,A3958)</f>
        <v>37559</v>
      </c>
      <c r="E3958" s="2">
        <v>113.8</v>
      </c>
      <c r="F3958" s="2">
        <f t="shared" si="62"/>
        <v>4274214.2</v>
      </c>
    </row>
    <row r="3959" spans="1:6" x14ac:dyDescent="0.25">
      <c r="A3959" s="4">
        <v>44601</v>
      </c>
      <c r="B3959" t="s">
        <v>12</v>
      </c>
      <c r="C3959" t="s">
        <v>50</v>
      </c>
      <c r="D3959" s="7">
        <f>SUMIFS($D:$D,$C:$C,C3959,$A:$A,_xlfn.MAXIFS($A:$A,$A:$A,"&lt;"&amp;A3959))+SUMIFS(Movimentacao!$D:$D,Movimentacao!$C:$C,C3959,Movimentacao!$A:$A,A3959)</f>
        <v>86312</v>
      </c>
      <c r="E3959" s="2">
        <v>100.52</v>
      </c>
      <c r="F3959" s="2">
        <f t="shared" si="62"/>
        <v>8676082.2400000002</v>
      </c>
    </row>
    <row r="3960" spans="1:6" x14ac:dyDescent="0.25">
      <c r="A3960" s="4">
        <v>44601</v>
      </c>
      <c r="B3960" t="s">
        <v>12</v>
      </c>
      <c r="C3960" t="s">
        <v>49</v>
      </c>
      <c r="D3960" s="7">
        <f>SUMIFS($D:$D,$C:$C,C3960,$A:$A,_xlfn.MAXIFS($A:$A,$A:$A,"&lt;"&amp;A3960))+SUMIFS(Movimentacao!$D:$D,Movimentacao!$C:$C,C3960,Movimentacao!$A:$A,A3960)</f>
        <v>32774</v>
      </c>
      <c r="E3960" s="2">
        <v>72.900000000000006</v>
      </c>
      <c r="F3960" s="2">
        <f t="shared" si="62"/>
        <v>2389224.6</v>
      </c>
    </row>
    <row r="3961" spans="1:6" x14ac:dyDescent="0.25">
      <c r="A3961" s="4">
        <v>44601</v>
      </c>
      <c r="B3961" t="s">
        <v>12</v>
      </c>
      <c r="C3961" t="s">
        <v>48</v>
      </c>
      <c r="D3961" s="7">
        <f>SUMIFS($D:$D,$C:$C,C3961,$A:$A,_xlfn.MAXIFS($A:$A,$A:$A,"&lt;"&amp;A3961))+SUMIFS(Movimentacao!$D:$D,Movimentacao!$C:$C,C3961,Movimentacao!$A:$A,A3961)</f>
        <v>37548</v>
      </c>
      <c r="E3961" s="2">
        <v>100.68</v>
      </c>
      <c r="F3961" s="2">
        <f t="shared" si="62"/>
        <v>3780332.64</v>
      </c>
    </row>
    <row r="3962" spans="1:6" x14ac:dyDescent="0.25">
      <c r="A3962" s="4">
        <v>44601</v>
      </c>
      <c r="B3962" t="s">
        <v>12</v>
      </c>
      <c r="C3962" t="s">
        <v>47</v>
      </c>
      <c r="D3962" s="7">
        <f>SUMIFS($D:$D,$C:$C,C3962,$A:$A,_xlfn.MAXIFS($A:$A,$A:$A,"&lt;"&amp;A3962))+SUMIFS(Movimentacao!$D:$D,Movimentacao!$C:$C,C3962,Movimentacao!$A:$A,A3962)</f>
        <v>72562</v>
      </c>
      <c r="E3962" s="2">
        <v>76.180000000000007</v>
      </c>
      <c r="F3962" s="2">
        <f t="shared" si="62"/>
        <v>5527773.1600000001</v>
      </c>
    </row>
    <row r="3963" spans="1:6" x14ac:dyDescent="0.25">
      <c r="A3963" s="4">
        <v>44601</v>
      </c>
      <c r="B3963" t="s">
        <v>12</v>
      </c>
      <c r="C3963" t="s">
        <v>55</v>
      </c>
      <c r="D3963" s="7">
        <f>SUMIFS($D:$D,$C:$C,C3963,$A:$A,_xlfn.MAXIFS($A:$A,$A:$A,"&lt;"&amp;A3963))+SUMIFS(Movimentacao!$D:$D,Movimentacao!$C:$C,C3963,Movimentacao!$A:$A,A3963)</f>
        <v>30794</v>
      </c>
      <c r="E3963" s="2">
        <v>94.94</v>
      </c>
      <c r="F3963" s="2">
        <f t="shared" si="62"/>
        <v>2923582.36</v>
      </c>
    </row>
    <row r="3964" spans="1:6" x14ac:dyDescent="0.25">
      <c r="A3964" s="4">
        <v>44602</v>
      </c>
      <c r="B3964" t="s">
        <v>12</v>
      </c>
      <c r="C3964" t="s">
        <v>2671</v>
      </c>
      <c r="D3964" s="7">
        <f>SUMIFS($D:$D,$C:$C,C3964,$A:$A,_xlfn.MAXIFS($A:$A,$A:$A,"&lt;"&amp;A3964))+SUMIFS(Movimentacao!$D:$D,Movimentacao!$C:$C,C3964,Movimentacao!$A:$A,A3964)</f>
        <v>32373</v>
      </c>
      <c r="E3964" s="2">
        <v>170</v>
      </c>
      <c r="F3964" s="2">
        <f t="shared" si="62"/>
        <v>5503410</v>
      </c>
    </row>
    <row r="3965" spans="1:6" x14ac:dyDescent="0.25">
      <c r="A3965" s="4">
        <v>44602</v>
      </c>
      <c r="B3965" t="s">
        <v>12</v>
      </c>
      <c r="C3965" t="s">
        <v>2685</v>
      </c>
      <c r="D3965" s="7">
        <f>SUMIFS($D:$D,$C:$C,C3965,$A:$A,_xlfn.MAXIFS($A:$A,$A:$A,"&lt;"&amp;A3965))+SUMIFS(Movimentacao!$D:$D,Movimentacao!$C:$C,C3965,Movimentacao!$A:$A,A3965)</f>
        <v>133513</v>
      </c>
      <c r="E3965" s="2">
        <v>102.71</v>
      </c>
      <c r="F3965" s="2">
        <f t="shared" si="62"/>
        <v>13713120.229999999</v>
      </c>
    </row>
    <row r="3966" spans="1:6" x14ac:dyDescent="0.25">
      <c r="A3966" s="4">
        <v>44602</v>
      </c>
      <c r="B3966" t="s">
        <v>12</v>
      </c>
      <c r="C3966" t="s">
        <v>2689</v>
      </c>
      <c r="D3966" s="7">
        <f>SUMIFS($D:$D,$C:$C,C3966,$A:$A,_xlfn.MAXIFS($A:$A,$A:$A,"&lt;"&amp;A3966))+SUMIFS(Movimentacao!$D:$D,Movimentacao!$C:$C,C3966,Movimentacao!$A:$A,A3966)</f>
        <v>266540</v>
      </c>
      <c r="E3966" s="2">
        <v>100.22</v>
      </c>
      <c r="F3966" s="2">
        <f t="shared" si="62"/>
        <v>26712638.800000001</v>
      </c>
    </row>
    <row r="3967" spans="1:6" x14ac:dyDescent="0.25">
      <c r="A3967" s="4">
        <v>44602</v>
      </c>
      <c r="B3967" t="s">
        <v>12</v>
      </c>
      <c r="C3967" t="s">
        <v>2687</v>
      </c>
      <c r="D3967" s="7">
        <f>SUMIFS($D:$D,$C:$C,C3967,$A:$A,_xlfn.MAXIFS($A:$A,$A:$A,"&lt;"&amp;A3967))+SUMIFS(Movimentacao!$D:$D,Movimentacao!$C:$C,C3967,Movimentacao!$A:$A,A3967)</f>
        <v>37763</v>
      </c>
      <c r="E3967" s="2">
        <v>72.38</v>
      </c>
      <c r="F3967" s="2">
        <f t="shared" si="62"/>
        <v>2733285.94</v>
      </c>
    </row>
    <row r="3968" spans="1:6" x14ac:dyDescent="0.25">
      <c r="A3968" s="4">
        <v>44602</v>
      </c>
      <c r="B3968" t="s">
        <v>12</v>
      </c>
      <c r="C3968" t="s">
        <v>2682</v>
      </c>
      <c r="D3968" s="7">
        <f>SUMIFS($D:$D,$C:$C,C3968,$A:$A,_xlfn.MAXIFS($A:$A,$A:$A,"&lt;"&amp;A3968))+SUMIFS(Movimentacao!$D:$D,Movimentacao!$C:$C,C3968,Movimentacao!$A:$A,A3968)</f>
        <v>79643</v>
      </c>
      <c r="E3968" s="2">
        <v>86.96</v>
      </c>
      <c r="F3968" s="2">
        <f t="shared" si="62"/>
        <v>6925755.2799999993</v>
      </c>
    </row>
    <row r="3969" spans="1:6" x14ac:dyDescent="0.25">
      <c r="A3969" s="4">
        <v>44602</v>
      </c>
      <c r="B3969" t="s">
        <v>12</v>
      </c>
      <c r="C3969" t="s">
        <v>2680</v>
      </c>
      <c r="D3969" s="7">
        <f>SUMIFS($D:$D,$C:$C,C3969,$A:$A,_xlfn.MAXIFS($A:$A,$A:$A,"&lt;"&amp;A3969))+SUMIFS(Movimentacao!$D:$D,Movimentacao!$C:$C,C3969,Movimentacao!$A:$A,A3969)</f>
        <v>147415</v>
      </c>
      <c r="E3969" s="2">
        <v>101.02</v>
      </c>
      <c r="F3969" s="2">
        <f t="shared" si="62"/>
        <v>14891863.299999999</v>
      </c>
    </row>
    <row r="3970" spans="1:6" x14ac:dyDescent="0.25">
      <c r="A3970" s="4">
        <v>44602</v>
      </c>
      <c r="B3970" t="s">
        <v>12</v>
      </c>
      <c r="C3970" t="s">
        <v>2690</v>
      </c>
      <c r="D3970" s="7">
        <f>SUMIFS($D:$D,$C:$C,C3970,$A:$A,_xlfn.MAXIFS($A:$A,$A:$A,"&lt;"&amp;A3970))+SUMIFS(Movimentacao!$D:$D,Movimentacao!$C:$C,C3970,Movimentacao!$A:$A,A3970)</f>
        <v>56908</v>
      </c>
      <c r="E3970" s="2">
        <v>89.02</v>
      </c>
      <c r="F3970" s="2">
        <f t="shared" si="62"/>
        <v>5065950.16</v>
      </c>
    </row>
    <row r="3971" spans="1:6" x14ac:dyDescent="0.25">
      <c r="A3971" s="4">
        <v>44602</v>
      </c>
      <c r="B3971" t="s">
        <v>12</v>
      </c>
      <c r="C3971" t="s">
        <v>56</v>
      </c>
      <c r="D3971" s="7">
        <f>SUMIFS($D:$D,$C:$C,C3971,$A:$A,_xlfn.MAXIFS($A:$A,$A:$A,"&lt;"&amp;A3971))+SUMIFS(Movimentacao!$D:$D,Movimentacao!$C:$C,C3971,Movimentacao!$A:$A,A3971)</f>
        <v>29618</v>
      </c>
      <c r="E3971" s="2">
        <v>96.7</v>
      </c>
      <c r="F3971" s="2">
        <f t="shared" si="62"/>
        <v>2864060.6</v>
      </c>
    </row>
    <row r="3972" spans="1:6" x14ac:dyDescent="0.25">
      <c r="A3972" s="4">
        <v>44602</v>
      </c>
      <c r="B3972" t="s">
        <v>12</v>
      </c>
      <c r="C3972" t="s">
        <v>2672</v>
      </c>
      <c r="D3972" s="7">
        <f>SUMIFS($D:$D,$C:$C,C3972,$A:$A,_xlfn.MAXIFS($A:$A,$A:$A,"&lt;"&amp;A3972))+SUMIFS(Movimentacao!$D:$D,Movimentacao!$C:$C,C3972,Movimentacao!$A:$A,A3972)</f>
        <v>14844</v>
      </c>
      <c r="E3972" s="2">
        <v>76.69</v>
      </c>
      <c r="F3972" s="2">
        <f t="shared" si="62"/>
        <v>1138386.3599999999</v>
      </c>
    </row>
    <row r="3973" spans="1:6" x14ac:dyDescent="0.25">
      <c r="A3973" s="4">
        <v>44602</v>
      </c>
      <c r="B3973" t="s">
        <v>12</v>
      </c>
      <c r="C3973" t="s">
        <v>54</v>
      </c>
      <c r="D3973" s="7">
        <f>SUMIFS($D:$D,$C:$C,C3973,$A:$A,_xlfn.MAXIFS($A:$A,$A:$A,"&lt;"&amp;A3973))+SUMIFS(Movimentacao!$D:$D,Movimentacao!$C:$C,C3973,Movimentacao!$A:$A,A3973)</f>
        <v>84256</v>
      </c>
      <c r="E3973" s="2">
        <v>49.9</v>
      </c>
      <c r="F3973" s="2">
        <f t="shared" si="62"/>
        <v>4204374.3999999994</v>
      </c>
    </row>
    <row r="3974" spans="1:6" x14ac:dyDescent="0.25">
      <c r="A3974" s="4">
        <v>44602</v>
      </c>
      <c r="B3974" t="s">
        <v>12</v>
      </c>
      <c r="C3974" t="s">
        <v>52</v>
      </c>
      <c r="D3974" s="7">
        <f>SUMIFS($D:$D,$C:$C,C3974,$A:$A,_xlfn.MAXIFS($A:$A,$A:$A,"&lt;"&amp;A3974))+SUMIFS(Movimentacao!$D:$D,Movimentacao!$C:$C,C3974,Movimentacao!$A:$A,A3974)</f>
        <v>187039</v>
      </c>
      <c r="E3974" s="2">
        <v>97.25</v>
      </c>
      <c r="F3974" s="2">
        <f t="shared" si="62"/>
        <v>18189542.75</v>
      </c>
    </row>
    <row r="3975" spans="1:6" x14ac:dyDescent="0.25">
      <c r="A3975" s="4">
        <v>44602</v>
      </c>
      <c r="B3975" t="s">
        <v>12</v>
      </c>
      <c r="C3975" t="s">
        <v>51</v>
      </c>
      <c r="D3975" s="7">
        <f>SUMIFS($D:$D,$C:$C,C3975,$A:$A,_xlfn.MAXIFS($A:$A,$A:$A,"&lt;"&amp;A3975))+SUMIFS(Movimentacao!$D:$D,Movimentacao!$C:$C,C3975,Movimentacao!$A:$A,A3975)</f>
        <v>38301</v>
      </c>
      <c r="E3975" s="2">
        <v>113.9</v>
      </c>
      <c r="F3975" s="2">
        <f t="shared" si="62"/>
        <v>4362483.9000000004</v>
      </c>
    </row>
    <row r="3976" spans="1:6" x14ac:dyDescent="0.25">
      <c r="A3976" s="4">
        <v>44602</v>
      </c>
      <c r="B3976" t="s">
        <v>12</v>
      </c>
      <c r="C3976" t="s">
        <v>50</v>
      </c>
      <c r="D3976" s="7">
        <f>SUMIFS($D:$D,$C:$C,C3976,$A:$A,_xlfn.MAXIFS($A:$A,$A:$A,"&lt;"&amp;A3976))+SUMIFS(Movimentacao!$D:$D,Movimentacao!$C:$C,C3976,Movimentacao!$A:$A,A3976)</f>
        <v>86312</v>
      </c>
      <c r="E3976" s="2">
        <v>99.73</v>
      </c>
      <c r="F3976" s="2">
        <f t="shared" si="62"/>
        <v>8607895.7599999998</v>
      </c>
    </row>
    <row r="3977" spans="1:6" x14ac:dyDescent="0.25">
      <c r="A3977" s="4">
        <v>44602</v>
      </c>
      <c r="B3977" t="s">
        <v>12</v>
      </c>
      <c r="C3977" t="s">
        <v>49</v>
      </c>
      <c r="D3977" s="7">
        <f>SUMIFS($D:$D,$C:$C,C3977,$A:$A,_xlfn.MAXIFS($A:$A,$A:$A,"&lt;"&amp;A3977))+SUMIFS(Movimentacao!$D:$D,Movimentacao!$C:$C,C3977,Movimentacao!$A:$A,A3977)</f>
        <v>32774</v>
      </c>
      <c r="E3977" s="2">
        <v>73.569999999999993</v>
      </c>
      <c r="F3977" s="2">
        <f t="shared" ref="F3977:F4040" si="63">D3977*E3977</f>
        <v>2411183.1799999997</v>
      </c>
    </row>
    <row r="3978" spans="1:6" x14ac:dyDescent="0.25">
      <c r="A3978" s="4">
        <v>44602</v>
      </c>
      <c r="B3978" t="s">
        <v>12</v>
      </c>
      <c r="C3978" t="s">
        <v>48</v>
      </c>
      <c r="D3978" s="7">
        <f>SUMIFS($D:$D,$C:$C,C3978,$A:$A,_xlfn.MAXIFS($A:$A,$A:$A,"&lt;"&amp;A3978))+SUMIFS(Movimentacao!$D:$D,Movimentacao!$C:$C,C3978,Movimentacao!$A:$A,A3978)</f>
        <v>37548</v>
      </c>
      <c r="E3978" s="2">
        <v>100.78</v>
      </c>
      <c r="F3978" s="2">
        <f t="shared" si="63"/>
        <v>3784087.44</v>
      </c>
    </row>
    <row r="3979" spans="1:6" x14ac:dyDescent="0.25">
      <c r="A3979" s="4">
        <v>44602</v>
      </c>
      <c r="B3979" t="s">
        <v>12</v>
      </c>
      <c r="C3979" t="s">
        <v>47</v>
      </c>
      <c r="D3979" s="7">
        <f>SUMIFS($D:$D,$C:$C,C3979,$A:$A,_xlfn.MAXIFS($A:$A,$A:$A,"&lt;"&amp;A3979))+SUMIFS(Movimentacao!$D:$D,Movimentacao!$C:$C,C3979,Movimentacao!$A:$A,A3979)</f>
        <v>72562</v>
      </c>
      <c r="E3979" s="2">
        <v>76.150000000000006</v>
      </c>
      <c r="F3979" s="2">
        <f t="shared" si="63"/>
        <v>5525596.3000000007</v>
      </c>
    </row>
    <row r="3980" spans="1:6" x14ac:dyDescent="0.25">
      <c r="A3980" s="4">
        <v>44602</v>
      </c>
      <c r="B3980" t="s">
        <v>12</v>
      </c>
      <c r="C3980" t="s">
        <v>55</v>
      </c>
      <c r="D3980" s="7">
        <f>SUMIFS($D:$D,$C:$C,C3980,$A:$A,_xlfn.MAXIFS($A:$A,$A:$A,"&lt;"&amp;A3980))+SUMIFS(Movimentacao!$D:$D,Movimentacao!$C:$C,C3980,Movimentacao!$A:$A,A3980)</f>
        <v>30794</v>
      </c>
      <c r="E3980" s="2">
        <v>98</v>
      </c>
      <c r="F3980" s="2">
        <f t="shared" si="63"/>
        <v>3017812</v>
      </c>
    </row>
    <row r="3981" spans="1:6" x14ac:dyDescent="0.25">
      <c r="A3981" s="4">
        <v>44603</v>
      </c>
      <c r="B3981" t="s">
        <v>12</v>
      </c>
      <c r="C3981" t="s">
        <v>2690</v>
      </c>
      <c r="D3981" s="7">
        <f>SUMIFS($D:$D,$C:$C,C3981,$A:$A,_xlfn.MAXIFS($A:$A,$A:$A,"&lt;"&amp;A3981))+SUMIFS(Movimentacao!$D:$D,Movimentacao!$C:$C,C3981,Movimentacao!$A:$A,A3981)</f>
        <v>56908</v>
      </c>
      <c r="E3981" s="2">
        <v>88.96</v>
      </c>
      <c r="F3981" s="2">
        <f t="shared" si="63"/>
        <v>5062535.68</v>
      </c>
    </row>
    <row r="3982" spans="1:6" x14ac:dyDescent="0.25">
      <c r="A3982" s="4">
        <v>44603</v>
      </c>
      <c r="B3982" t="s">
        <v>12</v>
      </c>
      <c r="C3982" t="s">
        <v>2685</v>
      </c>
      <c r="D3982" s="7">
        <f>SUMIFS($D:$D,$C:$C,C3982,$A:$A,_xlfn.MAXIFS($A:$A,$A:$A,"&lt;"&amp;A3982))+SUMIFS(Movimentacao!$D:$D,Movimentacao!$C:$C,C3982,Movimentacao!$A:$A,A3982)</f>
        <v>133513</v>
      </c>
      <c r="E3982" s="2">
        <v>102.48</v>
      </c>
      <c r="F3982" s="2">
        <f t="shared" si="63"/>
        <v>13682412.24</v>
      </c>
    </row>
    <row r="3983" spans="1:6" x14ac:dyDescent="0.25">
      <c r="A3983" s="4">
        <v>44603</v>
      </c>
      <c r="B3983" t="s">
        <v>12</v>
      </c>
      <c r="C3983" t="s">
        <v>2689</v>
      </c>
      <c r="D3983" s="7">
        <f>SUMIFS($D:$D,$C:$C,C3983,$A:$A,_xlfn.MAXIFS($A:$A,$A:$A,"&lt;"&amp;A3983))+SUMIFS(Movimentacao!$D:$D,Movimentacao!$C:$C,C3983,Movimentacao!$A:$A,A3983)</f>
        <v>266540</v>
      </c>
      <c r="E3983" s="2">
        <v>100.29</v>
      </c>
      <c r="F3983" s="2">
        <f t="shared" si="63"/>
        <v>26731296.600000001</v>
      </c>
    </row>
    <row r="3984" spans="1:6" x14ac:dyDescent="0.25">
      <c r="A3984" s="4">
        <v>44603</v>
      </c>
      <c r="B3984" t="s">
        <v>12</v>
      </c>
      <c r="C3984" t="s">
        <v>2687</v>
      </c>
      <c r="D3984" s="7">
        <f>SUMIFS($D:$D,$C:$C,C3984,$A:$A,_xlfn.MAXIFS($A:$A,$A:$A,"&lt;"&amp;A3984))+SUMIFS(Movimentacao!$D:$D,Movimentacao!$C:$C,C3984,Movimentacao!$A:$A,A3984)</f>
        <v>45988</v>
      </c>
      <c r="E3984" s="2">
        <v>72.569999999999993</v>
      </c>
      <c r="F3984" s="2">
        <f t="shared" si="63"/>
        <v>3337349.1599999997</v>
      </c>
    </row>
    <row r="3985" spans="1:6" x14ac:dyDescent="0.25">
      <c r="A3985" s="4">
        <v>44603</v>
      </c>
      <c r="B3985" t="s">
        <v>12</v>
      </c>
      <c r="C3985" t="s">
        <v>2682</v>
      </c>
      <c r="D3985" s="7">
        <f>SUMIFS($D:$D,$C:$C,C3985,$A:$A,_xlfn.MAXIFS($A:$A,$A:$A,"&lt;"&amp;A3985))+SUMIFS(Movimentacao!$D:$D,Movimentacao!$C:$C,C3985,Movimentacao!$A:$A,A3985)</f>
        <v>79643</v>
      </c>
      <c r="E3985" s="2">
        <v>86.48</v>
      </c>
      <c r="F3985" s="2">
        <f t="shared" si="63"/>
        <v>6887526.6400000006</v>
      </c>
    </row>
    <row r="3986" spans="1:6" x14ac:dyDescent="0.25">
      <c r="A3986" s="4">
        <v>44603</v>
      </c>
      <c r="B3986" t="s">
        <v>12</v>
      </c>
      <c r="C3986" t="s">
        <v>2680</v>
      </c>
      <c r="D3986" s="7">
        <f>SUMIFS($D:$D,$C:$C,C3986,$A:$A,_xlfn.MAXIFS($A:$A,$A:$A,"&lt;"&amp;A3986))+SUMIFS(Movimentacao!$D:$D,Movimentacao!$C:$C,C3986,Movimentacao!$A:$A,A3986)</f>
        <v>147415</v>
      </c>
      <c r="E3986" s="2">
        <v>101.09</v>
      </c>
      <c r="F3986" s="2">
        <f t="shared" si="63"/>
        <v>14902182.35</v>
      </c>
    </row>
    <row r="3987" spans="1:6" x14ac:dyDescent="0.25">
      <c r="A3987" s="4">
        <v>44603</v>
      </c>
      <c r="B3987" t="s">
        <v>12</v>
      </c>
      <c r="C3987" t="s">
        <v>2672</v>
      </c>
      <c r="D3987" s="7">
        <f>SUMIFS($D:$D,$C:$C,C3987,$A:$A,_xlfn.MAXIFS($A:$A,$A:$A,"&lt;"&amp;A3987))+SUMIFS(Movimentacao!$D:$D,Movimentacao!$C:$C,C3987,Movimentacao!$A:$A,A3987)</f>
        <v>14844</v>
      </c>
      <c r="E3987" s="2">
        <v>77</v>
      </c>
      <c r="F3987" s="2">
        <f t="shared" si="63"/>
        <v>1142988</v>
      </c>
    </row>
    <row r="3988" spans="1:6" x14ac:dyDescent="0.25">
      <c r="A3988" s="4">
        <v>44603</v>
      </c>
      <c r="B3988" t="s">
        <v>12</v>
      </c>
      <c r="C3988" t="s">
        <v>2671</v>
      </c>
      <c r="D3988" s="7">
        <f>SUMIFS($D:$D,$C:$C,C3988,$A:$A,_xlfn.MAXIFS($A:$A,$A:$A,"&lt;"&amp;A3988))+SUMIFS(Movimentacao!$D:$D,Movimentacao!$C:$C,C3988,Movimentacao!$A:$A,A3988)</f>
        <v>32373</v>
      </c>
      <c r="E3988" s="2">
        <v>170.15</v>
      </c>
      <c r="F3988" s="2">
        <f t="shared" si="63"/>
        <v>5508265.9500000002</v>
      </c>
    </row>
    <row r="3989" spans="1:6" x14ac:dyDescent="0.25">
      <c r="A3989" s="4">
        <v>44603</v>
      </c>
      <c r="B3989" t="s">
        <v>12</v>
      </c>
      <c r="C3989" t="s">
        <v>56</v>
      </c>
      <c r="D3989" s="7">
        <f>SUMIFS($D:$D,$C:$C,C3989,$A:$A,_xlfn.MAXIFS($A:$A,$A:$A,"&lt;"&amp;A3989))+SUMIFS(Movimentacao!$D:$D,Movimentacao!$C:$C,C3989,Movimentacao!$A:$A,A3989)</f>
        <v>29618</v>
      </c>
      <c r="E3989" s="2">
        <v>96.7</v>
      </c>
      <c r="F3989" s="2">
        <f t="shared" si="63"/>
        <v>2864060.6</v>
      </c>
    </row>
    <row r="3990" spans="1:6" x14ac:dyDescent="0.25">
      <c r="A3990" s="4">
        <v>44603</v>
      </c>
      <c r="B3990" t="s">
        <v>12</v>
      </c>
      <c r="C3990" t="s">
        <v>55</v>
      </c>
      <c r="D3990" s="7">
        <f>SUMIFS($D:$D,$C:$C,C3990,$A:$A,_xlfn.MAXIFS($A:$A,$A:$A,"&lt;"&amp;A3990))+SUMIFS(Movimentacao!$D:$D,Movimentacao!$C:$C,C3990,Movimentacao!$A:$A,A3990)</f>
        <v>30794</v>
      </c>
      <c r="E3990" s="2">
        <v>95.5</v>
      </c>
      <c r="F3990" s="2">
        <f t="shared" si="63"/>
        <v>2940827</v>
      </c>
    </row>
    <row r="3991" spans="1:6" x14ac:dyDescent="0.25">
      <c r="A3991" s="4">
        <v>44603</v>
      </c>
      <c r="B3991" t="s">
        <v>12</v>
      </c>
      <c r="C3991" t="s">
        <v>54</v>
      </c>
      <c r="D3991" s="7">
        <f>SUMIFS($D:$D,$C:$C,C3991,$A:$A,_xlfn.MAXIFS($A:$A,$A:$A,"&lt;"&amp;A3991))+SUMIFS(Movimentacao!$D:$D,Movimentacao!$C:$C,C3991,Movimentacao!$A:$A,A3991)</f>
        <v>84256</v>
      </c>
      <c r="E3991" s="2">
        <v>50</v>
      </c>
      <c r="F3991" s="2">
        <f t="shared" si="63"/>
        <v>4212800</v>
      </c>
    </row>
    <row r="3992" spans="1:6" x14ac:dyDescent="0.25">
      <c r="A3992" s="4">
        <v>44603</v>
      </c>
      <c r="B3992" t="s">
        <v>12</v>
      </c>
      <c r="C3992" t="s">
        <v>52</v>
      </c>
      <c r="D3992" s="7">
        <f>SUMIFS($D:$D,$C:$C,C3992,$A:$A,_xlfn.MAXIFS($A:$A,$A:$A,"&lt;"&amp;A3992))+SUMIFS(Movimentacao!$D:$D,Movimentacao!$C:$C,C3992,Movimentacao!$A:$A,A3992)</f>
        <v>187039</v>
      </c>
      <c r="E3992" s="2">
        <v>96.31</v>
      </c>
      <c r="F3992" s="2">
        <f t="shared" si="63"/>
        <v>18013726.09</v>
      </c>
    </row>
    <row r="3993" spans="1:6" x14ac:dyDescent="0.25">
      <c r="A3993" s="4">
        <v>44603</v>
      </c>
      <c r="B3993" t="s">
        <v>12</v>
      </c>
      <c r="C3993" t="s">
        <v>51</v>
      </c>
      <c r="D3993" s="7">
        <f>SUMIFS($D:$D,$C:$C,C3993,$A:$A,_xlfn.MAXIFS($A:$A,$A:$A,"&lt;"&amp;A3993))+SUMIFS(Movimentacao!$D:$D,Movimentacao!$C:$C,C3993,Movimentacao!$A:$A,A3993)</f>
        <v>38954</v>
      </c>
      <c r="E3993" s="2">
        <v>113.79</v>
      </c>
      <c r="F3993" s="2">
        <f t="shared" si="63"/>
        <v>4432575.66</v>
      </c>
    </row>
    <row r="3994" spans="1:6" x14ac:dyDescent="0.25">
      <c r="A3994" s="4">
        <v>44603</v>
      </c>
      <c r="B3994" t="s">
        <v>12</v>
      </c>
      <c r="C3994" t="s">
        <v>50</v>
      </c>
      <c r="D3994" s="7">
        <f>SUMIFS($D:$D,$C:$C,C3994,$A:$A,_xlfn.MAXIFS($A:$A,$A:$A,"&lt;"&amp;A3994))+SUMIFS(Movimentacao!$D:$D,Movimentacao!$C:$C,C3994,Movimentacao!$A:$A,A3994)</f>
        <v>86312</v>
      </c>
      <c r="E3994" s="2">
        <v>101</v>
      </c>
      <c r="F3994" s="2">
        <f t="shared" si="63"/>
        <v>8717512</v>
      </c>
    </row>
    <row r="3995" spans="1:6" x14ac:dyDescent="0.25">
      <c r="A3995" s="4">
        <v>44603</v>
      </c>
      <c r="B3995" t="s">
        <v>12</v>
      </c>
      <c r="C3995" t="s">
        <v>49</v>
      </c>
      <c r="D3995" s="7">
        <f>SUMIFS($D:$D,$C:$C,C3995,$A:$A,_xlfn.MAXIFS($A:$A,$A:$A,"&lt;"&amp;A3995))+SUMIFS(Movimentacao!$D:$D,Movimentacao!$C:$C,C3995,Movimentacao!$A:$A,A3995)</f>
        <v>32774</v>
      </c>
      <c r="E3995" s="2">
        <v>71.099999999999994</v>
      </c>
      <c r="F3995" s="2">
        <f t="shared" si="63"/>
        <v>2330231.4</v>
      </c>
    </row>
    <row r="3996" spans="1:6" x14ac:dyDescent="0.25">
      <c r="A3996" s="4">
        <v>44603</v>
      </c>
      <c r="B3996" t="s">
        <v>12</v>
      </c>
      <c r="C3996" t="s">
        <v>48</v>
      </c>
      <c r="D3996" s="7">
        <f>SUMIFS($D:$D,$C:$C,C3996,$A:$A,_xlfn.MAXIFS($A:$A,$A:$A,"&lt;"&amp;A3996))+SUMIFS(Movimentacao!$D:$D,Movimentacao!$C:$C,C3996,Movimentacao!$A:$A,A3996)</f>
        <v>37548</v>
      </c>
      <c r="E3996" s="2">
        <v>100.27</v>
      </c>
      <c r="F3996" s="2">
        <f t="shared" si="63"/>
        <v>3764937.96</v>
      </c>
    </row>
    <row r="3997" spans="1:6" x14ac:dyDescent="0.25">
      <c r="A3997" s="4">
        <v>44603</v>
      </c>
      <c r="B3997" t="s">
        <v>12</v>
      </c>
      <c r="C3997" t="s">
        <v>47</v>
      </c>
      <c r="D3997" s="7">
        <f>SUMIFS($D:$D,$C:$C,C3997,$A:$A,_xlfn.MAXIFS($A:$A,$A:$A,"&lt;"&amp;A3997))+SUMIFS(Movimentacao!$D:$D,Movimentacao!$C:$C,C3997,Movimentacao!$A:$A,A3997)</f>
        <v>72562</v>
      </c>
      <c r="E3997" s="2">
        <v>75.95</v>
      </c>
      <c r="F3997" s="2">
        <f t="shared" si="63"/>
        <v>5511083.9000000004</v>
      </c>
    </row>
    <row r="3998" spans="1:6" x14ac:dyDescent="0.25">
      <c r="A3998" s="4">
        <v>44606</v>
      </c>
      <c r="B3998" t="s">
        <v>12</v>
      </c>
      <c r="C3998" t="s">
        <v>2680</v>
      </c>
      <c r="D3998" s="7">
        <f>SUMIFS($D:$D,$C:$C,C3998,$A:$A,_xlfn.MAXIFS($A:$A,$A:$A,"&lt;"&amp;A3998))+SUMIFS(Movimentacao!$D:$D,Movimentacao!$C:$C,C3998,Movimentacao!$A:$A,A3998)</f>
        <v>147415</v>
      </c>
      <c r="E3998" s="2">
        <v>101.03</v>
      </c>
      <c r="F3998" s="2">
        <f t="shared" si="63"/>
        <v>14893337.449999999</v>
      </c>
    </row>
    <row r="3999" spans="1:6" x14ac:dyDescent="0.25">
      <c r="A3999" s="4">
        <v>44606</v>
      </c>
      <c r="B3999" t="s">
        <v>12</v>
      </c>
      <c r="C3999" t="s">
        <v>2682</v>
      </c>
      <c r="D3999" s="7">
        <f>SUMIFS($D:$D,$C:$C,C3999,$A:$A,_xlfn.MAXIFS($A:$A,$A:$A,"&lt;"&amp;A3999))+SUMIFS(Movimentacao!$D:$D,Movimentacao!$C:$C,C3999,Movimentacao!$A:$A,A3999)</f>
        <v>79643</v>
      </c>
      <c r="E3999" s="2">
        <v>87.15</v>
      </c>
      <c r="F3999" s="2">
        <f t="shared" si="63"/>
        <v>6940887.4500000002</v>
      </c>
    </row>
    <row r="4000" spans="1:6" x14ac:dyDescent="0.25">
      <c r="A4000" s="4">
        <v>44606</v>
      </c>
      <c r="B4000" t="s">
        <v>12</v>
      </c>
      <c r="C4000" t="s">
        <v>2687</v>
      </c>
      <c r="D4000" s="7">
        <f>SUMIFS($D:$D,$C:$C,C4000,$A:$A,_xlfn.MAXIFS($A:$A,$A:$A,"&lt;"&amp;A4000))+SUMIFS(Movimentacao!$D:$D,Movimentacao!$C:$C,C4000,Movimentacao!$A:$A,A4000)</f>
        <v>50772</v>
      </c>
      <c r="E4000" s="2">
        <v>71.7</v>
      </c>
      <c r="F4000" s="2">
        <f t="shared" si="63"/>
        <v>3640352.4000000004</v>
      </c>
    </row>
    <row r="4001" spans="1:6" x14ac:dyDescent="0.25">
      <c r="A4001" s="4">
        <v>44606</v>
      </c>
      <c r="B4001" t="s">
        <v>12</v>
      </c>
      <c r="C4001" t="s">
        <v>2691</v>
      </c>
      <c r="D4001" s="7">
        <f>SUMIFS($D:$D,$C:$C,C4001,$A:$A,_xlfn.MAXIFS($A:$A,$A:$A,"&lt;"&amp;A4001))+SUMIFS(Movimentacao!$D:$D,Movimentacao!$C:$C,C4001,Movimentacao!$A:$A,A4001)</f>
        <v>103215</v>
      </c>
      <c r="E4001" s="2">
        <v>103.65</v>
      </c>
      <c r="F4001" s="2">
        <f t="shared" si="63"/>
        <v>10698234.75</v>
      </c>
    </row>
    <row r="4002" spans="1:6" x14ac:dyDescent="0.25">
      <c r="A4002" s="4">
        <v>44606</v>
      </c>
      <c r="B4002" t="s">
        <v>12</v>
      </c>
      <c r="C4002" t="s">
        <v>2685</v>
      </c>
      <c r="D4002" s="7">
        <f>SUMIFS($D:$D,$C:$C,C4002,$A:$A,_xlfn.MAXIFS($A:$A,$A:$A,"&lt;"&amp;A4002))+SUMIFS(Movimentacao!$D:$D,Movimentacao!$C:$C,C4002,Movimentacao!$A:$A,A4002)</f>
        <v>133513</v>
      </c>
      <c r="E4002" s="2">
        <v>102.3</v>
      </c>
      <c r="F4002" s="2">
        <f t="shared" si="63"/>
        <v>13658379.9</v>
      </c>
    </row>
    <row r="4003" spans="1:6" x14ac:dyDescent="0.25">
      <c r="A4003" s="4">
        <v>44606</v>
      </c>
      <c r="B4003" t="s">
        <v>12</v>
      </c>
      <c r="C4003" t="s">
        <v>2690</v>
      </c>
      <c r="D4003" s="7">
        <f>SUMIFS($D:$D,$C:$C,C4003,$A:$A,_xlfn.MAXIFS($A:$A,$A:$A,"&lt;"&amp;A4003))+SUMIFS(Movimentacao!$D:$D,Movimentacao!$C:$C,C4003,Movimentacao!$A:$A,A4003)</f>
        <v>56908</v>
      </c>
      <c r="E4003" s="2">
        <v>88.75</v>
      </c>
      <c r="F4003" s="2">
        <f t="shared" si="63"/>
        <v>5050585</v>
      </c>
    </row>
    <row r="4004" spans="1:6" x14ac:dyDescent="0.25">
      <c r="A4004" s="4">
        <v>44606</v>
      </c>
      <c r="B4004" t="s">
        <v>12</v>
      </c>
      <c r="C4004" t="s">
        <v>2672</v>
      </c>
      <c r="D4004" s="7">
        <f>SUMIFS($D:$D,$C:$C,C4004,$A:$A,_xlfn.MAXIFS($A:$A,$A:$A,"&lt;"&amp;A4004))+SUMIFS(Movimentacao!$D:$D,Movimentacao!$C:$C,C4004,Movimentacao!$A:$A,A4004)</f>
        <v>14844</v>
      </c>
      <c r="E4004" s="2">
        <v>76.31</v>
      </c>
      <c r="F4004" s="2">
        <f t="shared" si="63"/>
        <v>1132745.6400000001</v>
      </c>
    </row>
    <row r="4005" spans="1:6" x14ac:dyDescent="0.25">
      <c r="A4005" s="4">
        <v>44606</v>
      </c>
      <c r="B4005" t="s">
        <v>12</v>
      </c>
      <c r="C4005" t="s">
        <v>2689</v>
      </c>
      <c r="D4005" s="7">
        <f>SUMIFS($D:$D,$C:$C,C4005,$A:$A,_xlfn.MAXIFS($A:$A,$A:$A,"&lt;"&amp;A4005))+SUMIFS(Movimentacao!$D:$D,Movimentacao!$C:$C,C4005,Movimentacao!$A:$A,A4005)</f>
        <v>266540</v>
      </c>
      <c r="E4005" s="2">
        <v>100.11</v>
      </c>
      <c r="F4005" s="2">
        <f t="shared" si="63"/>
        <v>26683319.399999999</v>
      </c>
    </row>
    <row r="4006" spans="1:6" x14ac:dyDescent="0.25">
      <c r="A4006" s="4">
        <v>44606</v>
      </c>
      <c r="B4006" t="s">
        <v>12</v>
      </c>
      <c r="C4006" t="s">
        <v>2671</v>
      </c>
      <c r="D4006" s="7">
        <f>SUMIFS($D:$D,$C:$C,C4006,$A:$A,_xlfn.MAXIFS($A:$A,$A:$A,"&lt;"&amp;A4006))+SUMIFS(Movimentacao!$D:$D,Movimentacao!$C:$C,C4006,Movimentacao!$A:$A,A4006)</f>
        <v>32373</v>
      </c>
      <c r="E4006" s="2">
        <v>168.8</v>
      </c>
      <c r="F4006" s="2">
        <f t="shared" si="63"/>
        <v>5464562.4000000004</v>
      </c>
    </row>
    <row r="4007" spans="1:6" x14ac:dyDescent="0.25">
      <c r="A4007" s="4">
        <v>44606</v>
      </c>
      <c r="B4007" t="s">
        <v>12</v>
      </c>
      <c r="C4007" t="s">
        <v>47</v>
      </c>
      <c r="D4007" s="7">
        <f>SUMIFS($D:$D,$C:$C,C4007,$A:$A,_xlfn.MAXIFS($A:$A,$A:$A,"&lt;"&amp;A4007))+SUMIFS(Movimentacao!$D:$D,Movimentacao!$C:$C,C4007,Movimentacao!$A:$A,A4007)</f>
        <v>72562</v>
      </c>
      <c r="E4007" s="2">
        <v>74.8</v>
      </c>
      <c r="F4007" s="2">
        <f t="shared" si="63"/>
        <v>5427637.5999999996</v>
      </c>
    </row>
    <row r="4008" spans="1:6" x14ac:dyDescent="0.25">
      <c r="A4008" s="4">
        <v>44606</v>
      </c>
      <c r="B4008" t="s">
        <v>12</v>
      </c>
      <c r="C4008" t="s">
        <v>55</v>
      </c>
      <c r="D4008" s="7">
        <f>SUMIFS($D:$D,$C:$C,C4008,$A:$A,_xlfn.MAXIFS($A:$A,$A:$A,"&lt;"&amp;A4008))+SUMIFS(Movimentacao!$D:$D,Movimentacao!$C:$C,C4008,Movimentacao!$A:$A,A4008)</f>
        <v>30794</v>
      </c>
      <c r="E4008" s="2">
        <v>94.17</v>
      </c>
      <c r="F4008" s="2">
        <f t="shared" si="63"/>
        <v>2899870.98</v>
      </c>
    </row>
    <row r="4009" spans="1:6" x14ac:dyDescent="0.25">
      <c r="A4009" s="4">
        <v>44606</v>
      </c>
      <c r="B4009" t="s">
        <v>12</v>
      </c>
      <c r="C4009" t="s">
        <v>54</v>
      </c>
      <c r="D4009" s="7">
        <f>SUMIFS($D:$D,$C:$C,C4009,$A:$A,_xlfn.MAXIFS($A:$A,$A:$A,"&lt;"&amp;A4009))+SUMIFS(Movimentacao!$D:$D,Movimentacao!$C:$C,C4009,Movimentacao!$A:$A,A4009)</f>
        <v>84256</v>
      </c>
      <c r="E4009" s="2">
        <v>49.99</v>
      </c>
      <c r="F4009" s="2">
        <f t="shared" si="63"/>
        <v>4211957.4400000004</v>
      </c>
    </row>
    <row r="4010" spans="1:6" x14ac:dyDescent="0.25">
      <c r="A4010" s="4">
        <v>44606</v>
      </c>
      <c r="B4010" t="s">
        <v>12</v>
      </c>
      <c r="C4010" t="s">
        <v>52</v>
      </c>
      <c r="D4010" s="7">
        <f>SUMIFS($D:$D,$C:$C,C4010,$A:$A,_xlfn.MAXIFS($A:$A,$A:$A,"&lt;"&amp;A4010))+SUMIFS(Movimentacao!$D:$D,Movimentacao!$C:$C,C4010,Movimentacao!$A:$A,A4010)</f>
        <v>187039</v>
      </c>
      <c r="E4010" s="2">
        <v>96.05</v>
      </c>
      <c r="F4010" s="2">
        <f t="shared" si="63"/>
        <v>17965095.949999999</v>
      </c>
    </row>
    <row r="4011" spans="1:6" x14ac:dyDescent="0.25">
      <c r="A4011" s="4">
        <v>44606</v>
      </c>
      <c r="B4011" t="s">
        <v>12</v>
      </c>
      <c r="C4011" t="s">
        <v>51</v>
      </c>
      <c r="D4011" s="7">
        <f>SUMIFS($D:$D,$C:$C,C4011,$A:$A,_xlfn.MAXIFS($A:$A,$A:$A,"&lt;"&amp;A4011))+SUMIFS(Movimentacao!$D:$D,Movimentacao!$C:$C,C4011,Movimentacao!$A:$A,A4011)</f>
        <v>39008</v>
      </c>
      <c r="E4011" s="2">
        <v>114</v>
      </c>
      <c r="F4011" s="2">
        <f t="shared" si="63"/>
        <v>4446912</v>
      </c>
    </row>
    <row r="4012" spans="1:6" x14ac:dyDescent="0.25">
      <c r="A4012" s="4">
        <v>44606</v>
      </c>
      <c r="B4012" t="s">
        <v>12</v>
      </c>
      <c r="C4012" t="s">
        <v>50</v>
      </c>
      <c r="D4012" s="7">
        <f>SUMIFS($D:$D,$C:$C,C4012,$A:$A,_xlfn.MAXIFS($A:$A,$A:$A,"&lt;"&amp;A4012))+SUMIFS(Movimentacao!$D:$D,Movimentacao!$C:$C,C4012,Movimentacao!$A:$A,A4012)</f>
        <v>86312</v>
      </c>
      <c r="E4012" s="2">
        <v>102.03</v>
      </c>
      <c r="F4012" s="2">
        <f t="shared" si="63"/>
        <v>8806413.3599999994</v>
      </c>
    </row>
    <row r="4013" spans="1:6" x14ac:dyDescent="0.25">
      <c r="A4013" s="4">
        <v>44606</v>
      </c>
      <c r="B4013" t="s">
        <v>12</v>
      </c>
      <c r="C4013" t="s">
        <v>49</v>
      </c>
      <c r="D4013" s="7">
        <f>SUMIFS($D:$D,$C:$C,C4013,$A:$A,_xlfn.MAXIFS($A:$A,$A:$A,"&lt;"&amp;A4013))+SUMIFS(Movimentacao!$D:$D,Movimentacao!$C:$C,C4013,Movimentacao!$A:$A,A4013)</f>
        <v>32774</v>
      </c>
      <c r="E4013" s="2">
        <v>73.7</v>
      </c>
      <c r="F4013" s="2">
        <f t="shared" si="63"/>
        <v>2415443.8000000003</v>
      </c>
    </row>
    <row r="4014" spans="1:6" x14ac:dyDescent="0.25">
      <c r="A4014" s="4">
        <v>44606</v>
      </c>
      <c r="B4014" t="s">
        <v>12</v>
      </c>
      <c r="C4014" t="s">
        <v>48</v>
      </c>
      <c r="D4014" s="7">
        <f>SUMIFS($D:$D,$C:$C,C4014,$A:$A,_xlfn.MAXIFS($A:$A,$A:$A,"&lt;"&amp;A4014))+SUMIFS(Movimentacao!$D:$D,Movimentacao!$C:$C,C4014,Movimentacao!$A:$A,A4014)</f>
        <v>37548</v>
      </c>
      <c r="E4014" s="2">
        <v>100.31</v>
      </c>
      <c r="F4014" s="2">
        <f t="shared" si="63"/>
        <v>3766439.88</v>
      </c>
    </row>
    <row r="4015" spans="1:6" x14ac:dyDescent="0.25">
      <c r="A4015" s="4">
        <v>44606</v>
      </c>
      <c r="B4015" t="s">
        <v>12</v>
      </c>
      <c r="C4015" t="s">
        <v>56</v>
      </c>
      <c r="D4015" s="7">
        <f>SUMIFS($D:$D,$C:$C,C4015,$A:$A,_xlfn.MAXIFS($A:$A,$A:$A,"&lt;"&amp;A4015))+SUMIFS(Movimentacao!$D:$D,Movimentacao!$C:$C,C4015,Movimentacao!$A:$A,A4015)</f>
        <v>29618</v>
      </c>
      <c r="E4015" s="2">
        <v>97.29</v>
      </c>
      <c r="F4015" s="2">
        <f t="shared" si="63"/>
        <v>2881535.22</v>
      </c>
    </row>
    <row r="4016" spans="1:6" x14ac:dyDescent="0.25">
      <c r="A4016" s="4">
        <v>44607</v>
      </c>
      <c r="B4016" t="s">
        <v>12</v>
      </c>
      <c r="C4016" t="s">
        <v>2680</v>
      </c>
      <c r="D4016" s="7">
        <f>SUMIFS($D:$D,$C:$C,C4016,$A:$A,_xlfn.MAXIFS($A:$A,$A:$A,"&lt;"&amp;A4016))+SUMIFS(Movimentacao!$D:$D,Movimentacao!$C:$C,C4016,Movimentacao!$A:$A,A4016)</f>
        <v>147415</v>
      </c>
      <c r="E4016" s="2">
        <v>100.12</v>
      </c>
      <c r="F4016" s="2">
        <f t="shared" si="63"/>
        <v>14759189.800000001</v>
      </c>
    </row>
    <row r="4017" spans="1:6" x14ac:dyDescent="0.25">
      <c r="A4017" s="4">
        <v>44607</v>
      </c>
      <c r="B4017" t="s">
        <v>12</v>
      </c>
      <c r="C4017" t="s">
        <v>2682</v>
      </c>
      <c r="D4017" s="7">
        <f>SUMIFS($D:$D,$C:$C,C4017,$A:$A,_xlfn.MAXIFS($A:$A,$A:$A,"&lt;"&amp;A4017))+SUMIFS(Movimentacao!$D:$D,Movimentacao!$C:$C,C4017,Movimentacao!$A:$A,A4017)</f>
        <v>79643</v>
      </c>
      <c r="E4017" s="2">
        <v>86.31</v>
      </c>
      <c r="F4017" s="2">
        <f t="shared" si="63"/>
        <v>6873987.3300000001</v>
      </c>
    </row>
    <row r="4018" spans="1:6" x14ac:dyDescent="0.25">
      <c r="A4018" s="4">
        <v>44607</v>
      </c>
      <c r="B4018" t="s">
        <v>12</v>
      </c>
      <c r="C4018" t="s">
        <v>2687</v>
      </c>
      <c r="D4018" s="7">
        <f>SUMIFS($D:$D,$C:$C,C4018,$A:$A,_xlfn.MAXIFS($A:$A,$A:$A,"&lt;"&amp;A4018))+SUMIFS(Movimentacao!$D:$D,Movimentacao!$C:$C,C4018,Movimentacao!$A:$A,A4018)</f>
        <v>51404</v>
      </c>
      <c r="E4018" s="2">
        <v>71.400000000000006</v>
      </c>
      <c r="F4018" s="2">
        <f t="shared" si="63"/>
        <v>3670245.6</v>
      </c>
    </row>
    <row r="4019" spans="1:6" x14ac:dyDescent="0.25">
      <c r="A4019" s="4">
        <v>44607</v>
      </c>
      <c r="B4019" t="s">
        <v>12</v>
      </c>
      <c r="C4019" t="s">
        <v>2691</v>
      </c>
      <c r="D4019" s="7">
        <f>SUMIFS($D:$D,$C:$C,C4019,$A:$A,_xlfn.MAXIFS($A:$A,$A:$A,"&lt;"&amp;A4019))+SUMIFS(Movimentacao!$D:$D,Movimentacao!$C:$C,C4019,Movimentacao!$A:$A,A4019)</f>
        <v>103215</v>
      </c>
      <c r="E4019" s="2">
        <v>104.05</v>
      </c>
      <c r="F4019" s="2">
        <f t="shared" si="63"/>
        <v>10739520.75</v>
      </c>
    </row>
    <row r="4020" spans="1:6" x14ac:dyDescent="0.25">
      <c r="A4020" s="4">
        <v>44607</v>
      </c>
      <c r="B4020" t="s">
        <v>12</v>
      </c>
      <c r="C4020" t="s">
        <v>2685</v>
      </c>
      <c r="D4020" s="7">
        <f>SUMIFS($D:$D,$C:$C,C4020,$A:$A,_xlfn.MAXIFS($A:$A,$A:$A,"&lt;"&amp;A4020))+SUMIFS(Movimentacao!$D:$D,Movimentacao!$C:$C,C4020,Movimentacao!$A:$A,A4020)</f>
        <v>133513</v>
      </c>
      <c r="E4020" s="2">
        <v>101.83</v>
      </c>
      <c r="F4020" s="2">
        <f t="shared" si="63"/>
        <v>13595628.789999999</v>
      </c>
    </row>
    <row r="4021" spans="1:6" x14ac:dyDescent="0.25">
      <c r="A4021" s="4">
        <v>44607</v>
      </c>
      <c r="B4021" t="s">
        <v>12</v>
      </c>
      <c r="C4021" t="s">
        <v>2690</v>
      </c>
      <c r="D4021" s="7">
        <f>SUMIFS($D:$D,$C:$C,C4021,$A:$A,_xlfn.MAXIFS($A:$A,$A:$A,"&lt;"&amp;A4021))+SUMIFS(Movimentacao!$D:$D,Movimentacao!$C:$C,C4021,Movimentacao!$A:$A,A4021)</f>
        <v>56908</v>
      </c>
      <c r="E4021" s="2">
        <v>89.49</v>
      </c>
      <c r="F4021" s="2">
        <f t="shared" si="63"/>
        <v>5092696.92</v>
      </c>
    </row>
    <row r="4022" spans="1:6" x14ac:dyDescent="0.25">
      <c r="A4022" s="4">
        <v>44607</v>
      </c>
      <c r="B4022" t="s">
        <v>12</v>
      </c>
      <c r="C4022" t="s">
        <v>2672</v>
      </c>
      <c r="D4022" s="7">
        <f>SUMIFS($D:$D,$C:$C,C4022,$A:$A,_xlfn.MAXIFS($A:$A,$A:$A,"&lt;"&amp;A4022))+SUMIFS(Movimentacao!$D:$D,Movimentacao!$C:$C,C4022,Movimentacao!$A:$A,A4022)</f>
        <v>14844</v>
      </c>
      <c r="E4022" s="2">
        <v>75.48</v>
      </c>
      <c r="F4022" s="2">
        <f t="shared" si="63"/>
        <v>1120425.1200000001</v>
      </c>
    </row>
    <row r="4023" spans="1:6" x14ac:dyDescent="0.25">
      <c r="A4023" s="4">
        <v>44607</v>
      </c>
      <c r="B4023" t="s">
        <v>12</v>
      </c>
      <c r="C4023" t="s">
        <v>2689</v>
      </c>
      <c r="D4023" s="7">
        <f>SUMIFS($D:$D,$C:$C,C4023,$A:$A,_xlfn.MAXIFS($A:$A,$A:$A,"&lt;"&amp;A4023))+SUMIFS(Movimentacao!$D:$D,Movimentacao!$C:$C,C4023,Movimentacao!$A:$A,A4023)</f>
        <v>266540</v>
      </c>
      <c r="E4023" s="2">
        <v>99.91</v>
      </c>
      <c r="F4023" s="2">
        <f t="shared" si="63"/>
        <v>26630011.399999999</v>
      </c>
    </row>
    <row r="4024" spans="1:6" x14ac:dyDescent="0.25">
      <c r="A4024" s="4">
        <v>44607</v>
      </c>
      <c r="B4024" t="s">
        <v>12</v>
      </c>
      <c r="C4024" t="s">
        <v>2671</v>
      </c>
      <c r="D4024" s="7">
        <f>SUMIFS($D:$D,$C:$C,C4024,$A:$A,_xlfn.MAXIFS($A:$A,$A:$A,"&lt;"&amp;A4024))+SUMIFS(Movimentacao!$D:$D,Movimentacao!$C:$C,C4024,Movimentacao!$A:$A,A4024)</f>
        <v>32373</v>
      </c>
      <c r="E4024" s="2">
        <v>170.48</v>
      </c>
      <c r="F4024" s="2">
        <f t="shared" si="63"/>
        <v>5518949.04</v>
      </c>
    </row>
    <row r="4025" spans="1:6" x14ac:dyDescent="0.25">
      <c r="A4025" s="4">
        <v>44607</v>
      </c>
      <c r="B4025" t="s">
        <v>12</v>
      </c>
      <c r="C4025" t="s">
        <v>47</v>
      </c>
      <c r="D4025" s="7">
        <f>SUMIFS($D:$D,$C:$C,C4025,$A:$A,_xlfn.MAXIFS($A:$A,$A:$A,"&lt;"&amp;A4025))+SUMIFS(Movimentacao!$D:$D,Movimentacao!$C:$C,C4025,Movimentacao!$A:$A,A4025)</f>
        <v>72562</v>
      </c>
      <c r="E4025" s="2">
        <v>74.349999999999994</v>
      </c>
      <c r="F4025" s="2">
        <f t="shared" si="63"/>
        <v>5394984.6999999993</v>
      </c>
    </row>
    <row r="4026" spans="1:6" x14ac:dyDescent="0.25">
      <c r="A4026" s="4">
        <v>44607</v>
      </c>
      <c r="B4026" t="s">
        <v>12</v>
      </c>
      <c r="C4026" t="s">
        <v>55</v>
      </c>
      <c r="D4026" s="7">
        <f>SUMIFS($D:$D,$C:$C,C4026,$A:$A,_xlfn.MAXIFS($A:$A,$A:$A,"&lt;"&amp;A4026))+SUMIFS(Movimentacao!$D:$D,Movimentacao!$C:$C,C4026,Movimentacao!$A:$A,A4026)</f>
        <v>30794</v>
      </c>
      <c r="E4026" s="2">
        <v>95.5</v>
      </c>
      <c r="F4026" s="2">
        <f t="shared" si="63"/>
        <v>2940827</v>
      </c>
    </row>
    <row r="4027" spans="1:6" x14ac:dyDescent="0.25">
      <c r="A4027" s="4">
        <v>44607</v>
      </c>
      <c r="B4027" t="s">
        <v>12</v>
      </c>
      <c r="C4027" t="s">
        <v>54</v>
      </c>
      <c r="D4027" s="7">
        <f>SUMIFS($D:$D,$C:$C,C4027,$A:$A,_xlfn.MAXIFS($A:$A,$A:$A,"&lt;"&amp;A4027))+SUMIFS(Movimentacao!$D:$D,Movimentacao!$C:$C,C4027,Movimentacao!$A:$A,A4027)</f>
        <v>84256</v>
      </c>
      <c r="E4027" s="2">
        <v>50.12</v>
      </c>
      <c r="F4027" s="2">
        <f t="shared" si="63"/>
        <v>4222910.72</v>
      </c>
    </row>
    <row r="4028" spans="1:6" x14ac:dyDescent="0.25">
      <c r="A4028" s="4">
        <v>44607</v>
      </c>
      <c r="B4028" t="s">
        <v>12</v>
      </c>
      <c r="C4028" t="s">
        <v>52</v>
      </c>
      <c r="D4028" s="7">
        <f>SUMIFS($D:$D,$C:$C,C4028,$A:$A,_xlfn.MAXIFS($A:$A,$A:$A,"&lt;"&amp;A4028))+SUMIFS(Movimentacao!$D:$D,Movimentacao!$C:$C,C4028,Movimentacao!$A:$A,A4028)</f>
        <v>187039</v>
      </c>
      <c r="E4028" s="2">
        <v>96.45</v>
      </c>
      <c r="F4028" s="2">
        <f t="shared" si="63"/>
        <v>18039911.550000001</v>
      </c>
    </row>
    <row r="4029" spans="1:6" x14ac:dyDescent="0.25">
      <c r="A4029" s="4">
        <v>44607</v>
      </c>
      <c r="B4029" t="s">
        <v>12</v>
      </c>
      <c r="C4029" t="s">
        <v>51</v>
      </c>
      <c r="D4029" s="7">
        <f>SUMIFS($D:$D,$C:$C,C4029,$A:$A,_xlfn.MAXIFS($A:$A,$A:$A,"&lt;"&amp;A4029))+SUMIFS(Movimentacao!$D:$D,Movimentacao!$C:$C,C4029,Movimentacao!$A:$A,A4029)</f>
        <v>39796</v>
      </c>
      <c r="E4029" s="2">
        <v>114</v>
      </c>
      <c r="F4029" s="2">
        <f t="shared" si="63"/>
        <v>4536744</v>
      </c>
    </row>
    <row r="4030" spans="1:6" x14ac:dyDescent="0.25">
      <c r="A4030" s="4">
        <v>44607</v>
      </c>
      <c r="B4030" t="s">
        <v>12</v>
      </c>
      <c r="C4030" t="s">
        <v>50</v>
      </c>
      <c r="D4030" s="7">
        <f>SUMIFS($D:$D,$C:$C,C4030,$A:$A,_xlfn.MAXIFS($A:$A,$A:$A,"&lt;"&amp;A4030))+SUMIFS(Movimentacao!$D:$D,Movimentacao!$C:$C,C4030,Movimentacao!$A:$A,A4030)</f>
        <v>86312</v>
      </c>
      <c r="E4030" s="2">
        <v>101.79</v>
      </c>
      <c r="F4030" s="2">
        <f t="shared" si="63"/>
        <v>8785698.4800000004</v>
      </c>
    </row>
    <row r="4031" spans="1:6" x14ac:dyDescent="0.25">
      <c r="A4031" s="4">
        <v>44607</v>
      </c>
      <c r="B4031" t="s">
        <v>12</v>
      </c>
      <c r="C4031" t="s">
        <v>49</v>
      </c>
      <c r="D4031" s="7">
        <f>SUMIFS($D:$D,$C:$C,C4031,$A:$A,_xlfn.MAXIFS($A:$A,$A:$A,"&lt;"&amp;A4031))+SUMIFS(Movimentacao!$D:$D,Movimentacao!$C:$C,C4031,Movimentacao!$A:$A,A4031)</f>
        <v>32774</v>
      </c>
      <c r="E4031" s="2">
        <v>72.5</v>
      </c>
      <c r="F4031" s="2">
        <f t="shared" si="63"/>
        <v>2376115</v>
      </c>
    </row>
    <row r="4032" spans="1:6" x14ac:dyDescent="0.25">
      <c r="A4032" s="4">
        <v>44607</v>
      </c>
      <c r="B4032" t="s">
        <v>12</v>
      </c>
      <c r="C4032" t="s">
        <v>48</v>
      </c>
      <c r="D4032" s="7">
        <f>SUMIFS($D:$D,$C:$C,C4032,$A:$A,_xlfn.MAXIFS($A:$A,$A:$A,"&lt;"&amp;A4032))+SUMIFS(Movimentacao!$D:$D,Movimentacao!$C:$C,C4032,Movimentacao!$A:$A,A4032)</f>
        <v>37548</v>
      </c>
      <c r="E4032" s="2">
        <v>100.23</v>
      </c>
      <c r="F4032" s="2">
        <f t="shared" si="63"/>
        <v>3763436.04</v>
      </c>
    </row>
    <row r="4033" spans="1:6" x14ac:dyDescent="0.25">
      <c r="A4033" s="4">
        <v>44607</v>
      </c>
      <c r="B4033" t="s">
        <v>12</v>
      </c>
      <c r="C4033" t="s">
        <v>56</v>
      </c>
      <c r="D4033" s="7">
        <f>SUMIFS($D:$D,$C:$C,C4033,$A:$A,_xlfn.MAXIFS($A:$A,$A:$A,"&lt;"&amp;A4033))+SUMIFS(Movimentacao!$D:$D,Movimentacao!$C:$C,C4033,Movimentacao!$A:$A,A4033)</f>
        <v>29618</v>
      </c>
      <c r="E4033" s="2">
        <v>97.8</v>
      </c>
      <c r="F4033" s="2">
        <f t="shared" si="63"/>
        <v>2896640.4</v>
      </c>
    </row>
    <row r="4034" spans="1:6" x14ac:dyDescent="0.25">
      <c r="A4034" s="4">
        <v>44608</v>
      </c>
      <c r="B4034" t="s">
        <v>12</v>
      </c>
      <c r="C4034" t="s">
        <v>2691</v>
      </c>
      <c r="D4034" s="7">
        <f>SUMIFS($D:$D,$C:$C,C4034,$A:$A,_xlfn.MAXIFS($A:$A,$A:$A,"&lt;"&amp;A4034))+SUMIFS(Movimentacao!$D:$D,Movimentacao!$C:$C,C4034,Movimentacao!$A:$A,A4034)</f>
        <v>103215</v>
      </c>
      <c r="E4034" s="2">
        <v>104.72</v>
      </c>
      <c r="F4034" s="2">
        <f t="shared" si="63"/>
        <v>10808674.800000001</v>
      </c>
    </row>
    <row r="4035" spans="1:6" x14ac:dyDescent="0.25">
      <c r="A4035" s="4">
        <v>44608</v>
      </c>
      <c r="B4035" t="s">
        <v>12</v>
      </c>
      <c r="C4035" t="s">
        <v>2690</v>
      </c>
      <c r="D4035" s="7">
        <f>SUMIFS($D:$D,$C:$C,C4035,$A:$A,_xlfn.MAXIFS($A:$A,$A:$A,"&lt;"&amp;A4035))+SUMIFS(Movimentacao!$D:$D,Movimentacao!$C:$C,C4035,Movimentacao!$A:$A,A4035)</f>
        <v>56908</v>
      </c>
      <c r="E4035" s="2">
        <v>89.16</v>
      </c>
      <c r="F4035" s="2">
        <f t="shared" si="63"/>
        <v>5073917.28</v>
      </c>
    </row>
    <row r="4036" spans="1:6" x14ac:dyDescent="0.25">
      <c r="A4036" s="4">
        <v>44608</v>
      </c>
      <c r="B4036" t="s">
        <v>12</v>
      </c>
      <c r="C4036" t="s">
        <v>2685</v>
      </c>
      <c r="D4036" s="7">
        <f>SUMIFS($D:$D,$C:$C,C4036,$A:$A,_xlfn.MAXIFS($A:$A,$A:$A,"&lt;"&amp;A4036))+SUMIFS(Movimentacao!$D:$D,Movimentacao!$C:$C,C4036,Movimentacao!$A:$A,A4036)</f>
        <v>133513</v>
      </c>
      <c r="E4036" s="2">
        <v>102</v>
      </c>
      <c r="F4036" s="2">
        <f t="shared" si="63"/>
        <v>13618326</v>
      </c>
    </row>
    <row r="4037" spans="1:6" x14ac:dyDescent="0.25">
      <c r="A4037" s="4">
        <v>44608</v>
      </c>
      <c r="B4037" t="s">
        <v>12</v>
      </c>
      <c r="C4037" t="s">
        <v>2689</v>
      </c>
      <c r="D4037" s="7">
        <f>SUMIFS($D:$D,$C:$C,C4037,$A:$A,_xlfn.MAXIFS($A:$A,$A:$A,"&lt;"&amp;A4037))+SUMIFS(Movimentacao!$D:$D,Movimentacao!$C:$C,C4037,Movimentacao!$A:$A,A4037)</f>
        <v>266540</v>
      </c>
      <c r="E4037" s="2">
        <v>99.65</v>
      </c>
      <c r="F4037" s="2">
        <f t="shared" si="63"/>
        <v>26560711</v>
      </c>
    </row>
    <row r="4038" spans="1:6" x14ac:dyDescent="0.25">
      <c r="A4038" s="4">
        <v>44608</v>
      </c>
      <c r="B4038" t="s">
        <v>12</v>
      </c>
      <c r="C4038" t="s">
        <v>2687</v>
      </c>
      <c r="D4038" s="7">
        <f>SUMIFS($D:$D,$C:$C,C4038,$A:$A,_xlfn.MAXIFS($A:$A,$A:$A,"&lt;"&amp;A4038))+SUMIFS(Movimentacao!$D:$D,Movimentacao!$C:$C,C4038,Movimentacao!$A:$A,A4038)</f>
        <v>51560</v>
      </c>
      <c r="E4038" s="2">
        <v>71.31</v>
      </c>
      <c r="F4038" s="2">
        <f t="shared" si="63"/>
        <v>3676743.6</v>
      </c>
    </row>
    <row r="4039" spans="1:6" x14ac:dyDescent="0.25">
      <c r="A4039" s="4">
        <v>44608</v>
      </c>
      <c r="B4039" t="s">
        <v>12</v>
      </c>
      <c r="C4039" t="s">
        <v>2682</v>
      </c>
      <c r="D4039" s="7">
        <f>SUMIFS($D:$D,$C:$C,C4039,$A:$A,_xlfn.MAXIFS($A:$A,$A:$A,"&lt;"&amp;A4039))+SUMIFS(Movimentacao!$D:$D,Movimentacao!$C:$C,C4039,Movimentacao!$A:$A,A4039)</f>
        <v>79643</v>
      </c>
      <c r="E4039" s="2">
        <v>87.81</v>
      </c>
      <c r="F4039" s="2">
        <f t="shared" si="63"/>
        <v>6993451.8300000001</v>
      </c>
    </row>
    <row r="4040" spans="1:6" x14ac:dyDescent="0.25">
      <c r="A4040" s="4">
        <v>44608</v>
      </c>
      <c r="B4040" t="s">
        <v>12</v>
      </c>
      <c r="C4040" t="s">
        <v>2680</v>
      </c>
      <c r="D4040" s="7">
        <f>SUMIFS($D:$D,$C:$C,C4040,$A:$A,_xlfn.MAXIFS($A:$A,$A:$A,"&lt;"&amp;A4040))+SUMIFS(Movimentacao!$D:$D,Movimentacao!$C:$C,C4040,Movimentacao!$A:$A,A4040)</f>
        <v>147415</v>
      </c>
      <c r="E4040" s="2">
        <v>100.81</v>
      </c>
      <c r="F4040" s="2">
        <f t="shared" si="63"/>
        <v>14860906.15</v>
      </c>
    </row>
    <row r="4041" spans="1:6" x14ac:dyDescent="0.25">
      <c r="A4041" s="4">
        <v>44608</v>
      </c>
      <c r="B4041" t="s">
        <v>12</v>
      </c>
      <c r="C4041" t="s">
        <v>2672</v>
      </c>
      <c r="D4041" s="7">
        <f>SUMIFS($D:$D,$C:$C,C4041,$A:$A,_xlfn.MAXIFS($A:$A,$A:$A,"&lt;"&amp;A4041))+SUMIFS(Movimentacao!$D:$D,Movimentacao!$C:$C,C4041,Movimentacao!$A:$A,A4041)</f>
        <v>14844</v>
      </c>
      <c r="E4041" s="2">
        <v>75.45</v>
      </c>
      <c r="F4041" s="2">
        <f t="shared" ref="F4041:F4104" si="64">D4041*E4041</f>
        <v>1119979.8</v>
      </c>
    </row>
    <row r="4042" spans="1:6" x14ac:dyDescent="0.25">
      <c r="A4042" s="4">
        <v>44608</v>
      </c>
      <c r="B4042" t="s">
        <v>12</v>
      </c>
      <c r="C4042" t="s">
        <v>2671</v>
      </c>
      <c r="D4042" s="7">
        <f>SUMIFS($D:$D,$C:$C,C4042,$A:$A,_xlfn.MAXIFS($A:$A,$A:$A,"&lt;"&amp;A4042))+SUMIFS(Movimentacao!$D:$D,Movimentacao!$C:$C,C4042,Movimentacao!$A:$A,A4042)</f>
        <v>32373</v>
      </c>
      <c r="E4042" s="2">
        <v>168</v>
      </c>
      <c r="F4042" s="2">
        <f t="shared" si="64"/>
        <v>5438664</v>
      </c>
    </row>
    <row r="4043" spans="1:6" x14ac:dyDescent="0.25">
      <c r="A4043" s="4">
        <v>44608</v>
      </c>
      <c r="B4043" t="s">
        <v>12</v>
      </c>
      <c r="C4043" t="s">
        <v>55</v>
      </c>
      <c r="D4043" s="7">
        <f>SUMIFS($D:$D,$C:$C,C4043,$A:$A,_xlfn.MAXIFS($A:$A,$A:$A,"&lt;"&amp;A4043))+SUMIFS(Movimentacao!$D:$D,Movimentacao!$C:$C,C4043,Movimentacao!$A:$A,A4043)</f>
        <v>30794</v>
      </c>
      <c r="E4043" s="2">
        <v>95.56</v>
      </c>
      <c r="F4043" s="2">
        <f t="shared" si="64"/>
        <v>2942674.64</v>
      </c>
    </row>
    <row r="4044" spans="1:6" x14ac:dyDescent="0.25">
      <c r="A4044" s="4">
        <v>44608</v>
      </c>
      <c r="B4044" t="s">
        <v>12</v>
      </c>
      <c r="C4044" t="s">
        <v>54</v>
      </c>
      <c r="D4044" s="7">
        <f>SUMIFS($D:$D,$C:$C,C4044,$A:$A,_xlfn.MAXIFS($A:$A,$A:$A,"&lt;"&amp;A4044))+SUMIFS(Movimentacao!$D:$D,Movimentacao!$C:$C,C4044,Movimentacao!$A:$A,A4044)</f>
        <v>84256</v>
      </c>
      <c r="E4044" s="2">
        <v>50.13</v>
      </c>
      <c r="F4044" s="2">
        <f t="shared" si="64"/>
        <v>4223753.28</v>
      </c>
    </row>
    <row r="4045" spans="1:6" x14ac:dyDescent="0.25">
      <c r="A4045" s="4">
        <v>44608</v>
      </c>
      <c r="B4045" t="s">
        <v>12</v>
      </c>
      <c r="C4045" t="s">
        <v>52</v>
      </c>
      <c r="D4045" s="7">
        <f>SUMIFS($D:$D,$C:$C,C4045,$A:$A,_xlfn.MAXIFS($A:$A,$A:$A,"&lt;"&amp;A4045))+SUMIFS(Movimentacao!$D:$D,Movimentacao!$C:$C,C4045,Movimentacao!$A:$A,A4045)</f>
        <v>187039</v>
      </c>
      <c r="E4045" s="2">
        <v>96.1</v>
      </c>
      <c r="F4045" s="2">
        <f t="shared" si="64"/>
        <v>17974447.899999999</v>
      </c>
    </row>
    <row r="4046" spans="1:6" x14ac:dyDescent="0.25">
      <c r="A4046" s="4">
        <v>44608</v>
      </c>
      <c r="B4046" t="s">
        <v>12</v>
      </c>
      <c r="C4046" t="s">
        <v>51</v>
      </c>
      <c r="D4046" s="7">
        <f>SUMIFS($D:$D,$C:$C,C4046,$A:$A,_xlfn.MAXIFS($A:$A,$A:$A,"&lt;"&amp;A4046))+SUMIFS(Movimentacao!$D:$D,Movimentacao!$C:$C,C4046,Movimentacao!$A:$A,A4046)</f>
        <v>40607</v>
      </c>
      <c r="E4046" s="2">
        <v>113.87</v>
      </c>
      <c r="F4046" s="2">
        <f t="shared" si="64"/>
        <v>4623919.09</v>
      </c>
    </row>
    <row r="4047" spans="1:6" x14ac:dyDescent="0.25">
      <c r="A4047" s="4">
        <v>44608</v>
      </c>
      <c r="B4047" t="s">
        <v>12</v>
      </c>
      <c r="C4047" t="s">
        <v>50</v>
      </c>
      <c r="D4047" s="7">
        <f>SUMIFS($D:$D,$C:$C,C4047,$A:$A,_xlfn.MAXIFS($A:$A,$A:$A,"&lt;"&amp;A4047))+SUMIFS(Movimentacao!$D:$D,Movimentacao!$C:$C,C4047,Movimentacao!$A:$A,A4047)</f>
        <v>86312</v>
      </c>
      <c r="E4047" s="2">
        <v>102.22</v>
      </c>
      <c r="F4047" s="2">
        <f t="shared" si="64"/>
        <v>8822812.6400000006</v>
      </c>
    </row>
    <row r="4048" spans="1:6" x14ac:dyDescent="0.25">
      <c r="A4048" s="4">
        <v>44608</v>
      </c>
      <c r="B4048" t="s">
        <v>12</v>
      </c>
      <c r="C4048" t="s">
        <v>49</v>
      </c>
      <c r="D4048" s="7">
        <f>SUMIFS($D:$D,$C:$C,C4048,$A:$A,_xlfn.MAXIFS($A:$A,$A:$A,"&lt;"&amp;A4048))+SUMIFS(Movimentacao!$D:$D,Movimentacao!$C:$C,C4048,Movimentacao!$A:$A,A4048)</f>
        <v>32774</v>
      </c>
      <c r="E4048" s="2">
        <v>73.37</v>
      </c>
      <c r="F4048" s="2">
        <f t="shared" si="64"/>
        <v>2404628.3800000004</v>
      </c>
    </row>
    <row r="4049" spans="1:6" x14ac:dyDescent="0.25">
      <c r="A4049" s="4">
        <v>44608</v>
      </c>
      <c r="B4049" t="s">
        <v>12</v>
      </c>
      <c r="C4049" t="s">
        <v>48</v>
      </c>
      <c r="D4049" s="7">
        <f>SUMIFS($D:$D,$C:$C,C4049,$A:$A,_xlfn.MAXIFS($A:$A,$A:$A,"&lt;"&amp;A4049))+SUMIFS(Movimentacao!$D:$D,Movimentacao!$C:$C,C4049,Movimentacao!$A:$A,A4049)</f>
        <v>37548</v>
      </c>
      <c r="E4049" s="2">
        <v>100.3</v>
      </c>
      <c r="F4049" s="2">
        <f t="shared" si="64"/>
        <v>3766064.4</v>
      </c>
    </row>
    <row r="4050" spans="1:6" x14ac:dyDescent="0.25">
      <c r="A4050" s="4">
        <v>44608</v>
      </c>
      <c r="B4050" t="s">
        <v>12</v>
      </c>
      <c r="C4050" t="s">
        <v>47</v>
      </c>
      <c r="D4050" s="7">
        <f>SUMIFS($D:$D,$C:$C,C4050,$A:$A,_xlfn.MAXIFS($A:$A,$A:$A,"&lt;"&amp;A4050))+SUMIFS(Movimentacao!$D:$D,Movimentacao!$C:$C,C4050,Movimentacao!$A:$A,A4050)</f>
        <v>72562</v>
      </c>
      <c r="E4050" s="2">
        <v>74.94</v>
      </c>
      <c r="F4050" s="2">
        <f t="shared" si="64"/>
        <v>5437796.2800000003</v>
      </c>
    </row>
    <row r="4051" spans="1:6" x14ac:dyDescent="0.25">
      <c r="A4051" s="4">
        <v>44608</v>
      </c>
      <c r="B4051" t="s">
        <v>12</v>
      </c>
      <c r="C4051" t="s">
        <v>56</v>
      </c>
      <c r="D4051" s="7">
        <f>SUMIFS($D:$D,$C:$C,C4051,$A:$A,_xlfn.MAXIFS($A:$A,$A:$A,"&lt;"&amp;A4051))+SUMIFS(Movimentacao!$D:$D,Movimentacao!$C:$C,C4051,Movimentacao!$A:$A,A4051)</f>
        <v>29618</v>
      </c>
      <c r="E4051" s="2">
        <v>97.22</v>
      </c>
      <c r="F4051" s="2">
        <f t="shared" si="64"/>
        <v>2879461.96</v>
      </c>
    </row>
    <row r="4052" spans="1:6" x14ac:dyDescent="0.25">
      <c r="A4052" s="4">
        <v>44609</v>
      </c>
      <c r="B4052" t="s">
        <v>12</v>
      </c>
      <c r="C4052" t="s">
        <v>2680</v>
      </c>
      <c r="D4052" s="7">
        <f>SUMIFS($D:$D,$C:$C,C4052,$A:$A,_xlfn.MAXIFS($A:$A,$A:$A,"&lt;"&amp;A4052))+SUMIFS(Movimentacao!$D:$D,Movimentacao!$C:$C,C4052,Movimentacao!$A:$A,A4052)</f>
        <v>147415</v>
      </c>
      <c r="E4052" s="2">
        <v>101.38</v>
      </c>
      <c r="F4052" s="2">
        <f t="shared" si="64"/>
        <v>14944932.699999999</v>
      </c>
    </row>
    <row r="4053" spans="1:6" x14ac:dyDescent="0.25">
      <c r="A4053" s="4">
        <v>44609</v>
      </c>
      <c r="B4053" t="s">
        <v>12</v>
      </c>
      <c r="C4053" t="s">
        <v>2682</v>
      </c>
      <c r="D4053" s="7">
        <f>SUMIFS($D:$D,$C:$C,C4053,$A:$A,_xlfn.MAXIFS($A:$A,$A:$A,"&lt;"&amp;A4053))+SUMIFS(Movimentacao!$D:$D,Movimentacao!$C:$C,C4053,Movimentacao!$A:$A,A4053)</f>
        <v>79643</v>
      </c>
      <c r="E4053" s="2">
        <v>87.99</v>
      </c>
      <c r="F4053" s="2">
        <f t="shared" si="64"/>
        <v>7007787.5699999994</v>
      </c>
    </row>
    <row r="4054" spans="1:6" x14ac:dyDescent="0.25">
      <c r="A4054" s="4">
        <v>44609</v>
      </c>
      <c r="B4054" t="s">
        <v>12</v>
      </c>
      <c r="C4054" t="s">
        <v>2687</v>
      </c>
      <c r="D4054" s="7">
        <f>SUMIFS($D:$D,$C:$C,C4054,$A:$A,_xlfn.MAXIFS($A:$A,$A:$A,"&lt;"&amp;A4054))+SUMIFS(Movimentacao!$D:$D,Movimentacao!$C:$C,C4054,Movimentacao!$A:$A,A4054)</f>
        <v>51911</v>
      </c>
      <c r="E4054" s="2">
        <v>71.75</v>
      </c>
      <c r="F4054" s="2">
        <f t="shared" si="64"/>
        <v>3724614.25</v>
      </c>
    </row>
    <row r="4055" spans="1:6" x14ac:dyDescent="0.25">
      <c r="A4055" s="4">
        <v>44609</v>
      </c>
      <c r="B4055" t="s">
        <v>12</v>
      </c>
      <c r="C4055" t="s">
        <v>2672</v>
      </c>
      <c r="D4055" s="7">
        <f>SUMIFS($D:$D,$C:$C,C4055,$A:$A,_xlfn.MAXIFS($A:$A,$A:$A,"&lt;"&amp;A4055))+SUMIFS(Movimentacao!$D:$D,Movimentacao!$C:$C,C4055,Movimentacao!$A:$A,A4055)</f>
        <v>14844</v>
      </c>
      <c r="E4055" s="2">
        <v>75.55</v>
      </c>
      <c r="F4055" s="2">
        <f t="shared" si="64"/>
        <v>1121464.2</v>
      </c>
    </row>
    <row r="4056" spans="1:6" x14ac:dyDescent="0.25">
      <c r="A4056" s="4">
        <v>44609</v>
      </c>
      <c r="B4056" t="s">
        <v>12</v>
      </c>
      <c r="C4056" t="s">
        <v>2689</v>
      </c>
      <c r="D4056" s="7">
        <f>SUMIFS($D:$D,$C:$C,C4056,$A:$A,_xlfn.MAXIFS($A:$A,$A:$A,"&lt;"&amp;A4056))+SUMIFS(Movimentacao!$D:$D,Movimentacao!$C:$C,C4056,Movimentacao!$A:$A,A4056)</f>
        <v>266540</v>
      </c>
      <c r="E4056" s="2">
        <v>99.5</v>
      </c>
      <c r="F4056" s="2">
        <f t="shared" si="64"/>
        <v>26520730</v>
      </c>
    </row>
    <row r="4057" spans="1:6" x14ac:dyDescent="0.25">
      <c r="A4057" s="4">
        <v>44609</v>
      </c>
      <c r="B4057" t="s">
        <v>12</v>
      </c>
      <c r="C4057" t="s">
        <v>2685</v>
      </c>
      <c r="D4057" s="7">
        <f>SUMIFS($D:$D,$C:$C,C4057,$A:$A,_xlfn.MAXIFS($A:$A,$A:$A,"&lt;"&amp;A4057))+SUMIFS(Movimentacao!$D:$D,Movimentacao!$C:$C,C4057,Movimentacao!$A:$A,A4057)</f>
        <v>133513</v>
      </c>
      <c r="E4057" s="2">
        <v>102.3</v>
      </c>
      <c r="F4057" s="2">
        <f t="shared" si="64"/>
        <v>13658379.9</v>
      </c>
    </row>
    <row r="4058" spans="1:6" x14ac:dyDescent="0.25">
      <c r="A4058" s="4">
        <v>44609</v>
      </c>
      <c r="B4058" t="s">
        <v>12</v>
      </c>
      <c r="C4058" t="s">
        <v>2690</v>
      </c>
      <c r="D4058" s="7">
        <f>SUMIFS($D:$D,$C:$C,C4058,$A:$A,_xlfn.MAXIFS($A:$A,$A:$A,"&lt;"&amp;A4058))+SUMIFS(Movimentacao!$D:$D,Movimentacao!$C:$C,C4058,Movimentacao!$A:$A,A4058)</f>
        <v>56908</v>
      </c>
      <c r="E4058" s="2">
        <v>89.05</v>
      </c>
      <c r="F4058" s="2">
        <f t="shared" si="64"/>
        <v>5067657.3999999994</v>
      </c>
    </row>
    <row r="4059" spans="1:6" x14ac:dyDescent="0.25">
      <c r="A4059" s="4">
        <v>44609</v>
      </c>
      <c r="B4059" t="s">
        <v>12</v>
      </c>
      <c r="C4059" t="s">
        <v>2691</v>
      </c>
      <c r="D4059" s="7">
        <f>SUMIFS($D:$D,$C:$C,C4059,$A:$A,_xlfn.MAXIFS($A:$A,$A:$A,"&lt;"&amp;A4059))+SUMIFS(Movimentacao!$D:$D,Movimentacao!$C:$C,C4059,Movimentacao!$A:$A,A4059)</f>
        <v>103215</v>
      </c>
      <c r="E4059" s="2">
        <v>104.26</v>
      </c>
      <c r="F4059" s="2">
        <f t="shared" si="64"/>
        <v>10761195.9</v>
      </c>
    </row>
    <row r="4060" spans="1:6" x14ac:dyDescent="0.25">
      <c r="A4060" s="4">
        <v>44609</v>
      </c>
      <c r="B4060" t="s">
        <v>12</v>
      </c>
      <c r="C4060" t="s">
        <v>2671</v>
      </c>
      <c r="D4060" s="7">
        <f>SUMIFS($D:$D,$C:$C,C4060,$A:$A,_xlfn.MAXIFS($A:$A,$A:$A,"&lt;"&amp;A4060))+SUMIFS(Movimentacao!$D:$D,Movimentacao!$C:$C,C4060,Movimentacao!$A:$A,A4060)</f>
        <v>32373</v>
      </c>
      <c r="E4060" s="2">
        <v>169.39</v>
      </c>
      <c r="F4060" s="2">
        <f t="shared" si="64"/>
        <v>5483662.4699999997</v>
      </c>
    </row>
    <row r="4061" spans="1:6" x14ac:dyDescent="0.25">
      <c r="A4061" s="4">
        <v>44609</v>
      </c>
      <c r="B4061" t="s">
        <v>12</v>
      </c>
      <c r="C4061" t="s">
        <v>50</v>
      </c>
      <c r="D4061" s="7">
        <f>SUMIFS($D:$D,$C:$C,C4061,$A:$A,_xlfn.MAXIFS($A:$A,$A:$A,"&lt;"&amp;A4061))+SUMIFS(Movimentacao!$D:$D,Movimentacao!$C:$C,C4061,Movimentacao!$A:$A,A4061)</f>
        <v>86312</v>
      </c>
      <c r="E4061" s="2">
        <v>101.93</v>
      </c>
      <c r="F4061" s="2">
        <f t="shared" si="64"/>
        <v>8797782.1600000001</v>
      </c>
    </row>
    <row r="4062" spans="1:6" x14ac:dyDescent="0.25">
      <c r="A4062" s="4">
        <v>44609</v>
      </c>
      <c r="B4062" t="s">
        <v>12</v>
      </c>
      <c r="C4062" t="s">
        <v>55</v>
      </c>
      <c r="D4062" s="7">
        <f>SUMIFS($D:$D,$C:$C,C4062,$A:$A,_xlfn.MAXIFS($A:$A,$A:$A,"&lt;"&amp;A4062))+SUMIFS(Movimentacao!$D:$D,Movimentacao!$C:$C,C4062,Movimentacao!$A:$A,A4062)</f>
        <v>30794</v>
      </c>
      <c r="E4062" s="2">
        <v>95.55</v>
      </c>
      <c r="F4062" s="2">
        <f t="shared" si="64"/>
        <v>2942366.6999999997</v>
      </c>
    </row>
    <row r="4063" spans="1:6" x14ac:dyDescent="0.25">
      <c r="A4063" s="4">
        <v>44609</v>
      </c>
      <c r="B4063" t="s">
        <v>12</v>
      </c>
      <c r="C4063" t="s">
        <v>54</v>
      </c>
      <c r="D4063" s="7">
        <f>SUMIFS($D:$D,$C:$C,C4063,$A:$A,_xlfn.MAXIFS($A:$A,$A:$A,"&lt;"&amp;A4063))+SUMIFS(Movimentacao!$D:$D,Movimentacao!$C:$C,C4063,Movimentacao!$A:$A,A4063)</f>
        <v>84256</v>
      </c>
      <c r="E4063" s="2">
        <v>50.1</v>
      </c>
      <c r="F4063" s="2">
        <f t="shared" si="64"/>
        <v>4221225.6000000006</v>
      </c>
    </row>
    <row r="4064" spans="1:6" x14ac:dyDescent="0.25">
      <c r="A4064" s="4">
        <v>44609</v>
      </c>
      <c r="B4064" t="s">
        <v>12</v>
      </c>
      <c r="C4064" t="s">
        <v>52</v>
      </c>
      <c r="D4064" s="7">
        <f>SUMIFS($D:$D,$C:$C,C4064,$A:$A,_xlfn.MAXIFS($A:$A,$A:$A,"&lt;"&amp;A4064))+SUMIFS(Movimentacao!$D:$D,Movimentacao!$C:$C,C4064,Movimentacao!$A:$A,A4064)</f>
        <v>187039</v>
      </c>
      <c r="E4064" s="2">
        <v>96.33</v>
      </c>
      <c r="F4064" s="2">
        <f t="shared" si="64"/>
        <v>18017466.870000001</v>
      </c>
    </row>
    <row r="4065" spans="1:6" x14ac:dyDescent="0.25">
      <c r="A4065" s="4">
        <v>44609</v>
      </c>
      <c r="B4065" t="s">
        <v>12</v>
      </c>
      <c r="C4065" t="s">
        <v>51</v>
      </c>
      <c r="D4065" s="7">
        <f>SUMIFS($D:$D,$C:$C,C4065,$A:$A,_xlfn.MAXIFS($A:$A,$A:$A,"&lt;"&amp;A4065))+SUMIFS(Movimentacao!$D:$D,Movimentacao!$C:$C,C4065,Movimentacao!$A:$A,A4065)</f>
        <v>41152</v>
      </c>
      <c r="E4065" s="2">
        <v>114.8</v>
      </c>
      <c r="F4065" s="2">
        <f t="shared" si="64"/>
        <v>4724249.5999999996</v>
      </c>
    </row>
    <row r="4066" spans="1:6" x14ac:dyDescent="0.25">
      <c r="A4066" s="4">
        <v>44609</v>
      </c>
      <c r="B4066" t="s">
        <v>12</v>
      </c>
      <c r="C4066" t="s">
        <v>49</v>
      </c>
      <c r="D4066" s="7">
        <f>SUMIFS($D:$D,$C:$C,C4066,$A:$A,_xlfn.MAXIFS($A:$A,$A:$A,"&lt;"&amp;A4066))+SUMIFS(Movimentacao!$D:$D,Movimentacao!$C:$C,C4066,Movimentacao!$A:$A,A4066)</f>
        <v>32774</v>
      </c>
      <c r="E4066" s="2">
        <v>73.61</v>
      </c>
      <c r="F4066" s="2">
        <f t="shared" si="64"/>
        <v>2412494.14</v>
      </c>
    </row>
    <row r="4067" spans="1:6" x14ac:dyDescent="0.25">
      <c r="A4067" s="4">
        <v>44609</v>
      </c>
      <c r="B4067" t="s">
        <v>12</v>
      </c>
      <c r="C4067" t="s">
        <v>48</v>
      </c>
      <c r="D4067" s="7">
        <f>SUMIFS($D:$D,$C:$C,C4067,$A:$A,_xlfn.MAXIFS($A:$A,$A:$A,"&lt;"&amp;A4067))+SUMIFS(Movimentacao!$D:$D,Movimentacao!$C:$C,C4067,Movimentacao!$A:$A,A4067)</f>
        <v>37548</v>
      </c>
      <c r="E4067" s="2">
        <v>100.01</v>
      </c>
      <c r="F4067" s="2">
        <f t="shared" si="64"/>
        <v>3755175.48</v>
      </c>
    </row>
    <row r="4068" spans="1:6" x14ac:dyDescent="0.25">
      <c r="A4068" s="4">
        <v>44609</v>
      </c>
      <c r="B4068" t="s">
        <v>12</v>
      </c>
      <c r="C4068" t="s">
        <v>47</v>
      </c>
      <c r="D4068" s="7">
        <f>SUMIFS($D:$D,$C:$C,C4068,$A:$A,_xlfn.MAXIFS($A:$A,$A:$A,"&lt;"&amp;A4068))+SUMIFS(Movimentacao!$D:$D,Movimentacao!$C:$C,C4068,Movimentacao!$A:$A,A4068)</f>
        <v>72562</v>
      </c>
      <c r="E4068" s="2">
        <v>75.010000000000005</v>
      </c>
      <c r="F4068" s="2">
        <f t="shared" si="64"/>
        <v>5442875.6200000001</v>
      </c>
    </row>
    <row r="4069" spans="1:6" x14ac:dyDescent="0.25">
      <c r="A4069" s="4">
        <v>44609</v>
      </c>
      <c r="B4069" t="s">
        <v>12</v>
      </c>
      <c r="C4069" t="s">
        <v>56</v>
      </c>
      <c r="D4069" s="7">
        <f>SUMIFS($D:$D,$C:$C,C4069,$A:$A,_xlfn.MAXIFS($A:$A,$A:$A,"&lt;"&amp;A4069))+SUMIFS(Movimentacao!$D:$D,Movimentacao!$C:$C,C4069,Movimentacao!$A:$A,A4069)</f>
        <v>29618</v>
      </c>
      <c r="E4069" s="2">
        <v>96.52</v>
      </c>
      <c r="F4069" s="2">
        <f t="shared" si="64"/>
        <v>2858729.36</v>
      </c>
    </row>
    <row r="4070" spans="1:6" x14ac:dyDescent="0.25">
      <c r="A4070" s="4">
        <v>44610</v>
      </c>
      <c r="B4070" t="s">
        <v>12</v>
      </c>
      <c r="C4070" t="s">
        <v>2691</v>
      </c>
      <c r="D4070" s="7">
        <f>SUMIFS($D:$D,$C:$C,C4070,$A:$A,_xlfn.MAXIFS($A:$A,$A:$A,"&lt;"&amp;A4070))+SUMIFS(Movimentacao!$D:$D,Movimentacao!$C:$C,C4070,Movimentacao!$A:$A,A4070)</f>
        <v>103215</v>
      </c>
      <c r="E4070" s="2">
        <v>104.79</v>
      </c>
      <c r="F4070" s="2">
        <f t="shared" si="64"/>
        <v>10815899.850000001</v>
      </c>
    </row>
    <row r="4071" spans="1:6" x14ac:dyDescent="0.25">
      <c r="A4071" s="4">
        <v>44610</v>
      </c>
      <c r="B4071" t="s">
        <v>12</v>
      </c>
      <c r="C4071" t="s">
        <v>2690</v>
      </c>
      <c r="D4071" s="7">
        <f>SUMIFS($D:$D,$C:$C,C4071,$A:$A,_xlfn.MAXIFS($A:$A,$A:$A,"&lt;"&amp;A4071))+SUMIFS(Movimentacao!$D:$D,Movimentacao!$C:$C,C4071,Movimentacao!$A:$A,A4071)</f>
        <v>56908</v>
      </c>
      <c r="E4071" s="2">
        <v>89.23</v>
      </c>
      <c r="F4071" s="2">
        <f t="shared" si="64"/>
        <v>5077900.84</v>
      </c>
    </row>
    <row r="4072" spans="1:6" x14ac:dyDescent="0.25">
      <c r="A4072" s="4">
        <v>44610</v>
      </c>
      <c r="B4072" t="s">
        <v>12</v>
      </c>
      <c r="C4072" t="s">
        <v>2685</v>
      </c>
      <c r="D4072" s="7">
        <f>SUMIFS($D:$D,$C:$C,C4072,$A:$A,_xlfn.MAXIFS($A:$A,$A:$A,"&lt;"&amp;A4072))+SUMIFS(Movimentacao!$D:$D,Movimentacao!$C:$C,C4072,Movimentacao!$A:$A,A4072)</f>
        <v>133513</v>
      </c>
      <c r="E4072" s="2">
        <v>101.86</v>
      </c>
      <c r="F4072" s="2">
        <f t="shared" si="64"/>
        <v>13599634.18</v>
      </c>
    </row>
    <row r="4073" spans="1:6" x14ac:dyDescent="0.25">
      <c r="A4073" s="4">
        <v>44610</v>
      </c>
      <c r="B4073" t="s">
        <v>12</v>
      </c>
      <c r="C4073" t="s">
        <v>2689</v>
      </c>
      <c r="D4073" s="7">
        <f>SUMIFS($D:$D,$C:$C,C4073,$A:$A,_xlfn.MAXIFS($A:$A,$A:$A,"&lt;"&amp;A4073))+SUMIFS(Movimentacao!$D:$D,Movimentacao!$C:$C,C4073,Movimentacao!$A:$A,A4073)</f>
        <v>266540</v>
      </c>
      <c r="E4073" s="2">
        <v>100</v>
      </c>
      <c r="F4073" s="2">
        <f t="shared" si="64"/>
        <v>26654000</v>
      </c>
    </row>
    <row r="4074" spans="1:6" x14ac:dyDescent="0.25">
      <c r="A4074" s="4">
        <v>44610</v>
      </c>
      <c r="B4074" t="s">
        <v>12</v>
      </c>
      <c r="C4074" t="s">
        <v>2687</v>
      </c>
      <c r="D4074" s="7">
        <f>SUMIFS($D:$D,$C:$C,C4074,$A:$A,_xlfn.MAXIFS($A:$A,$A:$A,"&lt;"&amp;A4074))+SUMIFS(Movimentacao!$D:$D,Movimentacao!$C:$C,C4074,Movimentacao!$A:$A,A4074)</f>
        <v>51911</v>
      </c>
      <c r="E4074" s="2">
        <v>71.790000000000006</v>
      </c>
      <c r="F4074" s="2">
        <f t="shared" si="64"/>
        <v>3726690.6900000004</v>
      </c>
    </row>
    <row r="4075" spans="1:6" x14ac:dyDescent="0.25">
      <c r="A4075" s="4">
        <v>44610</v>
      </c>
      <c r="B4075" t="s">
        <v>12</v>
      </c>
      <c r="C4075" t="s">
        <v>2682</v>
      </c>
      <c r="D4075" s="7">
        <f>SUMIFS($D:$D,$C:$C,C4075,$A:$A,_xlfn.MAXIFS($A:$A,$A:$A,"&lt;"&amp;A4075))+SUMIFS(Movimentacao!$D:$D,Movimentacao!$C:$C,C4075,Movimentacao!$A:$A,A4075)</f>
        <v>79643</v>
      </c>
      <c r="E4075" s="2">
        <v>87.05</v>
      </c>
      <c r="F4075" s="2">
        <f t="shared" si="64"/>
        <v>6932923.1499999994</v>
      </c>
    </row>
    <row r="4076" spans="1:6" x14ac:dyDescent="0.25">
      <c r="A4076" s="4">
        <v>44610</v>
      </c>
      <c r="B4076" t="s">
        <v>12</v>
      </c>
      <c r="C4076" t="s">
        <v>2680</v>
      </c>
      <c r="D4076" s="7">
        <f>SUMIFS($D:$D,$C:$C,C4076,$A:$A,_xlfn.MAXIFS($A:$A,$A:$A,"&lt;"&amp;A4076))+SUMIFS(Movimentacao!$D:$D,Movimentacao!$C:$C,C4076,Movimentacao!$A:$A,A4076)</f>
        <v>147415</v>
      </c>
      <c r="E4076" s="2">
        <v>101.1</v>
      </c>
      <c r="F4076" s="2">
        <f t="shared" si="64"/>
        <v>14903656.5</v>
      </c>
    </row>
    <row r="4077" spans="1:6" x14ac:dyDescent="0.25">
      <c r="A4077" s="4">
        <v>44610</v>
      </c>
      <c r="B4077" t="s">
        <v>12</v>
      </c>
      <c r="C4077" t="s">
        <v>2672</v>
      </c>
      <c r="D4077" s="7">
        <f>SUMIFS($D:$D,$C:$C,C4077,$A:$A,_xlfn.MAXIFS($A:$A,$A:$A,"&lt;"&amp;A4077))+SUMIFS(Movimentacao!$D:$D,Movimentacao!$C:$C,C4077,Movimentacao!$A:$A,A4077)</f>
        <v>14844</v>
      </c>
      <c r="E4077" s="2">
        <v>76.14</v>
      </c>
      <c r="F4077" s="2">
        <f t="shared" si="64"/>
        <v>1130222.1599999999</v>
      </c>
    </row>
    <row r="4078" spans="1:6" x14ac:dyDescent="0.25">
      <c r="A4078" s="4">
        <v>44610</v>
      </c>
      <c r="B4078" t="s">
        <v>12</v>
      </c>
      <c r="C4078" t="s">
        <v>2671</v>
      </c>
      <c r="D4078" s="7">
        <f>SUMIFS($D:$D,$C:$C,C4078,$A:$A,_xlfn.MAXIFS($A:$A,$A:$A,"&lt;"&amp;A4078))+SUMIFS(Movimentacao!$D:$D,Movimentacao!$C:$C,C4078,Movimentacao!$A:$A,A4078)</f>
        <v>32373</v>
      </c>
      <c r="E4078" s="2">
        <v>170.3</v>
      </c>
      <c r="F4078" s="2">
        <f t="shared" si="64"/>
        <v>5513121.9000000004</v>
      </c>
    </row>
    <row r="4079" spans="1:6" x14ac:dyDescent="0.25">
      <c r="A4079" s="4">
        <v>44610</v>
      </c>
      <c r="B4079" t="s">
        <v>12</v>
      </c>
      <c r="C4079" t="s">
        <v>47</v>
      </c>
      <c r="D4079" s="7">
        <f>SUMIFS($D:$D,$C:$C,C4079,$A:$A,_xlfn.MAXIFS($A:$A,$A:$A,"&lt;"&amp;A4079))+SUMIFS(Movimentacao!$D:$D,Movimentacao!$C:$C,C4079,Movimentacao!$A:$A,A4079)</f>
        <v>72562</v>
      </c>
      <c r="E4079" s="2">
        <v>77</v>
      </c>
      <c r="F4079" s="2">
        <f t="shared" si="64"/>
        <v>5587274</v>
      </c>
    </row>
    <row r="4080" spans="1:6" x14ac:dyDescent="0.25">
      <c r="A4080" s="4">
        <v>44610</v>
      </c>
      <c r="B4080" t="s">
        <v>12</v>
      </c>
      <c r="C4080" t="s">
        <v>55</v>
      </c>
      <c r="D4080" s="7">
        <f>SUMIFS($D:$D,$C:$C,C4080,$A:$A,_xlfn.MAXIFS($A:$A,$A:$A,"&lt;"&amp;A4080))+SUMIFS(Movimentacao!$D:$D,Movimentacao!$C:$C,C4080,Movimentacao!$A:$A,A4080)</f>
        <v>30794</v>
      </c>
      <c r="E4080" s="2">
        <v>94.17</v>
      </c>
      <c r="F4080" s="2">
        <f t="shared" si="64"/>
        <v>2899870.98</v>
      </c>
    </row>
    <row r="4081" spans="1:6" x14ac:dyDescent="0.25">
      <c r="A4081" s="4">
        <v>44610</v>
      </c>
      <c r="B4081" t="s">
        <v>12</v>
      </c>
      <c r="C4081" t="s">
        <v>54</v>
      </c>
      <c r="D4081" s="7">
        <f>SUMIFS($D:$D,$C:$C,C4081,$A:$A,_xlfn.MAXIFS($A:$A,$A:$A,"&lt;"&amp;A4081))+SUMIFS(Movimentacao!$D:$D,Movimentacao!$C:$C,C4081,Movimentacao!$A:$A,A4081)</f>
        <v>84256</v>
      </c>
      <c r="E4081" s="2">
        <v>50.24</v>
      </c>
      <c r="F4081" s="2">
        <f t="shared" si="64"/>
        <v>4233021.4400000004</v>
      </c>
    </row>
    <row r="4082" spans="1:6" x14ac:dyDescent="0.25">
      <c r="A4082" s="4">
        <v>44610</v>
      </c>
      <c r="B4082" t="s">
        <v>12</v>
      </c>
      <c r="C4082" t="s">
        <v>52</v>
      </c>
      <c r="D4082" s="7">
        <f>SUMIFS($D:$D,$C:$C,C4082,$A:$A,_xlfn.MAXIFS($A:$A,$A:$A,"&lt;"&amp;A4082))+SUMIFS(Movimentacao!$D:$D,Movimentacao!$C:$C,C4082,Movimentacao!$A:$A,A4082)</f>
        <v>187039</v>
      </c>
      <c r="E4082" s="2">
        <v>96.3</v>
      </c>
      <c r="F4082" s="2">
        <f t="shared" si="64"/>
        <v>18011855.699999999</v>
      </c>
    </row>
    <row r="4083" spans="1:6" x14ac:dyDescent="0.25">
      <c r="A4083" s="4">
        <v>44610</v>
      </c>
      <c r="B4083" t="s">
        <v>12</v>
      </c>
      <c r="C4083" t="s">
        <v>51</v>
      </c>
      <c r="D4083" s="7">
        <f>SUMIFS($D:$D,$C:$C,C4083,$A:$A,_xlfn.MAXIFS($A:$A,$A:$A,"&lt;"&amp;A4083))+SUMIFS(Movimentacao!$D:$D,Movimentacao!$C:$C,C4083,Movimentacao!$A:$A,A4083)</f>
        <v>42034</v>
      </c>
      <c r="E4083" s="2">
        <v>114</v>
      </c>
      <c r="F4083" s="2">
        <f t="shared" si="64"/>
        <v>4791876</v>
      </c>
    </row>
    <row r="4084" spans="1:6" x14ac:dyDescent="0.25">
      <c r="A4084" s="4">
        <v>44610</v>
      </c>
      <c r="B4084" t="s">
        <v>12</v>
      </c>
      <c r="C4084" t="s">
        <v>50</v>
      </c>
      <c r="D4084" s="7">
        <f>SUMIFS($D:$D,$C:$C,C4084,$A:$A,_xlfn.MAXIFS($A:$A,$A:$A,"&lt;"&amp;A4084))+SUMIFS(Movimentacao!$D:$D,Movimentacao!$C:$C,C4084,Movimentacao!$A:$A,A4084)</f>
        <v>86312</v>
      </c>
      <c r="E4084" s="2">
        <v>101.55</v>
      </c>
      <c r="F4084" s="2">
        <f t="shared" si="64"/>
        <v>8764983.5999999996</v>
      </c>
    </row>
    <row r="4085" spans="1:6" x14ac:dyDescent="0.25">
      <c r="A4085" s="4">
        <v>44610</v>
      </c>
      <c r="B4085" t="s">
        <v>12</v>
      </c>
      <c r="C4085" t="s">
        <v>49</v>
      </c>
      <c r="D4085" s="7">
        <f>SUMIFS($D:$D,$C:$C,C4085,$A:$A,_xlfn.MAXIFS($A:$A,$A:$A,"&lt;"&amp;A4085))+SUMIFS(Movimentacao!$D:$D,Movimentacao!$C:$C,C4085,Movimentacao!$A:$A,A4085)</f>
        <v>32774</v>
      </c>
      <c r="E4085" s="2">
        <v>74.38</v>
      </c>
      <c r="F4085" s="2">
        <f t="shared" si="64"/>
        <v>2437730.1199999996</v>
      </c>
    </row>
    <row r="4086" spans="1:6" x14ac:dyDescent="0.25">
      <c r="A4086" s="4">
        <v>44610</v>
      </c>
      <c r="B4086" t="s">
        <v>12</v>
      </c>
      <c r="C4086" t="s">
        <v>48</v>
      </c>
      <c r="D4086" s="7">
        <f>SUMIFS($D:$D,$C:$C,C4086,$A:$A,_xlfn.MAXIFS($A:$A,$A:$A,"&lt;"&amp;A4086))+SUMIFS(Movimentacao!$D:$D,Movimentacao!$C:$C,C4086,Movimentacao!$A:$A,A4086)</f>
        <v>37548</v>
      </c>
      <c r="E4086" s="2">
        <v>100</v>
      </c>
      <c r="F4086" s="2">
        <f t="shared" si="64"/>
        <v>3754800</v>
      </c>
    </row>
    <row r="4087" spans="1:6" x14ac:dyDescent="0.25">
      <c r="A4087" s="4">
        <v>44610</v>
      </c>
      <c r="B4087" t="s">
        <v>12</v>
      </c>
      <c r="C4087" t="s">
        <v>56</v>
      </c>
      <c r="D4087" s="7">
        <f>SUMIFS($D:$D,$C:$C,C4087,$A:$A,_xlfn.MAXIFS($A:$A,$A:$A,"&lt;"&amp;A4087))+SUMIFS(Movimentacao!$D:$D,Movimentacao!$C:$C,C4087,Movimentacao!$A:$A,A4087)</f>
        <v>29618</v>
      </c>
      <c r="E4087" s="2">
        <v>96.85</v>
      </c>
      <c r="F4087" s="2">
        <f t="shared" si="64"/>
        <v>2868503.3</v>
      </c>
    </row>
    <row r="4088" spans="1:6" x14ac:dyDescent="0.25">
      <c r="A4088" s="4">
        <v>44613</v>
      </c>
      <c r="B4088" t="s">
        <v>12</v>
      </c>
      <c r="C4088" t="s">
        <v>2680</v>
      </c>
      <c r="D4088" s="7">
        <f>SUMIFS($D:$D,$C:$C,C4088,$A:$A,_xlfn.MAXIFS($A:$A,$A:$A,"&lt;"&amp;A4088))+SUMIFS(Movimentacao!$D:$D,Movimentacao!$C:$C,C4088,Movimentacao!$A:$A,A4088)</f>
        <v>147415</v>
      </c>
      <c r="E4088" s="2">
        <v>99.73</v>
      </c>
      <c r="F4088" s="2">
        <f t="shared" si="64"/>
        <v>14701697.950000001</v>
      </c>
    </row>
    <row r="4089" spans="1:6" x14ac:dyDescent="0.25">
      <c r="A4089" s="4">
        <v>44613</v>
      </c>
      <c r="B4089" t="s">
        <v>12</v>
      </c>
      <c r="C4089" t="s">
        <v>2682</v>
      </c>
      <c r="D4089" s="7">
        <f>SUMIFS($D:$D,$C:$C,C4089,$A:$A,_xlfn.MAXIFS($A:$A,$A:$A,"&lt;"&amp;A4089))+SUMIFS(Movimentacao!$D:$D,Movimentacao!$C:$C,C4089,Movimentacao!$A:$A,A4089)</f>
        <v>79643</v>
      </c>
      <c r="E4089" s="2">
        <v>87.3</v>
      </c>
      <c r="F4089" s="2">
        <f t="shared" si="64"/>
        <v>6952833.8999999994</v>
      </c>
    </row>
    <row r="4090" spans="1:6" x14ac:dyDescent="0.25">
      <c r="A4090" s="4">
        <v>44613</v>
      </c>
      <c r="B4090" t="s">
        <v>12</v>
      </c>
      <c r="C4090" t="s">
        <v>2687</v>
      </c>
      <c r="D4090" s="7">
        <f>SUMIFS($D:$D,$C:$C,C4090,$A:$A,_xlfn.MAXIFS($A:$A,$A:$A,"&lt;"&amp;A4090))+SUMIFS(Movimentacao!$D:$D,Movimentacao!$C:$C,C4090,Movimentacao!$A:$A,A4090)</f>
        <v>51911</v>
      </c>
      <c r="E4090" s="2">
        <v>71.849999999999994</v>
      </c>
      <c r="F4090" s="2">
        <f t="shared" si="64"/>
        <v>3729805.3499999996</v>
      </c>
    </row>
    <row r="4091" spans="1:6" x14ac:dyDescent="0.25">
      <c r="A4091" s="4">
        <v>44613</v>
      </c>
      <c r="B4091" t="s">
        <v>12</v>
      </c>
      <c r="C4091" t="s">
        <v>2672</v>
      </c>
      <c r="D4091" s="7">
        <f>SUMIFS($D:$D,$C:$C,C4091,$A:$A,_xlfn.MAXIFS($A:$A,$A:$A,"&lt;"&amp;A4091))+SUMIFS(Movimentacao!$D:$D,Movimentacao!$C:$C,C4091,Movimentacao!$A:$A,A4091)</f>
        <v>14844</v>
      </c>
      <c r="E4091" s="2">
        <v>76.510000000000005</v>
      </c>
      <c r="F4091" s="2">
        <f t="shared" si="64"/>
        <v>1135714.4400000002</v>
      </c>
    </row>
    <row r="4092" spans="1:6" x14ac:dyDescent="0.25">
      <c r="A4092" s="4">
        <v>44613</v>
      </c>
      <c r="B4092" t="s">
        <v>12</v>
      </c>
      <c r="C4092" t="s">
        <v>2685</v>
      </c>
      <c r="D4092" s="7">
        <f>SUMIFS($D:$D,$C:$C,C4092,$A:$A,_xlfn.MAXIFS($A:$A,$A:$A,"&lt;"&amp;A4092))+SUMIFS(Movimentacao!$D:$D,Movimentacao!$C:$C,C4092,Movimentacao!$A:$A,A4092)</f>
        <v>133513</v>
      </c>
      <c r="E4092" s="2">
        <v>101.25</v>
      </c>
      <c r="F4092" s="2">
        <f t="shared" si="64"/>
        <v>13518191.25</v>
      </c>
    </row>
    <row r="4093" spans="1:6" x14ac:dyDescent="0.25">
      <c r="A4093" s="4">
        <v>44613</v>
      </c>
      <c r="B4093" t="s">
        <v>12</v>
      </c>
      <c r="C4093" t="s">
        <v>2690</v>
      </c>
      <c r="D4093" s="7">
        <f>SUMIFS($D:$D,$C:$C,C4093,$A:$A,_xlfn.MAXIFS($A:$A,$A:$A,"&lt;"&amp;A4093))+SUMIFS(Movimentacao!$D:$D,Movimentacao!$C:$C,C4093,Movimentacao!$A:$A,A4093)</f>
        <v>56908</v>
      </c>
      <c r="E4093" s="2">
        <v>89</v>
      </c>
      <c r="F4093" s="2">
        <f t="shared" si="64"/>
        <v>5064812</v>
      </c>
    </row>
    <row r="4094" spans="1:6" x14ac:dyDescent="0.25">
      <c r="A4094" s="4">
        <v>44613</v>
      </c>
      <c r="B4094" t="s">
        <v>12</v>
      </c>
      <c r="C4094" t="s">
        <v>2691</v>
      </c>
      <c r="D4094" s="7">
        <f>SUMIFS($D:$D,$C:$C,C4094,$A:$A,_xlfn.MAXIFS($A:$A,$A:$A,"&lt;"&amp;A4094))+SUMIFS(Movimentacao!$D:$D,Movimentacao!$C:$C,C4094,Movimentacao!$A:$A,A4094)</f>
        <v>103215</v>
      </c>
      <c r="E4094" s="2">
        <v>104.17</v>
      </c>
      <c r="F4094" s="2">
        <f t="shared" si="64"/>
        <v>10751906.550000001</v>
      </c>
    </row>
    <row r="4095" spans="1:6" x14ac:dyDescent="0.25">
      <c r="A4095" s="4">
        <v>44613</v>
      </c>
      <c r="B4095" t="s">
        <v>12</v>
      </c>
      <c r="C4095" t="s">
        <v>2689</v>
      </c>
      <c r="D4095" s="7">
        <f>SUMIFS($D:$D,$C:$C,C4095,$A:$A,_xlfn.MAXIFS($A:$A,$A:$A,"&lt;"&amp;A4095))+SUMIFS(Movimentacao!$D:$D,Movimentacao!$C:$C,C4095,Movimentacao!$A:$A,A4095)</f>
        <v>266540</v>
      </c>
      <c r="E4095" s="2">
        <v>99.88</v>
      </c>
      <c r="F4095" s="2">
        <f t="shared" si="64"/>
        <v>26622015.199999999</v>
      </c>
    </row>
    <row r="4096" spans="1:6" x14ac:dyDescent="0.25">
      <c r="A4096" s="4">
        <v>44613</v>
      </c>
      <c r="B4096" t="s">
        <v>12</v>
      </c>
      <c r="C4096" t="s">
        <v>2671</v>
      </c>
      <c r="D4096" s="7">
        <f>SUMIFS($D:$D,$C:$C,C4096,$A:$A,_xlfn.MAXIFS($A:$A,$A:$A,"&lt;"&amp;A4096))+SUMIFS(Movimentacao!$D:$D,Movimentacao!$C:$C,C4096,Movimentacao!$A:$A,A4096)</f>
        <v>32373</v>
      </c>
      <c r="E4096" s="2">
        <v>168.99</v>
      </c>
      <c r="F4096" s="2">
        <f t="shared" si="64"/>
        <v>5470713.2700000005</v>
      </c>
    </row>
    <row r="4097" spans="1:6" x14ac:dyDescent="0.25">
      <c r="A4097" s="4">
        <v>44613</v>
      </c>
      <c r="B4097" t="s">
        <v>12</v>
      </c>
      <c r="C4097" t="s">
        <v>56</v>
      </c>
      <c r="D4097" s="7">
        <f>SUMIFS($D:$D,$C:$C,C4097,$A:$A,_xlfn.MAXIFS($A:$A,$A:$A,"&lt;"&amp;A4097))+SUMIFS(Movimentacao!$D:$D,Movimentacao!$C:$C,C4097,Movimentacao!$A:$A,A4097)</f>
        <v>29618</v>
      </c>
      <c r="E4097" s="2">
        <v>96</v>
      </c>
      <c r="F4097" s="2">
        <f t="shared" si="64"/>
        <v>2843328</v>
      </c>
    </row>
    <row r="4098" spans="1:6" x14ac:dyDescent="0.25">
      <c r="A4098" s="4">
        <v>44613</v>
      </c>
      <c r="B4098" t="s">
        <v>12</v>
      </c>
      <c r="C4098" t="s">
        <v>55</v>
      </c>
      <c r="D4098" s="7">
        <f>SUMIFS($D:$D,$C:$C,C4098,$A:$A,_xlfn.MAXIFS($A:$A,$A:$A,"&lt;"&amp;A4098))+SUMIFS(Movimentacao!$D:$D,Movimentacao!$C:$C,C4098,Movimentacao!$A:$A,A4098)</f>
        <v>30794</v>
      </c>
      <c r="E4098" s="2">
        <v>95</v>
      </c>
      <c r="F4098" s="2">
        <f t="shared" si="64"/>
        <v>2925430</v>
      </c>
    </row>
    <row r="4099" spans="1:6" x14ac:dyDescent="0.25">
      <c r="A4099" s="4">
        <v>44613</v>
      </c>
      <c r="B4099" t="s">
        <v>12</v>
      </c>
      <c r="C4099" t="s">
        <v>54</v>
      </c>
      <c r="D4099" s="7">
        <f>SUMIFS($D:$D,$C:$C,C4099,$A:$A,_xlfn.MAXIFS($A:$A,$A:$A,"&lt;"&amp;A4099))+SUMIFS(Movimentacao!$D:$D,Movimentacao!$C:$C,C4099,Movimentacao!$A:$A,A4099)</f>
        <v>84256</v>
      </c>
      <c r="E4099" s="2">
        <v>50.12</v>
      </c>
      <c r="F4099" s="2">
        <f t="shared" si="64"/>
        <v>4222910.72</v>
      </c>
    </row>
    <row r="4100" spans="1:6" x14ac:dyDescent="0.25">
      <c r="A4100" s="4">
        <v>44613</v>
      </c>
      <c r="B4100" t="s">
        <v>12</v>
      </c>
      <c r="C4100" t="s">
        <v>52</v>
      </c>
      <c r="D4100" s="7">
        <f>SUMIFS($D:$D,$C:$C,C4100,$A:$A,_xlfn.MAXIFS($A:$A,$A:$A,"&lt;"&amp;A4100))+SUMIFS(Movimentacao!$D:$D,Movimentacao!$C:$C,C4100,Movimentacao!$A:$A,A4100)</f>
        <v>177040</v>
      </c>
      <c r="E4100" s="2">
        <v>96.13</v>
      </c>
      <c r="F4100" s="2">
        <f t="shared" si="64"/>
        <v>17018855.199999999</v>
      </c>
    </row>
    <row r="4101" spans="1:6" x14ac:dyDescent="0.25">
      <c r="A4101" s="4">
        <v>44613</v>
      </c>
      <c r="B4101" t="s">
        <v>12</v>
      </c>
      <c r="C4101" t="s">
        <v>51</v>
      </c>
      <c r="D4101" s="7">
        <f>SUMIFS($D:$D,$C:$C,C4101,$A:$A,_xlfn.MAXIFS($A:$A,$A:$A,"&lt;"&amp;A4101))+SUMIFS(Movimentacao!$D:$D,Movimentacao!$C:$C,C4101,Movimentacao!$A:$A,A4101)</f>
        <v>42034</v>
      </c>
      <c r="E4101" s="2">
        <v>112.98</v>
      </c>
      <c r="F4101" s="2">
        <f t="shared" si="64"/>
        <v>4749001.32</v>
      </c>
    </row>
    <row r="4102" spans="1:6" x14ac:dyDescent="0.25">
      <c r="A4102" s="4">
        <v>44613</v>
      </c>
      <c r="B4102" t="s">
        <v>12</v>
      </c>
      <c r="C4102" t="s">
        <v>50</v>
      </c>
      <c r="D4102" s="7">
        <f>SUMIFS($D:$D,$C:$C,C4102,$A:$A,_xlfn.MAXIFS($A:$A,$A:$A,"&lt;"&amp;A4102))+SUMIFS(Movimentacao!$D:$D,Movimentacao!$C:$C,C4102,Movimentacao!$A:$A,A4102)</f>
        <v>81729</v>
      </c>
      <c r="E4102" s="2">
        <v>100.1</v>
      </c>
      <c r="F4102" s="2">
        <f t="shared" si="64"/>
        <v>8181072.8999999994</v>
      </c>
    </row>
    <row r="4103" spans="1:6" x14ac:dyDescent="0.25">
      <c r="A4103" s="4">
        <v>44613</v>
      </c>
      <c r="B4103" t="s">
        <v>12</v>
      </c>
      <c r="C4103" t="s">
        <v>49</v>
      </c>
      <c r="D4103" s="7">
        <f>SUMIFS($D:$D,$C:$C,C4103,$A:$A,_xlfn.MAXIFS($A:$A,$A:$A,"&lt;"&amp;A4103))+SUMIFS(Movimentacao!$D:$D,Movimentacao!$C:$C,C4103,Movimentacao!$A:$A,A4103)</f>
        <v>32774</v>
      </c>
      <c r="E4103" s="2">
        <v>74.25</v>
      </c>
      <c r="F4103" s="2">
        <f t="shared" si="64"/>
        <v>2433469.5</v>
      </c>
    </row>
    <row r="4104" spans="1:6" x14ac:dyDescent="0.25">
      <c r="A4104" s="4">
        <v>44613</v>
      </c>
      <c r="B4104" t="s">
        <v>12</v>
      </c>
      <c r="C4104" t="s">
        <v>48</v>
      </c>
      <c r="D4104" s="7">
        <f>SUMIFS($D:$D,$C:$C,C4104,$A:$A,_xlfn.MAXIFS($A:$A,$A:$A,"&lt;"&amp;A4104))+SUMIFS(Movimentacao!$D:$D,Movimentacao!$C:$C,C4104,Movimentacao!$A:$A,A4104)</f>
        <v>37548</v>
      </c>
      <c r="E4104" s="2">
        <v>101</v>
      </c>
      <c r="F4104" s="2">
        <f t="shared" si="64"/>
        <v>3792348</v>
      </c>
    </row>
    <row r="4105" spans="1:6" x14ac:dyDescent="0.25">
      <c r="A4105" s="4">
        <v>44613</v>
      </c>
      <c r="B4105" t="s">
        <v>12</v>
      </c>
      <c r="C4105" t="s">
        <v>47</v>
      </c>
      <c r="D4105" s="7">
        <f>SUMIFS($D:$D,$C:$C,C4105,$A:$A,_xlfn.MAXIFS($A:$A,$A:$A,"&lt;"&amp;A4105))+SUMIFS(Movimentacao!$D:$D,Movimentacao!$C:$C,C4105,Movimentacao!$A:$A,A4105)</f>
        <v>72562</v>
      </c>
      <c r="E4105" s="2">
        <v>77.13</v>
      </c>
      <c r="F4105" s="2">
        <f t="shared" ref="F4105:F4168" si="65">D4105*E4105</f>
        <v>5596707.0599999996</v>
      </c>
    </row>
    <row r="4106" spans="1:6" x14ac:dyDescent="0.25">
      <c r="A4106" s="4">
        <v>44614</v>
      </c>
      <c r="B4106" t="s">
        <v>12</v>
      </c>
      <c r="C4106" t="s">
        <v>2680</v>
      </c>
      <c r="D4106" s="7">
        <f>SUMIFS($D:$D,$C:$C,C4106,$A:$A,_xlfn.MAXIFS($A:$A,$A:$A,"&lt;"&amp;A4106))+SUMIFS(Movimentacao!$D:$D,Movimentacao!$C:$C,C4106,Movimentacao!$A:$A,A4106)</f>
        <v>147415</v>
      </c>
      <c r="E4106" s="2">
        <v>99.84</v>
      </c>
      <c r="F4106" s="2">
        <f t="shared" si="65"/>
        <v>14717913.6</v>
      </c>
    </row>
    <row r="4107" spans="1:6" x14ac:dyDescent="0.25">
      <c r="A4107" s="4">
        <v>44614</v>
      </c>
      <c r="B4107" t="s">
        <v>12</v>
      </c>
      <c r="C4107" t="s">
        <v>2682</v>
      </c>
      <c r="D4107" s="7">
        <f>SUMIFS($D:$D,$C:$C,C4107,$A:$A,_xlfn.MAXIFS($A:$A,$A:$A,"&lt;"&amp;A4107))+SUMIFS(Movimentacao!$D:$D,Movimentacao!$C:$C,C4107,Movimentacao!$A:$A,A4107)</f>
        <v>79643</v>
      </c>
      <c r="E4107" s="2">
        <v>86.41</v>
      </c>
      <c r="F4107" s="2">
        <f t="shared" si="65"/>
        <v>6881951.6299999999</v>
      </c>
    </row>
    <row r="4108" spans="1:6" x14ac:dyDescent="0.25">
      <c r="A4108" s="4">
        <v>44614</v>
      </c>
      <c r="B4108" t="s">
        <v>12</v>
      </c>
      <c r="C4108" t="s">
        <v>2687</v>
      </c>
      <c r="D4108" s="7">
        <f>SUMIFS($D:$D,$C:$C,C4108,$A:$A,_xlfn.MAXIFS($A:$A,$A:$A,"&lt;"&amp;A4108))+SUMIFS(Movimentacao!$D:$D,Movimentacao!$C:$C,C4108,Movimentacao!$A:$A,A4108)</f>
        <v>51911</v>
      </c>
      <c r="E4108" s="2">
        <v>71.430000000000007</v>
      </c>
      <c r="F4108" s="2">
        <f t="shared" si="65"/>
        <v>3708002.7300000004</v>
      </c>
    </row>
    <row r="4109" spans="1:6" x14ac:dyDescent="0.25">
      <c r="A4109" s="4">
        <v>44614</v>
      </c>
      <c r="B4109" t="s">
        <v>12</v>
      </c>
      <c r="C4109" t="s">
        <v>2691</v>
      </c>
      <c r="D4109" s="7">
        <f>SUMIFS($D:$D,$C:$C,C4109,$A:$A,_xlfn.MAXIFS($A:$A,$A:$A,"&lt;"&amp;A4109))+SUMIFS(Movimentacao!$D:$D,Movimentacao!$C:$C,C4109,Movimentacao!$A:$A,A4109)</f>
        <v>103215</v>
      </c>
      <c r="E4109" s="2">
        <v>104.58</v>
      </c>
      <c r="F4109" s="2">
        <f t="shared" si="65"/>
        <v>10794224.699999999</v>
      </c>
    </row>
    <row r="4110" spans="1:6" x14ac:dyDescent="0.25">
      <c r="A4110" s="4">
        <v>44614</v>
      </c>
      <c r="B4110" t="s">
        <v>12</v>
      </c>
      <c r="C4110" t="s">
        <v>2685</v>
      </c>
      <c r="D4110" s="7">
        <f>SUMIFS($D:$D,$C:$C,C4110,$A:$A,_xlfn.MAXIFS($A:$A,$A:$A,"&lt;"&amp;A4110))+SUMIFS(Movimentacao!$D:$D,Movimentacao!$C:$C,C4110,Movimentacao!$A:$A,A4110)</f>
        <v>133513</v>
      </c>
      <c r="E4110" s="2">
        <v>101.82</v>
      </c>
      <c r="F4110" s="2">
        <f t="shared" si="65"/>
        <v>13594293.659999998</v>
      </c>
    </row>
    <row r="4111" spans="1:6" x14ac:dyDescent="0.25">
      <c r="A4111" s="4">
        <v>44614</v>
      </c>
      <c r="B4111" t="s">
        <v>12</v>
      </c>
      <c r="C4111" t="s">
        <v>2690</v>
      </c>
      <c r="D4111" s="7">
        <f>SUMIFS($D:$D,$C:$C,C4111,$A:$A,_xlfn.MAXIFS($A:$A,$A:$A,"&lt;"&amp;A4111))+SUMIFS(Movimentacao!$D:$D,Movimentacao!$C:$C,C4111,Movimentacao!$A:$A,A4111)</f>
        <v>56908</v>
      </c>
      <c r="E4111" s="2">
        <v>89.19</v>
      </c>
      <c r="F4111" s="2">
        <f t="shared" si="65"/>
        <v>5075624.5199999996</v>
      </c>
    </row>
    <row r="4112" spans="1:6" x14ac:dyDescent="0.25">
      <c r="A4112" s="4">
        <v>44614</v>
      </c>
      <c r="B4112" t="s">
        <v>12</v>
      </c>
      <c r="C4112" t="s">
        <v>2672</v>
      </c>
      <c r="D4112" s="7">
        <f>SUMIFS($D:$D,$C:$C,C4112,$A:$A,_xlfn.MAXIFS($A:$A,$A:$A,"&lt;"&amp;A4112))+SUMIFS(Movimentacao!$D:$D,Movimentacao!$C:$C,C4112,Movimentacao!$A:$A,A4112)</f>
        <v>14844</v>
      </c>
      <c r="E4112" s="2">
        <v>76.73</v>
      </c>
      <c r="F4112" s="2">
        <f t="shared" si="65"/>
        <v>1138980.1200000001</v>
      </c>
    </row>
    <row r="4113" spans="1:6" x14ac:dyDescent="0.25">
      <c r="A4113" s="4">
        <v>44614</v>
      </c>
      <c r="B4113" t="s">
        <v>12</v>
      </c>
      <c r="C4113" t="s">
        <v>2689</v>
      </c>
      <c r="D4113" s="7">
        <f>SUMIFS($D:$D,$C:$C,C4113,$A:$A,_xlfn.MAXIFS($A:$A,$A:$A,"&lt;"&amp;A4113))+SUMIFS(Movimentacao!$D:$D,Movimentacao!$C:$C,C4113,Movimentacao!$A:$A,A4113)</f>
        <v>266540</v>
      </c>
      <c r="E4113" s="2">
        <v>99.52</v>
      </c>
      <c r="F4113" s="2">
        <f t="shared" si="65"/>
        <v>26526060.800000001</v>
      </c>
    </row>
    <row r="4114" spans="1:6" x14ac:dyDescent="0.25">
      <c r="A4114" s="4">
        <v>44614</v>
      </c>
      <c r="B4114" t="s">
        <v>12</v>
      </c>
      <c r="C4114" t="s">
        <v>2671</v>
      </c>
      <c r="D4114" s="7">
        <f>SUMIFS($D:$D,$C:$C,C4114,$A:$A,_xlfn.MAXIFS($A:$A,$A:$A,"&lt;"&amp;A4114))+SUMIFS(Movimentacao!$D:$D,Movimentacao!$C:$C,C4114,Movimentacao!$A:$A,A4114)</f>
        <v>32373</v>
      </c>
      <c r="E4114" s="2">
        <v>168</v>
      </c>
      <c r="F4114" s="2">
        <f t="shared" si="65"/>
        <v>5438664</v>
      </c>
    </row>
    <row r="4115" spans="1:6" x14ac:dyDescent="0.25">
      <c r="A4115" s="4">
        <v>44614</v>
      </c>
      <c r="B4115" t="s">
        <v>12</v>
      </c>
      <c r="C4115" t="s">
        <v>56</v>
      </c>
      <c r="D4115" s="7">
        <f>SUMIFS($D:$D,$C:$C,C4115,$A:$A,_xlfn.MAXIFS($A:$A,$A:$A,"&lt;"&amp;A4115))+SUMIFS(Movimentacao!$D:$D,Movimentacao!$C:$C,C4115,Movimentacao!$A:$A,A4115)</f>
        <v>29618</v>
      </c>
      <c r="E4115" s="2">
        <v>93.12</v>
      </c>
      <c r="F4115" s="2">
        <f t="shared" si="65"/>
        <v>2758028.16</v>
      </c>
    </row>
    <row r="4116" spans="1:6" x14ac:dyDescent="0.25">
      <c r="A4116" s="4">
        <v>44614</v>
      </c>
      <c r="B4116" t="s">
        <v>12</v>
      </c>
      <c r="C4116" t="s">
        <v>55</v>
      </c>
      <c r="D4116" s="7">
        <f>SUMIFS($D:$D,$C:$C,C4116,$A:$A,_xlfn.MAXIFS($A:$A,$A:$A,"&lt;"&amp;A4116))+SUMIFS(Movimentacao!$D:$D,Movimentacao!$C:$C,C4116,Movimentacao!$A:$A,A4116)</f>
        <v>30794</v>
      </c>
      <c r="E4116" s="2">
        <v>95.31</v>
      </c>
      <c r="F4116" s="2">
        <f t="shared" si="65"/>
        <v>2934976.14</v>
      </c>
    </row>
    <row r="4117" spans="1:6" x14ac:dyDescent="0.25">
      <c r="A4117" s="4">
        <v>44614</v>
      </c>
      <c r="B4117" t="s">
        <v>12</v>
      </c>
      <c r="C4117" t="s">
        <v>54</v>
      </c>
      <c r="D4117" s="7">
        <f>SUMIFS($D:$D,$C:$C,C4117,$A:$A,_xlfn.MAXIFS($A:$A,$A:$A,"&lt;"&amp;A4117))+SUMIFS(Movimentacao!$D:$D,Movimentacao!$C:$C,C4117,Movimentacao!$A:$A,A4117)</f>
        <v>84256</v>
      </c>
      <c r="E4117" s="2">
        <v>49.7</v>
      </c>
      <c r="F4117" s="2">
        <f t="shared" si="65"/>
        <v>4187523.2</v>
      </c>
    </row>
    <row r="4118" spans="1:6" x14ac:dyDescent="0.25">
      <c r="A4118" s="4">
        <v>44614</v>
      </c>
      <c r="B4118" t="s">
        <v>12</v>
      </c>
      <c r="C4118" t="s">
        <v>52</v>
      </c>
      <c r="D4118" s="7">
        <f>SUMIFS($D:$D,$C:$C,C4118,$A:$A,_xlfn.MAXIFS($A:$A,$A:$A,"&lt;"&amp;A4118))+SUMIFS(Movimentacao!$D:$D,Movimentacao!$C:$C,C4118,Movimentacao!$A:$A,A4118)</f>
        <v>167184</v>
      </c>
      <c r="E4118" s="2">
        <v>96</v>
      </c>
      <c r="F4118" s="2">
        <f t="shared" si="65"/>
        <v>16049664</v>
      </c>
    </row>
    <row r="4119" spans="1:6" x14ac:dyDescent="0.25">
      <c r="A4119" s="4">
        <v>44614</v>
      </c>
      <c r="B4119" t="s">
        <v>12</v>
      </c>
      <c r="C4119" t="s">
        <v>51</v>
      </c>
      <c r="D4119" s="7">
        <f>SUMIFS($D:$D,$C:$C,C4119,$A:$A,_xlfn.MAXIFS($A:$A,$A:$A,"&lt;"&amp;A4119))+SUMIFS(Movimentacao!$D:$D,Movimentacao!$C:$C,C4119,Movimentacao!$A:$A,A4119)</f>
        <v>42034</v>
      </c>
      <c r="E4119" s="2">
        <v>110.5</v>
      </c>
      <c r="F4119" s="2">
        <f t="shared" si="65"/>
        <v>4644757</v>
      </c>
    </row>
    <row r="4120" spans="1:6" x14ac:dyDescent="0.25">
      <c r="A4120" s="4">
        <v>44614</v>
      </c>
      <c r="B4120" t="s">
        <v>12</v>
      </c>
      <c r="C4120" t="s">
        <v>50</v>
      </c>
      <c r="D4120" s="7">
        <f>SUMIFS($D:$D,$C:$C,C4120,$A:$A,_xlfn.MAXIFS($A:$A,$A:$A,"&lt;"&amp;A4120))+SUMIFS(Movimentacao!$D:$D,Movimentacao!$C:$C,C4120,Movimentacao!$A:$A,A4120)</f>
        <v>80010</v>
      </c>
      <c r="E4120" s="2">
        <v>99.06</v>
      </c>
      <c r="F4120" s="2">
        <f t="shared" si="65"/>
        <v>7925790.6000000006</v>
      </c>
    </row>
    <row r="4121" spans="1:6" x14ac:dyDescent="0.25">
      <c r="A4121" s="4">
        <v>44614</v>
      </c>
      <c r="B4121" t="s">
        <v>12</v>
      </c>
      <c r="C4121" t="s">
        <v>49</v>
      </c>
      <c r="D4121" s="7">
        <f>SUMIFS($D:$D,$C:$C,C4121,$A:$A,_xlfn.MAXIFS($A:$A,$A:$A,"&lt;"&amp;A4121))+SUMIFS(Movimentacao!$D:$D,Movimentacao!$C:$C,C4121,Movimentacao!$A:$A,A4121)</f>
        <v>32774</v>
      </c>
      <c r="E4121" s="2">
        <v>74</v>
      </c>
      <c r="F4121" s="2">
        <f t="shared" si="65"/>
        <v>2425276</v>
      </c>
    </row>
    <row r="4122" spans="1:6" x14ac:dyDescent="0.25">
      <c r="A4122" s="4">
        <v>44614</v>
      </c>
      <c r="B4122" t="s">
        <v>12</v>
      </c>
      <c r="C4122" t="s">
        <v>48</v>
      </c>
      <c r="D4122" s="7">
        <f>SUMIFS($D:$D,$C:$C,C4122,$A:$A,_xlfn.MAXIFS($A:$A,$A:$A,"&lt;"&amp;A4122))+SUMIFS(Movimentacao!$D:$D,Movimentacao!$C:$C,C4122,Movimentacao!$A:$A,A4122)</f>
        <v>37548</v>
      </c>
      <c r="E4122" s="2">
        <v>100.5</v>
      </c>
      <c r="F4122" s="2">
        <f t="shared" si="65"/>
        <v>3773574</v>
      </c>
    </row>
    <row r="4123" spans="1:6" x14ac:dyDescent="0.25">
      <c r="A4123" s="4">
        <v>44614</v>
      </c>
      <c r="B4123" t="s">
        <v>12</v>
      </c>
      <c r="C4123" t="s">
        <v>47</v>
      </c>
      <c r="D4123" s="7">
        <f>SUMIFS($D:$D,$C:$C,C4123,$A:$A,_xlfn.MAXIFS($A:$A,$A:$A,"&lt;"&amp;A4123))+SUMIFS(Movimentacao!$D:$D,Movimentacao!$C:$C,C4123,Movimentacao!$A:$A,A4123)</f>
        <v>72562</v>
      </c>
      <c r="E4123" s="2">
        <v>77.400000000000006</v>
      </c>
      <c r="F4123" s="2">
        <f t="shared" si="65"/>
        <v>5616298.8000000007</v>
      </c>
    </row>
    <row r="4124" spans="1:6" x14ac:dyDescent="0.25">
      <c r="A4124" s="4">
        <v>44615</v>
      </c>
      <c r="B4124" t="s">
        <v>12</v>
      </c>
      <c r="C4124" t="s">
        <v>2690</v>
      </c>
      <c r="D4124" s="7">
        <f>SUMIFS($D:$D,$C:$C,C4124,$A:$A,_xlfn.MAXIFS($A:$A,$A:$A,"&lt;"&amp;A4124))+SUMIFS(Movimentacao!$D:$D,Movimentacao!$C:$C,C4124,Movimentacao!$A:$A,A4124)</f>
        <v>56908</v>
      </c>
      <c r="E4124" s="2">
        <v>89.07</v>
      </c>
      <c r="F4124" s="2">
        <f t="shared" si="65"/>
        <v>5068795.5599999996</v>
      </c>
    </row>
    <row r="4125" spans="1:6" x14ac:dyDescent="0.25">
      <c r="A4125" s="4">
        <v>44615</v>
      </c>
      <c r="B4125" t="s">
        <v>12</v>
      </c>
      <c r="C4125" t="s">
        <v>2685</v>
      </c>
      <c r="D4125" s="7">
        <f>SUMIFS($D:$D,$C:$C,C4125,$A:$A,_xlfn.MAXIFS($A:$A,$A:$A,"&lt;"&amp;A4125))+SUMIFS(Movimentacao!$D:$D,Movimentacao!$C:$C,C4125,Movimentacao!$A:$A,A4125)</f>
        <v>133513</v>
      </c>
      <c r="E4125" s="2">
        <v>101.67</v>
      </c>
      <c r="F4125" s="2">
        <f t="shared" si="65"/>
        <v>13574266.710000001</v>
      </c>
    </row>
    <row r="4126" spans="1:6" x14ac:dyDescent="0.25">
      <c r="A4126" s="4">
        <v>44615</v>
      </c>
      <c r="B4126" t="s">
        <v>12</v>
      </c>
      <c r="C4126" t="s">
        <v>2689</v>
      </c>
      <c r="D4126" s="7">
        <f>SUMIFS($D:$D,$C:$C,C4126,$A:$A,_xlfn.MAXIFS($A:$A,$A:$A,"&lt;"&amp;A4126))+SUMIFS(Movimentacao!$D:$D,Movimentacao!$C:$C,C4126,Movimentacao!$A:$A,A4126)</f>
        <v>266540</v>
      </c>
      <c r="E4126" s="2">
        <v>99.06</v>
      </c>
      <c r="F4126" s="2">
        <f t="shared" si="65"/>
        <v>26403452.400000002</v>
      </c>
    </row>
    <row r="4127" spans="1:6" x14ac:dyDescent="0.25">
      <c r="A4127" s="4">
        <v>44615</v>
      </c>
      <c r="B4127" t="s">
        <v>12</v>
      </c>
      <c r="C4127" t="s">
        <v>2687</v>
      </c>
      <c r="D4127" s="7">
        <f>SUMIFS($D:$D,$C:$C,C4127,$A:$A,_xlfn.MAXIFS($A:$A,$A:$A,"&lt;"&amp;A4127))+SUMIFS(Movimentacao!$D:$D,Movimentacao!$C:$C,C4127,Movimentacao!$A:$A,A4127)</f>
        <v>51911</v>
      </c>
      <c r="E4127" s="2">
        <v>72.11</v>
      </c>
      <c r="F4127" s="2">
        <f t="shared" si="65"/>
        <v>3743302.21</v>
      </c>
    </row>
    <row r="4128" spans="1:6" x14ac:dyDescent="0.25">
      <c r="A4128" s="4">
        <v>44615</v>
      </c>
      <c r="B4128" t="s">
        <v>12</v>
      </c>
      <c r="C4128" t="s">
        <v>2682</v>
      </c>
      <c r="D4128" s="7">
        <f>SUMIFS($D:$D,$C:$C,C4128,$A:$A,_xlfn.MAXIFS($A:$A,$A:$A,"&lt;"&amp;A4128))+SUMIFS(Movimentacao!$D:$D,Movimentacao!$C:$C,C4128,Movimentacao!$A:$A,A4128)</f>
        <v>79643</v>
      </c>
      <c r="E4128" s="2">
        <v>88.21</v>
      </c>
      <c r="F4128" s="2">
        <f t="shared" si="65"/>
        <v>7025309.0299999993</v>
      </c>
    </row>
    <row r="4129" spans="1:6" x14ac:dyDescent="0.25">
      <c r="A4129" s="4">
        <v>44615</v>
      </c>
      <c r="B4129" t="s">
        <v>12</v>
      </c>
      <c r="C4129" t="s">
        <v>2680</v>
      </c>
      <c r="D4129" s="7">
        <f>SUMIFS($D:$D,$C:$C,C4129,$A:$A,_xlfn.MAXIFS($A:$A,$A:$A,"&lt;"&amp;A4129))+SUMIFS(Movimentacao!$D:$D,Movimentacao!$C:$C,C4129,Movimentacao!$A:$A,A4129)</f>
        <v>147415</v>
      </c>
      <c r="E4129" s="2">
        <v>100.32</v>
      </c>
      <c r="F4129" s="2">
        <f t="shared" si="65"/>
        <v>14788672.799999999</v>
      </c>
    </row>
    <row r="4130" spans="1:6" x14ac:dyDescent="0.25">
      <c r="A4130" s="4">
        <v>44615</v>
      </c>
      <c r="B4130" t="s">
        <v>12</v>
      </c>
      <c r="C4130" t="s">
        <v>2672</v>
      </c>
      <c r="D4130" s="7">
        <f>SUMIFS($D:$D,$C:$C,C4130,$A:$A,_xlfn.MAXIFS($A:$A,$A:$A,"&lt;"&amp;A4130))+SUMIFS(Movimentacao!$D:$D,Movimentacao!$C:$C,C4130,Movimentacao!$A:$A,A4130)</f>
        <v>14844</v>
      </c>
      <c r="E4130" s="2">
        <v>76.430000000000007</v>
      </c>
      <c r="F4130" s="2">
        <f t="shared" si="65"/>
        <v>1134526.9200000002</v>
      </c>
    </row>
    <row r="4131" spans="1:6" x14ac:dyDescent="0.25">
      <c r="A4131" s="4">
        <v>44615</v>
      </c>
      <c r="B4131" t="s">
        <v>12</v>
      </c>
      <c r="C4131" t="s">
        <v>2671</v>
      </c>
      <c r="D4131" s="7">
        <f>SUMIFS($D:$D,$C:$C,C4131,$A:$A,_xlfn.MAXIFS($A:$A,$A:$A,"&lt;"&amp;A4131))+SUMIFS(Movimentacao!$D:$D,Movimentacao!$C:$C,C4131,Movimentacao!$A:$A,A4131)</f>
        <v>32373</v>
      </c>
      <c r="E4131" s="2">
        <v>167.5</v>
      </c>
      <c r="F4131" s="2">
        <f t="shared" si="65"/>
        <v>5422477.5</v>
      </c>
    </row>
    <row r="4132" spans="1:6" x14ac:dyDescent="0.25">
      <c r="A4132" s="4">
        <v>44615</v>
      </c>
      <c r="B4132" t="s">
        <v>12</v>
      </c>
      <c r="C4132" t="s">
        <v>2691</v>
      </c>
      <c r="D4132" s="7">
        <f>SUMIFS($D:$D,$C:$C,C4132,$A:$A,_xlfn.MAXIFS($A:$A,$A:$A,"&lt;"&amp;A4132))+SUMIFS(Movimentacao!$D:$D,Movimentacao!$C:$C,C4132,Movimentacao!$A:$A,A4132)</f>
        <v>103215</v>
      </c>
      <c r="E4132" s="2">
        <v>104.61</v>
      </c>
      <c r="F4132" s="2">
        <f t="shared" si="65"/>
        <v>10797321.15</v>
      </c>
    </row>
    <row r="4133" spans="1:6" x14ac:dyDescent="0.25">
      <c r="A4133" s="4">
        <v>44615</v>
      </c>
      <c r="B4133" t="s">
        <v>12</v>
      </c>
      <c r="C4133" t="s">
        <v>55</v>
      </c>
      <c r="D4133" s="7">
        <f>SUMIFS($D:$D,$C:$C,C4133,$A:$A,_xlfn.MAXIFS($A:$A,$A:$A,"&lt;"&amp;A4133))+SUMIFS(Movimentacao!$D:$D,Movimentacao!$C:$C,C4133,Movimentacao!$A:$A,A4133)</f>
        <v>30794</v>
      </c>
      <c r="E4133" s="2">
        <v>95.01</v>
      </c>
      <c r="F4133" s="2">
        <f t="shared" si="65"/>
        <v>2925737.94</v>
      </c>
    </row>
    <row r="4134" spans="1:6" x14ac:dyDescent="0.25">
      <c r="A4134" s="4">
        <v>44615</v>
      </c>
      <c r="B4134" t="s">
        <v>12</v>
      </c>
      <c r="C4134" t="s">
        <v>47</v>
      </c>
      <c r="D4134" s="7">
        <f>SUMIFS($D:$D,$C:$C,C4134,$A:$A,_xlfn.MAXIFS($A:$A,$A:$A,"&lt;"&amp;A4134))+SUMIFS(Movimentacao!$D:$D,Movimentacao!$C:$C,C4134,Movimentacao!$A:$A,A4134)</f>
        <v>72562</v>
      </c>
      <c r="E4134" s="2">
        <v>79.78</v>
      </c>
      <c r="F4134" s="2">
        <f t="shared" si="65"/>
        <v>5788996.3600000003</v>
      </c>
    </row>
    <row r="4135" spans="1:6" x14ac:dyDescent="0.25">
      <c r="A4135" s="4">
        <v>44615</v>
      </c>
      <c r="B4135" t="s">
        <v>12</v>
      </c>
      <c r="C4135" t="s">
        <v>48</v>
      </c>
      <c r="D4135" s="7">
        <f>SUMIFS($D:$D,$C:$C,C4135,$A:$A,_xlfn.MAXIFS($A:$A,$A:$A,"&lt;"&amp;A4135))+SUMIFS(Movimentacao!$D:$D,Movimentacao!$C:$C,C4135,Movimentacao!$A:$A,A4135)</f>
        <v>37548</v>
      </c>
      <c r="E4135" s="2">
        <v>99.7</v>
      </c>
      <c r="F4135" s="2">
        <f t="shared" si="65"/>
        <v>3743535.6</v>
      </c>
    </row>
    <row r="4136" spans="1:6" x14ac:dyDescent="0.25">
      <c r="A4136" s="4">
        <v>44615</v>
      </c>
      <c r="B4136" t="s">
        <v>12</v>
      </c>
      <c r="C4136" t="s">
        <v>49</v>
      </c>
      <c r="D4136" s="7">
        <f>SUMIFS($D:$D,$C:$C,C4136,$A:$A,_xlfn.MAXIFS($A:$A,$A:$A,"&lt;"&amp;A4136))+SUMIFS(Movimentacao!$D:$D,Movimentacao!$C:$C,C4136,Movimentacao!$A:$A,A4136)</f>
        <v>32774</v>
      </c>
      <c r="E4136" s="2">
        <v>73.849999999999994</v>
      </c>
      <c r="F4136" s="2">
        <f t="shared" si="65"/>
        <v>2420359.9</v>
      </c>
    </row>
    <row r="4137" spans="1:6" x14ac:dyDescent="0.25">
      <c r="A4137" s="4">
        <v>44615</v>
      </c>
      <c r="B4137" t="s">
        <v>12</v>
      </c>
      <c r="C4137" t="s">
        <v>56</v>
      </c>
      <c r="D4137" s="7">
        <f>SUMIFS($D:$D,$C:$C,C4137,$A:$A,_xlfn.MAXIFS($A:$A,$A:$A,"&lt;"&amp;A4137))+SUMIFS(Movimentacao!$D:$D,Movimentacao!$C:$C,C4137,Movimentacao!$A:$A,A4137)</f>
        <v>29618</v>
      </c>
      <c r="E4137" s="2">
        <v>92.83</v>
      </c>
      <c r="F4137" s="2">
        <f t="shared" si="65"/>
        <v>2749438.94</v>
      </c>
    </row>
    <row r="4138" spans="1:6" x14ac:dyDescent="0.25">
      <c r="A4138" s="4">
        <v>44615</v>
      </c>
      <c r="B4138" t="s">
        <v>12</v>
      </c>
      <c r="C4138" t="s">
        <v>51</v>
      </c>
      <c r="D4138" s="7">
        <f>SUMIFS($D:$D,$C:$C,C4138,$A:$A,_xlfn.MAXIFS($A:$A,$A:$A,"&lt;"&amp;A4138))+SUMIFS(Movimentacao!$D:$D,Movimentacao!$C:$C,C4138,Movimentacao!$A:$A,A4138)</f>
        <v>42034</v>
      </c>
      <c r="E4138" s="2">
        <v>109.19</v>
      </c>
      <c r="F4138" s="2">
        <f t="shared" si="65"/>
        <v>4589692.46</v>
      </c>
    </row>
    <row r="4139" spans="1:6" x14ac:dyDescent="0.25">
      <c r="A4139" s="4">
        <v>44615</v>
      </c>
      <c r="B4139" t="s">
        <v>12</v>
      </c>
      <c r="C4139" t="s">
        <v>52</v>
      </c>
      <c r="D4139" s="7">
        <f>SUMIFS($D:$D,$C:$C,C4139,$A:$A,_xlfn.MAXIFS($A:$A,$A:$A,"&lt;"&amp;A4139))+SUMIFS(Movimentacao!$D:$D,Movimentacao!$C:$C,C4139,Movimentacao!$A:$A,A4139)</f>
        <v>157819</v>
      </c>
      <c r="E4139" s="2">
        <v>95.89</v>
      </c>
      <c r="F4139" s="2">
        <f t="shared" si="65"/>
        <v>15133263.91</v>
      </c>
    </row>
    <row r="4140" spans="1:6" x14ac:dyDescent="0.25">
      <c r="A4140" s="4">
        <v>44615</v>
      </c>
      <c r="B4140" t="s">
        <v>12</v>
      </c>
      <c r="C4140" t="s">
        <v>54</v>
      </c>
      <c r="D4140" s="7">
        <f>SUMIFS($D:$D,$C:$C,C4140,$A:$A,_xlfn.MAXIFS($A:$A,$A:$A,"&lt;"&amp;A4140))+SUMIFS(Movimentacao!$D:$D,Movimentacao!$C:$C,C4140,Movimentacao!$A:$A,A4140)</f>
        <v>84256</v>
      </c>
      <c r="E4140" s="2">
        <v>49.99</v>
      </c>
      <c r="F4140" s="2">
        <f t="shared" si="65"/>
        <v>4211957.4400000004</v>
      </c>
    </row>
    <row r="4141" spans="1:6" x14ac:dyDescent="0.25">
      <c r="A4141" s="4">
        <v>44615</v>
      </c>
      <c r="B4141" t="s">
        <v>12</v>
      </c>
      <c r="C4141" t="s">
        <v>50</v>
      </c>
      <c r="D4141" s="7">
        <f>SUMIFS($D:$D,$C:$C,C4141,$A:$A,_xlfn.MAXIFS($A:$A,$A:$A,"&lt;"&amp;A4141))+SUMIFS(Movimentacao!$D:$D,Movimentacao!$C:$C,C4141,Movimentacao!$A:$A,A4141)</f>
        <v>75965</v>
      </c>
      <c r="E4141" s="2">
        <v>99.07</v>
      </c>
      <c r="F4141" s="2">
        <f t="shared" si="65"/>
        <v>7525852.5499999998</v>
      </c>
    </row>
    <row r="4142" spans="1:6" x14ac:dyDescent="0.25">
      <c r="A4142" s="4">
        <v>44616</v>
      </c>
      <c r="B4142" t="s">
        <v>12</v>
      </c>
      <c r="C4142" t="s">
        <v>2672</v>
      </c>
      <c r="D4142" s="7">
        <f>SUMIFS($D:$D,$C:$C,C4142,$A:$A,_xlfn.MAXIFS($A:$A,$A:$A,"&lt;"&amp;A4142))+SUMIFS(Movimentacao!$D:$D,Movimentacao!$C:$C,C4142,Movimentacao!$A:$A,A4142)</f>
        <v>14844</v>
      </c>
      <c r="E4142" s="2">
        <v>76.010000000000005</v>
      </c>
      <c r="F4142" s="2">
        <f t="shared" si="65"/>
        <v>1128292.4400000002</v>
      </c>
    </row>
    <row r="4143" spans="1:6" x14ac:dyDescent="0.25">
      <c r="A4143" s="4">
        <v>44616</v>
      </c>
      <c r="B4143" t="s">
        <v>12</v>
      </c>
      <c r="C4143" t="s">
        <v>2691</v>
      </c>
      <c r="D4143" s="7">
        <f>SUMIFS($D:$D,$C:$C,C4143,$A:$A,_xlfn.MAXIFS($A:$A,$A:$A,"&lt;"&amp;A4143))+SUMIFS(Movimentacao!$D:$D,Movimentacao!$C:$C,C4143,Movimentacao!$A:$A,A4143)</f>
        <v>103215</v>
      </c>
      <c r="E4143" s="2">
        <v>104.1</v>
      </c>
      <c r="F4143" s="2">
        <f t="shared" si="65"/>
        <v>10744681.5</v>
      </c>
    </row>
    <row r="4144" spans="1:6" x14ac:dyDescent="0.25">
      <c r="A4144" s="4">
        <v>44616</v>
      </c>
      <c r="B4144" t="s">
        <v>12</v>
      </c>
      <c r="C4144" t="s">
        <v>2690</v>
      </c>
      <c r="D4144" s="7">
        <f>SUMIFS($D:$D,$C:$C,C4144,$A:$A,_xlfn.MAXIFS($A:$A,$A:$A,"&lt;"&amp;A4144))+SUMIFS(Movimentacao!$D:$D,Movimentacao!$C:$C,C4144,Movimentacao!$A:$A,A4144)</f>
        <v>56908</v>
      </c>
      <c r="E4144" s="2">
        <v>88.97</v>
      </c>
      <c r="F4144" s="2">
        <f t="shared" si="65"/>
        <v>5063104.76</v>
      </c>
    </row>
    <row r="4145" spans="1:6" x14ac:dyDescent="0.25">
      <c r="A4145" s="4">
        <v>44616</v>
      </c>
      <c r="B4145" t="s">
        <v>12</v>
      </c>
      <c r="C4145" t="s">
        <v>2685</v>
      </c>
      <c r="D4145" s="7">
        <f>SUMIFS($D:$D,$C:$C,C4145,$A:$A,_xlfn.MAXIFS($A:$A,$A:$A,"&lt;"&amp;A4145))+SUMIFS(Movimentacao!$D:$D,Movimentacao!$C:$C,C4145,Movimentacao!$A:$A,A4145)</f>
        <v>133513</v>
      </c>
      <c r="E4145" s="2">
        <v>101.1</v>
      </c>
      <c r="F4145" s="2">
        <f t="shared" si="65"/>
        <v>13498164.299999999</v>
      </c>
    </row>
    <row r="4146" spans="1:6" x14ac:dyDescent="0.25">
      <c r="A4146" s="4">
        <v>44616</v>
      </c>
      <c r="B4146" t="s">
        <v>12</v>
      </c>
      <c r="C4146" t="s">
        <v>2689</v>
      </c>
      <c r="D4146" s="7">
        <f>SUMIFS($D:$D,$C:$C,C4146,$A:$A,_xlfn.MAXIFS($A:$A,$A:$A,"&lt;"&amp;A4146))+SUMIFS(Movimentacao!$D:$D,Movimentacao!$C:$C,C4146,Movimentacao!$A:$A,A4146)</f>
        <v>266540</v>
      </c>
      <c r="E4146" s="2">
        <v>100.1</v>
      </c>
      <c r="F4146" s="2">
        <f t="shared" si="65"/>
        <v>26680654</v>
      </c>
    </row>
    <row r="4147" spans="1:6" x14ac:dyDescent="0.25">
      <c r="A4147" s="4">
        <v>44616</v>
      </c>
      <c r="B4147" t="s">
        <v>12</v>
      </c>
      <c r="C4147" t="s">
        <v>2687</v>
      </c>
      <c r="D4147" s="7">
        <f>SUMIFS($D:$D,$C:$C,C4147,$A:$A,_xlfn.MAXIFS($A:$A,$A:$A,"&lt;"&amp;A4147))+SUMIFS(Movimentacao!$D:$D,Movimentacao!$C:$C,C4147,Movimentacao!$A:$A,A4147)</f>
        <v>51911</v>
      </c>
      <c r="E4147" s="2">
        <v>70.790000000000006</v>
      </c>
      <c r="F4147" s="2">
        <f t="shared" si="65"/>
        <v>3674779.6900000004</v>
      </c>
    </row>
    <row r="4148" spans="1:6" x14ac:dyDescent="0.25">
      <c r="A4148" s="4">
        <v>44616</v>
      </c>
      <c r="B4148" t="s">
        <v>12</v>
      </c>
      <c r="C4148" t="s">
        <v>2682</v>
      </c>
      <c r="D4148" s="7">
        <f>SUMIFS($D:$D,$C:$C,C4148,$A:$A,_xlfn.MAXIFS($A:$A,$A:$A,"&lt;"&amp;A4148))+SUMIFS(Movimentacao!$D:$D,Movimentacao!$C:$C,C4148,Movimentacao!$A:$A,A4148)</f>
        <v>79643</v>
      </c>
      <c r="E4148" s="2">
        <v>86.61</v>
      </c>
      <c r="F4148" s="2">
        <f t="shared" si="65"/>
        <v>6897880.2299999995</v>
      </c>
    </row>
    <row r="4149" spans="1:6" x14ac:dyDescent="0.25">
      <c r="A4149" s="4">
        <v>44616</v>
      </c>
      <c r="B4149" t="s">
        <v>12</v>
      </c>
      <c r="C4149" t="s">
        <v>2680</v>
      </c>
      <c r="D4149" s="7">
        <f>SUMIFS($D:$D,$C:$C,C4149,$A:$A,_xlfn.MAXIFS($A:$A,$A:$A,"&lt;"&amp;A4149))+SUMIFS(Movimentacao!$D:$D,Movimentacao!$C:$C,C4149,Movimentacao!$A:$A,A4149)</f>
        <v>147415</v>
      </c>
      <c r="E4149" s="2">
        <v>99</v>
      </c>
      <c r="F4149" s="2">
        <f t="shared" si="65"/>
        <v>14594085</v>
      </c>
    </row>
    <row r="4150" spans="1:6" x14ac:dyDescent="0.25">
      <c r="A4150" s="4">
        <v>44616</v>
      </c>
      <c r="B4150" t="s">
        <v>12</v>
      </c>
      <c r="C4150" t="s">
        <v>2671</v>
      </c>
      <c r="D4150" s="7">
        <f>SUMIFS($D:$D,$C:$C,C4150,$A:$A,_xlfn.MAXIFS($A:$A,$A:$A,"&lt;"&amp;A4150))+SUMIFS(Movimentacao!$D:$D,Movimentacao!$C:$C,C4150,Movimentacao!$A:$A,A4150)</f>
        <v>32373</v>
      </c>
      <c r="E4150" s="2">
        <v>166</v>
      </c>
      <c r="F4150" s="2">
        <f t="shared" si="65"/>
        <v>5373918</v>
      </c>
    </row>
    <row r="4151" spans="1:6" x14ac:dyDescent="0.25">
      <c r="A4151" s="4">
        <v>44616</v>
      </c>
      <c r="B4151" t="s">
        <v>12</v>
      </c>
      <c r="C4151" t="s">
        <v>56</v>
      </c>
      <c r="D4151" s="7">
        <f>SUMIFS($D:$D,$C:$C,C4151,$A:$A,_xlfn.MAXIFS($A:$A,$A:$A,"&lt;"&amp;A4151))+SUMIFS(Movimentacao!$D:$D,Movimentacao!$C:$C,C4151,Movimentacao!$A:$A,A4151)</f>
        <v>29618</v>
      </c>
      <c r="E4151" s="2">
        <v>91.1</v>
      </c>
      <c r="F4151" s="2">
        <f t="shared" si="65"/>
        <v>2698199.8</v>
      </c>
    </row>
    <row r="4152" spans="1:6" x14ac:dyDescent="0.25">
      <c r="A4152" s="4">
        <v>44616</v>
      </c>
      <c r="B4152" t="s">
        <v>12</v>
      </c>
      <c r="C4152" t="s">
        <v>55</v>
      </c>
      <c r="D4152" s="7">
        <f>SUMIFS($D:$D,$C:$C,C4152,$A:$A,_xlfn.MAXIFS($A:$A,$A:$A,"&lt;"&amp;A4152))+SUMIFS(Movimentacao!$D:$D,Movimentacao!$C:$C,C4152,Movimentacao!$A:$A,A4152)</f>
        <v>30794</v>
      </c>
      <c r="E4152" s="2">
        <v>94.72</v>
      </c>
      <c r="F4152" s="2">
        <f t="shared" si="65"/>
        <v>2916807.68</v>
      </c>
    </row>
    <row r="4153" spans="1:6" x14ac:dyDescent="0.25">
      <c r="A4153" s="4">
        <v>44616</v>
      </c>
      <c r="B4153" t="s">
        <v>12</v>
      </c>
      <c r="C4153" t="s">
        <v>54</v>
      </c>
      <c r="D4153" s="7">
        <f>SUMIFS($D:$D,$C:$C,C4153,$A:$A,_xlfn.MAXIFS($A:$A,$A:$A,"&lt;"&amp;A4153))+SUMIFS(Movimentacao!$D:$D,Movimentacao!$C:$C,C4153,Movimentacao!$A:$A,A4153)</f>
        <v>84256</v>
      </c>
      <c r="E4153" s="2">
        <v>49.71</v>
      </c>
      <c r="F4153" s="2">
        <f t="shared" si="65"/>
        <v>4188365.7600000002</v>
      </c>
    </row>
    <row r="4154" spans="1:6" x14ac:dyDescent="0.25">
      <c r="A4154" s="4">
        <v>44616</v>
      </c>
      <c r="B4154" t="s">
        <v>12</v>
      </c>
      <c r="C4154" t="s">
        <v>52</v>
      </c>
      <c r="D4154" s="7">
        <f>SUMIFS($D:$D,$C:$C,C4154,$A:$A,_xlfn.MAXIFS($A:$A,$A:$A,"&lt;"&amp;A4154))+SUMIFS(Movimentacao!$D:$D,Movimentacao!$C:$C,C4154,Movimentacao!$A:$A,A4154)</f>
        <v>150379</v>
      </c>
      <c r="E4154" s="2">
        <v>95.49</v>
      </c>
      <c r="F4154" s="2">
        <f t="shared" si="65"/>
        <v>14359690.709999999</v>
      </c>
    </row>
    <row r="4155" spans="1:6" x14ac:dyDescent="0.25">
      <c r="A4155" s="4">
        <v>44616</v>
      </c>
      <c r="B4155" t="s">
        <v>12</v>
      </c>
      <c r="C4155" t="s">
        <v>51</v>
      </c>
      <c r="D4155" s="7">
        <f>SUMIFS($D:$D,$C:$C,C4155,$A:$A,_xlfn.MAXIFS($A:$A,$A:$A,"&lt;"&amp;A4155))+SUMIFS(Movimentacao!$D:$D,Movimentacao!$C:$C,C4155,Movimentacao!$A:$A,A4155)</f>
        <v>42034</v>
      </c>
      <c r="E4155" s="2">
        <v>108</v>
      </c>
      <c r="F4155" s="2">
        <f t="shared" si="65"/>
        <v>4539672</v>
      </c>
    </row>
    <row r="4156" spans="1:6" x14ac:dyDescent="0.25">
      <c r="A4156" s="4">
        <v>44616</v>
      </c>
      <c r="B4156" t="s">
        <v>12</v>
      </c>
      <c r="C4156" t="s">
        <v>50</v>
      </c>
      <c r="D4156" s="7">
        <f>SUMIFS($D:$D,$C:$C,C4156,$A:$A,_xlfn.MAXIFS($A:$A,$A:$A,"&lt;"&amp;A4156))+SUMIFS(Movimentacao!$D:$D,Movimentacao!$C:$C,C4156,Movimentacao!$A:$A,A4156)</f>
        <v>74312</v>
      </c>
      <c r="E4156" s="2">
        <v>97</v>
      </c>
      <c r="F4156" s="2">
        <f t="shared" si="65"/>
        <v>7208264</v>
      </c>
    </row>
    <row r="4157" spans="1:6" x14ac:dyDescent="0.25">
      <c r="A4157" s="4">
        <v>44616</v>
      </c>
      <c r="B4157" t="s">
        <v>12</v>
      </c>
      <c r="C4157" t="s">
        <v>49</v>
      </c>
      <c r="D4157" s="7">
        <f>SUMIFS($D:$D,$C:$C,C4157,$A:$A,_xlfn.MAXIFS($A:$A,$A:$A,"&lt;"&amp;A4157))+SUMIFS(Movimentacao!$D:$D,Movimentacao!$C:$C,C4157,Movimentacao!$A:$A,A4157)</f>
        <v>32774</v>
      </c>
      <c r="E4157" s="2">
        <v>70.040000000000006</v>
      </c>
      <c r="F4157" s="2">
        <f t="shared" si="65"/>
        <v>2295490.9600000004</v>
      </c>
    </row>
    <row r="4158" spans="1:6" x14ac:dyDescent="0.25">
      <c r="A4158" s="4">
        <v>44616</v>
      </c>
      <c r="B4158" t="s">
        <v>12</v>
      </c>
      <c r="C4158" t="s">
        <v>48</v>
      </c>
      <c r="D4158" s="7">
        <f>SUMIFS($D:$D,$C:$C,C4158,$A:$A,_xlfn.MAXIFS($A:$A,$A:$A,"&lt;"&amp;A4158))+SUMIFS(Movimentacao!$D:$D,Movimentacao!$C:$C,C4158,Movimentacao!$A:$A,A4158)</f>
        <v>37548</v>
      </c>
      <c r="E4158" s="2">
        <v>98.7</v>
      </c>
      <c r="F4158" s="2">
        <f t="shared" si="65"/>
        <v>3705987.6</v>
      </c>
    </row>
    <row r="4159" spans="1:6" x14ac:dyDescent="0.25">
      <c r="A4159" s="4">
        <v>44616</v>
      </c>
      <c r="B4159" t="s">
        <v>12</v>
      </c>
      <c r="C4159" t="s">
        <v>47</v>
      </c>
      <c r="D4159" s="7">
        <f>SUMIFS($D:$D,$C:$C,C4159,$A:$A,_xlfn.MAXIFS($A:$A,$A:$A,"&lt;"&amp;A4159))+SUMIFS(Movimentacao!$D:$D,Movimentacao!$C:$C,C4159,Movimentacao!$A:$A,A4159)</f>
        <v>72562</v>
      </c>
      <c r="E4159" s="2">
        <v>79</v>
      </c>
      <c r="F4159" s="2">
        <f t="shared" si="65"/>
        <v>5732398</v>
      </c>
    </row>
    <row r="4160" spans="1:6" x14ac:dyDescent="0.25">
      <c r="A4160" s="4">
        <v>44617</v>
      </c>
      <c r="B4160" t="s">
        <v>12</v>
      </c>
      <c r="C4160" t="s">
        <v>2690</v>
      </c>
      <c r="D4160" s="7">
        <f>SUMIFS($D:$D,$C:$C,C4160,$A:$A,_xlfn.MAXIFS($A:$A,$A:$A,"&lt;"&amp;A4160))+SUMIFS(Movimentacao!$D:$D,Movimentacao!$C:$C,C4160,Movimentacao!$A:$A,A4160)</f>
        <v>56908</v>
      </c>
      <c r="E4160" s="2">
        <v>89.2</v>
      </c>
      <c r="F4160" s="2">
        <f t="shared" si="65"/>
        <v>5076193.6000000006</v>
      </c>
    </row>
    <row r="4161" spans="1:6" x14ac:dyDescent="0.25">
      <c r="A4161" s="4">
        <v>44617</v>
      </c>
      <c r="B4161" t="s">
        <v>12</v>
      </c>
      <c r="C4161" t="s">
        <v>2685</v>
      </c>
      <c r="D4161" s="7">
        <f>SUMIFS($D:$D,$C:$C,C4161,$A:$A,_xlfn.MAXIFS($A:$A,$A:$A,"&lt;"&amp;A4161))+SUMIFS(Movimentacao!$D:$D,Movimentacao!$C:$C,C4161,Movimentacao!$A:$A,A4161)</f>
        <v>133513</v>
      </c>
      <c r="E4161" s="2">
        <v>102.4</v>
      </c>
      <c r="F4161" s="2">
        <f t="shared" si="65"/>
        <v>13671731.200000001</v>
      </c>
    </row>
    <row r="4162" spans="1:6" x14ac:dyDescent="0.25">
      <c r="A4162" s="4">
        <v>44617</v>
      </c>
      <c r="B4162" t="s">
        <v>12</v>
      </c>
      <c r="C4162" t="s">
        <v>2689</v>
      </c>
      <c r="D4162" s="7">
        <f>SUMIFS($D:$D,$C:$C,C4162,$A:$A,_xlfn.MAXIFS($A:$A,$A:$A,"&lt;"&amp;A4162))+SUMIFS(Movimentacao!$D:$D,Movimentacao!$C:$C,C4162,Movimentacao!$A:$A,A4162)</f>
        <v>266540</v>
      </c>
      <c r="E4162" s="2">
        <v>99.99</v>
      </c>
      <c r="F4162" s="2">
        <f t="shared" si="65"/>
        <v>26651334.599999998</v>
      </c>
    </row>
    <row r="4163" spans="1:6" x14ac:dyDescent="0.25">
      <c r="A4163" s="4">
        <v>44617</v>
      </c>
      <c r="B4163" t="s">
        <v>12</v>
      </c>
      <c r="C4163" t="s">
        <v>2687</v>
      </c>
      <c r="D4163" s="7">
        <f>SUMIFS($D:$D,$C:$C,C4163,$A:$A,_xlfn.MAXIFS($A:$A,$A:$A,"&lt;"&amp;A4163))+SUMIFS(Movimentacao!$D:$D,Movimentacao!$C:$C,C4163,Movimentacao!$A:$A,A4163)</f>
        <v>51911</v>
      </c>
      <c r="E4163" s="2">
        <v>71.349999999999994</v>
      </c>
      <c r="F4163" s="2">
        <f t="shared" si="65"/>
        <v>3703849.8499999996</v>
      </c>
    </row>
    <row r="4164" spans="1:6" x14ac:dyDescent="0.25">
      <c r="A4164" s="4">
        <v>44617</v>
      </c>
      <c r="B4164" t="s">
        <v>12</v>
      </c>
      <c r="C4164" t="s">
        <v>2682</v>
      </c>
      <c r="D4164" s="7">
        <f>SUMIFS($D:$D,$C:$C,C4164,$A:$A,_xlfn.MAXIFS($A:$A,$A:$A,"&lt;"&amp;A4164))+SUMIFS(Movimentacao!$D:$D,Movimentacao!$C:$C,C4164,Movimentacao!$A:$A,A4164)</f>
        <v>79643</v>
      </c>
      <c r="E4164" s="2">
        <v>86.61</v>
      </c>
      <c r="F4164" s="2">
        <f t="shared" si="65"/>
        <v>6897880.2299999995</v>
      </c>
    </row>
    <row r="4165" spans="1:6" x14ac:dyDescent="0.25">
      <c r="A4165" s="4">
        <v>44617</v>
      </c>
      <c r="B4165" t="s">
        <v>12</v>
      </c>
      <c r="C4165" t="s">
        <v>2680</v>
      </c>
      <c r="D4165" s="7">
        <f>SUMIFS($D:$D,$C:$C,C4165,$A:$A,_xlfn.MAXIFS($A:$A,$A:$A,"&lt;"&amp;A4165))+SUMIFS(Movimentacao!$D:$D,Movimentacao!$C:$C,C4165,Movimentacao!$A:$A,A4165)</f>
        <v>147415</v>
      </c>
      <c r="E4165" s="2">
        <v>100.24</v>
      </c>
      <c r="F4165" s="2">
        <f t="shared" si="65"/>
        <v>14776879.6</v>
      </c>
    </row>
    <row r="4166" spans="1:6" x14ac:dyDescent="0.25">
      <c r="A4166" s="4">
        <v>44617</v>
      </c>
      <c r="B4166" t="s">
        <v>12</v>
      </c>
      <c r="C4166" t="s">
        <v>2672</v>
      </c>
      <c r="D4166" s="7">
        <f>SUMIFS($D:$D,$C:$C,C4166,$A:$A,_xlfn.MAXIFS($A:$A,$A:$A,"&lt;"&amp;A4166))+SUMIFS(Movimentacao!$D:$D,Movimentacao!$C:$C,C4166,Movimentacao!$A:$A,A4166)</f>
        <v>14844</v>
      </c>
      <c r="E4166" s="2">
        <v>77.13</v>
      </c>
      <c r="F4166" s="2">
        <f t="shared" si="65"/>
        <v>1144917.72</v>
      </c>
    </row>
    <row r="4167" spans="1:6" x14ac:dyDescent="0.25">
      <c r="A4167" s="4">
        <v>44617</v>
      </c>
      <c r="B4167" t="s">
        <v>12</v>
      </c>
      <c r="C4167" t="s">
        <v>2671</v>
      </c>
      <c r="D4167" s="7">
        <f>SUMIFS($D:$D,$C:$C,C4167,$A:$A,_xlfn.MAXIFS($A:$A,$A:$A,"&lt;"&amp;A4167))+SUMIFS(Movimentacao!$D:$D,Movimentacao!$C:$C,C4167,Movimentacao!$A:$A,A4167)</f>
        <v>32373</v>
      </c>
      <c r="E4167" s="2">
        <v>167.59</v>
      </c>
      <c r="F4167" s="2">
        <f t="shared" si="65"/>
        <v>5425391.0700000003</v>
      </c>
    </row>
    <row r="4168" spans="1:6" x14ac:dyDescent="0.25">
      <c r="A4168" s="4">
        <v>44617</v>
      </c>
      <c r="B4168" t="s">
        <v>12</v>
      </c>
      <c r="C4168" t="s">
        <v>2691</v>
      </c>
      <c r="D4168" s="7">
        <f>SUMIFS($D:$D,$C:$C,C4168,$A:$A,_xlfn.MAXIFS($A:$A,$A:$A,"&lt;"&amp;A4168))+SUMIFS(Movimentacao!$D:$D,Movimentacao!$C:$C,C4168,Movimentacao!$A:$A,A4168)</f>
        <v>103215</v>
      </c>
      <c r="E4168" s="2">
        <v>104.85</v>
      </c>
      <c r="F4168" s="2">
        <f t="shared" si="65"/>
        <v>10822092.75</v>
      </c>
    </row>
    <row r="4169" spans="1:6" x14ac:dyDescent="0.25">
      <c r="A4169" s="4">
        <v>44617</v>
      </c>
      <c r="B4169" t="s">
        <v>12</v>
      </c>
      <c r="C4169" t="s">
        <v>55</v>
      </c>
      <c r="D4169" s="7">
        <f>SUMIFS($D:$D,$C:$C,C4169,$A:$A,_xlfn.MAXIFS($A:$A,$A:$A,"&lt;"&amp;A4169))+SUMIFS(Movimentacao!$D:$D,Movimentacao!$C:$C,C4169,Movimentacao!$A:$A,A4169)</f>
        <v>30794</v>
      </c>
      <c r="E4169" s="2">
        <v>95.31</v>
      </c>
      <c r="F4169" s="2">
        <f t="shared" ref="F4169:F4232" si="66">D4169*E4169</f>
        <v>2934976.14</v>
      </c>
    </row>
    <row r="4170" spans="1:6" x14ac:dyDescent="0.25">
      <c r="A4170" s="4">
        <v>44617</v>
      </c>
      <c r="B4170" t="s">
        <v>12</v>
      </c>
      <c r="C4170" t="s">
        <v>47</v>
      </c>
      <c r="D4170" s="7">
        <f>SUMIFS($D:$D,$C:$C,C4170,$A:$A,_xlfn.MAXIFS($A:$A,$A:$A,"&lt;"&amp;A4170))+SUMIFS(Movimentacao!$D:$D,Movimentacao!$C:$C,C4170,Movimentacao!$A:$A,A4170)</f>
        <v>72562</v>
      </c>
      <c r="E4170" s="2">
        <v>77.209999999999994</v>
      </c>
      <c r="F4170" s="2">
        <f t="shared" si="66"/>
        <v>5602512.0199999996</v>
      </c>
    </row>
    <row r="4171" spans="1:6" x14ac:dyDescent="0.25">
      <c r="A4171" s="4">
        <v>44617</v>
      </c>
      <c r="B4171" t="s">
        <v>12</v>
      </c>
      <c r="C4171" t="s">
        <v>48</v>
      </c>
      <c r="D4171" s="7">
        <f>SUMIFS($D:$D,$C:$C,C4171,$A:$A,_xlfn.MAXIFS($A:$A,$A:$A,"&lt;"&amp;A4171))+SUMIFS(Movimentacao!$D:$D,Movimentacao!$C:$C,C4171,Movimentacao!$A:$A,A4171)</f>
        <v>37548</v>
      </c>
      <c r="E4171" s="2">
        <v>100</v>
      </c>
      <c r="F4171" s="2">
        <f t="shared" si="66"/>
        <v>3754800</v>
      </c>
    </row>
    <row r="4172" spans="1:6" x14ac:dyDescent="0.25">
      <c r="A4172" s="4">
        <v>44617</v>
      </c>
      <c r="B4172" t="s">
        <v>12</v>
      </c>
      <c r="C4172" t="s">
        <v>49</v>
      </c>
      <c r="D4172" s="7">
        <f>SUMIFS($D:$D,$C:$C,C4172,$A:$A,_xlfn.MAXIFS($A:$A,$A:$A,"&lt;"&amp;A4172))+SUMIFS(Movimentacao!$D:$D,Movimentacao!$C:$C,C4172,Movimentacao!$A:$A,A4172)</f>
        <v>32774</v>
      </c>
      <c r="E4172" s="2">
        <v>72.5</v>
      </c>
      <c r="F4172" s="2">
        <f t="shared" si="66"/>
        <v>2376115</v>
      </c>
    </row>
    <row r="4173" spans="1:6" x14ac:dyDescent="0.25">
      <c r="A4173" s="4">
        <v>44617</v>
      </c>
      <c r="B4173" t="s">
        <v>12</v>
      </c>
      <c r="C4173" t="s">
        <v>56</v>
      </c>
      <c r="D4173" s="7">
        <f>SUMIFS($D:$D,$C:$C,C4173,$A:$A,_xlfn.MAXIFS($A:$A,$A:$A,"&lt;"&amp;A4173))+SUMIFS(Movimentacao!$D:$D,Movimentacao!$C:$C,C4173,Movimentacao!$A:$A,A4173)</f>
        <v>29618</v>
      </c>
      <c r="E4173" s="2">
        <v>92.04</v>
      </c>
      <c r="F4173" s="2">
        <f t="shared" si="66"/>
        <v>2726040.72</v>
      </c>
    </row>
    <row r="4174" spans="1:6" x14ac:dyDescent="0.25">
      <c r="A4174" s="4">
        <v>44617</v>
      </c>
      <c r="B4174" t="s">
        <v>12</v>
      </c>
      <c r="C4174" t="s">
        <v>51</v>
      </c>
      <c r="D4174" s="7">
        <f>SUMIFS($D:$D,$C:$C,C4174,$A:$A,_xlfn.MAXIFS($A:$A,$A:$A,"&lt;"&amp;A4174))+SUMIFS(Movimentacao!$D:$D,Movimentacao!$C:$C,C4174,Movimentacao!$A:$A,A4174)</f>
        <v>42034</v>
      </c>
      <c r="E4174" s="2">
        <v>110</v>
      </c>
      <c r="F4174" s="2">
        <f t="shared" si="66"/>
        <v>4623740</v>
      </c>
    </row>
    <row r="4175" spans="1:6" x14ac:dyDescent="0.25">
      <c r="A4175" s="4">
        <v>44617</v>
      </c>
      <c r="B4175" t="s">
        <v>12</v>
      </c>
      <c r="C4175" t="s">
        <v>52</v>
      </c>
      <c r="D4175" s="7">
        <f>SUMIFS($D:$D,$C:$C,C4175,$A:$A,_xlfn.MAXIFS($A:$A,$A:$A,"&lt;"&amp;A4175))+SUMIFS(Movimentacao!$D:$D,Movimentacao!$C:$C,C4175,Movimentacao!$A:$A,A4175)</f>
        <v>150058</v>
      </c>
      <c r="E4175" s="2">
        <v>95.5</v>
      </c>
      <c r="F4175" s="2">
        <f t="shared" si="66"/>
        <v>14330539</v>
      </c>
    </row>
    <row r="4176" spans="1:6" x14ac:dyDescent="0.25">
      <c r="A4176" s="4">
        <v>44617</v>
      </c>
      <c r="B4176" t="s">
        <v>12</v>
      </c>
      <c r="C4176" t="s">
        <v>54</v>
      </c>
      <c r="D4176" s="7">
        <f>SUMIFS($D:$D,$C:$C,C4176,$A:$A,_xlfn.MAXIFS($A:$A,$A:$A,"&lt;"&amp;A4176))+SUMIFS(Movimentacao!$D:$D,Movimentacao!$C:$C,C4176,Movimentacao!$A:$A,A4176)</f>
        <v>84256</v>
      </c>
      <c r="E4176" s="2">
        <v>50.18</v>
      </c>
      <c r="F4176" s="2">
        <f t="shared" si="66"/>
        <v>4227966.08</v>
      </c>
    </row>
    <row r="4177" spans="1:6" x14ac:dyDescent="0.25">
      <c r="A4177" s="4">
        <v>44617</v>
      </c>
      <c r="B4177" t="s">
        <v>12</v>
      </c>
      <c r="C4177" t="s">
        <v>50</v>
      </c>
      <c r="D4177" s="7">
        <f>SUMIFS($D:$D,$C:$C,C4177,$A:$A,_xlfn.MAXIFS($A:$A,$A:$A,"&lt;"&amp;A4177))+SUMIFS(Movimentacao!$D:$D,Movimentacao!$C:$C,C4177,Movimentacao!$A:$A,A4177)</f>
        <v>73916</v>
      </c>
      <c r="E4177" s="2">
        <v>98.78</v>
      </c>
      <c r="F4177" s="2">
        <f t="shared" si="66"/>
        <v>7301422.4800000004</v>
      </c>
    </row>
    <row r="4178" spans="1:6" x14ac:dyDescent="0.25">
      <c r="A4178" s="4">
        <v>44622</v>
      </c>
      <c r="B4178" t="s">
        <v>12</v>
      </c>
      <c r="C4178" t="s">
        <v>2672</v>
      </c>
      <c r="D4178" s="7">
        <f>SUMIFS($D:$D,$C:$C,C4178,$A:$A,_xlfn.MAXIFS($A:$A,$A:$A,"&lt;"&amp;A4178))+SUMIFS(Movimentacao!$D:$D,Movimentacao!$C:$C,C4178,Movimentacao!$A:$A,A4178)</f>
        <v>14844</v>
      </c>
      <c r="E4178" s="2">
        <v>76.08</v>
      </c>
      <c r="F4178" s="2">
        <f t="shared" si="66"/>
        <v>1129331.52</v>
      </c>
    </row>
    <row r="4179" spans="1:6" x14ac:dyDescent="0.25">
      <c r="A4179" s="4">
        <v>44622</v>
      </c>
      <c r="B4179" t="s">
        <v>12</v>
      </c>
      <c r="C4179" t="s">
        <v>2690</v>
      </c>
      <c r="D4179" s="7">
        <f>SUMIFS($D:$D,$C:$C,C4179,$A:$A,_xlfn.MAXIFS($A:$A,$A:$A,"&lt;"&amp;A4179))+SUMIFS(Movimentacao!$D:$D,Movimentacao!$C:$C,C4179,Movimentacao!$A:$A,A4179)</f>
        <v>56908</v>
      </c>
      <c r="E4179" s="2">
        <v>88.72</v>
      </c>
      <c r="F4179" s="2">
        <f t="shared" si="66"/>
        <v>5048877.76</v>
      </c>
    </row>
    <row r="4180" spans="1:6" x14ac:dyDescent="0.25">
      <c r="A4180" s="4">
        <v>44622</v>
      </c>
      <c r="B4180" t="s">
        <v>12</v>
      </c>
      <c r="C4180" t="s">
        <v>2685</v>
      </c>
      <c r="D4180" s="7">
        <f>SUMIFS($D:$D,$C:$C,C4180,$A:$A,_xlfn.MAXIFS($A:$A,$A:$A,"&lt;"&amp;A4180))+SUMIFS(Movimentacao!$D:$D,Movimentacao!$C:$C,C4180,Movimentacao!$A:$A,A4180)</f>
        <v>133513</v>
      </c>
      <c r="E4180" s="2">
        <v>99.28</v>
      </c>
      <c r="F4180" s="2">
        <f t="shared" si="66"/>
        <v>13255170.640000001</v>
      </c>
    </row>
    <row r="4181" spans="1:6" x14ac:dyDescent="0.25">
      <c r="A4181" s="4">
        <v>44622</v>
      </c>
      <c r="B4181" t="s">
        <v>12</v>
      </c>
      <c r="C4181" t="s">
        <v>2689</v>
      </c>
      <c r="D4181" s="7">
        <f>SUMIFS($D:$D,$C:$C,C4181,$A:$A,_xlfn.MAXIFS($A:$A,$A:$A,"&lt;"&amp;A4181))+SUMIFS(Movimentacao!$D:$D,Movimentacao!$C:$C,C4181,Movimentacao!$A:$A,A4181)</f>
        <v>266540</v>
      </c>
      <c r="E4181" s="2">
        <v>99.2</v>
      </c>
      <c r="F4181" s="2">
        <f t="shared" si="66"/>
        <v>26440768</v>
      </c>
    </row>
    <row r="4182" spans="1:6" x14ac:dyDescent="0.25">
      <c r="A4182" s="4">
        <v>44622</v>
      </c>
      <c r="B4182" t="s">
        <v>12</v>
      </c>
      <c r="C4182" t="s">
        <v>2687</v>
      </c>
      <c r="D4182" s="7">
        <f>SUMIFS($D:$D,$C:$C,C4182,$A:$A,_xlfn.MAXIFS($A:$A,$A:$A,"&lt;"&amp;A4182))+SUMIFS(Movimentacao!$D:$D,Movimentacao!$C:$C,C4182,Movimentacao!$A:$A,A4182)</f>
        <v>51911</v>
      </c>
      <c r="E4182" s="2">
        <v>71.53</v>
      </c>
      <c r="F4182" s="2">
        <f t="shared" si="66"/>
        <v>3713193.83</v>
      </c>
    </row>
    <row r="4183" spans="1:6" x14ac:dyDescent="0.25">
      <c r="A4183" s="4">
        <v>44622</v>
      </c>
      <c r="B4183" t="s">
        <v>12</v>
      </c>
      <c r="C4183" t="s">
        <v>2682</v>
      </c>
      <c r="D4183" s="7">
        <f>SUMIFS($D:$D,$C:$C,C4183,$A:$A,_xlfn.MAXIFS($A:$A,$A:$A,"&lt;"&amp;A4183))+SUMIFS(Movimentacao!$D:$D,Movimentacao!$C:$C,C4183,Movimentacao!$A:$A,A4183)</f>
        <v>79643</v>
      </c>
      <c r="E4183" s="2">
        <v>87.28</v>
      </c>
      <c r="F4183" s="2">
        <f t="shared" si="66"/>
        <v>6951241.04</v>
      </c>
    </row>
    <row r="4184" spans="1:6" x14ac:dyDescent="0.25">
      <c r="A4184" s="4">
        <v>44622</v>
      </c>
      <c r="B4184" t="s">
        <v>12</v>
      </c>
      <c r="C4184" t="s">
        <v>2680</v>
      </c>
      <c r="D4184" s="7">
        <f>SUMIFS($D:$D,$C:$C,C4184,$A:$A,_xlfn.MAXIFS($A:$A,$A:$A,"&lt;"&amp;A4184))+SUMIFS(Movimentacao!$D:$D,Movimentacao!$C:$C,C4184,Movimentacao!$A:$A,A4184)</f>
        <v>147415</v>
      </c>
      <c r="E4184" s="2">
        <v>100.12</v>
      </c>
      <c r="F4184" s="2">
        <f t="shared" si="66"/>
        <v>14759189.800000001</v>
      </c>
    </row>
    <row r="4185" spans="1:6" x14ac:dyDescent="0.25">
      <c r="A4185" s="4">
        <v>44622</v>
      </c>
      <c r="B4185" t="s">
        <v>12</v>
      </c>
      <c r="C4185" t="s">
        <v>2671</v>
      </c>
      <c r="D4185" s="7">
        <f>SUMIFS($D:$D,$C:$C,C4185,$A:$A,_xlfn.MAXIFS($A:$A,$A:$A,"&lt;"&amp;A4185))+SUMIFS(Movimentacao!$D:$D,Movimentacao!$C:$C,C4185,Movimentacao!$A:$A,A4185)</f>
        <v>32373</v>
      </c>
      <c r="E4185" s="2">
        <v>164.06</v>
      </c>
      <c r="F4185" s="2">
        <f t="shared" si="66"/>
        <v>5311114.38</v>
      </c>
    </row>
    <row r="4186" spans="1:6" x14ac:dyDescent="0.25">
      <c r="A4186" s="4">
        <v>44622</v>
      </c>
      <c r="B4186" t="s">
        <v>12</v>
      </c>
      <c r="C4186" t="s">
        <v>2691</v>
      </c>
      <c r="D4186" s="7">
        <f>SUMIFS($D:$D,$C:$C,C4186,$A:$A,_xlfn.MAXIFS($A:$A,$A:$A,"&lt;"&amp;A4186))+SUMIFS(Movimentacao!$D:$D,Movimentacao!$C:$C,C4186,Movimentacao!$A:$A,A4186)</f>
        <v>103215</v>
      </c>
      <c r="E4186" s="2">
        <v>104.25</v>
      </c>
      <c r="F4186" s="2">
        <f t="shared" si="66"/>
        <v>10760163.75</v>
      </c>
    </row>
    <row r="4187" spans="1:6" x14ac:dyDescent="0.25">
      <c r="A4187" s="4">
        <v>44622</v>
      </c>
      <c r="B4187" t="s">
        <v>12</v>
      </c>
      <c r="C4187" t="s">
        <v>55</v>
      </c>
      <c r="D4187" s="7">
        <f>SUMIFS($D:$D,$C:$C,C4187,$A:$A,_xlfn.MAXIFS($A:$A,$A:$A,"&lt;"&amp;A4187))+SUMIFS(Movimentacao!$D:$D,Movimentacao!$C:$C,C4187,Movimentacao!$A:$A,A4187)</f>
        <v>30794</v>
      </c>
      <c r="E4187" s="2">
        <v>94.24</v>
      </c>
      <c r="F4187" s="2">
        <f t="shared" si="66"/>
        <v>2902026.56</v>
      </c>
    </row>
    <row r="4188" spans="1:6" x14ac:dyDescent="0.25">
      <c r="A4188" s="4">
        <v>44622</v>
      </c>
      <c r="B4188" t="s">
        <v>12</v>
      </c>
      <c r="C4188" t="s">
        <v>47</v>
      </c>
      <c r="D4188" s="7">
        <f>SUMIFS($D:$D,$C:$C,C4188,$A:$A,_xlfn.MAXIFS($A:$A,$A:$A,"&lt;"&amp;A4188))+SUMIFS(Movimentacao!$D:$D,Movimentacao!$C:$C,C4188,Movimentacao!$A:$A,A4188)</f>
        <v>72562</v>
      </c>
      <c r="E4188" s="2">
        <v>76.400000000000006</v>
      </c>
      <c r="F4188" s="2">
        <f t="shared" si="66"/>
        <v>5543736.8000000007</v>
      </c>
    </row>
    <row r="4189" spans="1:6" x14ac:dyDescent="0.25">
      <c r="A4189" s="4">
        <v>44622</v>
      </c>
      <c r="B4189" t="s">
        <v>12</v>
      </c>
      <c r="C4189" t="s">
        <v>48</v>
      </c>
      <c r="D4189" s="7">
        <f>SUMIFS($D:$D,$C:$C,C4189,$A:$A,_xlfn.MAXIFS($A:$A,$A:$A,"&lt;"&amp;A4189))+SUMIFS(Movimentacao!$D:$D,Movimentacao!$C:$C,C4189,Movimentacao!$A:$A,A4189)</f>
        <v>37548</v>
      </c>
      <c r="E4189" s="2">
        <v>99.3</v>
      </c>
      <c r="F4189" s="2">
        <f t="shared" si="66"/>
        <v>3728516.4</v>
      </c>
    </row>
    <row r="4190" spans="1:6" x14ac:dyDescent="0.25">
      <c r="A4190" s="4">
        <v>44622</v>
      </c>
      <c r="B4190" t="s">
        <v>12</v>
      </c>
      <c r="C4190" t="s">
        <v>49</v>
      </c>
      <c r="D4190" s="7">
        <f>SUMIFS($D:$D,$C:$C,C4190,$A:$A,_xlfn.MAXIFS($A:$A,$A:$A,"&lt;"&amp;A4190))+SUMIFS(Movimentacao!$D:$D,Movimentacao!$C:$C,C4190,Movimentacao!$A:$A,A4190)</f>
        <v>32774</v>
      </c>
      <c r="E4190" s="2">
        <v>73.900000000000006</v>
      </c>
      <c r="F4190" s="2">
        <f t="shared" si="66"/>
        <v>2421998.6</v>
      </c>
    </row>
    <row r="4191" spans="1:6" x14ac:dyDescent="0.25">
      <c r="A4191" s="4">
        <v>44622</v>
      </c>
      <c r="B4191" t="s">
        <v>12</v>
      </c>
      <c r="C4191" t="s">
        <v>56</v>
      </c>
      <c r="D4191" s="7">
        <f>SUMIFS($D:$D,$C:$C,C4191,$A:$A,_xlfn.MAXIFS($A:$A,$A:$A,"&lt;"&amp;A4191))+SUMIFS(Movimentacao!$D:$D,Movimentacao!$C:$C,C4191,Movimentacao!$A:$A,A4191)</f>
        <v>29618</v>
      </c>
      <c r="E4191" s="2">
        <v>95.75</v>
      </c>
      <c r="F4191" s="2">
        <f t="shared" si="66"/>
        <v>2835923.5</v>
      </c>
    </row>
    <row r="4192" spans="1:6" x14ac:dyDescent="0.25">
      <c r="A4192" s="4">
        <v>44622</v>
      </c>
      <c r="B4192" t="s">
        <v>12</v>
      </c>
      <c r="C4192" t="s">
        <v>51</v>
      </c>
      <c r="D4192" s="7">
        <f>SUMIFS($D:$D,$C:$C,C4192,$A:$A,_xlfn.MAXIFS($A:$A,$A:$A,"&lt;"&amp;A4192))+SUMIFS(Movimentacao!$D:$D,Movimentacao!$C:$C,C4192,Movimentacao!$A:$A,A4192)</f>
        <v>42034</v>
      </c>
      <c r="E4192" s="2">
        <v>109.5</v>
      </c>
      <c r="F4192" s="2">
        <f t="shared" si="66"/>
        <v>4602723</v>
      </c>
    </row>
    <row r="4193" spans="1:6" x14ac:dyDescent="0.25">
      <c r="A4193" s="4">
        <v>44622</v>
      </c>
      <c r="B4193" t="s">
        <v>12</v>
      </c>
      <c r="C4193" t="s">
        <v>52</v>
      </c>
      <c r="D4193" s="7">
        <f>SUMIFS($D:$D,$C:$C,C4193,$A:$A,_xlfn.MAXIFS($A:$A,$A:$A,"&lt;"&amp;A4193))+SUMIFS(Movimentacao!$D:$D,Movimentacao!$C:$C,C4193,Movimentacao!$A:$A,A4193)</f>
        <v>150058</v>
      </c>
      <c r="E4193" s="2">
        <v>95.79</v>
      </c>
      <c r="F4193" s="2">
        <f t="shared" si="66"/>
        <v>14374055.82</v>
      </c>
    </row>
    <row r="4194" spans="1:6" x14ac:dyDescent="0.25">
      <c r="A4194" s="4">
        <v>44622</v>
      </c>
      <c r="B4194" t="s">
        <v>12</v>
      </c>
      <c r="C4194" t="s">
        <v>54</v>
      </c>
      <c r="D4194" s="7">
        <f>SUMIFS($D:$D,$C:$C,C4194,$A:$A,_xlfn.MAXIFS($A:$A,$A:$A,"&lt;"&amp;A4194))+SUMIFS(Movimentacao!$D:$D,Movimentacao!$C:$C,C4194,Movimentacao!$A:$A,A4194)</f>
        <v>84256</v>
      </c>
      <c r="E4194" s="2">
        <v>49.81</v>
      </c>
      <c r="F4194" s="2">
        <f t="shared" si="66"/>
        <v>4196791.3600000003</v>
      </c>
    </row>
    <row r="4195" spans="1:6" x14ac:dyDescent="0.25">
      <c r="A4195" s="4">
        <v>44622</v>
      </c>
      <c r="B4195" t="s">
        <v>12</v>
      </c>
      <c r="C4195" t="s">
        <v>50</v>
      </c>
      <c r="D4195" s="7">
        <f>SUMIFS($D:$D,$C:$C,C4195,$A:$A,_xlfn.MAXIFS($A:$A,$A:$A,"&lt;"&amp;A4195))+SUMIFS(Movimentacao!$D:$D,Movimentacao!$C:$C,C4195,Movimentacao!$A:$A,A4195)</f>
        <v>73646</v>
      </c>
      <c r="E4195" s="2">
        <v>98</v>
      </c>
      <c r="F4195" s="2">
        <f t="shared" si="66"/>
        <v>7217308</v>
      </c>
    </row>
    <row r="4196" spans="1:6" x14ac:dyDescent="0.25">
      <c r="A4196" s="4">
        <v>44623</v>
      </c>
      <c r="B4196" t="s">
        <v>12</v>
      </c>
      <c r="C4196" t="s">
        <v>2671</v>
      </c>
      <c r="D4196" s="7">
        <f>SUMIFS($D:$D,$C:$C,C4196,$A:$A,_xlfn.MAXIFS($A:$A,$A:$A,"&lt;"&amp;A4196))+SUMIFS(Movimentacao!$D:$D,Movimentacao!$C:$C,C4196,Movimentacao!$A:$A,A4196)</f>
        <v>32373</v>
      </c>
      <c r="E4196" s="2">
        <v>165.59</v>
      </c>
      <c r="F4196" s="2">
        <f t="shared" si="66"/>
        <v>5360645.07</v>
      </c>
    </row>
    <row r="4197" spans="1:6" x14ac:dyDescent="0.25">
      <c r="A4197" s="4">
        <v>44623</v>
      </c>
      <c r="B4197" t="s">
        <v>12</v>
      </c>
      <c r="C4197" t="s">
        <v>2690</v>
      </c>
      <c r="D4197" s="7">
        <f>SUMIFS($D:$D,$C:$C,C4197,$A:$A,_xlfn.MAXIFS($A:$A,$A:$A,"&lt;"&amp;A4197))+SUMIFS(Movimentacao!$D:$D,Movimentacao!$C:$C,C4197,Movimentacao!$A:$A,A4197)</f>
        <v>56908</v>
      </c>
      <c r="E4197" s="2">
        <v>89.23</v>
      </c>
      <c r="F4197" s="2">
        <f t="shared" si="66"/>
        <v>5077900.84</v>
      </c>
    </row>
    <row r="4198" spans="1:6" x14ac:dyDescent="0.25">
      <c r="A4198" s="4">
        <v>44623</v>
      </c>
      <c r="B4198" t="s">
        <v>12</v>
      </c>
      <c r="C4198" t="s">
        <v>2685</v>
      </c>
      <c r="D4198" s="7">
        <f>SUMIFS($D:$D,$C:$C,C4198,$A:$A,_xlfn.MAXIFS($A:$A,$A:$A,"&lt;"&amp;A4198))+SUMIFS(Movimentacao!$D:$D,Movimentacao!$C:$C,C4198,Movimentacao!$A:$A,A4198)</f>
        <v>133513</v>
      </c>
      <c r="E4198" s="2">
        <v>99.18</v>
      </c>
      <c r="F4198" s="2">
        <f t="shared" si="66"/>
        <v>13241819.340000002</v>
      </c>
    </row>
    <row r="4199" spans="1:6" x14ac:dyDescent="0.25">
      <c r="A4199" s="4">
        <v>44623</v>
      </c>
      <c r="B4199" t="s">
        <v>12</v>
      </c>
      <c r="C4199" t="s">
        <v>2689</v>
      </c>
      <c r="D4199" s="7">
        <f>SUMIFS($D:$D,$C:$C,C4199,$A:$A,_xlfn.MAXIFS($A:$A,$A:$A,"&lt;"&amp;A4199))+SUMIFS(Movimentacao!$D:$D,Movimentacao!$C:$C,C4199,Movimentacao!$A:$A,A4199)</f>
        <v>266540</v>
      </c>
      <c r="E4199" s="2">
        <v>99.36</v>
      </c>
      <c r="F4199" s="2">
        <f t="shared" si="66"/>
        <v>26483414.399999999</v>
      </c>
    </row>
    <row r="4200" spans="1:6" x14ac:dyDescent="0.25">
      <c r="A4200" s="4">
        <v>44623</v>
      </c>
      <c r="B4200" t="s">
        <v>12</v>
      </c>
      <c r="C4200" t="s">
        <v>2687</v>
      </c>
      <c r="D4200" s="7">
        <f>SUMIFS($D:$D,$C:$C,C4200,$A:$A,_xlfn.MAXIFS($A:$A,$A:$A,"&lt;"&amp;A4200))+SUMIFS(Movimentacao!$D:$D,Movimentacao!$C:$C,C4200,Movimentacao!$A:$A,A4200)</f>
        <v>51911</v>
      </c>
      <c r="E4200" s="2">
        <v>71.87</v>
      </c>
      <c r="F4200" s="2">
        <f t="shared" si="66"/>
        <v>3730843.5700000003</v>
      </c>
    </row>
    <row r="4201" spans="1:6" x14ac:dyDescent="0.25">
      <c r="A4201" s="4">
        <v>44623</v>
      </c>
      <c r="B4201" t="s">
        <v>12</v>
      </c>
      <c r="C4201" t="s">
        <v>2682</v>
      </c>
      <c r="D4201" s="7">
        <f>SUMIFS($D:$D,$C:$C,C4201,$A:$A,_xlfn.MAXIFS($A:$A,$A:$A,"&lt;"&amp;A4201))+SUMIFS(Movimentacao!$D:$D,Movimentacao!$C:$C,C4201,Movimentacao!$A:$A,A4201)</f>
        <v>79643</v>
      </c>
      <c r="E4201" s="2">
        <v>87.25</v>
      </c>
      <c r="F4201" s="2">
        <f t="shared" si="66"/>
        <v>6948851.75</v>
      </c>
    </row>
    <row r="4202" spans="1:6" x14ac:dyDescent="0.25">
      <c r="A4202" s="4">
        <v>44623</v>
      </c>
      <c r="B4202" t="s">
        <v>12</v>
      </c>
      <c r="C4202" t="s">
        <v>2680</v>
      </c>
      <c r="D4202" s="7">
        <f>SUMIFS($D:$D,$C:$C,C4202,$A:$A,_xlfn.MAXIFS($A:$A,$A:$A,"&lt;"&amp;A4202))+SUMIFS(Movimentacao!$D:$D,Movimentacao!$C:$C,C4202,Movimentacao!$A:$A,A4202)</f>
        <v>147415</v>
      </c>
      <c r="E4202" s="2">
        <v>100</v>
      </c>
      <c r="F4202" s="2">
        <f t="shared" si="66"/>
        <v>14741500</v>
      </c>
    </row>
    <row r="4203" spans="1:6" x14ac:dyDescent="0.25">
      <c r="A4203" s="4">
        <v>44623</v>
      </c>
      <c r="B4203" t="s">
        <v>12</v>
      </c>
      <c r="C4203" t="s">
        <v>2672</v>
      </c>
      <c r="D4203" s="7">
        <f>SUMIFS($D:$D,$C:$C,C4203,$A:$A,_xlfn.MAXIFS($A:$A,$A:$A,"&lt;"&amp;A4203))+SUMIFS(Movimentacao!$D:$D,Movimentacao!$C:$C,C4203,Movimentacao!$A:$A,A4203)</f>
        <v>14844</v>
      </c>
      <c r="E4203" s="2">
        <v>75.819999999999993</v>
      </c>
      <c r="F4203" s="2">
        <f t="shared" si="66"/>
        <v>1125472.0799999998</v>
      </c>
    </row>
    <row r="4204" spans="1:6" x14ac:dyDescent="0.25">
      <c r="A4204" s="4">
        <v>44623</v>
      </c>
      <c r="B4204" t="s">
        <v>12</v>
      </c>
      <c r="C4204" t="s">
        <v>2691</v>
      </c>
      <c r="D4204" s="7">
        <f>SUMIFS($D:$D,$C:$C,C4204,$A:$A,_xlfn.MAXIFS($A:$A,$A:$A,"&lt;"&amp;A4204))+SUMIFS(Movimentacao!$D:$D,Movimentacao!$C:$C,C4204,Movimentacao!$A:$A,A4204)</f>
        <v>103215</v>
      </c>
      <c r="E4204" s="2">
        <v>107.4</v>
      </c>
      <c r="F4204" s="2">
        <f t="shared" si="66"/>
        <v>11085291</v>
      </c>
    </row>
    <row r="4205" spans="1:6" x14ac:dyDescent="0.25">
      <c r="A4205" s="4">
        <v>44623</v>
      </c>
      <c r="B4205" t="s">
        <v>12</v>
      </c>
      <c r="C4205" t="s">
        <v>56</v>
      </c>
      <c r="D4205" s="7">
        <f>SUMIFS($D:$D,$C:$C,C4205,$A:$A,_xlfn.MAXIFS($A:$A,$A:$A,"&lt;"&amp;A4205))+SUMIFS(Movimentacao!$D:$D,Movimentacao!$C:$C,C4205,Movimentacao!$A:$A,A4205)</f>
        <v>29618</v>
      </c>
      <c r="E4205" s="2">
        <v>96.99</v>
      </c>
      <c r="F4205" s="2">
        <f t="shared" si="66"/>
        <v>2872649.82</v>
      </c>
    </row>
    <row r="4206" spans="1:6" x14ac:dyDescent="0.25">
      <c r="A4206" s="4">
        <v>44623</v>
      </c>
      <c r="B4206" t="s">
        <v>12</v>
      </c>
      <c r="C4206" t="s">
        <v>54</v>
      </c>
      <c r="D4206" s="7">
        <f>SUMIFS($D:$D,$C:$C,C4206,$A:$A,_xlfn.MAXIFS($A:$A,$A:$A,"&lt;"&amp;A4206))+SUMIFS(Movimentacao!$D:$D,Movimentacao!$C:$C,C4206,Movimentacao!$A:$A,A4206)</f>
        <v>84256</v>
      </c>
      <c r="E4206" s="2">
        <v>49.5</v>
      </c>
      <c r="F4206" s="2">
        <f t="shared" si="66"/>
        <v>4170672</v>
      </c>
    </row>
    <row r="4207" spans="1:6" x14ac:dyDescent="0.25">
      <c r="A4207" s="4">
        <v>44623</v>
      </c>
      <c r="B4207" t="s">
        <v>12</v>
      </c>
      <c r="C4207" t="s">
        <v>52</v>
      </c>
      <c r="D4207" s="7">
        <f>SUMIFS($D:$D,$C:$C,C4207,$A:$A,_xlfn.MAXIFS($A:$A,$A:$A,"&lt;"&amp;A4207))+SUMIFS(Movimentacao!$D:$D,Movimentacao!$C:$C,C4207,Movimentacao!$A:$A,A4207)</f>
        <v>150058</v>
      </c>
      <c r="E4207" s="2">
        <v>96.27</v>
      </c>
      <c r="F4207" s="2">
        <f t="shared" si="66"/>
        <v>14446083.66</v>
      </c>
    </row>
    <row r="4208" spans="1:6" x14ac:dyDescent="0.25">
      <c r="A4208" s="4">
        <v>44623</v>
      </c>
      <c r="B4208" t="s">
        <v>12</v>
      </c>
      <c r="C4208" t="s">
        <v>51</v>
      </c>
      <c r="D4208" s="7">
        <f>SUMIFS($D:$D,$C:$C,C4208,$A:$A,_xlfn.MAXIFS($A:$A,$A:$A,"&lt;"&amp;A4208))+SUMIFS(Movimentacao!$D:$D,Movimentacao!$C:$C,C4208,Movimentacao!$A:$A,A4208)</f>
        <v>42034</v>
      </c>
      <c r="E4208" s="2">
        <v>109.51</v>
      </c>
      <c r="F4208" s="2">
        <f t="shared" si="66"/>
        <v>4603143.34</v>
      </c>
    </row>
    <row r="4209" spans="1:6" x14ac:dyDescent="0.25">
      <c r="A4209" s="4">
        <v>44623</v>
      </c>
      <c r="B4209" t="s">
        <v>12</v>
      </c>
      <c r="C4209" t="s">
        <v>50</v>
      </c>
      <c r="D4209" s="7">
        <f>SUMIFS($D:$D,$C:$C,C4209,$A:$A,_xlfn.MAXIFS($A:$A,$A:$A,"&lt;"&amp;A4209))+SUMIFS(Movimentacao!$D:$D,Movimentacao!$C:$C,C4209,Movimentacao!$A:$A,A4209)</f>
        <v>73646</v>
      </c>
      <c r="E4209" s="2">
        <v>98.67</v>
      </c>
      <c r="F4209" s="2">
        <f t="shared" si="66"/>
        <v>7266650.8200000003</v>
      </c>
    </row>
    <row r="4210" spans="1:6" x14ac:dyDescent="0.25">
      <c r="A4210" s="4">
        <v>44623</v>
      </c>
      <c r="B4210" t="s">
        <v>12</v>
      </c>
      <c r="C4210" t="s">
        <v>49</v>
      </c>
      <c r="D4210" s="7">
        <f>SUMIFS($D:$D,$C:$C,C4210,$A:$A,_xlfn.MAXIFS($A:$A,$A:$A,"&lt;"&amp;A4210))+SUMIFS(Movimentacao!$D:$D,Movimentacao!$C:$C,C4210,Movimentacao!$A:$A,A4210)</f>
        <v>32774</v>
      </c>
      <c r="E4210" s="2">
        <v>74.25</v>
      </c>
      <c r="F4210" s="2">
        <f t="shared" si="66"/>
        <v>2433469.5</v>
      </c>
    </row>
    <row r="4211" spans="1:6" x14ac:dyDescent="0.25">
      <c r="A4211" s="4">
        <v>44623</v>
      </c>
      <c r="B4211" t="s">
        <v>12</v>
      </c>
      <c r="C4211" t="s">
        <v>48</v>
      </c>
      <c r="D4211" s="7">
        <f>SUMIFS($D:$D,$C:$C,C4211,$A:$A,_xlfn.MAXIFS($A:$A,$A:$A,"&lt;"&amp;A4211))+SUMIFS(Movimentacao!$D:$D,Movimentacao!$C:$C,C4211,Movimentacao!$A:$A,A4211)</f>
        <v>37548</v>
      </c>
      <c r="E4211" s="2">
        <v>100</v>
      </c>
      <c r="F4211" s="2">
        <f t="shared" si="66"/>
        <v>3754800</v>
      </c>
    </row>
    <row r="4212" spans="1:6" x14ac:dyDescent="0.25">
      <c r="A4212" s="4">
        <v>44623</v>
      </c>
      <c r="B4212" t="s">
        <v>12</v>
      </c>
      <c r="C4212" t="s">
        <v>47</v>
      </c>
      <c r="D4212" s="7">
        <f>SUMIFS($D:$D,$C:$C,C4212,$A:$A,_xlfn.MAXIFS($A:$A,$A:$A,"&lt;"&amp;A4212))+SUMIFS(Movimentacao!$D:$D,Movimentacao!$C:$C,C4212,Movimentacao!$A:$A,A4212)</f>
        <v>72562</v>
      </c>
      <c r="E4212" s="2">
        <v>77.650000000000006</v>
      </c>
      <c r="F4212" s="2">
        <f t="shared" si="66"/>
        <v>5634439.3000000007</v>
      </c>
    </row>
    <row r="4213" spans="1:6" x14ac:dyDescent="0.25">
      <c r="A4213" s="4">
        <v>44623</v>
      </c>
      <c r="B4213" t="s">
        <v>12</v>
      </c>
      <c r="C4213" t="s">
        <v>55</v>
      </c>
      <c r="D4213" s="7">
        <f>SUMIFS($D:$D,$C:$C,C4213,$A:$A,_xlfn.MAXIFS($A:$A,$A:$A,"&lt;"&amp;A4213))+SUMIFS(Movimentacao!$D:$D,Movimentacao!$C:$C,C4213,Movimentacao!$A:$A,A4213)</f>
        <v>30794</v>
      </c>
      <c r="E4213" s="2">
        <v>94.32</v>
      </c>
      <c r="F4213" s="2">
        <f t="shared" si="66"/>
        <v>2904490.0799999996</v>
      </c>
    </row>
    <row r="4214" spans="1:6" x14ac:dyDescent="0.25">
      <c r="A4214" s="4">
        <v>44624</v>
      </c>
      <c r="B4214" t="s">
        <v>12</v>
      </c>
      <c r="C4214" t="s">
        <v>2672</v>
      </c>
      <c r="D4214" s="7">
        <f>SUMIFS($D:$D,$C:$C,C4214,$A:$A,_xlfn.MAXIFS($A:$A,$A:$A,"&lt;"&amp;A4214))+SUMIFS(Movimentacao!$D:$D,Movimentacao!$C:$C,C4214,Movimentacao!$A:$A,A4214)</f>
        <v>14844</v>
      </c>
      <c r="E4214" s="2">
        <v>75.66</v>
      </c>
      <c r="F4214" s="2">
        <f t="shared" si="66"/>
        <v>1123097.04</v>
      </c>
    </row>
    <row r="4215" spans="1:6" x14ac:dyDescent="0.25">
      <c r="A4215" s="4">
        <v>44624</v>
      </c>
      <c r="B4215" t="s">
        <v>12</v>
      </c>
      <c r="C4215" t="s">
        <v>2691</v>
      </c>
      <c r="D4215" s="7">
        <f>SUMIFS($D:$D,$C:$C,C4215,$A:$A,_xlfn.MAXIFS($A:$A,$A:$A,"&lt;"&amp;A4215))+SUMIFS(Movimentacao!$D:$D,Movimentacao!$C:$C,C4215,Movimentacao!$A:$A,A4215)</f>
        <v>103215</v>
      </c>
      <c r="E4215" s="2">
        <v>105.3</v>
      </c>
      <c r="F4215" s="2">
        <f t="shared" si="66"/>
        <v>10868539.5</v>
      </c>
    </row>
    <row r="4216" spans="1:6" x14ac:dyDescent="0.25">
      <c r="A4216" s="4">
        <v>44624</v>
      </c>
      <c r="B4216" t="s">
        <v>12</v>
      </c>
      <c r="C4216" t="s">
        <v>2690</v>
      </c>
      <c r="D4216" s="7">
        <f>SUMIFS($D:$D,$C:$C,C4216,$A:$A,_xlfn.MAXIFS($A:$A,$A:$A,"&lt;"&amp;A4216))+SUMIFS(Movimentacao!$D:$D,Movimentacao!$C:$C,C4216,Movimentacao!$A:$A,A4216)</f>
        <v>56908</v>
      </c>
      <c r="E4216" s="2">
        <v>89.48</v>
      </c>
      <c r="F4216" s="2">
        <f t="shared" si="66"/>
        <v>5092127.84</v>
      </c>
    </row>
    <row r="4217" spans="1:6" x14ac:dyDescent="0.25">
      <c r="A4217" s="4">
        <v>44624</v>
      </c>
      <c r="B4217" t="s">
        <v>12</v>
      </c>
      <c r="C4217" t="s">
        <v>2685</v>
      </c>
      <c r="D4217" s="7">
        <f>SUMIFS($D:$D,$C:$C,C4217,$A:$A,_xlfn.MAXIFS($A:$A,$A:$A,"&lt;"&amp;A4217))+SUMIFS(Movimentacao!$D:$D,Movimentacao!$C:$C,C4217,Movimentacao!$A:$A,A4217)</f>
        <v>133513</v>
      </c>
      <c r="E4217" s="2">
        <v>99.15</v>
      </c>
      <c r="F4217" s="2">
        <f t="shared" si="66"/>
        <v>13237813.950000001</v>
      </c>
    </row>
    <row r="4218" spans="1:6" x14ac:dyDescent="0.25">
      <c r="A4218" s="4">
        <v>44624</v>
      </c>
      <c r="B4218" t="s">
        <v>12</v>
      </c>
      <c r="C4218" t="s">
        <v>2687</v>
      </c>
      <c r="D4218" s="7">
        <f>SUMIFS($D:$D,$C:$C,C4218,$A:$A,_xlfn.MAXIFS($A:$A,$A:$A,"&lt;"&amp;A4218))+SUMIFS(Movimentacao!$D:$D,Movimentacao!$C:$C,C4218,Movimentacao!$A:$A,A4218)</f>
        <v>51911</v>
      </c>
      <c r="E4218" s="2">
        <v>71.989999999999995</v>
      </c>
      <c r="F4218" s="2">
        <f t="shared" si="66"/>
        <v>3737072.8899999997</v>
      </c>
    </row>
    <row r="4219" spans="1:6" x14ac:dyDescent="0.25">
      <c r="A4219" s="4">
        <v>44624</v>
      </c>
      <c r="B4219" t="s">
        <v>12</v>
      </c>
      <c r="C4219" t="s">
        <v>2682</v>
      </c>
      <c r="D4219" s="7">
        <f>SUMIFS($D:$D,$C:$C,C4219,$A:$A,_xlfn.MAXIFS($A:$A,$A:$A,"&lt;"&amp;A4219))+SUMIFS(Movimentacao!$D:$D,Movimentacao!$C:$C,C4219,Movimentacao!$A:$A,A4219)</f>
        <v>79643</v>
      </c>
      <c r="E4219" s="2">
        <v>87.69</v>
      </c>
      <c r="F4219" s="2">
        <f t="shared" si="66"/>
        <v>6983894.6699999999</v>
      </c>
    </row>
    <row r="4220" spans="1:6" x14ac:dyDescent="0.25">
      <c r="A4220" s="4">
        <v>44624</v>
      </c>
      <c r="B4220" t="s">
        <v>12</v>
      </c>
      <c r="C4220" t="s">
        <v>2680</v>
      </c>
      <c r="D4220" s="7">
        <f>SUMIFS($D:$D,$C:$C,C4220,$A:$A,_xlfn.MAXIFS($A:$A,$A:$A,"&lt;"&amp;A4220))+SUMIFS(Movimentacao!$D:$D,Movimentacao!$C:$C,C4220,Movimentacao!$A:$A,A4220)</f>
        <v>147415</v>
      </c>
      <c r="E4220" s="2">
        <v>100.6</v>
      </c>
      <c r="F4220" s="2">
        <f t="shared" si="66"/>
        <v>14829949</v>
      </c>
    </row>
    <row r="4221" spans="1:6" x14ac:dyDescent="0.25">
      <c r="A4221" s="4">
        <v>44624</v>
      </c>
      <c r="B4221" t="s">
        <v>12</v>
      </c>
      <c r="C4221" t="s">
        <v>2671</v>
      </c>
      <c r="D4221" s="7">
        <f>SUMIFS($D:$D,$C:$C,C4221,$A:$A,_xlfn.MAXIFS($A:$A,$A:$A,"&lt;"&amp;A4221))+SUMIFS(Movimentacao!$D:$D,Movimentacao!$C:$C,C4221,Movimentacao!$A:$A,A4221)</f>
        <v>32373</v>
      </c>
      <c r="E4221" s="2">
        <v>166</v>
      </c>
      <c r="F4221" s="2">
        <f t="shared" si="66"/>
        <v>5373918</v>
      </c>
    </row>
    <row r="4222" spans="1:6" x14ac:dyDescent="0.25">
      <c r="A4222" s="4">
        <v>44624</v>
      </c>
      <c r="B4222" t="s">
        <v>12</v>
      </c>
      <c r="C4222" t="s">
        <v>2689</v>
      </c>
      <c r="D4222" s="7">
        <f>SUMIFS($D:$D,$C:$C,C4222,$A:$A,_xlfn.MAXIFS($A:$A,$A:$A,"&lt;"&amp;A4222))+SUMIFS(Movimentacao!$D:$D,Movimentacao!$C:$C,C4222,Movimentacao!$A:$A,A4222)</f>
        <v>266540</v>
      </c>
      <c r="E4222" s="2">
        <v>99.62</v>
      </c>
      <c r="F4222" s="2">
        <f t="shared" si="66"/>
        <v>26552714.800000001</v>
      </c>
    </row>
    <row r="4223" spans="1:6" x14ac:dyDescent="0.25">
      <c r="A4223" s="4">
        <v>44624</v>
      </c>
      <c r="B4223" t="s">
        <v>12</v>
      </c>
      <c r="C4223" t="s">
        <v>55</v>
      </c>
      <c r="D4223" s="7">
        <f>SUMIFS($D:$D,$C:$C,C4223,$A:$A,_xlfn.MAXIFS($A:$A,$A:$A,"&lt;"&amp;A4223))+SUMIFS(Movimentacao!$D:$D,Movimentacao!$C:$C,C4223,Movimentacao!$A:$A,A4223)</f>
        <v>30794</v>
      </c>
      <c r="E4223" s="2">
        <v>94.65</v>
      </c>
      <c r="F4223" s="2">
        <f t="shared" si="66"/>
        <v>2914652.1</v>
      </c>
    </row>
    <row r="4224" spans="1:6" x14ac:dyDescent="0.25">
      <c r="A4224" s="4">
        <v>44624</v>
      </c>
      <c r="B4224" t="s">
        <v>12</v>
      </c>
      <c r="C4224" t="s">
        <v>48</v>
      </c>
      <c r="D4224" s="7">
        <f>SUMIFS($D:$D,$C:$C,C4224,$A:$A,_xlfn.MAXIFS($A:$A,$A:$A,"&lt;"&amp;A4224))+SUMIFS(Movimentacao!$D:$D,Movimentacao!$C:$C,C4224,Movimentacao!$A:$A,A4224)</f>
        <v>37548</v>
      </c>
      <c r="E4224" s="2">
        <v>99.81</v>
      </c>
      <c r="F4224" s="2">
        <f t="shared" si="66"/>
        <v>3747665.88</v>
      </c>
    </row>
    <row r="4225" spans="1:6" x14ac:dyDescent="0.25">
      <c r="A4225" s="4">
        <v>44624</v>
      </c>
      <c r="B4225" t="s">
        <v>12</v>
      </c>
      <c r="C4225" t="s">
        <v>49</v>
      </c>
      <c r="D4225" s="7">
        <f>SUMIFS($D:$D,$C:$C,C4225,$A:$A,_xlfn.MAXIFS($A:$A,$A:$A,"&lt;"&amp;A4225))+SUMIFS(Movimentacao!$D:$D,Movimentacao!$C:$C,C4225,Movimentacao!$A:$A,A4225)</f>
        <v>32774</v>
      </c>
      <c r="E4225" s="2">
        <v>74</v>
      </c>
      <c r="F4225" s="2">
        <f t="shared" si="66"/>
        <v>2425276</v>
      </c>
    </row>
    <row r="4226" spans="1:6" x14ac:dyDescent="0.25">
      <c r="A4226" s="4">
        <v>44624</v>
      </c>
      <c r="B4226" t="s">
        <v>12</v>
      </c>
      <c r="C4226" t="s">
        <v>56</v>
      </c>
      <c r="D4226" s="7">
        <f>SUMIFS($D:$D,$C:$C,C4226,$A:$A,_xlfn.MAXIFS($A:$A,$A:$A,"&lt;"&amp;A4226))+SUMIFS(Movimentacao!$D:$D,Movimentacao!$C:$C,C4226,Movimentacao!$A:$A,A4226)</f>
        <v>29618</v>
      </c>
      <c r="E4226" s="2">
        <v>97.25</v>
      </c>
      <c r="F4226" s="2">
        <f t="shared" si="66"/>
        <v>2880350.5</v>
      </c>
    </row>
    <row r="4227" spans="1:6" x14ac:dyDescent="0.25">
      <c r="A4227" s="4">
        <v>44624</v>
      </c>
      <c r="B4227" t="s">
        <v>12</v>
      </c>
      <c r="C4227" t="s">
        <v>47</v>
      </c>
      <c r="D4227" s="7">
        <f>SUMIFS($D:$D,$C:$C,C4227,$A:$A,_xlfn.MAXIFS($A:$A,$A:$A,"&lt;"&amp;A4227))+SUMIFS(Movimentacao!$D:$D,Movimentacao!$C:$C,C4227,Movimentacao!$A:$A,A4227)</f>
        <v>72562</v>
      </c>
      <c r="E4227" s="2">
        <v>77.11</v>
      </c>
      <c r="F4227" s="2">
        <f t="shared" si="66"/>
        <v>5595255.8200000003</v>
      </c>
    </row>
    <row r="4228" spans="1:6" x14ac:dyDescent="0.25">
      <c r="A4228" s="4">
        <v>44624</v>
      </c>
      <c r="B4228" t="s">
        <v>12</v>
      </c>
      <c r="C4228" t="s">
        <v>51</v>
      </c>
      <c r="D4228" s="7">
        <f>SUMIFS($D:$D,$C:$C,C4228,$A:$A,_xlfn.MAXIFS($A:$A,$A:$A,"&lt;"&amp;A4228))+SUMIFS(Movimentacao!$D:$D,Movimentacao!$C:$C,C4228,Movimentacao!$A:$A,A4228)</f>
        <v>42034</v>
      </c>
      <c r="E4228" s="2">
        <v>109</v>
      </c>
      <c r="F4228" s="2">
        <f t="shared" si="66"/>
        <v>4581706</v>
      </c>
    </row>
    <row r="4229" spans="1:6" x14ac:dyDescent="0.25">
      <c r="A4229" s="4">
        <v>44624</v>
      </c>
      <c r="B4229" t="s">
        <v>12</v>
      </c>
      <c r="C4229" t="s">
        <v>52</v>
      </c>
      <c r="D4229" s="7">
        <f>SUMIFS($D:$D,$C:$C,C4229,$A:$A,_xlfn.MAXIFS($A:$A,$A:$A,"&lt;"&amp;A4229))+SUMIFS(Movimentacao!$D:$D,Movimentacao!$C:$C,C4229,Movimentacao!$A:$A,A4229)</f>
        <v>150058</v>
      </c>
      <c r="E4229" s="2">
        <v>96.21</v>
      </c>
      <c r="F4229" s="2">
        <f t="shared" si="66"/>
        <v>14437080.18</v>
      </c>
    </row>
    <row r="4230" spans="1:6" x14ac:dyDescent="0.25">
      <c r="A4230" s="4">
        <v>44624</v>
      </c>
      <c r="B4230" t="s">
        <v>12</v>
      </c>
      <c r="C4230" t="s">
        <v>54</v>
      </c>
      <c r="D4230" s="7">
        <f>SUMIFS($D:$D,$C:$C,C4230,$A:$A,_xlfn.MAXIFS($A:$A,$A:$A,"&lt;"&amp;A4230))+SUMIFS(Movimentacao!$D:$D,Movimentacao!$C:$C,C4230,Movimentacao!$A:$A,A4230)</f>
        <v>84256</v>
      </c>
      <c r="E4230" s="2">
        <v>49.4</v>
      </c>
      <c r="F4230" s="2">
        <f t="shared" si="66"/>
        <v>4162246.4</v>
      </c>
    </row>
    <row r="4231" spans="1:6" x14ac:dyDescent="0.25">
      <c r="A4231" s="4">
        <v>44624</v>
      </c>
      <c r="B4231" t="s">
        <v>12</v>
      </c>
      <c r="C4231" t="s">
        <v>50</v>
      </c>
      <c r="D4231" s="7">
        <f>SUMIFS($D:$D,$C:$C,C4231,$A:$A,_xlfn.MAXIFS($A:$A,$A:$A,"&lt;"&amp;A4231))+SUMIFS(Movimentacao!$D:$D,Movimentacao!$C:$C,C4231,Movimentacao!$A:$A,A4231)</f>
        <v>73646</v>
      </c>
      <c r="E4231" s="2">
        <v>99.78</v>
      </c>
      <c r="F4231" s="2">
        <f t="shared" si="66"/>
        <v>7348397.8799999999</v>
      </c>
    </row>
    <row r="4232" spans="1:6" x14ac:dyDescent="0.25">
      <c r="A4232" s="4">
        <v>44627</v>
      </c>
      <c r="B4232" t="s">
        <v>12</v>
      </c>
      <c r="C4232" t="s">
        <v>2680</v>
      </c>
      <c r="D4232" s="7">
        <f>SUMIFS($D:$D,$C:$C,C4232,$A:$A,_xlfn.MAXIFS($A:$A,$A:$A,"&lt;"&amp;A4232))+SUMIFS(Movimentacao!$D:$D,Movimentacao!$C:$C,C4232,Movimentacao!$A:$A,A4232)</f>
        <v>147415</v>
      </c>
      <c r="E4232" s="2">
        <v>100.6</v>
      </c>
      <c r="F4232" s="2">
        <f t="shared" si="66"/>
        <v>14829949</v>
      </c>
    </row>
    <row r="4233" spans="1:6" x14ac:dyDescent="0.25">
      <c r="A4233" s="4">
        <v>44627</v>
      </c>
      <c r="B4233" t="s">
        <v>12</v>
      </c>
      <c r="C4233" t="s">
        <v>2692</v>
      </c>
      <c r="D4233" s="7">
        <f>SUMIFS($D:$D,$C:$C,C4233,$A:$A,_xlfn.MAXIFS($A:$A,$A:$A,"&lt;"&amp;A4233))+SUMIFS(Movimentacao!$D:$D,Movimentacao!$C:$C,C4233,Movimentacao!$A:$A,A4233)</f>
        <v>70000</v>
      </c>
      <c r="E4233" s="2">
        <v>102.3</v>
      </c>
      <c r="F4233" s="2">
        <f t="shared" ref="F4233:F4296" si="67">D4233*E4233</f>
        <v>7161000</v>
      </c>
    </row>
    <row r="4234" spans="1:6" x14ac:dyDescent="0.25">
      <c r="A4234" s="4">
        <v>44627</v>
      </c>
      <c r="B4234" t="s">
        <v>12</v>
      </c>
      <c r="C4234" t="s">
        <v>2691</v>
      </c>
      <c r="D4234" s="7">
        <f>SUMIFS($D:$D,$C:$C,C4234,$A:$A,_xlfn.MAXIFS($A:$A,$A:$A,"&lt;"&amp;A4234))+SUMIFS(Movimentacao!$D:$D,Movimentacao!$C:$C,C4234,Movimentacao!$A:$A,A4234)</f>
        <v>103215</v>
      </c>
      <c r="E4234" s="2">
        <v>104.24</v>
      </c>
      <c r="F4234" s="2">
        <f t="shared" si="67"/>
        <v>10759131.6</v>
      </c>
    </row>
    <row r="4235" spans="1:6" x14ac:dyDescent="0.25">
      <c r="A4235" s="4">
        <v>44627</v>
      </c>
      <c r="B4235" t="s">
        <v>12</v>
      </c>
      <c r="C4235" t="s">
        <v>2690</v>
      </c>
      <c r="D4235" s="7">
        <f>SUMIFS($D:$D,$C:$C,C4235,$A:$A,_xlfn.MAXIFS($A:$A,$A:$A,"&lt;"&amp;A4235))+SUMIFS(Movimentacao!$D:$D,Movimentacao!$C:$C,C4235,Movimentacao!$A:$A,A4235)</f>
        <v>56908</v>
      </c>
      <c r="E4235" s="2">
        <v>89.46</v>
      </c>
      <c r="F4235" s="2">
        <f t="shared" si="67"/>
        <v>5090989.68</v>
      </c>
    </row>
    <row r="4236" spans="1:6" x14ac:dyDescent="0.25">
      <c r="A4236" s="4">
        <v>44627</v>
      </c>
      <c r="B4236" t="s">
        <v>12</v>
      </c>
      <c r="C4236" t="s">
        <v>2685</v>
      </c>
      <c r="D4236" s="7">
        <f>SUMIFS($D:$D,$C:$C,C4236,$A:$A,_xlfn.MAXIFS($A:$A,$A:$A,"&lt;"&amp;A4236))+SUMIFS(Movimentacao!$D:$D,Movimentacao!$C:$C,C4236,Movimentacao!$A:$A,A4236)</f>
        <v>133513</v>
      </c>
      <c r="E4236" s="2">
        <v>98.84</v>
      </c>
      <c r="F4236" s="2">
        <f t="shared" si="67"/>
        <v>13196424.92</v>
      </c>
    </row>
    <row r="4237" spans="1:6" x14ac:dyDescent="0.25">
      <c r="A4237" s="4">
        <v>44627</v>
      </c>
      <c r="B4237" t="s">
        <v>12</v>
      </c>
      <c r="C4237" t="s">
        <v>2689</v>
      </c>
      <c r="D4237" s="7">
        <f>SUMIFS($D:$D,$C:$C,C4237,$A:$A,_xlfn.MAXIFS($A:$A,$A:$A,"&lt;"&amp;A4237))+SUMIFS(Movimentacao!$D:$D,Movimentacao!$C:$C,C4237,Movimentacao!$A:$A,A4237)</f>
        <v>266540</v>
      </c>
      <c r="E4237" s="2">
        <v>99.65</v>
      </c>
      <c r="F4237" s="2">
        <f t="shared" si="67"/>
        <v>26560711</v>
      </c>
    </row>
    <row r="4238" spans="1:6" x14ac:dyDescent="0.25">
      <c r="A4238" s="4">
        <v>44627</v>
      </c>
      <c r="B4238" t="s">
        <v>12</v>
      </c>
      <c r="C4238" t="s">
        <v>2687</v>
      </c>
      <c r="D4238" s="7">
        <f>SUMIFS($D:$D,$C:$C,C4238,$A:$A,_xlfn.MAXIFS($A:$A,$A:$A,"&lt;"&amp;A4238))+SUMIFS(Movimentacao!$D:$D,Movimentacao!$C:$C,C4238,Movimentacao!$A:$A,A4238)</f>
        <v>51911</v>
      </c>
      <c r="E4238" s="2">
        <v>71.510000000000005</v>
      </c>
      <c r="F4238" s="2">
        <f t="shared" si="67"/>
        <v>3712155.6100000003</v>
      </c>
    </row>
    <row r="4239" spans="1:6" x14ac:dyDescent="0.25">
      <c r="A4239" s="4">
        <v>44627</v>
      </c>
      <c r="B4239" t="s">
        <v>12</v>
      </c>
      <c r="C4239" t="s">
        <v>2682</v>
      </c>
      <c r="D4239" s="7">
        <f>SUMIFS($D:$D,$C:$C,C4239,$A:$A,_xlfn.MAXIFS($A:$A,$A:$A,"&lt;"&amp;A4239))+SUMIFS(Movimentacao!$D:$D,Movimentacao!$C:$C,C4239,Movimentacao!$A:$A,A4239)</f>
        <v>79643</v>
      </c>
      <c r="E4239" s="2">
        <v>87.16</v>
      </c>
      <c r="F4239" s="2">
        <f t="shared" si="67"/>
        <v>6941683.8799999999</v>
      </c>
    </row>
    <row r="4240" spans="1:6" x14ac:dyDescent="0.25">
      <c r="A4240" s="4">
        <v>44627</v>
      </c>
      <c r="B4240" t="s">
        <v>12</v>
      </c>
      <c r="C4240" t="s">
        <v>2672</v>
      </c>
      <c r="D4240" s="7">
        <f>SUMIFS($D:$D,$C:$C,C4240,$A:$A,_xlfn.MAXIFS($A:$A,$A:$A,"&lt;"&amp;A4240))+SUMIFS(Movimentacao!$D:$D,Movimentacao!$C:$C,C4240,Movimentacao!$A:$A,A4240)</f>
        <v>14844</v>
      </c>
      <c r="E4240" s="2">
        <v>75.69</v>
      </c>
      <c r="F4240" s="2">
        <f t="shared" si="67"/>
        <v>1123542.3599999999</v>
      </c>
    </row>
    <row r="4241" spans="1:6" x14ac:dyDescent="0.25">
      <c r="A4241" s="4">
        <v>44627</v>
      </c>
      <c r="B4241" t="s">
        <v>12</v>
      </c>
      <c r="C4241" t="s">
        <v>2671</v>
      </c>
      <c r="D4241" s="7">
        <f>SUMIFS($D:$D,$C:$C,C4241,$A:$A,_xlfn.MAXIFS($A:$A,$A:$A,"&lt;"&amp;A4241))+SUMIFS(Movimentacao!$D:$D,Movimentacao!$C:$C,C4241,Movimentacao!$A:$A,A4241)</f>
        <v>32373</v>
      </c>
      <c r="E4241" s="2">
        <v>163.75</v>
      </c>
      <c r="F4241" s="2">
        <f t="shared" si="67"/>
        <v>5301078.75</v>
      </c>
    </row>
    <row r="4242" spans="1:6" x14ac:dyDescent="0.25">
      <c r="A4242" s="4">
        <v>44627</v>
      </c>
      <c r="B4242" t="s">
        <v>12</v>
      </c>
      <c r="C4242" t="s">
        <v>56</v>
      </c>
      <c r="D4242" s="7">
        <f>SUMIFS($D:$D,$C:$C,C4242,$A:$A,_xlfn.MAXIFS($A:$A,$A:$A,"&lt;"&amp;A4242))+SUMIFS(Movimentacao!$D:$D,Movimentacao!$C:$C,C4242,Movimentacao!$A:$A,A4242)</f>
        <v>29618</v>
      </c>
      <c r="E4242" s="2">
        <v>98</v>
      </c>
      <c r="F4242" s="2">
        <f t="shared" si="67"/>
        <v>2902564</v>
      </c>
    </row>
    <row r="4243" spans="1:6" x14ac:dyDescent="0.25">
      <c r="A4243" s="4">
        <v>44627</v>
      </c>
      <c r="B4243" t="s">
        <v>12</v>
      </c>
      <c r="C4243" t="s">
        <v>48</v>
      </c>
      <c r="D4243" s="7">
        <f>SUMIFS($D:$D,$C:$C,C4243,$A:$A,_xlfn.MAXIFS($A:$A,$A:$A,"&lt;"&amp;A4243))+SUMIFS(Movimentacao!$D:$D,Movimentacao!$C:$C,C4243,Movimentacao!$A:$A,A4243)</f>
        <v>37548</v>
      </c>
      <c r="E4243" s="2">
        <v>99.01</v>
      </c>
      <c r="F4243" s="2">
        <f t="shared" si="67"/>
        <v>3717627.48</v>
      </c>
    </row>
    <row r="4244" spans="1:6" x14ac:dyDescent="0.25">
      <c r="A4244" s="4">
        <v>44627</v>
      </c>
      <c r="B4244" t="s">
        <v>12</v>
      </c>
      <c r="C4244" t="s">
        <v>49</v>
      </c>
      <c r="D4244" s="7">
        <f>SUMIFS($D:$D,$C:$C,C4244,$A:$A,_xlfn.MAXIFS($A:$A,$A:$A,"&lt;"&amp;A4244))+SUMIFS(Movimentacao!$D:$D,Movimentacao!$C:$C,C4244,Movimentacao!$A:$A,A4244)</f>
        <v>32774</v>
      </c>
      <c r="E4244" s="2">
        <v>74.5</v>
      </c>
      <c r="F4244" s="2">
        <f t="shared" si="67"/>
        <v>2441663</v>
      </c>
    </row>
    <row r="4245" spans="1:6" x14ac:dyDescent="0.25">
      <c r="A4245" s="4">
        <v>44627</v>
      </c>
      <c r="B4245" t="s">
        <v>12</v>
      </c>
      <c r="C4245" t="s">
        <v>50</v>
      </c>
      <c r="D4245" s="7">
        <f>SUMIFS($D:$D,$C:$C,C4245,$A:$A,_xlfn.MAXIFS($A:$A,$A:$A,"&lt;"&amp;A4245))+SUMIFS(Movimentacao!$D:$D,Movimentacao!$C:$C,C4245,Movimentacao!$A:$A,A4245)</f>
        <v>73646</v>
      </c>
      <c r="E4245" s="2">
        <v>99</v>
      </c>
      <c r="F4245" s="2">
        <f t="shared" si="67"/>
        <v>7290954</v>
      </c>
    </row>
    <row r="4246" spans="1:6" x14ac:dyDescent="0.25">
      <c r="A4246" s="4">
        <v>44627</v>
      </c>
      <c r="B4246" t="s">
        <v>12</v>
      </c>
      <c r="C4246" t="s">
        <v>47</v>
      </c>
      <c r="D4246" s="7">
        <f>SUMIFS($D:$D,$C:$C,C4246,$A:$A,_xlfn.MAXIFS($A:$A,$A:$A,"&lt;"&amp;A4246))+SUMIFS(Movimentacao!$D:$D,Movimentacao!$C:$C,C4246,Movimentacao!$A:$A,A4246)</f>
        <v>72562</v>
      </c>
      <c r="E4246" s="2">
        <v>76.8</v>
      </c>
      <c r="F4246" s="2">
        <f t="shared" si="67"/>
        <v>5572761.5999999996</v>
      </c>
    </row>
    <row r="4247" spans="1:6" x14ac:dyDescent="0.25">
      <c r="A4247" s="4">
        <v>44627</v>
      </c>
      <c r="B4247" t="s">
        <v>12</v>
      </c>
      <c r="C4247" t="s">
        <v>52</v>
      </c>
      <c r="D4247" s="7">
        <f>SUMIFS($D:$D,$C:$C,C4247,$A:$A,_xlfn.MAXIFS($A:$A,$A:$A,"&lt;"&amp;A4247))+SUMIFS(Movimentacao!$D:$D,Movimentacao!$C:$C,C4247,Movimentacao!$A:$A,A4247)</f>
        <v>150058</v>
      </c>
      <c r="E4247" s="2">
        <v>96.31</v>
      </c>
      <c r="F4247" s="2">
        <f t="shared" si="67"/>
        <v>14452085.98</v>
      </c>
    </row>
    <row r="4248" spans="1:6" x14ac:dyDescent="0.25">
      <c r="A4248" s="4">
        <v>44627</v>
      </c>
      <c r="B4248" t="s">
        <v>12</v>
      </c>
      <c r="C4248" t="s">
        <v>54</v>
      </c>
      <c r="D4248" s="7">
        <f>SUMIFS($D:$D,$C:$C,C4248,$A:$A,_xlfn.MAXIFS($A:$A,$A:$A,"&lt;"&amp;A4248))+SUMIFS(Movimentacao!$D:$D,Movimentacao!$C:$C,C4248,Movimentacao!$A:$A,A4248)</f>
        <v>84256</v>
      </c>
      <c r="E4248" s="2">
        <v>49.25</v>
      </c>
      <c r="F4248" s="2">
        <f t="shared" si="67"/>
        <v>4149608</v>
      </c>
    </row>
    <row r="4249" spans="1:6" x14ac:dyDescent="0.25">
      <c r="A4249" s="4">
        <v>44627</v>
      </c>
      <c r="B4249" t="s">
        <v>12</v>
      </c>
      <c r="C4249" t="s">
        <v>55</v>
      </c>
      <c r="D4249" s="7">
        <f>SUMIFS($D:$D,$C:$C,C4249,$A:$A,_xlfn.MAXIFS($A:$A,$A:$A,"&lt;"&amp;A4249))+SUMIFS(Movimentacao!$D:$D,Movimentacao!$C:$C,C4249,Movimentacao!$A:$A,A4249)</f>
        <v>30794</v>
      </c>
      <c r="E4249" s="2">
        <v>97.98</v>
      </c>
      <c r="F4249" s="2">
        <f t="shared" si="67"/>
        <v>3017196.12</v>
      </c>
    </row>
    <row r="4250" spans="1:6" x14ac:dyDescent="0.25">
      <c r="A4250" s="4">
        <v>44627</v>
      </c>
      <c r="B4250" t="s">
        <v>12</v>
      </c>
      <c r="C4250" t="s">
        <v>51</v>
      </c>
      <c r="D4250" s="7">
        <f>SUMIFS($D:$D,$C:$C,C4250,$A:$A,_xlfn.MAXIFS($A:$A,$A:$A,"&lt;"&amp;A4250))+SUMIFS(Movimentacao!$D:$D,Movimentacao!$C:$C,C4250,Movimentacao!$A:$A,A4250)</f>
        <v>42034</v>
      </c>
      <c r="E4250" s="2">
        <v>111</v>
      </c>
      <c r="F4250" s="2">
        <f t="shared" si="67"/>
        <v>4665774</v>
      </c>
    </row>
    <row r="4251" spans="1:6" x14ac:dyDescent="0.25">
      <c r="A4251" s="4">
        <v>44628</v>
      </c>
      <c r="B4251" t="s">
        <v>12</v>
      </c>
      <c r="C4251" t="s">
        <v>2680</v>
      </c>
      <c r="D4251" s="7">
        <f>SUMIFS($D:$D,$C:$C,C4251,$A:$A,_xlfn.MAXIFS($A:$A,$A:$A,"&lt;"&amp;A4251))+SUMIFS(Movimentacao!$D:$D,Movimentacao!$C:$C,C4251,Movimentacao!$A:$A,A4251)</f>
        <v>147415</v>
      </c>
      <c r="E4251" s="2">
        <v>100.4</v>
      </c>
      <c r="F4251" s="2">
        <f t="shared" si="67"/>
        <v>14800466</v>
      </c>
    </row>
    <row r="4252" spans="1:6" x14ac:dyDescent="0.25">
      <c r="A4252" s="4">
        <v>44628</v>
      </c>
      <c r="B4252" t="s">
        <v>12</v>
      </c>
      <c r="C4252" t="s">
        <v>2692</v>
      </c>
      <c r="D4252" s="7">
        <f>SUMIFS($D:$D,$C:$C,C4252,$A:$A,_xlfn.MAXIFS($A:$A,$A:$A,"&lt;"&amp;A4252))+SUMIFS(Movimentacao!$D:$D,Movimentacao!$C:$C,C4252,Movimentacao!$A:$A,A4252)</f>
        <v>70000</v>
      </c>
      <c r="E4252" s="2">
        <v>102.9</v>
      </c>
      <c r="F4252" s="2">
        <f t="shared" si="67"/>
        <v>7203000</v>
      </c>
    </row>
    <row r="4253" spans="1:6" x14ac:dyDescent="0.25">
      <c r="A4253" s="4">
        <v>44628</v>
      </c>
      <c r="B4253" t="s">
        <v>12</v>
      </c>
      <c r="C4253" t="s">
        <v>2691</v>
      </c>
      <c r="D4253" s="7">
        <f>SUMIFS($D:$D,$C:$C,C4253,$A:$A,_xlfn.MAXIFS($A:$A,$A:$A,"&lt;"&amp;A4253))+SUMIFS(Movimentacao!$D:$D,Movimentacao!$C:$C,C4253,Movimentacao!$A:$A,A4253)</f>
        <v>103215</v>
      </c>
      <c r="E4253" s="2">
        <v>104.5</v>
      </c>
      <c r="F4253" s="2">
        <f t="shared" si="67"/>
        <v>10785967.5</v>
      </c>
    </row>
    <row r="4254" spans="1:6" x14ac:dyDescent="0.25">
      <c r="A4254" s="4">
        <v>44628</v>
      </c>
      <c r="B4254" t="s">
        <v>12</v>
      </c>
      <c r="C4254" t="s">
        <v>2690</v>
      </c>
      <c r="D4254" s="7">
        <f>SUMIFS($D:$D,$C:$C,C4254,$A:$A,_xlfn.MAXIFS($A:$A,$A:$A,"&lt;"&amp;A4254))+SUMIFS(Movimentacao!$D:$D,Movimentacao!$C:$C,C4254,Movimentacao!$A:$A,A4254)</f>
        <v>56908</v>
      </c>
      <c r="E4254" s="2">
        <v>89.5</v>
      </c>
      <c r="F4254" s="2">
        <f t="shared" si="67"/>
        <v>5093266</v>
      </c>
    </row>
    <row r="4255" spans="1:6" x14ac:dyDescent="0.25">
      <c r="A4255" s="4">
        <v>44628</v>
      </c>
      <c r="B4255" t="s">
        <v>12</v>
      </c>
      <c r="C4255" t="s">
        <v>2685</v>
      </c>
      <c r="D4255" s="7">
        <f>SUMIFS($D:$D,$C:$C,C4255,$A:$A,_xlfn.MAXIFS($A:$A,$A:$A,"&lt;"&amp;A4255))+SUMIFS(Movimentacao!$D:$D,Movimentacao!$C:$C,C4255,Movimentacao!$A:$A,A4255)</f>
        <v>133513</v>
      </c>
      <c r="E4255" s="2">
        <v>98.4</v>
      </c>
      <c r="F4255" s="2">
        <f t="shared" si="67"/>
        <v>13137679.200000001</v>
      </c>
    </row>
    <row r="4256" spans="1:6" x14ac:dyDescent="0.25">
      <c r="A4256" s="4">
        <v>44628</v>
      </c>
      <c r="B4256" t="s">
        <v>12</v>
      </c>
      <c r="C4256" t="s">
        <v>2689</v>
      </c>
      <c r="D4256" s="7">
        <f>SUMIFS($D:$D,$C:$C,C4256,$A:$A,_xlfn.MAXIFS($A:$A,$A:$A,"&lt;"&amp;A4256))+SUMIFS(Movimentacao!$D:$D,Movimentacao!$C:$C,C4256,Movimentacao!$A:$A,A4256)</f>
        <v>266540</v>
      </c>
      <c r="E4256" s="2">
        <v>99.95</v>
      </c>
      <c r="F4256" s="2">
        <f t="shared" si="67"/>
        <v>26640673</v>
      </c>
    </row>
    <row r="4257" spans="1:6" x14ac:dyDescent="0.25">
      <c r="A4257" s="4">
        <v>44628</v>
      </c>
      <c r="B4257" t="s">
        <v>12</v>
      </c>
      <c r="C4257" t="s">
        <v>2687</v>
      </c>
      <c r="D4257" s="7">
        <f>SUMIFS($D:$D,$C:$C,C4257,$A:$A,_xlfn.MAXIFS($A:$A,$A:$A,"&lt;"&amp;A4257))+SUMIFS(Movimentacao!$D:$D,Movimentacao!$C:$C,C4257,Movimentacao!$A:$A,A4257)</f>
        <v>51911</v>
      </c>
      <c r="E4257" s="2">
        <v>71.06</v>
      </c>
      <c r="F4257" s="2">
        <f t="shared" si="67"/>
        <v>3688795.66</v>
      </c>
    </row>
    <row r="4258" spans="1:6" x14ac:dyDescent="0.25">
      <c r="A4258" s="4">
        <v>44628</v>
      </c>
      <c r="B4258" t="s">
        <v>12</v>
      </c>
      <c r="C4258" t="s">
        <v>2682</v>
      </c>
      <c r="D4258" s="7">
        <f>SUMIFS($D:$D,$C:$C,C4258,$A:$A,_xlfn.MAXIFS($A:$A,$A:$A,"&lt;"&amp;A4258))+SUMIFS(Movimentacao!$D:$D,Movimentacao!$C:$C,C4258,Movimentacao!$A:$A,A4258)</f>
        <v>79643</v>
      </c>
      <c r="E4258" s="2">
        <v>86.5</v>
      </c>
      <c r="F4258" s="2">
        <f t="shared" si="67"/>
        <v>6889119.5</v>
      </c>
    </row>
    <row r="4259" spans="1:6" x14ac:dyDescent="0.25">
      <c r="A4259" s="4">
        <v>44628</v>
      </c>
      <c r="B4259" t="s">
        <v>12</v>
      </c>
      <c r="C4259" t="s">
        <v>2672</v>
      </c>
      <c r="D4259" s="7">
        <f>SUMIFS($D:$D,$C:$C,C4259,$A:$A,_xlfn.MAXIFS($A:$A,$A:$A,"&lt;"&amp;A4259))+SUMIFS(Movimentacao!$D:$D,Movimentacao!$C:$C,C4259,Movimentacao!$A:$A,A4259)</f>
        <v>14844</v>
      </c>
      <c r="E4259" s="2">
        <v>75.52</v>
      </c>
      <c r="F4259" s="2">
        <f t="shared" si="67"/>
        <v>1121018.8799999999</v>
      </c>
    </row>
    <row r="4260" spans="1:6" x14ac:dyDescent="0.25">
      <c r="A4260" s="4">
        <v>44628</v>
      </c>
      <c r="B4260" t="s">
        <v>12</v>
      </c>
      <c r="C4260" t="s">
        <v>2671</v>
      </c>
      <c r="D4260" s="7">
        <f>SUMIFS($D:$D,$C:$C,C4260,$A:$A,_xlfn.MAXIFS($A:$A,$A:$A,"&lt;"&amp;A4260))+SUMIFS(Movimentacao!$D:$D,Movimentacao!$C:$C,C4260,Movimentacao!$A:$A,A4260)</f>
        <v>32373</v>
      </c>
      <c r="E4260" s="2">
        <v>164.68</v>
      </c>
      <c r="F4260" s="2">
        <f t="shared" si="67"/>
        <v>5331185.6400000006</v>
      </c>
    </row>
    <row r="4261" spans="1:6" x14ac:dyDescent="0.25">
      <c r="A4261" s="4">
        <v>44628</v>
      </c>
      <c r="B4261" t="s">
        <v>12</v>
      </c>
      <c r="C4261" t="s">
        <v>56</v>
      </c>
      <c r="D4261" s="7">
        <f>SUMIFS($D:$D,$C:$C,C4261,$A:$A,_xlfn.MAXIFS($A:$A,$A:$A,"&lt;"&amp;A4261))+SUMIFS(Movimentacao!$D:$D,Movimentacao!$C:$C,C4261,Movimentacao!$A:$A,A4261)</f>
        <v>29618</v>
      </c>
      <c r="E4261" s="2">
        <v>98</v>
      </c>
      <c r="F4261" s="2">
        <f t="shared" si="67"/>
        <v>2902564</v>
      </c>
    </row>
    <row r="4262" spans="1:6" x14ac:dyDescent="0.25">
      <c r="A4262" s="4">
        <v>44628</v>
      </c>
      <c r="B4262" t="s">
        <v>12</v>
      </c>
      <c r="C4262" t="s">
        <v>48</v>
      </c>
      <c r="D4262" s="7">
        <f>SUMIFS($D:$D,$C:$C,C4262,$A:$A,_xlfn.MAXIFS($A:$A,$A:$A,"&lt;"&amp;A4262))+SUMIFS(Movimentacao!$D:$D,Movimentacao!$C:$C,C4262,Movimentacao!$A:$A,A4262)</f>
        <v>37548</v>
      </c>
      <c r="E4262" s="2">
        <v>99</v>
      </c>
      <c r="F4262" s="2">
        <f t="shared" si="67"/>
        <v>3717252</v>
      </c>
    </row>
    <row r="4263" spans="1:6" x14ac:dyDescent="0.25">
      <c r="A4263" s="4">
        <v>44628</v>
      </c>
      <c r="B4263" t="s">
        <v>12</v>
      </c>
      <c r="C4263" t="s">
        <v>49</v>
      </c>
      <c r="D4263" s="7">
        <f>SUMIFS($D:$D,$C:$C,C4263,$A:$A,_xlfn.MAXIFS($A:$A,$A:$A,"&lt;"&amp;A4263))+SUMIFS(Movimentacao!$D:$D,Movimentacao!$C:$C,C4263,Movimentacao!$A:$A,A4263)</f>
        <v>32774</v>
      </c>
      <c r="E4263" s="2">
        <v>73.5</v>
      </c>
      <c r="F4263" s="2">
        <f t="shared" si="67"/>
        <v>2408889</v>
      </c>
    </row>
    <row r="4264" spans="1:6" x14ac:dyDescent="0.25">
      <c r="A4264" s="4">
        <v>44628</v>
      </c>
      <c r="B4264" t="s">
        <v>12</v>
      </c>
      <c r="C4264" t="s">
        <v>50</v>
      </c>
      <c r="D4264" s="7">
        <f>SUMIFS($D:$D,$C:$C,C4264,$A:$A,_xlfn.MAXIFS($A:$A,$A:$A,"&lt;"&amp;A4264))+SUMIFS(Movimentacao!$D:$D,Movimentacao!$C:$C,C4264,Movimentacao!$A:$A,A4264)</f>
        <v>73646</v>
      </c>
      <c r="E4264" s="2">
        <v>97.81</v>
      </c>
      <c r="F4264" s="2">
        <f t="shared" si="67"/>
        <v>7203315.2599999998</v>
      </c>
    </row>
    <row r="4265" spans="1:6" x14ac:dyDescent="0.25">
      <c r="A4265" s="4">
        <v>44628</v>
      </c>
      <c r="B4265" t="s">
        <v>12</v>
      </c>
      <c r="C4265" t="s">
        <v>47</v>
      </c>
      <c r="D4265" s="7">
        <f>SUMIFS($D:$D,$C:$C,C4265,$A:$A,_xlfn.MAXIFS($A:$A,$A:$A,"&lt;"&amp;A4265))+SUMIFS(Movimentacao!$D:$D,Movimentacao!$C:$C,C4265,Movimentacao!$A:$A,A4265)</f>
        <v>72562</v>
      </c>
      <c r="E4265" s="2">
        <v>77.25</v>
      </c>
      <c r="F4265" s="2">
        <f t="shared" si="67"/>
        <v>5605414.5</v>
      </c>
    </row>
    <row r="4266" spans="1:6" x14ac:dyDescent="0.25">
      <c r="A4266" s="4">
        <v>44628</v>
      </c>
      <c r="B4266" t="s">
        <v>12</v>
      </c>
      <c r="C4266" t="s">
        <v>52</v>
      </c>
      <c r="D4266" s="7">
        <f>SUMIFS($D:$D,$C:$C,C4266,$A:$A,_xlfn.MAXIFS($A:$A,$A:$A,"&lt;"&amp;A4266))+SUMIFS(Movimentacao!$D:$D,Movimentacao!$C:$C,C4266,Movimentacao!$A:$A,A4266)</f>
        <v>150058</v>
      </c>
      <c r="E4266" s="2">
        <v>95.98</v>
      </c>
      <c r="F4266" s="2">
        <f t="shared" si="67"/>
        <v>14402566.84</v>
      </c>
    </row>
    <row r="4267" spans="1:6" x14ac:dyDescent="0.25">
      <c r="A4267" s="4">
        <v>44628</v>
      </c>
      <c r="B4267" t="s">
        <v>12</v>
      </c>
      <c r="C4267" t="s">
        <v>54</v>
      </c>
      <c r="D4267" s="7">
        <f>SUMIFS($D:$D,$C:$C,C4267,$A:$A,_xlfn.MAXIFS($A:$A,$A:$A,"&lt;"&amp;A4267))+SUMIFS(Movimentacao!$D:$D,Movimentacao!$C:$C,C4267,Movimentacao!$A:$A,A4267)</f>
        <v>84256</v>
      </c>
      <c r="E4267" s="2">
        <v>49.34</v>
      </c>
      <c r="F4267" s="2">
        <f t="shared" si="67"/>
        <v>4157191.0400000005</v>
      </c>
    </row>
    <row r="4268" spans="1:6" x14ac:dyDescent="0.25">
      <c r="A4268" s="4">
        <v>44628</v>
      </c>
      <c r="B4268" t="s">
        <v>12</v>
      </c>
      <c r="C4268" t="s">
        <v>55</v>
      </c>
      <c r="D4268" s="7">
        <f>SUMIFS($D:$D,$C:$C,C4268,$A:$A,_xlfn.MAXIFS($A:$A,$A:$A,"&lt;"&amp;A4268))+SUMIFS(Movimentacao!$D:$D,Movimentacao!$C:$C,C4268,Movimentacao!$A:$A,A4268)</f>
        <v>30794</v>
      </c>
      <c r="E4268" s="2">
        <v>95.08</v>
      </c>
      <c r="F4268" s="2">
        <f t="shared" si="67"/>
        <v>2927893.52</v>
      </c>
    </row>
    <row r="4269" spans="1:6" x14ac:dyDescent="0.25">
      <c r="A4269" s="4">
        <v>44628</v>
      </c>
      <c r="B4269" t="s">
        <v>12</v>
      </c>
      <c r="C4269" t="s">
        <v>51</v>
      </c>
      <c r="D4269" s="7">
        <f>SUMIFS($D:$D,$C:$C,C4269,$A:$A,_xlfn.MAXIFS($A:$A,$A:$A,"&lt;"&amp;A4269))+SUMIFS(Movimentacao!$D:$D,Movimentacao!$C:$C,C4269,Movimentacao!$A:$A,A4269)</f>
        <v>42034</v>
      </c>
      <c r="E4269" s="2">
        <v>112.5</v>
      </c>
      <c r="F4269" s="2">
        <f t="shared" si="67"/>
        <v>4728825</v>
      </c>
    </row>
    <row r="4270" spans="1:6" x14ac:dyDescent="0.25">
      <c r="A4270" s="4">
        <v>44629</v>
      </c>
      <c r="B4270" t="s">
        <v>12</v>
      </c>
      <c r="C4270" t="s">
        <v>2680</v>
      </c>
      <c r="D4270" s="7">
        <f>SUMIFS($D:$D,$C:$C,C4270,$A:$A,_xlfn.MAXIFS($A:$A,$A:$A,"&lt;"&amp;A4270))+SUMIFS(Movimentacao!$D:$D,Movimentacao!$C:$C,C4270,Movimentacao!$A:$A,A4270)</f>
        <v>147415</v>
      </c>
      <c r="E4270" s="2">
        <v>101.69</v>
      </c>
      <c r="F4270" s="2">
        <f t="shared" si="67"/>
        <v>14990631.35</v>
      </c>
    </row>
    <row r="4271" spans="1:6" x14ac:dyDescent="0.25">
      <c r="A4271" s="4">
        <v>44629</v>
      </c>
      <c r="B4271" t="s">
        <v>12</v>
      </c>
      <c r="C4271" t="s">
        <v>2692</v>
      </c>
      <c r="D4271" s="7">
        <f>SUMIFS($D:$D,$C:$C,C4271,$A:$A,_xlfn.MAXIFS($A:$A,$A:$A,"&lt;"&amp;A4271))+SUMIFS(Movimentacao!$D:$D,Movimentacao!$C:$C,C4271,Movimentacao!$A:$A,A4271)</f>
        <v>70000</v>
      </c>
      <c r="E4271" s="2">
        <v>103</v>
      </c>
      <c r="F4271" s="2">
        <f t="shared" si="67"/>
        <v>7210000</v>
      </c>
    </row>
    <row r="4272" spans="1:6" x14ac:dyDescent="0.25">
      <c r="A4272" s="4">
        <v>44629</v>
      </c>
      <c r="B4272" t="s">
        <v>12</v>
      </c>
      <c r="C4272" t="s">
        <v>2691</v>
      </c>
      <c r="D4272" s="7">
        <f>SUMIFS($D:$D,$C:$C,C4272,$A:$A,_xlfn.MAXIFS($A:$A,$A:$A,"&lt;"&amp;A4272))+SUMIFS(Movimentacao!$D:$D,Movimentacao!$C:$C,C4272,Movimentacao!$A:$A,A4272)</f>
        <v>103215</v>
      </c>
      <c r="E4272" s="2">
        <v>104.01</v>
      </c>
      <c r="F4272" s="2">
        <f t="shared" si="67"/>
        <v>10735392.15</v>
      </c>
    </row>
    <row r="4273" spans="1:6" x14ac:dyDescent="0.25">
      <c r="A4273" s="4">
        <v>44629</v>
      </c>
      <c r="B4273" t="s">
        <v>12</v>
      </c>
      <c r="C4273" t="s">
        <v>2690</v>
      </c>
      <c r="D4273" s="7">
        <f>SUMIFS($D:$D,$C:$C,C4273,$A:$A,_xlfn.MAXIFS($A:$A,$A:$A,"&lt;"&amp;A4273))+SUMIFS(Movimentacao!$D:$D,Movimentacao!$C:$C,C4273,Movimentacao!$A:$A,A4273)</f>
        <v>56908</v>
      </c>
      <c r="E4273" s="2">
        <v>89.65</v>
      </c>
      <c r="F4273" s="2">
        <f t="shared" si="67"/>
        <v>5101802.2</v>
      </c>
    </row>
    <row r="4274" spans="1:6" x14ac:dyDescent="0.25">
      <c r="A4274" s="4">
        <v>44629</v>
      </c>
      <c r="B4274" t="s">
        <v>12</v>
      </c>
      <c r="C4274" t="s">
        <v>2685</v>
      </c>
      <c r="D4274" s="7">
        <f>SUMIFS($D:$D,$C:$C,C4274,$A:$A,_xlfn.MAXIFS($A:$A,$A:$A,"&lt;"&amp;A4274))+SUMIFS(Movimentacao!$D:$D,Movimentacao!$C:$C,C4274,Movimentacao!$A:$A,A4274)</f>
        <v>133513</v>
      </c>
      <c r="E4274" s="2">
        <v>98.7</v>
      </c>
      <c r="F4274" s="2">
        <f t="shared" si="67"/>
        <v>13177733.1</v>
      </c>
    </row>
    <row r="4275" spans="1:6" x14ac:dyDescent="0.25">
      <c r="A4275" s="4">
        <v>44629</v>
      </c>
      <c r="B4275" t="s">
        <v>12</v>
      </c>
      <c r="C4275" t="s">
        <v>2689</v>
      </c>
      <c r="D4275" s="7">
        <f>SUMIFS($D:$D,$C:$C,C4275,$A:$A,_xlfn.MAXIFS($A:$A,$A:$A,"&lt;"&amp;A4275))+SUMIFS(Movimentacao!$D:$D,Movimentacao!$C:$C,C4275,Movimentacao!$A:$A,A4275)</f>
        <v>266540</v>
      </c>
      <c r="E4275" s="2">
        <v>100.52</v>
      </c>
      <c r="F4275" s="2">
        <f t="shared" si="67"/>
        <v>26792600.800000001</v>
      </c>
    </row>
    <row r="4276" spans="1:6" x14ac:dyDescent="0.25">
      <c r="A4276" s="4">
        <v>44629</v>
      </c>
      <c r="B4276" t="s">
        <v>12</v>
      </c>
      <c r="C4276" t="s">
        <v>2687</v>
      </c>
      <c r="D4276" s="7">
        <f>SUMIFS($D:$D,$C:$C,C4276,$A:$A,_xlfn.MAXIFS($A:$A,$A:$A,"&lt;"&amp;A4276))+SUMIFS(Movimentacao!$D:$D,Movimentacao!$C:$C,C4276,Movimentacao!$A:$A,A4276)</f>
        <v>51911</v>
      </c>
      <c r="E4276" s="2">
        <v>71.209999999999994</v>
      </c>
      <c r="F4276" s="2">
        <f t="shared" si="67"/>
        <v>3696582.3099999996</v>
      </c>
    </row>
    <row r="4277" spans="1:6" x14ac:dyDescent="0.25">
      <c r="A4277" s="4">
        <v>44629</v>
      </c>
      <c r="B4277" t="s">
        <v>12</v>
      </c>
      <c r="C4277" t="s">
        <v>2682</v>
      </c>
      <c r="D4277" s="7">
        <f>SUMIFS($D:$D,$C:$C,C4277,$A:$A,_xlfn.MAXIFS($A:$A,$A:$A,"&lt;"&amp;A4277))+SUMIFS(Movimentacao!$D:$D,Movimentacao!$C:$C,C4277,Movimentacao!$A:$A,A4277)</f>
        <v>79643</v>
      </c>
      <c r="E4277" s="2">
        <v>86.22</v>
      </c>
      <c r="F4277" s="2">
        <f t="shared" si="67"/>
        <v>6866819.46</v>
      </c>
    </row>
    <row r="4278" spans="1:6" x14ac:dyDescent="0.25">
      <c r="A4278" s="4">
        <v>44629</v>
      </c>
      <c r="B4278" t="s">
        <v>12</v>
      </c>
      <c r="C4278" t="s">
        <v>2672</v>
      </c>
      <c r="D4278" s="7">
        <f>SUMIFS($D:$D,$C:$C,C4278,$A:$A,_xlfn.MAXIFS($A:$A,$A:$A,"&lt;"&amp;A4278))+SUMIFS(Movimentacao!$D:$D,Movimentacao!$C:$C,C4278,Movimentacao!$A:$A,A4278)</f>
        <v>14844</v>
      </c>
      <c r="E4278" s="2">
        <v>74.64</v>
      </c>
      <c r="F4278" s="2">
        <f t="shared" si="67"/>
        <v>1107956.1599999999</v>
      </c>
    </row>
    <row r="4279" spans="1:6" x14ac:dyDescent="0.25">
      <c r="A4279" s="4">
        <v>44629</v>
      </c>
      <c r="B4279" t="s">
        <v>12</v>
      </c>
      <c r="C4279" t="s">
        <v>2671</v>
      </c>
      <c r="D4279" s="7">
        <f>SUMIFS($D:$D,$C:$C,C4279,$A:$A,_xlfn.MAXIFS($A:$A,$A:$A,"&lt;"&amp;A4279))+SUMIFS(Movimentacao!$D:$D,Movimentacao!$C:$C,C4279,Movimentacao!$A:$A,A4279)</f>
        <v>32373</v>
      </c>
      <c r="E4279" s="2">
        <v>163.79</v>
      </c>
      <c r="F4279" s="2">
        <f t="shared" si="67"/>
        <v>5302373.67</v>
      </c>
    </row>
    <row r="4280" spans="1:6" x14ac:dyDescent="0.25">
      <c r="A4280" s="4">
        <v>44629</v>
      </c>
      <c r="B4280" t="s">
        <v>12</v>
      </c>
      <c r="C4280" t="s">
        <v>56</v>
      </c>
      <c r="D4280" s="7">
        <f>SUMIFS($D:$D,$C:$C,C4280,$A:$A,_xlfn.MAXIFS($A:$A,$A:$A,"&lt;"&amp;A4280))+SUMIFS(Movimentacao!$D:$D,Movimentacao!$C:$C,C4280,Movimentacao!$A:$A,A4280)</f>
        <v>29618</v>
      </c>
      <c r="E4280" s="2">
        <v>98.87</v>
      </c>
      <c r="F4280" s="2">
        <f t="shared" si="67"/>
        <v>2928331.66</v>
      </c>
    </row>
    <row r="4281" spans="1:6" x14ac:dyDescent="0.25">
      <c r="A4281" s="4">
        <v>44629</v>
      </c>
      <c r="B4281" t="s">
        <v>12</v>
      </c>
      <c r="C4281" t="s">
        <v>48</v>
      </c>
      <c r="D4281" s="7">
        <f>SUMIFS($D:$D,$C:$C,C4281,$A:$A,_xlfn.MAXIFS($A:$A,$A:$A,"&lt;"&amp;A4281))+SUMIFS(Movimentacao!$D:$D,Movimentacao!$C:$C,C4281,Movimentacao!$A:$A,A4281)</f>
        <v>37548</v>
      </c>
      <c r="E4281" s="2">
        <v>97.54</v>
      </c>
      <c r="F4281" s="2">
        <f t="shared" si="67"/>
        <v>3662431.9200000004</v>
      </c>
    </row>
    <row r="4282" spans="1:6" x14ac:dyDescent="0.25">
      <c r="A4282" s="4">
        <v>44629</v>
      </c>
      <c r="B4282" t="s">
        <v>12</v>
      </c>
      <c r="C4282" t="s">
        <v>49</v>
      </c>
      <c r="D4282" s="7">
        <f>SUMIFS($D:$D,$C:$C,C4282,$A:$A,_xlfn.MAXIFS($A:$A,$A:$A,"&lt;"&amp;A4282))+SUMIFS(Movimentacao!$D:$D,Movimentacao!$C:$C,C4282,Movimentacao!$A:$A,A4282)</f>
        <v>32774</v>
      </c>
      <c r="E4282" s="2">
        <v>73.31</v>
      </c>
      <c r="F4282" s="2">
        <f t="shared" si="67"/>
        <v>2402661.94</v>
      </c>
    </row>
    <row r="4283" spans="1:6" x14ac:dyDescent="0.25">
      <c r="A4283" s="4">
        <v>44629</v>
      </c>
      <c r="B4283" t="s">
        <v>12</v>
      </c>
      <c r="C4283" t="s">
        <v>50</v>
      </c>
      <c r="D4283" s="7">
        <f>SUMIFS($D:$D,$C:$C,C4283,$A:$A,_xlfn.MAXIFS($A:$A,$A:$A,"&lt;"&amp;A4283))+SUMIFS(Movimentacao!$D:$D,Movimentacao!$C:$C,C4283,Movimentacao!$A:$A,A4283)</f>
        <v>73646</v>
      </c>
      <c r="E4283" s="2">
        <v>97.46</v>
      </c>
      <c r="F4283" s="2">
        <f t="shared" si="67"/>
        <v>7177539.1599999992</v>
      </c>
    </row>
    <row r="4284" spans="1:6" x14ac:dyDescent="0.25">
      <c r="A4284" s="4">
        <v>44629</v>
      </c>
      <c r="B4284" t="s">
        <v>12</v>
      </c>
      <c r="C4284" t="s">
        <v>47</v>
      </c>
      <c r="D4284" s="7">
        <f>SUMIFS($D:$D,$C:$C,C4284,$A:$A,_xlfn.MAXIFS($A:$A,$A:$A,"&lt;"&amp;A4284))+SUMIFS(Movimentacao!$D:$D,Movimentacao!$C:$C,C4284,Movimentacao!$A:$A,A4284)</f>
        <v>72562</v>
      </c>
      <c r="E4284" s="2">
        <v>77.150000000000006</v>
      </c>
      <c r="F4284" s="2">
        <f t="shared" si="67"/>
        <v>5598158.3000000007</v>
      </c>
    </row>
    <row r="4285" spans="1:6" x14ac:dyDescent="0.25">
      <c r="A4285" s="4">
        <v>44629</v>
      </c>
      <c r="B4285" t="s">
        <v>12</v>
      </c>
      <c r="C4285" t="s">
        <v>52</v>
      </c>
      <c r="D4285" s="7">
        <f>SUMIFS($D:$D,$C:$C,C4285,$A:$A,_xlfn.MAXIFS($A:$A,$A:$A,"&lt;"&amp;A4285))+SUMIFS(Movimentacao!$D:$D,Movimentacao!$C:$C,C4285,Movimentacao!$A:$A,A4285)</f>
        <v>150058</v>
      </c>
      <c r="E4285" s="2">
        <v>96.45</v>
      </c>
      <c r="F4285" s="2">
        <f t="shared" si="67"/>
        <v>14473094.1</v>
      </c>
    </row>
    <row r="4286" spans="1:6" x14ac:dyDescent="0.25">
      <c r="A4286" s="4">
        <v>44629</v>
      </c>
      <c r="B4286" t="s">
        <v>12</v>
      </c>
      <c r="C4286" t="s">
        <v>54</v>
      </c>
      <c r="D4286" s="7">
        <f>SUMIFS($D:$D,$C:$C,C4286,$A:$A,_xlfn.MAXIFS($A:$A,$A:$A,"&lt;"&amp;A4286))+SUMIFS(Movimentacao!$D:$D,Movimentacao!$C:$C,C4286,Movimentacao!$A:$A,A4286)</f>
        <v>84256</v>
      </c>
      <c r="E4286" s="2">
        <v>49.65</v>
      </c>
      <c r="F4286" s="2">
        <f t="shared" si="67"/>
        <v>4183310.4</v>
      </c>
    </row>
    <row r="4287" spans="1:6" x14ac:dyDescent="0.25">
      <c r="A4287" s="4">
        <v>44629</v>
      </c>
      <c r="B4287" t="s">
        <v>12</v>
      </c>
      <c r="C4287" t="s">
        <v>55</v>
      </c>
      <c r="D4287" s="7">
        <f>SUMIFS($D:$D,$C:$C,C4287,$A:$A,_xlfn.MAXIFS($A:$A,$A:$A,"&lt;"&amp;A4287))+SUMIFS(Movimentacao!$D:$D,Movimentacao!$C:$C,C4287,Movimentacao!$A:$A,A4287)</f>
        <v>30794</v>
      </c>
      <c r="E4287" s="2">
        <v>95.3</v>
      </c>
      <c r="F4287" s="2">
        <f t="shared" si="67"/>
        <v>2934668.1999999997</v>
      </c>
    </row>
    <row r="4288" spans="1:6" x14ac:dyDescent="0.25">
      <c r="A4288" s="4">
        <v>44629</v>
      </c>
      <c r="B4288" t="s">
        <v>12</v>
      </c>
      <c r="C4288" t="s">
        <v>51</v>
      </c>
      <c r="D4288" s="7">
        <f>SUMIFS($D:$D,$C:$C,C4288,$A:$A,_xlfn.MAXIFS($A:$A,$A:$A,"&lt;"&amp;A4288))+SUMIFS(Movimentacao!$D:$D,Movimentacao!$C:$C,C4288,Movimentacao!$A:$A,A4288)</f>
        <v>42034</v>
      </c>
      <c r="E4288" s="2">
        <v>112.5</v>
      </c>
      <c r="F4288" s="2">
        <f t="shared" si="67"/>
        <v>4728825</v>
      </c>
    </row>
    <row r="4289" spans="1:6" x14ac:dyDescent="0.25">
      <c r="A4289" s="4">
        <v>44630</v>
      </c>
      <c r="B4289" t="s">
        <v>12</v>
      </c>
      <c r="C4289" t="s">
        <v>2680</v>
      </c>
      <c r="D4289" s="7">
        <f>SUMIFS($D:$D,$C:$C,C4289,$A:$A,_xlfn.MAXIFS($A:$A,$A:$A,"&lt;"&amp;A4289))+SUMIFS(Movimentacao!$D:$D,Movimentacao!$C:$C,C4289,Movimentacao!$A:$A,A4289)</f>
        <v>147415</v>
      </c>
      <c r="E4289" s="2">
        <v>100.59</v>
      </c>
      <c r="F4289" s="2">
        <f t="shared" si="67"/>
        <v>14828474.85</v>
      </c>
    </row>
    <row r="4290" spans="1:6" x14ac:dyDescent="0.25">
      <c r="A4290" s="4">
        <v>44630</v>
      </c>
      <c r="B4290" t="s">
        <v>12</v>
      </c>
      <c r="C4290" t="s">
        <v>2692</v>
      </c>
      <c r="D4290" s="7">
        <f>SUMIFS($D:$D,$C:$C,C4290,$A:$A,_xlfn.MAXIFS($A:$A,$A:$A,"&lt;"&amp;A4290))+SUMIFS(Movimentacao!$D:$D,Movimentacao!$C:$C,C4290,Movimentacao!$A:$A,A4290)</f>
        <v>0</v>
      </c>
      <c r="E4290" s="2">
        <v>103</v>
      </c>
      <c r="F4290" s="2">
        <f t="shared" si="67"/>
        <v>0</v>
      </c>
    </row>
    <row r="4291" spans="1:6" x14ac:dyDescent="0.25">
      <c r="A4291" s="4">
        <v>44630</v>
      </c>
      <c r="B4291" t="s">
        <v>12</v>
      </c>
      <c r="C4291" t="s">
        <v>2691</v>
      </c>
      <c r="D4291" s="7">
        <f>SUMIFS($D:$D,$C:$C,C4291,$A:$A,_xlfn.MAXIFS($A:$A,$A:$A,"&lt;"&amp;A4291))+SUMIFS(Movimentacao!$D:$D,Movimentacao!$C:$C,C4291,Movimentacao!$A:$A,A4291)</f>
        <v>103215</v>
      </c>
      <c r="E4291" s="2">
        <v>104.41</v>
      </c>
      <c r="F4291" s="2">
        <f t="shared" si="67"/>
        <v>10776678.15</v>
      </c>
    </row>
    <row r="4292" spans="1:6" x14ac:dyDescent="0.25">
      <c r="A4292" s="4">
        <v>44630</v>
      </c>
      <c r="B4292" t="s">
        <v>12</v>
      </c>
      <c r="C4292" t="s">
        <v>2690</v>
      </c>
      <c r="D4292" s="7">
        <f>SUMIFS($D:$D,$C:$C,C4292,$A:$A,_xlfn.MAXIFS($A:$A,$A:$A,"&lt;"&amp;A4292))+SUMIFS(Movimentacao!$D:$D,Movimentacao!$C:$C,C4292,Movimentacao!$A:$A,A4292)</f>
        <v>56908</v>
      </c>
      <c r="E4292" s="2">
        <v>90</v>
      </c>
      <c r="F4292" s="2">
        <f t="shared" si="67"/>
        <v>5121720</v>
      </c>
    </row>
    <row r="4293" spans="1:6" x14ac:dyDescent="0.25">
      <c r="A4293" s="4">
        <v>44630</v>
      </c>
      <c r="B4293" t="s">
        <v>12</v>
      </c>
      <c r="C4293" t="s">
        <v>2685</v>
      </c>
      <c r="D4293" s="7">
        <f>SUMIFS($D:$D,$C:$C,C4293,$A:$A,_xlfn.MAXIFS($A:$A,$A:$A,"&lt;"&amp;A4293))+SUMIFS(Movimentacao!$D:$D,Movimentacao!$C:$C,C4293,Movimentacao!$A:$A,A4293)</f>
        <v>133513</v>
      </c>
      <c r="E4293" s="2">
        <v>98.65</v>
      </c>
      <c r="F4293" s="2">
        <f t="shared" si="67"/>
        <v>13171057.450000001</v>
      </c>
    </row>
    <row r="4294" spans="1:6" x14ac:dyDescent="0.25">
      <c r="A4294" s="4">
        <v>44630</v>
      </c>
      <c r="B4294" t="s">
        <v>12</v>
      </c>
      <c r="C4294" t="s">
        <v>2689</v>
      </c>
      <c r="D4294" s="7">
        <f>SUMIFS($D:$D,$C:$C,C4294,$A:$A,_xlfn.MAXIFS($A:$A,$A:$A,"&lt;"&amp;A4294))+SUMIFS(Movimentacao!$D:$D,Movimentacao!$C:$C,C4294,Movimentacao!$A:$A,A4294)</f>
        <v>266540</v>
      </c>
      <c r="E4294" s="2">
        <v>100.22</v>
      </c>
      <c r="F4294" s="2">
        <f t="shared" si="67"/>
        <v>26712638.800000001</v>
      </c>
    </row>
    <row r="4295" spans="1:6" x14ac:dyDescent="0.25">
      <c r="A4295" s="4">
        <v>44630</v>
      </c>
      <c r="B4295" t="s">
        <v>12</v>
      </c>
      <c r="C4295" t="s">
        <v>2687</v>
      </c>
      <c r="D4295" s="7">
        <f>SUMIFS($D:$D,$C:$C,C4295,$A:$A,_xlfn.MAXIFS($A:$A,$A:$A,"&lt;"&amp;A4295))+SUMIFS(Movimentacao!$D:$D,Movimentacao!$C:$C,C4295,Movimentacao!$A:$A,A4295)</f>
        <v>51911</v>
      </c>
      <c r="E4295" s="2">
        <v>71.11</v>
      </c>
      <c r="F4295" s="2">
        <f t="shared" si="67"/>
        <v>3691391.21</v>
      </c>
    </row>
    <row r="4296" spans="1:6" x14ac:dyDescent="0.25">
      <c r="A4296" s="4">
        <v>44630</v>
      </c>
      <c r="B4296" t="s">
        <v>12</v>
      </c>
      <c r="C4296" t="s">
        <v>2682</v>
      </c>
      <c r="D4296" s="7">
        <f>SUMIFS($D:$D,$C:$C,C4296,$A:$A,_xlfn.MAXIFS($A:$A,$A:$A,"&lt;"&amp;A4296))+SUMIFS(Movimentacao!$D:$D,Movimentacao!$C:$C,C4296,Movimentacao!$A:$A,A4296)</f>
        <v>79643</v>
      </c>
      <c r="E4296" s="2">
        <v>86.2</v>
      </c>
      <c r="F4296" s="2">
        <f t="shared" si="67"/>
        <v>6865226.6000000006</v>
      </c>
    </row>
    <row r="4297" spans="1:6" x14ac:dyDescent="0.25">
      <c r="A4297" s="4">
        <v>44630</v>
      </c>
      <c r="B4297" t="s">
        <v>12</v>
      </c>
      <c r="C4297" t="s">
        <v>2672</v>
      </c>
      <c r="D4297" s="7">
        <f>SUMIFS($D:$D,$C:$C,C4297,$A:$A,_xlfn.MAXIFS($A:$A,$A:$A,"&lt;"&amp;A4297))+SUMIFS(Movimentacao!$D:$D,Movimentacao!$C:$C,C4297,Movimentacao!$A:$A,A4297)</f>
        <v>14844</v>
      </c>
      <c r="E4297" s="2">
        <v>74.05</v>
      </c>
      <c r="F4297" s="2">
        <f t="shared" ref="F4297:F4360" si="68">D4297*E4297</f>
        <v>1099198.2</v>
      </c>
    </row>
    <row r="4298" spans="1:6" x14ac:dyDescent="0.25">
      <c r="A4298" s="4">
        <v>44630</v>
      </c>
      <c r="B4298" t="s">
        <v>12</v>
      </c>
      <c r="C4298" t="s">
        <v>2693</v>
      </c>
      <c r="D4298" s="7">
        <f>SUMIFS($D:$D,$C:$C,C4298,$A:$A,_xlfn.MAXIFS($A:$A,$A:$A,"&lt;"&amp;A4298))+SUMIFS(Movimentacao!$D:$D,Movimentacao!$C:$C,C4298,Movimentacao!$A:$A,A4298)</f>
        <v>70000</v>
      </c>
      <c r="E4298" s="2">
        <v>103</v>
      </c>
      <c r="F4298" s="2">
        <f t="shared" si="68"/>
        <v>7210000</v>
      </c>
    </row>
    <row r="4299" spans="1:6" x14ac:dyDescent="0.25">
      <c r="A4299" s="4">
        <v>44630</v>
      </c>
      <c r="B4299" t="s">
        <v>12</v>
      </c>
      <c r="C4299" t="s">
        <v>56</v>
      </c>
      <c r="D4299" s="7">
        <f>SUMIFS($D:$D,$C:$C,C4299,$A:$A,_xlfn.MAXIFS($A:$A,$A:$A,"&lt;"&amp;A4299))+SUMIFS(Movimentacao!$D:$D,Movimentacao!$C:$C,C4299,Movimentacao!$A:$A,A4299)</f>
        <v>29618</v>
      </c>
      <c r="E4299" s="2">
        <v>100.9</v>
      </c>
      <c r="F4299" s="2">
        <f t="shared" si="68"/>
        <v>2988456.2</v>
      </c>
    </row>
    <row r="4300" spans="1:6" x14ac:dyDescent="0.25">
      <c r="A4300" s="4">
        <v>44630</v>
      </c>
      <c r="B4300" t="s">
        <v>12</v>
      </c>
      <c r="C4300" t="s">
        <v>47</v>
      </c>
      <c r="D4300" s="7">
        <f>SUMIFS($D:$D,$C:$C,C4300,$A:$A,_xlfn.MAXIFS($A:$A,$A:$A,"&lt;"&amp;A4300))+SUMIFS(Movimentacao!$D:$D,Movimentacao!$C:$C,C4300,Movimentacao!$A:$A,A4300)</f>
        <v>72562</v>
      </c>
      <c r="E4300" s="2">
        <v>77.02</v>
      </c>
      <c r="F4300" s="2">
        <f t="shared" si="68"/>
        <v>5588725.2399999993</v>
      </c>
    </row>
    <row r="4301" spans="1:6" x14ac:dyDescent="0.25">
      <c r="A4301" s="4">
        <v>44630</v>
      </c>
      <c r="B4301" t="s">
        <v>12</v>
      </c>
      <c r="C4301" t="s">
        <v>48</v>
      </c>
      <c r="D4301" s="7">
        <f>SUMIFS($D:$D,$C:$C,C4301,$A:$A,_xlfn.MAXIFS($A:$A,$A:$A,"&lt;"&amp;A4301))+SUMIFS(Movimentacao!$D:$D,Movimentacao!$C:$C,C4301,Movimentacao!$A:$A,A4301)</f>
        <v>37548</v>
      </c>
      <c r="E4301" s="2">
        <v>97.29</v>
      </c>
      <c r="F4301" s="2">
        <f t="shared" si="68"/>
        <v>3653044.9200000004</v>
      </c>
    </row>
    <row r="4302" spans="1:6" x14ac:dyDescent="0.25">
      <c r="A4302" s="4">
        <v>44630</v>
      </c>
      <c r="B4302" t="s">
        <v>12</v>
      </c>
      <c r="C4302" t="s">
        <v>49</v>
      </c>
      <c r="D4302" s="7">
        <f>SUMIFS($D:$D,$C:$C,C4302,$A:$A,_xlfn.MAXIFS($A:$A,$A:$A,"&lt;"&amp;A4302))+SUMIFS(Movimentacao!$D:$D,Movimentacao!$C:$C,C4302,Movimentacao!$A:$A,A4302)</f>
        <v>32774</v>
      </c>
      <c r="E4302" s="2">
        <v>74</v>
      </c>
      <c r="F4302" s="2">
        <f t="shared" si="68"/>
        <v>2425276</v>
      </c>
    </row>
    <row r="4303" spans="1:6" x14ac:dyDescent="0.25">
      <c r="A4303" s="4">
        <v>44630</v>
      </c>
      <c r="B4303" t="s">
        <v>12</v>
      </c>
      <c r="C4303" t="s">
        <v>50</v>
      </c>
      <c r="D4303" s="7">
        <f>SUMIFS($D:$D,$C:$C,C4303,$A:$A,_xlfn.MAXIFS($A:$A,$A:$A,"&lt;"&amp;A4303))+SUMIFS(Movimentacao!$D:$D,Movimentacao!$C:$C,C4303,Movimentacao!$A:$A,A4303)</f>
        <v>73646</v>
      </c>
      <c r="E4303" s="2">
        <v>97.5</v>
      </c>
      <c r="F4303" s="2">
        <f t="shared" si="68"/>
        <v>7180485</v>
      </c>
    </row>
    <row r="4304" spans="1:6" x14ac:dyDescent="0.25">
      <c r="A4304" s="4">
        <v>44630</v>
      </c>
      <c r="B4304" t="s">
        <v>12</v>
      </c>
      <c r="C4304" t="s">
        <v>2671</v>
      </c>
      <c r="D4304" s="7">
        <f>SUMIFS($D:$D,$C:$C,C4304,$A:$A,_xlfn.MAXIFS($A:$A,$A:$A,"&lt;"&amp;A4304))+SUMIFS(Movimentacao!$D:$D,Movimentacao!$C:$C,C4304,Movimentacao!$A:$A,A4304)</f>
        <v>32373</v>
      </c>
      <c r="E4304" s="2">
        <v>163.69999999999999</v>
      </c>
      <c r="F4304" s="2">
        <f t="shared" si="68"/>
        <v>5299460.0999999996</v>
      </c>
    </row>
    <row r="4305" spans="1:6" x14ac:dyDescent="0.25">
      <c r="A4305" s="4">
        <v>44630</v>
      </c>
      <c r="B4305" t="s">
        <v>12</v>
      </c>
      <c r="C4305" t="s">
        <v>52</v>
      </c>
      <c r="D4305" s="7">
        <f>SUMIFS($D:$D,$C:$C,C4305,$A:$A,_xlfn.MAXIFS($A:$A,$A:$A,"&lt;"&amp;A4305))+SUMIFS(Movimentacao!$D:$D,Movimentacao!$C:$C,C4305,Movimentacao!$A:$A,A4305)</f>
        <v>150058</v>
      </c>
      <c r="E4305" s="2">
        <v>96.2</v>
      </c>
      <c r="F4305" s="2">
        <f t="shared" si="68"/>
        <v>14435579.6</v>
      </c>
    </row>
    <row r="4306" spans="1:6" x14ac:dyDescent="0.25">
      <c r="A4306" s="4">
        <v>44630</v>
      </c>
      <c r="B4306" t="s">
        <v>12</v>
      </c>
      <c r="C4306" t="s">
        <v>54</v>
      </c>
      <c r="D4306" s="7">
        <f>SUMIFS($D:$D,$C:$C,C4306,$A:$A,_xlfn.MAXIFS($A:$A,$A:$A,"&lt;"&amp;A4306))+SUMIFS(Movimentacao!$D:$D,Movimentacao!$C:$C,C4306,Movimentacao!$A:$A,A4306)</f>
        <v>84256</v>
      </c>
      <c r="E4306" s="2">
        <v>49.53</v>
      </c>
      <c r="F4306" s="2">
        <f t="shared" si="68"/>
        <v>4173199.68</v>
      </c>
    </row>
    <row r="4307" spans="1:6" x14ac:dyDescent="0.25">
      <c r="A4307" s="4">
        <v>44630</v>
      </c>
      <c r="B4307" t="s">
        <v>12</v>
      </c>
      <c r="C4307" t="s">
        <v>55</v>
      </c>
      <c r="D4307" s="7">
        <f>SUMIFS($D:$D,$C:$C,C4307,$A:$A,_xlfn.MAXIFS($A:$A,$A:$A,"&lt;"&amp;A4307))+SUMIFS(Movimentacao!$D:$D,Movimentacao!$C:$C,C4307,Movimentacao!$A:$A,A4307)</f>
        <v>30794</v>
      </c>
      <c r="E4307" s="2">
        <v>95</v>
      </c>
      <c r="F4307" s="2">
        <f t="shared" si="68"/>
        <v>2925430</v>
      </c>
    </row>
    <row r="4308" spans="1:6" x14ac:dyDescent="0.25">
      <c r="A4308" s="4">
        <v>44630</v>
      </c>
      <c r="B4308" t="s">
        <v>12</v>
      </c>
      <c r="C4308" t="s">
        <v>51</v>
      </c>
      <c r="D4308" s="7">
        <f>SUMIFS($D:$D,$C:$C,C4308,$A:$A,_xlfn.MAXIFS($A:$A,$A:$A,"&lt;"&amp;A4308))+SUMIFS(Movimentacao!$D:$D,Movimentacao!$C:$C,C4308,Movimentacao!$A:$A,A4308)</f>
        <v>42034</v>
      </c>
      <c r="E4308" s="2">
        <v>111.03</v>
      </c>
      <c r="F4308" s="2">
        <f t="shared" si="68"/>
        <v>4667035.0200000005</v>
      </c>
    </row>
    <row r="4309" spans="1:6" x14ac:dyDescent="0.25">
      <c r="A4309" s="4">
        <v>44631</v>
      </c>
      <c r="B4309" t="s">
        <v>12</v>
      </c>
      <c r="C4309" t="s">
        <v>2680</v>
      </c>
      <c r="D4309" s="7">
        <f>SUMIFS($D:$D,$C:$C,C4309,$A:$A,_xlfn.MAXIFS($A:$A,$A:$A,"&lt;"&amp;A4309))+SUMIFS(Movimentacao!$D:$D,Movimentacao!$C:$C,C4309,Movimentacao!$A:$A,A4309)</f>
        <v>147415</v>
      </c>
      <c r="E4309" s="2">
        <v>99.11</v>
      </c>
      <c r="F4309" s="2">
        <f t="shared" si="68"/>
        <v>14610300.65</v>
      </c>
    </row>
    <row r="4310" spans="1:6" x14ac:dyDescent="0.25">
      <c r="A4310" s="4">
        <v>44631</v>
      </c>
      <c r="B4310" t="s">
        <v>12</v>
      </c>
      <c r="C4310" t="s">
        <v>2693</v>
      </c>
      <c r="D4310" s="7">
        <f>SUMIFS($D:$D,$C:$C,C4310,$A:$A,_xlfn.MAXIFS($A:$A,$A:$A,"&lt;"&amp;A4310))+SUMIFS(Movimentacao!$D:$D,Movimentacao!$C:$C,C4310,Movimentacao!$A:$A,A4310)</f>
        <v>70000</v>
      </c>
      <c r="E4310" s="2">
        <v>103.06</v>
      </c>
      <c r="F4310" s="2">
        <f t="shared" si="68"/>
        <v>7214200</v>
      </c>
    </row>
    <row r="4311" spans="1:6" x14ac:dyDescent="0.25">
      <c r="A4311" s="4">
        <v>44631</v>
      </c>
      <c r="B4311" t="s">
        <v>12</v>
      </c>
      <c r="C4311" t="s">
        <v>2691</v>
      </c>
      <c r="D4311" s="7">
        <f>SUMIFS($D:$D,$C:$C,C4311,$A:$A,_xlfn.MAXIFS($A:$A,$A:$A,"&lt;"&amp;A4311))+SUMIFS(Movimentacao!$D:$D,Movimentacao!$C:$C,C4311,Movimentacao!$A:$A,A4311)</f>
        <v>103215</v>
      </c>
      <c r="E4311" s="2">
        <v>103.5</v>
      </c>
      <c r="F4311" s="2">
        <f t="shared" si="68"/>
        <v>10682752.5</v>
      </c>
    </row>
    <row r="4312" spans="1:6" x14ac:dyDescent="0.25">
      <c r="A4312" s="4">
        <v>44631</v>
      </c>
      <c r="B4312" t="s">
        <v>12</v>
      </c>
      <c r="C4312" t="s">
        <v>2690</v>
      </c>
      <c r="D4312" s="7">
        <f>SUMIFS($D:$D,$C:$C,C4312,$A:$A,_xlfn.MAXIFS($A:$A,$A:$A,"&lt;"&amp;A4312))+SUMIFS(Movimentacao!$D:$D,Movimentacao!$C:$C,C4312,Movimentacao!$A:$A,A4312)</f>
        <v>56908</v>
      </c>
      <c r="E4312" s="2">
        <v>89.06</v>
      </c>
      <c r="F4312" s="2">
        <f t="shared" si="68"/>
        <v>5068226.4800000004</v>
      </c>
    </row>
    <row r="4313" spans="1:6" x14ac:dyDescent="0.25">
      <c r="A4313" s="4">
        <v>44631</v>
      </c>
      <c r="B4313" t="s">
        <v>12</v>
      </c>
      <c r="C4313" t="s">
        <v>2685</v>
      </c>
      <c r="D4313" s="7">
        <f>SUMIFS($D:$D,$C:$C,C4313,$A:$A,_xlfn.MAXIFS($A:$A,$A:$A,"&lt;"&amp;A4313))+SUMIFS(Movimentacao!$D:$D,Movimentacao!$C:$C,C4313,Movimentacao!$A:$A,A4313)</f>
        <v>133513</v>
      </c>
      <c r="E4313" s="2">
        <v>98.55</v>
      </c>
      <c r="F4313" s="2">
        <f t="shared" si="68"/>
        <v>13157706.15</v>
      </c>
    </row>
    <row r="4314" spans="1:6" x14ac:dyDescent="0.25">
      <c r="A4314" s="4">
        <v>44631</v>
      </c>
      <c r="B4314" t="s">
        <v>12</v>
      </c>
      <c r="C4314" t="s">
        <v>2689</v>
      </c>
      <c r="D4314" s="7">
        <f>SUMIFS($D:$D,$C:$C,C4314,$A:$A,_xlfn.MAXIFS($A:$A,$A:$A,"&lt;"&amp;A4314))+SUMIFS(Movimentacao!$D:$D,Movimentacao!$C:$C,C4314,Movimentacao!$A:$A,A4314)</f>
        <v>266540</v>
      </c>
      <c r="E4314" s="2">
        <v>99.45</v>
      </c>
      <c r="F4314" s="2">
        <f t="shared" si="68"/>
        <v>26507403</v>
      </c>
    </row>
    <row r="4315" spans="1:6" x14ac:dyDescent="0.25">
      <c r="A4315" s="4">
        <v>44631</v>
      </c>
      <c r="B4315" t="s">
        <v>12</v>
      </c>
      <c r="C4315" t="s">
        <v>2687</v>
      </c>
      <c r="D4315" s="7">
        <f>SUMIFS($D:$D,$C:$C,C4315,$A:$A,_xlfn.MAXIFS($A:$A,$A:$A,"&lt;"&amp;A4315))+SUMIFS(Movimentacao!$D:$D,Movimentacao!$C:$C,C4315,Movimentacao!$A:$A,A4315)</f>
        <v>51911</v>
      </c>
      <c r="E4315" s="2">
        <v>70</v>
      </c>
      <c r="F4315" s="2">
        <f t="shared" si="68"/>
        <v>3633770</v>
      </c>
    </row>
    <row r="4316" spans="1:6" x14ac:dyDescent="0.25">
      <c r="A4316" s="4">
        <v>44631</v>
      </c>
      <c r="B4316" t="s">
        <v>12</v>
      </c>
      <c r="C4316" t="s">
        <v>2682</v>
      </c>
      <c r="D4316" s="7">
        <f>SUMIFS($D:$D,$C:$C,C4316,$A:$A,_xlfn.MAXIFS($A:$A,$A:$A,"&lt;"&amp;A4316))+SUMIFS(Movimentacao!$D:$D,Movimentacao!$C:$C,C4316,Movimentacao!$A:$A,A4316)</f>
        <v>79643</v>
      </c>
      <c r="E4316" s="2">
        <v>86.39</v>
      </c>
      <c r="F4316" s="2">
        <f t="shared" si="68"/>
        <v>6880358.7700000005</v>
      </c>
    </row>
    <row r="4317" spans="1:6" x14ac:dyDescent="0.25">
      <c r="A4317" s="4">
        <v>44631</v>
      </c>
      <c r="B4317" t="s">
        <v>12</v>
      </c>
      <c r="C4317" t="s">
        <v>2672</v>
      </c>
      <c r="D4317" s="7">
        <f>SUMIFS($D:$D,$C:$C,C4317,$A:$A,_xlfn.MAXIFS($A:$A,$A:$A,"&lt;"&amp;A4317))+SUMIFS(Movimentacao!$D:$D,Movimentacao!$C:$C,C4317,Movimentacao!$A:$A,A4317)</f>
        <v>14844</v>
      </c>
      <c r="E4317" s="2">
        <v>74.12</v>
      </c>
      <c r="F4317" s="2">
        <f t="shared" si="68"/>
        <v>1100237.28</v>
      </c>
    </row>
    <row r="4318" spans="1:6" x14ac:dyDescent="0.25">
      <c r="A4318" s="4">
        <v>44631</v>
      </c>
      <c r="B4318" t="s">
        <v>12</v>
      </c>
      <c r="C4318" t="s">
        <v>56</v>
      </c>
      <c r="D4318" s="7">
        <f>SUMIFS($D:$D,$C:$C,C4318,$A:$A,_xlfn.MAXIFS($A:$A,$A:$A,"&lt;"&amp;A4318))+SUMIFS(Movimentacao!$D:$D,Movimentacao!$C:$C,C4318,Movimentacao!$A:$A,A4318)</f>
        <v>29618</v>
      </c>
      <c r="E4318" s="2">
        <v>101.56</v>
      </c>
      <c r="F4318" s="2">
        <f t="shared" si="68"/>
        <v>3008004.08</v>
      </c>
    </row>
    <row r="4319" spans="1:6" x14ac:dyDescent="0.25">
      <c r="A4319" s="4">
        <v>44631</v>
      </c>
      <c r="B4319" t="s">
        <v>12</v>
      </c>
      <c r="C4319" t="s">
        <v>47</v>
      </c>
      <c r="D4319" s="7">
        <f>SUMIFS($D:$D,$C:$C,C4319,$A:$A,_xlfn.MAXIFS($A:$A,$A:$A,"&lt;"&amp;A4319))+SUMIFS(Movimentacao!$D:$D,Movimentacao!$C:$C,C4319,Movimentacao!$A:$A,A4319)</f>
        <v>72562</v>
      </c>
      <c r="E4319" s="2">
        <v>76.7</v>
      </c>
      <c r="F4319" s="2">
        <f t="shared" si="68"/>
        <v>5565505.4000000004</v>
      </c>
    </row>
    <row r="4320" spans="1:6" x14ac:dyDescent="0.25">
      <c r="A4320" s="4">
        <v>44631</v>
      </c>
      <c r="B4320" t="s">
        <v>12</v>
      </c>
      <c r="C4320" t="s">
        <v>55</v>
      </c>
      <c r="D4320" s="7">
        <f>SUMIFS($D:$D,$C:$C,C4320,$A:$A,_xlfn.MAXIFS($A:$A,$A:$A,"&lt;"&amp;A4320))+SUMIFS(Movimentacao!$D:$D,Movimentacao!$C:$C,C4320,Movimentacao!$A:$A,A4320)</f>
        <v>30794</v>
      </c>
      <c r="E4320" s="2">
        <v>94.32</v>
      </c>
      <c r="F4320" s="2">
        <f t="shared" si="68"/>
        <v>2904490.0799999996</v>
      </c>
    </row>
    <row r="4321" spans="1:6" x14ac:dyDescent="0.25">
      <c r="A4321" s="4">
        <v>44631</v>
      </c>
      <c r="B4321" t="s">
        <v>12</v>
      </c>
      <c r="C4321" t="s">
        <v>54</v>
      </c>
      <c r="D4321" s="7">
        <f>SUMIFS($D:$D,$C:$C,C4321,$A:$A,_xlfn.MAXIFS($A:$A,$A:$A,"&lt;"&amp;A4321))+SUMIFS(Movimentacao!$D:$D,Movimentacao!$C:$C,C4321,Movimentacao!$A:$A,A4321)</f>
        <v>84256</v>
      </c>
      <c r="E4321" s="2">
        <v>49.49</v>
      </c>
      <c r="F4321" s="2">
        <f t="shared" si="68"/>
        <v>4169829.44</v>
      </c>
    </row>
    <row r="4322" spans="1:6" x14ac:dyDescent="0.25">
      <c r="A4322" s="4">
        <v>44631</v>
      </c>
      <c r="B4322" t="s">
        <v>12</v>
      </c>
      <c r="C4322" t="s">
        <v>52</v>
      </c>
      <c r="D4322" s="7">
        <f>SUMIFS($D:$D,$C:$C,C4322,$A:$A,_xlfn.MAXIFS($A:$A,$A:$A,"&lt;"&amp;A4322))+SUMIFS(Movimentacao!$D:$D,Movimentacao!$C:$C,C4322,Movimentacao!$A:$A,A4322)</f>
        <v>150058</v>
      </c>
      <c r="E4322" s="2">
        <v>96.36</v>
      </c>
      <c r="F4322" s="2">
        <f t="shared" si="68"/>
        <v>14459588.880000001</v>
      </c>
    </row>
    <row r="4323" spans="1:6" x14ac:dyDescent="0.25">
      <c r="A4323" s="4">
        <v>44631</v>
      </c>
      <c r="B4323" t="s">
        <v>12</v>
      </c>
      <c r="C4323" t="s">
        <v>51</v>
      </c>
      <c r="D4323" s="7">
        <f>SUMIFS($D:$D,$C:$C,C4323,$A:$A,_xlfn.MAXIFS($A:$A,$A:$A,"&lt;"&amp;A4323))+SUMIFS(Movimentacao!$D:$D,Movimentacao!$C:$C,C4323,Movimentacao!$A:$A,A4323)</f>
        <v>42034</v>
      </c>
      <c r="E4323" s="2">
        <v>112</v>
      </c>
      <c r="F4323" s="2">
        <f t="shared" si="68"/>
        <v>4707808</v>
      </c>
    </row>
    <row r="4324" spans="1:6" x14ac:dyDescent="0.25">
      <c r="A4324" s="4">
        <v>44631</v>
      </c>
      <c r="B4324" t="s">
        <v>12</v>
      </c>
      <c r="C4324" t="s">
        <v>50</v>
      </c>
      <c r="D4324" s="7">
        <f>SUMIFS($D:$D,$C:$C,C4324,$A:$A,_xlfn.MAXIFS($A:$A,$A:$A,"&lt;"&amp;A4324))+SUMIFS(Movimentacao!$D:$D,Movimentacao!$C:$C,C4324,Movimentacao!$A:$A,A4324)</f>
        <v>73646</v>
      </c>
      <c r="E4324" s="2">
        <v>97.43</v>
      </c>
      <c r="F4324" s="2">
        <f t="shared" si="68"/>
        <v>7175329.7800000003</v>
      </c>
    </row>
    <row r="4325" spans="1:6" x14ac:dyDescent="0.25">
      <c r="A4325" s="4">
        <v>44631</v>
      </c>
      <c r="B4325" t="s">
        <v>12</v>
      </c>
      <c r="C4325" t="s">
        <v>49</v>
      </c>
      <c r="D4325" s="7">
        <f>SUMIFS($D:$D,$C:$C,C4325,$A:$A,_xlfn.MAXIFS($A:$A,$A:$A,"&lt;"&amp;A4325))+SUMIFS(Movimentacao!$D:$D,Movimentacao!$C:$C,C4325,Movimentacao!$A:$A,A4325)</f>
        <v>32774</v>
      </c>
      <c r="E4325" s="2">
        <v>74</v>
      </c>
      <c r="F4325" s="2">
        <f t="shared" si="68"/>
        <v>2425276</v>
      </c>
    </row>
    <row r="4326" spans="1:6" x14ac:dyDescent="0.25">
      <c r="A4326" s="4">
        <v>44631</v>
      </c>
      <c r="B4326" t="s">
        <v>12</v>
      </c>
      <c r="C4326" t="s">
        <v>48</v>
      </c>
      <c r="D4326" s="7">
        <f>SUMIFS($D:$D,$C:$C,C4326,$A:$A,_xlfn.MAXIFS($A:$A,$A:$A,"&lt;"&amp;A4326))+SUMIFS(Movimentacao!$D:$D,Movimentacao!$C:$C,C4326,Movimentacao!$A:$A,A4326)</f>
        <v>37548</v>
      </c>
      <c r="E4326" s="2">
        <v>96.43</v>
      </c>
      <c r="F4326" s="2">
        <f t="shared" si="68"/>
        <v>3620753.64</v>
      </c>
    </row>
    <row r="4327" spans="1:6" x14ac:dyDescent="0.25">
      <c r="A4327" s="4">
        <v>44631</v>
      </c>
      <c r="B4327" t="s">
        <v>12</v>
      </c>
      <c r="C4327" t="s">
        <v>2671</v>
      </c>
      <c r="D4327" s="7">
        <f>SUMIFS($D:$D,$C:$C,C4327,$A:$A,_xlfn.MAXIFS($A:$A,$A:$A,"&lt;"&amp;A4327))+SUMIFS(Movimentacao!$D:$D,Movimentacao!$C:$C,C4327,Movimentacao!$A:$A,A4327)</f>
        <v>32373</v>
      </c>
      <c r="E4327" s="2">
        <v>164.53</v>
      </c>
      <c r="F4327" s="2">
        <f t="shared" si="68"/>
        <v>5326329.6900000004</v>
      </c>
    </row>
    <row r="4328" spans="1:6" x14ac:dyDescent="0.25">
      <c r="A4328" s="4">
        <v>44634</v>
      </c>
      <c r="B4328" t="s">
        <v>12</v>
      </c>
      <c r="C4328" t="s">
        <v>2680</v>
      </c>
      <c r="D4328" s="7">
        <f>SUMIFS($D:$D,$C:$C,C4328,$A:$A,_xlfn.MAXIFS($A:$A,$A:$A,"&lt;"&amp;A4328))+SUMIFS(Movimentacao!$D:$D,Movimentacao!$C:$C,C4328,Movimentacao!$A:$A,A4328)</f>
        <v>147415</v>
      </c>
      <c r="E4328" s="2">
        <v>98.65</v>
      </c>
      <c r="F4328" s="2">
        <f t="shared" si="68"/>
        <v>14542489.75</v>
      </c>
    </row>
    <row r="4329" spans="1:6" x14ac:dyDescent="0.25">
      <c r="A4329" s="4">
        <v>44634</v>
      </c>
      <c r="B4329" t="s">
        <v>12</v>
      </c>
      <c r="C4329" t="s">
        <v>2682</v>
      </c>
      <c r="D4329" s="7">
        <f>SUMIFS($D:$D,$C:$C,C4329,$A:$A,_xlfn.MAXIFS($A:$A,$A:$A,"&lt;"&amp;A4329))+SUMIFS(Movimentacao!$D:$D,Movimentacao!$C:$C,C4329,Movimentacao!$A:$A,A4329)</f>
        <v>79643</v>
      </c>
      <c r="E4329" s="2">
        <v>86.26</v>
      </c>
      <c r="F4329" s="2">
        <f t="shared" si="68"/>
        <v>6870005.1800000006</v>
      </c>
    </row>
    <row r="4330" spans="1:6" x14ac:dyDescent="0.25">
      <c r="A4330" s="4">
        <v>44634</v>
      </c>
      <c r="B4330" t="s">
        <v>12</v>
      </c>
      <c r="C4330" t="s">
        <v>2687</v>
      </c>
      <c r="D4330" s="7">
        <f>SUMIFS($D:$D,$C:$C,C4330,$A:$A,_xlfn.MAXIFS($A:$A,$A:$A,"&lt;"&amp;A4330))+SUMIFS(Movimentacao!$D:$D,Movimentacao!$C:$C,C4330,Movimentacao!$A:$A,A4330)</f>
        <v>51911</v>
      </c>
      <c r="E4330" s="2">
        <v>69.55</v>
      </c>
      <c r="F4330" s="2">
        <f t="shared" si="68"/>
        <v>3610410.05</v>
      </c>
    </row>
    <row r="4331" spans="1:6" x14ac:dyDescent="0.25">
      <c r="A4331" s="4">
        <v>44634</v>
      </c>
      <c r="B4331" t="s">
        <v>12</v>
      </c>
      <c r="C4331" t="s">
        <v>2672</v>
      </c>
      <c r="D4331" s="7">
        <f>SUMIFS($D:$D,$C:$C,C4331,$A:$A,_xlfn.MAXIFS($A:$A,$A:$A,"&lt;"&amp;A4331))+SUMIFS(Movimentacao!$D:$D,Movimentacao!$C:$C,C4331,Movimentacao!$A:$A,A4331)</f>
        <v>14844</v>
      </c>
      <c r="E4331" s="2">
        <v>73.13</v>
      </c>
      <c r="F4331" s="2">
        <f t="shared" si="68"/>
        <v>1085541.72</v>
      </c>
    </row>
    <row r="4332" spans="1:6" x14ac:dyDescent="0.25">
      <c r="A4332" s="4">
        <v>44634</v>
      </c>
      <c r="B4332" t="s">
        <v>12</v>
      </c>
      <c r="C4332" t="s">
        <v>2685</v>
      </c>
      <c r="D4332" s="7">
        <f>SUMIFS($D:$D,$C:$C,C4332,$A:$A,_xlfn.MAXIFS($A:$A,$A:$A,"&lt;"&amp;A4332))+SUMIFS(Movimentacao!$D:$D,Movimentacao!$C:$C,C4332,Movimentacao!$A:$A,A4332)</f>
        <v>133513</v>
      </c>
      <c r="E4332" s="2">
        <v>98.12</v>
      </c>
      <c r="F4332" s="2">
        <f t="shared" si="68"/>
        <v>13100295.560000001</v>
      </c>
    </row>
    <row r="4333" spans="1:6" x14ac:dyDescent="0.25">
      <c r="A4333" s="4">
        <v>44634</v>
      </c>
      <c r="B4333" t="s">
        <v>12</v>
      </c>
      <c r="C4333" t="s">
        <v>2690</v>
      </c>
      <c r="D4333" s="7">
        <f>SUMIFS($D:$D,$C:$C,C4333,$A:$A,_xlfn.MAXIFS($A:$A,$A:$A,"&lt;"&amp;A4333))+SUMIFS(Movimentacao!$D:$D,Movimentacao!$C:$C,C4333,Movimentacao!$A:$A,A4333)</f>
        <v>56908</v>
      </c>
      <c r="E4333" s="2">
        <v>88.72</v>
      </c>
      <c r="F4333" s="2">
        <f t="shared" si="68"/>
        <v>5048877.76</v>
      </c>
    </row>
    <row r="4334" spans="1:6" x14ac:dyDescent="0.25">
      <c r="A4334" s="4">
        <v>44634</v>
      </c>
      <c r="B4334" t="s">
        <v>12</v>
      </c>
      <c r="C4334" t="s">
        <v>2691</v>
      </c>
      <c r="D4334" s="7">
        <f>SUMIFS($D:$D,$C:$C,C4334,$A:$A,_xlfn.MAXIFS($A:$A,$A:$A,"&lt;"&amp;A4334))+SUMIFS(Movimentacao!$D:$D,Movimentacao!$C:$C,C4334,Movimentacao!$A:$A,A4334)</f>
        <v>103215</v>
      </c>
      <c r="E4334" s="2">
        <v>101.57</v>
      </c>
      <c r="F4334" s="2">
        <f t="shared" si="68"/>
        <v>10483547.549999999</v>
      </c>
    </row>
    <row r="4335" spans="1:6" x14ac:dyDescent="0.25">
      <c r="A4335" s="4">
        <v>44634</v>
      </c>
      <c r="B4335" t="s">
        <v>12</v>
      </c>
      <c r="C4335" t="s">
        <v>2689</v>
      </c>
      <c r="D4335" s="7">
        <f>SUMIFS($D:$D,$C:$C,C4335,$A:$A,_xlfn.MAXIFS($A:$A,$A:$A,"&lt;"&amp;A4335))+SUMIFS(Movimentacao!$D:$D,Movimentacao!$C:$C,C4335,Movimentacao!$A:$A,A4335)</f>
        <v>266540</v>
      </c>
      <c r="E4335" s="2">
        <v>98.99</v>
      </c>
      <c r="F4335" s="2">
        <f t="shared" si="68"/>
        <v>26384794.599999998</v>
      </c>
    </row>
    <row r="4336" spans="1:6" x14ac:dyDescent="0.25">
      <c r="A4336" s="4">
        <v>44634</v>
      </c>
      <c r="B4336" t="s">
        <v>12</v>
      </c>
      <c r="C4336" t="s">
        <v>2671</v>
      </c>
      <c r="D4336" s="7">
        <f>SUMIFS($D:$D,$C:$C,C4336,$A:$A,_xlfn.MAXIFS($A:$A,$A:$A,"&lt;"&amp;A4336))+SUMIFS(Movimentacao!$D:$D,Movimentacao!$C:$C,C4336,Movimentacao!$A:$A,A4336)</f>
        <v>32373</v>
      </c>
      <c r="E4336" s="2">
        <v>162.01</v>
      </c>
      <c r="F4336" s="2">
        <f t="shared" si="68"/>
        <v>5244749.7299999995</v>
      </c>
    </row>
    <row r="4337" spans="1:6" x14ac:dyDescent="0.25">
      <c r="A4337" s="4">
        <v>44634</v>
      </c>
      <c r="B4337" t="s">
        <v>12</v>
      </c>
      <c r="C4337" t="s">
        <v>2693</v>
      </c>
      <c r="D4337" s="7">
        <f>SUMIFS($D:$D,$C:$C,C4337,$A:$A,_xlfn.MAXIFS($A:$A,$A:$A,"&lt;"&amp;A4337))+SUMIFS(Movimentacao!$D:$D,Movimentacao!$C:$C,C4337,Movimentacao!$A:$A,A4337)</f>
        <v>70000</v>
      </c>
      <c r="E4337" s="2">
        <v>102</v>
      </c>
      <c r="F4337" s="2">
        <f t="shared" si="68"/>
        <v>7140000</v>
      </c>
    </row>
    <row r="4338" spans="1:6" x14ac:dyDescent="0.25">
      <c r="A4338" s="4">
        <v>44634</v>
      </c>
      <c r="B4338" t="s">
        <v>12</v>
      </c>
      <c r="C4338" t="s">
        <v>55</v>
      </c>
      <c r="D4338" s="7">
        <f>SUMIFS($D:$D,$C:$C,C4338,$A:$A,_xlfn.MAXIFS($A:$A,$A:$A,"&lt;"&amp;A4338))+SUMIFS(Movimentacao!$D:$D,Movimentacao!$C:$C,C4338,Movimentacao!$A:$A,A4338)</f>
        <v>30794</v>
      </c>
      <c r="E4338" s="2">
        <v>94.32</v>
      </c>
      <c r="F4338" s="2">
        <f t="shared" si="68"/>
        <v>2904490.0799999996</v>
      </c>
    </row>
    <row r="4339" spans="1:6" x14ac:dyDescent="0.25">
      <c r="A4339" s="4">
        <v>44634</v>
      </c>
      <c r="B4339" t="s">
        <v>12</v>
      </c>
      <c r="C4339" t="s">
        <v>47</v>
      </c>
      <c r="D4339" s="7">
        <f>SUMIFS($D:$D,$C:$C,C4339,$A:$A,_xlfn.MAXIFS($A:$A,$A:$A,"&lt;"&amp;A4339))+SUMIFS(Movimentacao!$D:$D,Movimentacao!$C:$C,C4339,Movimentacao!$A:$A,A4339)</f>
        <v>72562</v>
      </c>
      <c r="E4339" s="2">
        <v>76.319999999999993</v>
      </c>
      <c r="F4339" s="2">
        <f t="shared" si="68"/>
        <v>5537931.8399999999</v>
      </c>
    </row>
    <row r="4340" spans="1:6" x14ac:dyDescent="0.25">
      <c r="A4340" s="4">
        <v>44634</v>
      </c>
      <c r="B4340" t="s">
        <v>12</v>
      </c>
      <c r="C4340" t="s">
        <v>48</v>
      </c>
      <c r="D4340" s="7">
        <f>SUMIFS($D:$D,$C:$C,C4340,$A:$A,_xlfn.MAXIFS($A:$A,$A:$A,"&lt;"&amp;A4340))+SUMIFS(Movimentacao!$D:$D,Movimentacao!$C:$C,C4340,Movimentacao!$A:$A,A4340)</f>
        <v>37548</v>
      </c>
      <c r="E4340" s="2">
        <v>96.7</v>
      </c>
      <c r="F4340" s="2">
        <f t="shared" si="68"/>
        <v>3630891.6</v>
      </c>
    </row>
    <row r="4341" spans="1:6" x14ac:dyDescent="0.25">
      <c r="A4341" s="4">
        <v>44634</v>
      </c>
      <c r="B4341" t="s">
        <v>12</v>
      </c>
      <c r="C4341" t="s">
        <v>49</v>
      </c>
      <c r="D4341" s="7">
        <f>SUMIFS($D:$D,$C:$C,C4341,$A:$A,_xlfn.MAXIFS($A:$A,$A:$A,"&lt;"&amp;A4341))+SUMIFS(Movimentacao!$D:$D,Movimentacao!$C:$C,C4341,Movimentacao!$A:$A,A4341)</f>
        <v>32774</v>
      </c>
      <c r="E4341" s="2">
        <v>74</v>
      </c>
      <c r="F4341" s="2">
        <f t="shared" si="68"/>
        <v>2425276</v>
      </c>
    </row>
    <row r="4342" spans="1:6" x14ac:dyDescent="0.25">
      <c r="A4342" s="4">
        <v>44634</v>
      </c>
      <c r="B4342" t="s">
        <v>12</v>
      </c>
      <c r="C4342" t="s">
        <v>56</v>
      </c>
      <c r="D4342" s="7">
        <f>SUMIFS($D:$D,$C:$C,C4342,$A:$A,_xlfn.MAXIFS($A:$A,$A:$A,"&lt;"&amp;A4342))+SUMIFS(Movimentacao!$D:$D,Movimentacao!$C:$C,C4342,Movimentacao!$A:$A,A4342)</f>
        <v>29618</v>
      </c>
      <c r="E4342" s="2">
        <v>100.4</v>
      </c>
      <c r="F4342" s="2">
        <f t="shared" si="68"/>
        <v>2973647.2</v>
      </c>
    </row>
    <row r="4343" spans="1:6" x14ac:dyDescent="0.25">
      <c r="A4343" s="4">
        <v>44634</v>
      </c>
      <c r="B4343" t="s">
        <v>12</v>
      </c>
      <c r="C4343" t="s">
        <v>51</v>
      </c>
      <c r="D4343" s="7">
        <f>SUMIFS($D:$D,$C:$C,C4343,$A:$A,_xlfn.MAXIFS($A:$A,$A:$A,"&lt;"&amp;A4343))+SUMIFS(Movimentacao!$D:$D,Movimentacao!$C:$C,C4343,Movimentacao!$A:$A,A4343)</f>
        <v>42034</v>
      </c>
      <c r="E4343" s="2">
        <v>111</v>
      </c>
      <c r="F4343" s="2">
        <f t="shared" si="68"/>
        <v>4665774</v>
      </c>
    </row>
    <row r="4344" spans="1:6" x14ac:dyDescent="0.25">
      <c r="A4344" s="4">
        <v>44634</v>
      </c>
      <c r="B4344" t="s">
        <v>12</v>
      </c>
      <c r="C4344" t="s">
        <v>52</v>
      </c>
      <c r="D4344" s="7">
        <f>SUMIFS($D:$D,$C:$C,C4344,$A:$A,_xlfn.MAXIFS($A:$A,$A:$A,"&lt;"&amp;A4344))+SUMIFS(Movimentacao!$D:$D,Movimentacao!$C:$C,C4344,Movimentacao!$A:$A,A4344)</f>
        <v>150058</v>
      </c>
      <c r="E4344" s="2">
        <v>94.6</v>
      </c>
      <c r="F4344" s="2">
        <f t="shared" si="68"/>
        <v>14195486.799999999</v>
      </c>
    </row>
    <row r="4345" spans="1:6" x14ac:dyDescent="0.25">
      <c r="A4345" s="4">
        <v>44634</v>
      </c>
      <c r="B4345" t="s">
        <v>12</v>
      </c>
      <c r="C4345" t="s">
        <v>54</v>
      </c>
      <c r="D4345" s="7">
        <f>SUMIFS($D:$D,$C:$C,C4345,$A:$A,_xlfn.MAXIFS($A:$A,$A:$A,"&lt;"&amp;A4345))+SUMIFS(Movimentacao!$D:$D,Movimentacao!$C:$C,C4345,Movimentacao!$A:$A,A4345)</f>
        <v>84256</v>
      </c>
      <c r="E4345" s="2">
        <v>49.27</v>
      </c>
      <c r="F4345" s="2">
        <f t="shared" si="68"/>
        <v>4151293.12</v>
      </c>
    </row>
    <row r="4346" spans="1:6" x14ac:dyDescent="0.25">
      <c r="A4346" s="4">
        <v>44634</v>
      </c>
      <c r="B4346" t="s">
        <v>12</v>
      </c>
      <c r="C4346" t="s">
        <v>50</v>
      </c>
      <c r="D4346" s="7">
        <f>SUMIFS($D:$D,$C:$C,C4346,$A:$A,_xlfn.MAXIFS($A:$A,$A:$A,"&lt;"&amp;A4346))+SUMIFS(Movimentacao!$D:$D,Movimentacao!$C:$C,C4346,Movimentacao!$A:$A,A4346)</f>
        <v>73646</v>
      </c>
      <c r="E4346" s="2">
        <v>98.29</v>
      </c>
      <c r="F4346" s="2">
        <f t="shared" si="68"/>
        <v>7238665.3400000008</v>
      </c>
    </row>
    <row r="4347" spans="1:6" x14ac:dyDescent="0.25">
      <c r="A4347" s="4">
        <v>44635</v>
      </c>
      <c r="B4347" t="s">
        <v>12</v>
      </c>
      <c r="C4347" t="s">
        <v>2680</v>
      </c>
      <c r="D4347" s="7">
        <f>SUMIFS($D:$D,$C:$C,C4347,$A:$A,_xlfn.MAXIFS($A:$A,$A:$A,"&lt;"&amp;A4347))+SUMIFS(Movimentacao!$D:$D,Movimentacao!$C:$C,C4347,Movimentacao!$A:$A,A4347)</f>
        <v>147415</v>
      </c>
      <c r="E4347" s="2">
        <v>98.61</v>
      </c>
      <c r="F4347" s="2">
        <f t="shared" si="68"/>
        <v>14536593.15</v>
      </c>
    </row>
    <row r="4348" spans="1:6" x14ac:dyDescent="0.25">
      <c r="A4348" s="4">
        <v>44635</v>
      </c>
      <c r="B4348" t="s">
        <v>12</v>
      </c>
      <c r="C4348" t="s">
        <v>2693</v>
      </c>
      <c r="D4348" s="7">
        <f>SUMIFS($D:$D,$C:$C,C4348,$A:$A,_xlfn.MAXIFS($A:$A,$A:$A,"&lt;"&amp;A4348))+SUMIFS(Movimentacao!$D:$D,Movimentacao!$C:$C,C4348,Movimentacao!$A:$A,A4348)</f>
        <v>0</v>
      </c>
      <c r="E4348" s="2">
        <v>101.35</v>
      </c>
      <c r="F4348" s="2">
        <f t="shared" si="68"/>
        <v>0</v>
      </c>
    </row>
    <row r="4349" spans="1:6" x14ac:dyDescent="0.25">
      <c r="A4349" s="4">
        <v>44635</v>
      </c>
      <c r="B4349" t="s">
        <v>12</v>
      </c>
      <c r="C4349" t="s">
        <v>2691</v>
      </c>
      <c r="D4349" s="7">
        <f>SUMIFS($D:$D,$C:$C,C4349,$A:$A,_xlfn.MAXIFS($A:$A,$A:$A,"&lt;"&amp;A4349))+SUMIFS(Movimentacao!$D:$D,Movimentacao!$C:$C,C4349,Movimentacao!$A:$A,A4349)</f>
        <v>103215</v>
      </c>
      <c r="E4349" s="2">
        <v>102.9</v>
      </c>
      <c r="F4349" s="2">
        <f t="shared" si="68"/>
        <v>10620823.5</v>
      </c>
    </row>
    <row r="4350" spans="1:6" x14ac:dyDescent="0.25">
      <c r="A4350" s="4">
        <v>44635</v>
      </c>
      <c r="B4350" t="s">
        <v>12</v>
      </c>
      <c r="C4350" t="s">
        <v>2690</v>
      </c>
      <c r="D4350" s="7">
        <f>SUMIFS($D:$D,$C:$C,C4350,$A:$A,_xlfn.MAXIFS($A:$A,$A:$A,"&lt;"&amp;A4350))+SUMIFS(Movimentacao!$D:$D,Movimentacao!$C:$C,C4350,Movimentacao!$A:$A,A4350)</f>
        <v>56908</v>
      </c>
      <c r="E4350" s="2">
        <v>88.5</v>
      </c>
      <c r="F4350" s="2">
        <f t="shared" si="68"/>
        <v>5036358</v>
      </c>
    </row>
    <row r="4351" spans="1:6" x14ac:dyDescent="0.25">
      <c r="A4351" s="4">
        <v>44635</v>
      </c>
      <c r="B4351" t="s">
        <v>12</v>
      </c>
      <c r="C4351" t="s">
        <v>2685</v>
      </c>
      <c r="D4351" s="7">
        <f>SUMIFS($D:$D,$C:$C,C4351,$A:$A,_xlfn.MAXIFS($A:$A,$A:$A,"&lt;"&amp;A4351))+SUMIFS(Movimentacao!$D:$D,Movimentacao!$C:$C,C4351,Movimentacao!$A:$A,A4351)</f>
        <v>133513</v>
      </c>
      <c r="E4351" s="2">
        <v>97.85</v>
      </c>
      <c r="F4351" s="2">
        <f t="shared" si="68"/>
        <v>13064247.049999999</v>
      </c>
    </row>
    <row r="4352" spans="1:6" x14ac:dyDescent="0.25">
      <c r="A4352" s="4">
        <v>44635</v>
      </c>
      <c r="B4352" t="s">
        <v>12</v>
      </c>
      <c r="C4352" t="s">
        <v>2689</v>
      </c>
      <c r="D4352" s="7">
        <f>SUMIFS($D:$D,$C:$C,C4352,$A:$A,_xlfn.MAXIFS($A:$A,$A:$A,"&lt;"&amp;A4352))+SUMIFS(Movimentacao!$D:$D,Movimentacao!$C:$C,C4352,Movimentacao!$A:$A,A4352)</f>
        <v>266540</v>
      </c>
      <c r="E4352" s="2">
        <v>99.99</v>
      </c>
      <c r="F4352" s="2">
        <f t="shared" si="68"/>
        <v>26651334.599999998</v>
      </c>
    </row>
    <row r="4353" spans="1:6" x14ac:dyDescent="0.25">
      <c r="A4353" s="4">
        <v>44635</v>
      </c>
      <c r="B4353" t="s">
        <v>12</v>
      </c>
      <c r="C4353" t="s">
        <v>2687</v>
      </c>
      <c r="D4353" s="7">
        <f>SUMIFS($D:$D,$C:$C,C4353,$A:$A,_xlfn.MAXIFS($A:$A,$A:$A,"&lt;"&amp;A4353))+SUMIFS(Movimentacao!$D:$D,Movimentacao!$C:$C,C4353,Movimentacao!$A:$A,A4353)</f>
        <v>51911</v>
      </c>
      <c r="E4353" s="2">
        <v>69.48</v>
      </c>
      <c r="F4353" s="2">
        <f t="shared" si="68"/>
        <v>3606776.2800000003</v>
      </c>
    </row>
    <row r="4354" spans="1:6" x14ac:dyDescent="0.25">
      <c r="A4354" s="4">
        <v>44635</v>
      </c>
      <c r="B4354" t="s">
        <v>12</v>
      </c>
      <c r="C4354" t="s">
        <v>2682</v>
      </c>
      <c r="D4354" s="7">
        <f>SUMIFS($D:$D,$C:$C,C4354,$A:$A,_xlfn.MAXIFS($A:$A,$A:$A,"&lt;"&amp;A4354))+SUMIFS(Movimentacao!$D:$D,Movimentacao!$C:$C,C4354,Movimentacao!$A:$A,A4354)</f>
        <v>79643</v>
      </c>
      <c r="E4354" s="2">
        <v>86.01</v>
      </c>
      <c r="F4354" s="2">
        <f t="shared" si="68"/>
        <v>6850094.4300000006</v>
      </c>
    </row>
    <row r="4355" spans="1:6" x14ac:dyDescent="0.25">
      <c r="A4355" s="4">
        <v>44635</v>
      </c>
      <c r="B4355" t="s">
        <v>12</v>
      </c>
      <c r="C4355" t="s">
        <v>2672</v>
      </c>
      <c r="D4355" s="7">
        <f>SUMIFS($D:$D,$C:$C,C4355,$A:$A,_xlfn.MAXIFS($A:$A,$A:$A,"&lt;"&amp;A4355))+SUMIFS(Movimentacao!$D:$D,Movimentacao!$C:$C,C4355,Movimentacao!$A:$A,A4355)</f>
        <v>14844</v>
      </c>
      <c r="E4355" s="2">
        <v>73.239999999999995</v>
      </c>
      <c r="F4355" s="2">
        <f t="shared" si="68"/>
        <v>1087174.5599999998</v>
      </c>
    </row>
    <row r="4356" spans="1:6" x14ac:dyDescent="0.25">
      <c r="A4356" s="4">
        <v>44635</v>
      </c>
      <c r="B4356" t="s">
        <v>12</v>
      </c>
      <c r="C4356" t="s">
        <v>2694</v>
      </c>
      <c r="D4356" s="7">
        <f>SUMIFS($D:$D,$C:$C,C4356,$A:$A,_xlfn.MAXIFS($A:$A,$A:$A,"&lt;"&amp;A4356))+SUMIFS(Movimentacao!$D:$D,Movimentacao!$C:$C,C4356,Movimentacao!$A:$A,A4356)</f>
        <v>70000</v>
      </c>
      <c r="E4356" s="2">
        <v>101.35</v>
      </c>
      <c r="F4356" s="2">
        <f t="shared" si="68"/>
        <v>7094500</v>
      </c>
    </row>
    <row r="4357" spans="1:6" x14ac:dyDescent="0.25">
      <c r="A4357" s="4">
        <v>44635</v>
      </c>
      <c r="B4357" t="s">
        <v>12</v>
      </c>
      <c r="C4357" t="s">
        <v>56</v>
      </c>
      <c r="D4357" s="7">
        <f>SUMIFS($D:$D,$C:$C,C4357,$A:$A,_xlfn.MAXIFS($A:$A,$A:$A,"&lt;"&amp;A4357))+SUMIFS(Movimentacao!$D:$D,Movimentacao!$C:$C,C4357,Movimentacao!$A:$A,A4357)</f>
        <v>29618</v>
      </c>
      <c r="E4357" s="2">
        <v>100.3</v>
      </c>
      <c r="F4357" s="2">
        <f t="shared" si="68"/>
        <v>2970685.4</v>
      </c>
    </row>
    <row r="4358" spans="1:6" x14ac:dyDescent="0.25">
      <c r="A4358" s="4">
        <v>44635</v>
      </c>
      <c r="B4358" t="s">
        <v>12</v>
      </c>
      <c r="C4358" t="s">
        <v>47</v>
      </c>
      <c r="D4358" s="7">
        <f>SUMIFS($D:$D,$C:$C,C4358,$A:$A,_xlfn.MAXIFS($A:$A,$A:$A,"&lt;"&amp;A4358))+SUMIFS(Movimentacao!$D:$D,Movimentacao!$C:$C,C4358,Movimentacao!$A:$A,A4358)</f>
        <v>72562</v>
      </c>
      <c r="E4358" s="2">
        <v>76.25</v>
      </c>
      <c r="F4358" s="2">
        <f t="shared" si="68"/>
        <v>5532852.5</v>
      </c>
    </row>
    <row r="4359" spans="1:6" x14ac:dyDescent="0.25">
      <c r="A4359" s="4">
        <v>44635</v>
      </c>
      <c r="B4359" t="s">
        <v>12</v>
      </c>
      <c r="C4359" t="s">
        <v>48</v>
      </c>
      <c r="D4359" s="7">
        <f>SUMIFS($D:$D,$C:$C,C4359,$A:$A,_xlfn.MAXIFS($A:$A,$A:$A,"&lt;"&amp;A4359))+SUMIFS(Movimentacao!$D:$D,Movimentacao!$C:$C,C4359,Movimentacao!$A:$A,A4359)</f>
        <v>37548</v>
      </c>
      <c r="E4359" s="2">
        <v>95.5</v>
      </c>
      <c r="F4359" s="2">
        <f t="shared" si="68"/>
        <v>3585834</v>
      </c>
    </row>
    <row r="4360" spans="1:6" x14ac:dyDescent="0.25">
      <c r="A4360" s="4">
        <v>44635</v>
      </c>
      <c r="B4360" t="s">
        <v>12</v>
      </c>
      <c r="C4360" t="s">
        <v>49</v>
      </c>
      <c r="D4360" s="7">
        <f>SUMIFS($D:$D,$C:$C,C4360,$A:$A,_xlfn.MAXIFS($A:$A,$A:$A,"&lt;"&amp;A4360))+SUMIFS(Movimentacao!$D:$D,Movimentacao!$C:$C,C4360,Movimentacao!$A:$A,A4360)</f>
        <v>32774</v>
      </c>
      <c r="E4360" s="2">
        <v>74</v>
      </c>
      <c r="F4360" s="2">
        <f t="shared" si="68"/>
        <v>2425276</v>
      </c>
    </row>
    <row r="4361" spans="1:6" x14ac:dyDescent="0.25">
      <c r="A4361" s="4">
        <v>44635</v>
      </c>
      <c r="B4361" t="s">
        <v>12</v>
      </c>
      <c r="C4361" t="s">
        <v>50</v>
      </c>
      <c r="D4361" s="7">
        <f>SUMIFS($D:$D,$C:$C,C4361,$A:$A,_xlfn.MAXIFS($A:$A,$A:$A,"&lt;"&amp;A4361))+SUMIFS(Movimentacao!$D:$D,Movimentacao!$C:$C,C4361,Movimentacao!$A:$A,A4361)</f>
        <v>73646</v>
      </c>
      <c r="E4361" s="2">
        <v>97.31</v>
      </c>
      <c r="F4361" s="2">
        <f t="shared" ref="F4361:F4424" si="69">D4361*E4361</f>
        <v>7166492.2599999998</v>
      </c>
    </row>
    <row r="4362" spans="1:6" x14ac:dyDescent="0.25">
      <c r="A4362" s="4">
        <v>44635</v>
      </c>
      <c r="B4362" t="s">
        <v>12</v>
      </c>
      <c r="C4362" t="s">
        <v>2671</v>
      </c>
      <c r="D4362" s="7">
        <f>SUMIFS($D:$D,$C:$C,C4362,$A:$A,_xlfn.MAXIFS($A:$A,$A:$A,"&lt;"&amp;A4362))+SUMIFS(Movimentacao!$D:$D,Movimentacao!$C:$C,C4362,Movimentacao!$A:$A,A4362)</f>
        <v>32373</v>
      </c>
      <c r="E4362" s="2">
        <v>163.65</v>
      </c>
      <c r="F4362" s="2">
        <f t="shared" si="69"/>
        <v>5297841.45</v>
      </c>
    </row>
    <row r="4363" spans="1:6" x14ac:dyDescent="0.25">
      <c r="A4363" s="4">
        <v>44635</v>
      </c>
      <c r="B4363" t="s">
        <v>12</v>
      </c>
      <c r="C4363" t="s">
        <v>52</v>
      </c>
      <c r="D4363" s="7">
        <f>SUMIFS($D:$D,$C:$C,C4363,$A:$A,_xlfn.MAXIFS($A:$A,$A:$A,"&lt;"&amp;A4363))+SUMIFS(Movimentacao!$D:$D,Movimentacao!$C:$C,C4363,Movimentacao!$A:$A,A4363)</f>
        <v>150058</v>
      </c>
      <c r="E4363" s="2">
        <v>94.48</v>
      </c>
      <c r="F4363" s="2">
        <f t="shared" si="69"/>
        <v>14177479.84</v>
      </c>
    </row>
    <row r="4364" spans="1:6" x14ac:dyDescent="0.25">
      <c r="A4364" s="4">
        <v>44635</v>
      </c>
      <c r="B4364" t="s">
        <v>12</v>
      </c>
      <c r="C4364" t="s">
        <v>54</v>
      </c>
      <c r="D4364" s="7">
        <f>SUMIFS($D:$D,$C:$C,C4364,$A:$A,_xlfn.MAXIFS($A:$A,$A:$A,"&lt;"&amp;A4364))+SUMIFS(Movimentacao!$D:$D,Movimentacao!$C:$C,C4364,Movimentacao!$A:$A,A4364)</f>
        <v>84256</v>
      </c>
      <c r="E4364" s="2">
        <v>49.14</v>
      </c>
      <c r="F4364" s="2">
        <f t="shared" si="69"/>
        <v>4140339.84</v>
      </c>
    </row>
    <row r="4365" spans="1:6" x14ac:dyDescent="0.25">
      <c r="A4365" s="4">
        <v>44635</v>
      </c>
      <c r="B4365" t="s">
        <v>12</v>
      </c>
      <c r="C4365" t="s">
        <v>55</v>
      </c>
      <c r="D4365" s="7">
        <f>SUMIFS($D:$D,$C:$C,C4365,$A:$A,_xlfn.MAXIFS($A:$A,$A:$A,"&lt;"&amp;A4365))+SUMIFS(Movimentacao!$D:$D,Movimentacao!$C:$C,C4365,Movimentacao!$A:$A,A4365)</f>
        <v>30794</v>
      </c>
      <c r="E4365" s="2">
        <v>94.33</v>
      </c>
      <c r="F4365" s="2">
        <f t="shared" si="69"/>
        <v>2904798.02</v>
      </c>
    </row>
    <row r="4366" spans="1:6" x14ac:dyDescent="0.25">
      <c r="A4366" s="4">
        <v>44635</v>
      </c>
      <c r="B4366" t="s">
        <v>12</v>
      </c>
      <c r="C4366" t="s">
        <v>51</v>
      </c>
      <c r="D4366" s="7">
        <f>SUMIFS($D:$D,$C:$C,C4366,$A:$A,_xlfn.MAXIFS($A:$A,$A:$A,"&lt;"&amp;A4366))+SUMIFS(Movimentacao!$D:$D,Movimentacao!$C:$C,C4366,Movimentacao!$A:$A,A4366)</f>
        <v>42034</v>
      </c>
      <c r="E4366" s="2">
        <v>111.9</v>
      </c>
      <c r="F4366" s="2">
        <f t="shared" si="69"/>
        <v>4703604.6000000006</v>
      </c>
    </row>
    <row r="4367" spans="1:6" x14ac:dyDescent="0.25">
      <c r="A4367" s="4">
        <v>44636</v>
      </c>
      <c r="B4367" t="s">
        <v>12</v>
      </c>
      <c r="C4367" t="s">
        <v>2672</v>
      </c>
      <c r="D4367" s="7">
        <f>SUMIFS($D:$D,$C:$C,C4367,$A:$A,_xlfn.MAXIFS($A:$A,$A:$A,"&lt;"&amp;A4367))+SUMIFS(Movimentacao!$D:$D,Movimentacao!$C:$C,C4367,Movimentacao!$A:$A,A4367)</f>
        <v>14844</v>
      </c>
      <c r="E4367" s="2">
        <v>73.7</v>
      </c>
      <c r="F4367" s="2">
        <f t="shared" si="69"/>
        <v>1094002.8</v>
      </c>
    </row>
    <row r="4368" spans="1:6" x14ac:dyDescent="0.25">
      <c r="A4368" s="4">
        <v>44636</v>
      </c>
      <c r="B4368" t="s">
        <v>12</v>
      </c>
      <c r="C4368" t="s">
        <v>2691</v>
      </c>
      <c r="D4368" s="7">
        <f>SUMIFS($D:$D,$C:$C,C4368,$A:$A,_xlfn.MAXIFS($A:$A,$A:$A,"&lt;"&amp;A4368))+SUMIFS(Movimentacao!$D:$D,Movimentacao!$C:$C,C4368,Movimentacao!$A:$A,A4368)</f>
        <v>103215</v>
      </c>
      <c r="E4368" s="2">
        <v>103.19</v>
      </c>
      <c r="F4368" s="2">
        <f t="shared" si="69"/>
        <v>10650755.85</v>
      </c>
    </row>
    <row r="4369" spans="1:6" x14ac:dyDescent="0.25">
      <c r="A4369" s="4">
        <v>44636</v>
      </c>
      <c r="B4369" t="s">
        <v>12</v>
      </c>
      <c r="C4369" t="s">
        <v>2690</v>
      </c>
      <c r="D4369" s="7">
        <f>SUMIFS($D:$D,$C:$C,C4369,$A:$A,_xlfn.MAXIFS($A:$A,$A:$A,"&lt;"&amp;A4369))+SUMIFS(Movimentacao!$D:$D,Movimentacao!$C:$C,C4369,Movimentacao!$A:$A,A4369)</f>
        <v>56908</v>
      </c>
      <c r="E4369" s="2">
        <v>88.25</v>
      </c>
      <c r="F4369" s="2">
        <f t="shared" si="69"/>
        <v>5022131</v>
      </c>
    </row>
    <row r="4370" spans="1:6" x14ac:dyDescent="0.25">
      <c r="A4370" s="4">
        <v>44636</v>
      </c>
      <c r="B4370" t="s">
        <v>12</v>
      </c>
      <c r="C4370" t="s">
        <v>2685</v>
      </c>
      <c r="D4370" s="7">
        <f>SUMIFS($D:$D,$C:$C,C4370,$A:$A,_xlfn.MAXIFS($A:$A,$A:$A,"&lt;"&amp;A4370))+SUMIFS(Movimentacao!$D:$D,Movimentacao!$C:$C,C4370,Movimentacao!$A:$A,A4370)</f>
        <v>133513</v>
      </c>
      <c r="E4370" s="2">
        <v>98.34</v>
      </c>
      <c r="F4370" s="2">
        <f t="shared" si="69"/>
        <v>13129668.42</v>
      </c>
    </row>
    <row r="4371" spans="1:6" x14ac:dyDescent="0.25">
      <c r="A4371" s="4">
        <v>44636</v>
      </c>
      <c r="B4371" t="s">
        <v>12</v>
      </c>
      <c r="C4371" t="s">
        <v>2689</v>
      </c>
      <c r="D4371" s="7">
        <f>SUMIFS($D:$D,$C:$C,C4371,$A:$A,_xlfn.MAXIFS($A:$A,$A:$A,"&lt;"&amp;A4371))+SUMIFS(Movimentacao!$D:$D,Movimentacao!$C:$C,C4371,Movimentacao!$A:$A,A4371)</f>
        <v>266540</v>
      </c>
      <c r="E4371" s="2">
        <v>99.7</v>
      </c>
      <c r="F4371" s="2">
        <f t="shared" si="69"/>
        <v>26574038</v>
      </c>
    </row>
    <row r="4372" spans="1:6" x14ac:dyDescent="0.25">
      <c r="A4372" s="4">
        <v>44636</v>
      </c>
      <c r="B4372" t="s">
        <v>12</v>
      </c>
      <c r="C4372" t="s">
        <v>2687</v>
      </c>
      <c r="D4372" s="7">
        <f>SUMIFS($D:$D,$C:$C,C4372,$A:$A,_xlfn.MAXIFS($A:$A,$A:$A,"&lt;"&amp;A4372))+SUMIFS(Movimentacao!$D:$D,Movimentacao!$C:$C,C4372,Movimentacao!$A:$A,A4372)</f>
        <v>51911</v>
      </c>
      <c r="E4372" s="2">
        <v>68.58</v>
      </c>
      <c r="F4372" s="2">
        <f t="shared" si="69"/>
        <v>3560056.38</v>
      </c>
    </row>
    <row r="4373" spans="1:6" x14ac:dyDescent="0.25">
      <c r="A4373" s="4">
        <v>44636</v>
      </c>
      <c r="B4373" t="s">
        <v>12</v>
      </c>
      <c r="C4373" t="s">
        <v>2682</v>
      </c>
      <c r="D4373" s="7">
        <f>SUMIFS($D:$D,$C:$C,C4373,$A:$A,_xlfn.MAXIFS($A:$A,$A:$A,"&lt;"&amp;A4373))+SUMIFS(Movimentacao!$D:$D,Movimentacao!$C:$C,C4373,Movimentacao!$A:$A,A4373)</f>
        <v>79643</v>
      </c>
      <c r="E4373" s="2">
        <v>86.45</v>
      </c>
      <c r="F4373" s="2">
        <f t="shared" si="69"/>
        <v>6885137.3500000006</v>
      </c>
    </row>
    <row r="4374" spans="1:6" x14ac:dyDescent="0.25">
      <c r="A4374" s="4">
        <v>44636</v>
      </c>
      <c r="B4374" t="s">
        <v>12</v>
      </c>
      <c r="C4374" t="s">
        <v>2680</v>
      </c>
      <c r="D4374" s="7">
        <f>SUMIFS($D:$D,$C:$C,C4374,$A:$A,_xlfn.MAXIFS($A:$A,$A:$A,"&lt;"&amp;A4374))+SUMIFS(Movimentacao!$D:$D,Movimentacao!$C:$C,C4374,Movimentacao!$A:$A,A4374)</f>
        <v>147415</v>
      </c>
      <c r="E4374" s="2">
        <v>99.19</v>
      </c>
      <c r="F4374" s="2">
        <f t="shared" si="69"/>
        <v>14622093.85</v>
      </c>
    </row>
    <row r="4375" spans="1:6" x14ac:dyDescent="0.25">
      <c r="A4375" s="4">
        <v>44636</v>
      </c>
      <c r="B4375" t="s">
        <v>12</v>
      </c>
      <c r="C4375" t="s">
        <v>2694</v>
      </c>
      <c r="D4375" s="7">
        <f>SUMIFS($D:$D,$C:$C,C4375,$A:$A,_xlfn.MAXIFS($A:$A,$A:$A,"&lt;"&amp;A4375))+SUMIFS(Movimentacao!$D:$D,Movimentacao!$C:$C,C4375,Movimentacao!$A:$A,A4375)</f>
        <v>70000</v>
      </c>
      <c r="E4375" s="2">
        <v>101.61</v>
      </c>
      <c r="F4375" s="2">
        <f t="shared" si="69"/>
        <v>7112700</v>
      </c>
    </row>
    <row r="4376" spans="1:6" x14ac:dyDescent="0.25">
      <c r="A4376" s="4">
        <v>44636</v>
      </c>
      <c r="B4376" t="s">
        <v>12</v>
      </c>
      <c r="C4376" t="s">
        <v>56</v>
      </c>
      <c r="D4376" s="7">
        <f>SUMIFS($D:$D,$C:$C,C4376,$A:$A,_xlfn.MAXIFS($A:$A,$A:$A,"&lt;"&amp;A4376))+SUMIFS(Movimentacao!$D:$D,Movimentacao!$C:$C,C4376,Movimentacao!$A:$A,A4376)</f>
        <v>29618</v>
      </c>
      <c r="E4376" s="2">
        <v>101.66</v>
      </c>
      <c r="F4376" s="2">
        <f t="shared" si="69"/>
        <v>3010965.88</v>
      </c>
    </row>
    <row r="4377" spans="1:6" x14ac:dyDescent="0.25">
      <c r="A4377" s="4">
        <v>44636</v>
      </c>
      <c r="B4377" t="s">
        <v>12</v>
      </c>
      <c r="C4377" t="s">
        <v>55</v>
      </c>
      <c r="D4377" s="7">
        <f>SUMIFS($D:$D,$C:$C,C4377,$A:$A,_xlfn.MAXIFS($A:$A,$A:$A,"&lt;"&amp;A4377))+SUMIFS(Movimentacao!$D:$D,Movimentacao!$C:$C,C4377,Movimentacao!$A:$A,A4377)</f>
        <v>30794</v>
      </c>
      <c r="E4377" s="2">
        <v>94.5</v>
      </c>
      <c r="F4377" s="2">
        <f t="shared" si="69"/>
        <v>2910033</v>
      </c>
    </row>
    <row r="4378" spans="1:6" x14ac:dyDescent="0.25">
      <c r="A4378" s="4">
        <v>44636</v>
      </c>
      <c r="B4378" t="s">
        <v>12</v>
      </c>
      <c r="C4378" t="s">
        <v>54</v>
      </c>
      <c r="D4378" s="7">
        <f>SUMIFS($D:$D,$C:$C,C4378,$A:$A,_xlfn.MAXIFS($A:$A,$A:$A,"&lt;"&amp;A4378))+SUMIFS(Movimentacao!$D:$D,Movimentacao!$C:$C,C4378,Movimentacao!$A:$A,A4378)</f>
        <v>84256</v>
      </c>
      <c r="E4378" s="2">
        <v>49</v>
      </c>
      <c r="F4378" s="2">
        <f t="shared" si="69"/>
        <v>4128544</v>
      </c>
    </row>
    <row r="4379" spans="1:6" x14ac:dyDescent="0.25">
      <c r="A4379" s="4">
        <v>44636</v>
      </c>
      <c r="B4379" t="s">
        <v>12</v>
      </c>
      <c r="C4379" t="s">
        <v>52</v>
      </c>
      <c r="D4379" s="7">
        <f>SUMIFS($D:$D,$C:$C,C4379,$A:$A,_xlfn.MAXIFS($A:$A,$A:$A,"&lt;"&amp;A4379))+SUMIFS(Movimentacao!$D:$D,Movimentacao!$C:$C,C4379,Movimentacao!$A:$A,A4379)</f>
        <v>150058</v>
      </c>
      <c r="E4379" s="2">
        <v>94.31</v>
      </c>
      <c r="F4379" s="2">
        <f t="shared" si="69"/>
        <v>14151969.98</v>
      </c>
    </row>
    <row r="4380" spans="1:6" x14ac:dyDescent="0.25">
      <c r="A4380" s="4">
        <v>44636</v>
      </c>
      <c r="B4380" t="s">
        <v>12</v>
      </c>
      <c r="C4380" t="s">
        <v>51</v>
      </c>
      <c r="D4380" s="7">
        <f>SUMIFS($D:$D,$C:$C,C4380,$A:$A,_xlfn.MAXIFS($A:$A,$A:$A,"&lt;"&amp;A4380))+SUMIFS(Movimentacao!$D:$D,Movimentacao!$C:$C,C4380,Movimentacao!$A:$A,A4380)</f>
        <v>42034</v>
      </c>
      <c r="E4380" s="2">
        <v>110.38</v>
      </c>
      <c r="F4380" s="2">
        <f t="shared" si="69"/>
        <v>4639712.92</v>
      </c>
    </row>
    <row r="4381" spans="1:6" x14ac:dyDescent="0.25">
      <c r="A4381" s="4">
        <v>44636</v>
      </c>
      <c r="B4381" t="s">
        <v>12</v>
      </c>
      <c r="C4381" t="s">
        <v>50</v>
      </c>
      <c r="D4381" s="7">
        <f>SUMIFS($D:$D,$C:$C,C4381,$A:$A,_xlfn.MAXIFS($A:$A,$A:$A,"&lt;"&amp;A4381))+SUMIFS(Movimentacao!$D:$D,Movimentacao!$C:$C,C4381,Movimentacao!$A:$A,A4381)</f>
        <v>73646</v>
      </c>
      <c r="E4381" s="2">
        <v>98.26</v>
      </c>
      <c r="F4381" s="2">
        <f t="shared" si="69"/>
        <v>7236455.96</v>
      </c>
    </row>
    <row r="4382" spans="1:6" x14ac:dyDescent="0.25">
      <c r="A4382" s="4">
        <v>44636</v>
      </c>
      <c r="B4382" t="s">
        <v>12</v>
      </c>
      <c r="C4382" t="s">
        <v>49</v>
      </c>
      <c r="D4382" s="7">
        <f>SUMIFS($D:$D,$C:$C,C4382,$A:$A,_xlfn.MAXIFS($A:$A,$A:$A,"&lt;"&amp;A4382))+SUMIFS(Movimentacao!$D:$D,Movimentacao!$C:$C,C4382,Movimentacao!$A:$A,A4382)</f>
        <v>32774</v>
      </c>
      <c r="E4382" s="2">
        <v>74</v>
      </c>
      <c r="F4382" s="2">
        <f t="shared" si="69"/>
        <v>2425276</v>
      </c>
    </row>
    <row r="4383" spans="1:6" x14ac:dyDescent="0.25">
      <c r="A4383" s="4">
        <v>44636</v>
      </c>
      <c r="B4383" t="s">
        <v>12</v>
      </c>
      <c r="C4383" t="s">
        <v>48</v>
      </c>
      <c r="D4383" s="7">
        <f>SUMIFS($D:$D,$C:$C,C4383,$A:$A,_xlfn.MAXIFS($A:$A,$A:$A,"&lt;"&amp;A4383))+SUMIFS(Movimentacao!$D:$D,Movimentacao!$C:$C,C4383,Movimentacao!$A:$A,A4383)</f>
        <v>37548</v>
      </c>
      <c r="E4383" s="2">
        <v>96.19</v>
      </c>
      <c r="F4383" s="2">
        <f t="shared" si="69"/>
        <v>3611742.12</v>
      </c>
    </row>
    <row r="4384" spans="1:6" x14ac:dyDescent="0.25">
      <c r="A4384" s="4">
        <v>44636</v>
      </c>
      <c r="B4384" t="s">
        <v>12</v>
      </c>
      <c r="C4384" t="s">
        <v>47</v>
      </c>
      <c r="D4384" s="7">
        <f>SUMIFS($D:$D,$C:$C,C4384,$A:$A,_xlfn.MAXIFS($A:$A,$A:$A,"&lt;"&amp;A4384))+SUMIFS(Movimentacao!$D:$D,Movimentacao!$C:$C,C4384,Movimentacao!$A:$A,A4384)</f>
        <v>72562</v>
      </c>
      <c r="E4384" s="2">
        <v>76.3</v>
      </c>
      <c r="F4384" s="2">
        <f t="shared" si="69"/>
        <v>5536480.5999999996</v>
      </c>
    </row>
    <row r="4385" spans="1:6" x14ac:dyDescent="0.25">
      <c r="A4385" s="4">
        <v>44636</v>
      </c>
      <c r="B4385" t="s">
        <v>12</v>
      </c>
      <c r="C4385" t="s">
        <v>2671</v>
      </c>
      <c r="D4385" s="7">
        <f>SUMIFS($D:$D,$C:$C,C4385,$A:$A,_xlfn.MAXIFS($A:$A,$A:$A,"&lt;"&amp;A4385))+SUMIFS(Movimentacao!$D:$D,Movimentacao!$C:$C,C4385,Movimentacao!$A:$A,A4385)</f>
        <v>32373</v>
      </c>
      <c r="E4385" s="2">
        <v>162.35</v>
      </c>
      <c r="F4385" s="2">
        <f t="shared" si="69"/>
        <v>5255756.55</v>
      </c>
    </row>
    <row r="4386" spans="1:6" x14ac:dyDescent="0.25">
      <c r="A4386" s="4">
        <v>44637</v>
      </c>
      <c r="B4386" t="s">
        <v>12</v>
      </c>
      <c r="C4386" t="s">
        <v>2682</v>
      </c>
      <c r="D4386" s="7">
        <f>SUMIFS($D:$D,$C:$C,C4386,$A:$A,_xlfn.MAXIFS($A:$A,$A:$A,"&lt;"&amp;A4386))+SUMIFS(Movimentacao!$D:$D,Movimentacao!$C:$C,C4386,Movimentacao!$A:$A,A4386)</f>
        <v>79643</v>
      </c>
      <c r="E4386" s="2">
        <v>85.98</v>
      </c>
      <c r="F4386" s="2">
        <f t="shared" si="69"/>
        <v>6847705.1400000006</v>
      </c>
    </row>
    <row r="4387" spans="1:6" x14ac:dyDescent="0.25">
      <c r="A4387" s="4">
        <v>44637</v>
      </c>
      <c r="B4387" t="s">
        <v>12</v>
      </c>
      <c r="C4387" t="s">
        <v>2687</v>
      </c>
      <c r="D4387" s="7">
        <f>SUMIFS($D:$D,$C:$C,C4387,$A:$A,_xlfn.MAXIFS($A:$A,$A:$A,"&lt;"&amp;A4387))+SUMIFS(Movimentacao!$D:$D,Movimentacao!$C:$C,C4387,Movimentacao!$A:$A,A4387)</f>
        <v>51911</v>
      </c>
      <c r="E4387" s="2">
        <v>68.319999999999993</v>
      </c>
      <c r="F4387" s="2">
        <f t="shared" si="69"/>
        <v>3546559.5199999996</v>
      </c>
    </row>
    <row r="4388" spans="1:6" x14ac:dyDescent="0.25">
      <c r="A4388" s="4">
        <v>44637</v>
      </c>
      <c r="B4388" t="s">
        <v>12</v>
      </c>
      <c r="C4388" t="s">
        <v>2689</v>
      </c>
      <c r="D4388" s="7">
        <f>SUMIFS($D:$D,$C:$C,C4388,$A:$A,_xlfn.MAXIFS($A:$A,$A:$A,"&lt;"&amp;A4388))+SUMIFS(Movimentacao!$D:$D,Movimentacao!$C:$C,C4388,Movimentacao!$A:$A,A4388)</f>
        <v>266540</v>
      </c>
      <c r="E4388" s="2">
        <v>99.66</v>
      </c>
      <c r="F4388" s="2">
        <f t="shared" si="69"/>
        <v>26563376.399999999</v>
      </c>
    </row>
    <row r="4389" spans="1:6" x14ac:dyDescent="0.25">
      <c r="A4389" s="4">
        <v>44637</v>
      </c>
      <c r="B4389" t="s">
        <v>12</v>
      </c>
      <c r="C4389" t="s">
        <v>2680</v>
      </c>
      <c r="D4389" s="7">
        <f>SUMIFS($D:$D,$C:$C,C4389,$A:$A,_xlfn.MAXIFS($A:$A,$A:$A,"&lt;"&amp;A4389))+SUMIFS(Movimentacao!$D:$D,Movimentacao!$C:$C,C4389,Movimentacao!$A:$A,A4389)</f>
        <v>147415</v>
      </c>
      <c r="E4389" s="2">
        <v>99.87</v>
      </c>
      <c r="F4389" s="2">
        <f t="shared" si="69"/>
        <v>14722336.050000001</v>
      </c>
    </row>
    <row r="4390" spans="1:6" x14ac:dyDescent="0.25">
      <c r="A4390" s="4">
        <v>44637</v>
      </c>
      <c r="B4390" t="s">
        <v>12</v>
      </c>
      <c r="C4390" t="s">
        <v>2690</v>
      </c>
      <c r="D4390" s="7">
        <f>SUMIFS($D:$D,$C:$C,C4390,$A:$A,_xlfn.MAXIFS($A:$A,$A:$A,"&lt;"&amp;A4390))+SUMIFS(Movimentacao!$D:$D,Movimentacao!$C:$C,C4390,Movimentacao!$A:$A,A4390)</f>
        <v>56908</v>
      </c>
      <c r="E4390" s="2">
        <v>88.34</v>
      </c>
      <c r="F4390" s="2">
        <f t="shared" si="69"/>
        <v>5027252.72</v>
      </c>
    </row>
    <row r="4391" spans="1:6" x14ac:dyDescent="0.25">
      <c r="A4391" s="4">
        <v>44637</v>
      </c>
      <c r="B4391" t="s">
        <v>12</v>
      </c>
      <c r="C4391" t="s">
        <v>2691</v>
      </c>
      <c r="D4391" s="7">
        <f>SUMIFS($D:$D,$C:$C,C4391,$A:$A,_xlfn.MAXIFS($A:$A,$A:$A,"&lt;"&amp;A4391))+SUMIFS(Movimentacao!$D:$D,Movimentacao!$C:$C,C4391,Movimentacao!$A:$A,A4391)</f>
        <v>103215</v>
      </c>
      <c r="E4391" s="2">
        <v>102.1</v>
      </c>
      <c r="F4391" s="2">
        <f t="shared" si="69"/>
        <v>10538251.5</v>
      </c>
    </row>
    <row r="4392" spans="1:6" x14ac:dyDescent="0.25">
      <c r="A4392" s="4">
        <v>44637</v>
      </c>
      <c r="B4392" t="s">
        <v>12</v>
      </c>
      <c r="C4392" t="s">
        <v>2694</v>
      </c>
      <c r="D4392" s="7">
        <f>SUMIFS($D:$D,$C:$C,C4392,$A:$A,_xlfn.MAXIFS($A:$A,$A:$A,"&lt;"&amp;A4392))+SUMIFS(Movimentacao!$D:$D,Movimentacao!$C:$C,C4392,Movimentacao!$A:$A,A4392)</f>
        <v>70000</v>
      </c>
      <c r="E4392" s="2">
        <v>102.15</v>
      </c>
      <c r="F4392" s="2">
        <f t="shared" si="69"/>
        <v>7150500</v>
      </c>
    </row>
    <row r="4393" spans="1:6" x14ac:dyDescent="0.25">
      <c r="A4393" s="4">
        <v>44637</v>
      </c>
      <c r="B4393" t="s">
        <v>12</v>
      </c>
      <c r="C4393" t="s">
        <v>2685</v>
      </c>
      <c r="D4393" s="7">
        <f>SUMIFS($D:$D,$C:$C,C4393,$A:$A,_xlfn.MAXIFS($A:$A,$A:$A,"&lt;"&amp;A4393))+SUMIFS(Movimentacao!$D:$D,Movimentacao!$C:$C,C4393,Movimentacao!$A:$A,A4393)</f>
        <v>133513</v>
      </c>
      <c r="E4393" s="2">
        <v>98.6</v>
      </c>
      <c r="F4393" s="2">
        <f t="shared" si="69"/>
        <v>13164381.799999999</v>
      </c>
    </row>
    <row r="4394" spans="1:6" x14ac:dyDescent="0.25">
      <c r="A4394" s="4">
        <v>44637</v>
      </c>
      <c r="B4394" t="s">
        <v>12</v>
      </c>
      <c r="C4394" t="s">
        <v>2671</v>
      </c>
      <c r="D4394" s="7">
        <f>SUMIFS($D:$D,$C:$C,C4394,$A:$A,_xlfn.MAXIFS($A:$A,$A:$A,"&lt;"&amp;A4394))+SUMIFS(Movimentacao!$D:$D,Movimentacao!$C:$C,C4394,Movimentacao!$A:$A,A4394)</f>
        <v>32373</v>
      </c>
      <c r="E4394" s="2">
        <v>161.51</v>
      </c>
      <c r="F4394" s="2">
        <f t="shared" si="69"/>
        <v>5228563.2299999995</v>
      </c>
    </row>
    <row r="4395" spans="1:6" x14ac:dyDescent="0.25">
      <c r="A4395" s="4">
        <v>44637</v>
      </c>
      <c r="B4395" t="s">
        <v>12</v>
      </c>
      <c r="C4395" t="s">
        <v>2672</v>
      </c>
      <c r="D4395" s="7">
        <f>SUMIFS($D:$D,$C:$C,C4395,$A:$A,_xlfn.MAXIFS($A:$A,$A:$A,"&lt;"&amp;A4395))+SUMIFS(Movimentacao!$D:$D,Movimentacao!$C:$C,C4395,Movimentacao!$A:$A,A4395)</f>
        <v>14844</v>
      </c>
      <c r="E4395" s="2">
        <v>73.239999999999995</v>
      </c>
      <c r="F4395" s="2">
        <f t="shared" si="69"/>
        <v>1087174.5599999998</v>
      </c>
    </row>
    <row r="4396" spans="1:6" x14ac:dyDescent="0.25">
      <c r="A4396" s="4">
        <v>44637</v>
      </c>
      <c r="B4396" t="s">
        <v>12</v>
      </c>
      <c r="C4396" t="s">
        <v>47</v>
      </c>
      <c r="D4396" s="7">
        <f>SUMIFS($D:$D,$C:$C,C4396,$A:$A,_xlfn.MAXIFS($A:$A,$A:$A,"&lt;"&amp;A4396))+SUMIFS(Movimentacao!$D:$D,Movimentacao!$C:$C,C4396,Movimentacao!$A:$A,A4396)</f>
        <v>72562</v>
      </c>
      <c r="E4396" s="2">
        <v>77.400000000000006</v>
      </c>
      <c r="F4396" s="2">
        <f t="shared" si="69"/>
        <v>5616298.8000000007</v>
      </c>
    </row>
    <row r="4397" spans="1:6" x14ac:dyDescent="0.25">
      <c r="A4397" s="4">
        <v>44637</v>
      </c>
      <c r="B4397" t="s">
        <v>12</v>
      </c>
      <c r="C4397" t="s">
        <v>55</v>
      </c>
      <c r="D4397" s="7">
        <f>SUMIFS($D:$D,$C:$C,C4397,$A:$A,_xlfn.MAXIFS($A:$A,$A:$A,"&lt;"&amp;A4397))+SUMIFS(Movimentacao!$D:$D,Movimentacao!$C:$C,C4397,Movimentacao!$A:$A,A4397)</f>
        <v>30794</v>
      </c>
      <c r="E4397" s="2">
        <v>94.6</v>
      </c>
      <c r="F4397" s="2">
        <f t="shared" si="69"/>
        <v>2913112.4</v>
      </c>
    </row>
    <row r="4398" spans="1:6" x14ac:dyDescent="0.25">
      <c r="A4398" s="4">
        <v>44637</v>
      </c>
      <c r="B4398" t="s">
        <v>12</v>
      </c>
      <c r="C4398" t="s">
        <v>54</v>
      </c>
      <c r="D4398" s="7">
        <f>SUMIFS($D:$D,$C:$C,C4398,$A:$A,_xlfn.MAXIFS($A:$A,$A:$A,"&lt;"&amp;A4398))+SUMIFS(Movimentacao!$D:$D,Movimentacao!$C:$C,C4398,Movimentacao!$A:$A,A4398)</f>
        <v>84256</v>
      </c>
      <c r="E4398" s="2">
        <v>48.99</v>
      </c>
      <c r="F4398" s="2">
        <f t="shared" si="69"/>
        <v>4127701.44</v>
      </c>
    </row>
    <row r="4399" spans="1:6" x14ac:dyDescent="0.25">
      <c r="A4399" s="4">
        <v>44637</v>
      </c>
      <c r="B4399" t="s">
        <v>12</v>
      </c>
      <c r="C4399" t="s">
        <v>52</v>
      </c>
      <c r="D4399" s="7">
        <f>SUMIFS($D:$D,$C:$C,C4399,$A:$A,_xlfn.MAXIFS($A:$A,$A:$A,"&lt;"&amp;A4399))+SUMIFS(Movimentacao!$D:$D,Movimentacao!$C:$C,C4399,Movimentacao!$A:$A,A4399)</f>
        <v>150058</v>
      </c>
      <c r="E4399" s="2">
        <v>94.4</v>
      </c>
      <c r="F4399" s="2">
        <f t="shared" si="69"/>
        <v>14165475.200000001</v>
      </c>
    </row>
    <row r="4400" spans="1:6" x14ac:dyDescent="0.25">
      <c r="A4400" s="4">
        <v>44637</v>
      </c>
      <c r="B4400" t="s">
        <v>12</v>
      </c>
      <c r="C4400" t="s">
        <v>51</v>
      </c>
      <c r="D4400" s="7">
        <f>SUMIFS($D:$D,$C:$C,C4400,$A:$A,_xlfn.MAXIFS($A:$A,$A:$A,"&lt;"&amp;A4400))+SUMIFS(Movimentacao!$D:$D,Movimentacao!$C:$C,C4400,Movimentacao!$A:$A,A4400)</f>
        <v>42034</v>
      </c>
      <c r="E4400" s="2">
        <v>110</v>
      </c>
      <c r="F4400" s="2">
        <f t="shared" si="69"/>
        <v>4623740</v>
      </c>
    </row>
    <row r="4401" spans="1:6" x14ac:dyDescent="0.25">
      <c r="A4401" s="4">
        <v>44637</v>
      </c>
      <c r="B4401" t="s">
        <v>12</v>
      </c>
      <c r="C4401" t="s">
        <v>50</v>
      </c>
      <c r="D4401" s="7">
        <f>SUMIFS($D:$D,$C:$C,C4401,$A:$A,_xlfn.MAXIFS($A:$A,$A:$A,"&lt;"&amp;A4401))+SUMIFS(Movimentacao!$D:$D,Movimentacao!$C:$C,C4401,Movimentacao!$A:$A,A4401)</f>
        <v>73646</v>
      </c>
      <c r="E4401" s="2">
        <v>98.56</v>
      </c>
      <c r="F4401" s="2">
        <f t="shared" si="69"/>
        <v>7258549.7599999998</v>
      </c>
    </row>
    <row r="4402" spans="1:6" x14ac:dyDescent="0.25">
      <c r="A4402" s="4">
        <v>44637</v>
      </c>
      <c r="B4402" t="s">
        <v>12</v>
      </c>
      <c r="C4402" t="s">
        <v>49</v>
      </c>
      <c r="D4402" s="7">
        <f>SUMIFS($D:$D,$C:$C,C4402,$A:$A,_xlfn.MAXIFS($A:$A,$A:$A,"&lt;"&amp;A4402))+SUMIFS(Movimentacao!$D:$D,Movimentacao!$C:$C,C4402,Movimentacao!$A:$A,A4402)</f>
        <v>32774</v>
      </c>
      <c r="E4402" s="2">
        <v>74</v>
      </c>
      <c r="F4402" s="2">
        <f t="shared" si="69"/>
        <v>2425276</v>
      </c>
    </row>
    <row r="4403" spans="1:6" x14ac:dyDescent="0.25">
      <c r="A4403" s="4">
        <v>44637</v>
      </c>
      <c r="B4403" t="s">
        <v>12</v>
      </c>
      <c r="C4403" t="s">
        <v>48</v>
      </c>
      <c r="D4403" s="7">
        <f>SUMIFS($D:$D,$C:$C,C4403,$A:$A,_xlfn.MAXIFS($A:$A,$A:$A,"&lt;"&amp;A4403))+SUMIFS(Movimentacao!$D:$D,Movimentacao!$C:$C,C4403,Movimentacao!$A:$A,A4403)</f>
        <v>37548</v>
      </c>
      <c r="E4403" s="2">
        <v>95.66</v>
      </c>
      <c r="F4403" s="2">
        <f t="shared" si="69"/>
        <v>3591841.6799999997</v>
      </c>
    </row>
    <row r="4404" spans="1:6" x14ac:dyDescent="0.25">
      <c r="A4404" s="4">
        <v>44637</v>
      </c>
      <c r="B4404" t="s">
        <v>12</v>
      </c>
      <c r="C4404" t="s">
        <v>56</v>
      </c>
      <c r="D4404" s="7">
        <f>SUMIFS($D:$D,$C:$C,C4404,$A:$A,_xlfn.MAXIFS($A:$A,$A:$A,"&lt;"&amp;A4404))+SUMIFS(Movimentacao!$D:$D,Movimentacao!$C:$C,C4404,Movimentacao!$A:$A,A4404)</f>
        <v>29618</v>
      </c>
      <c r="E4404" s="2">
        <v>100.9</v>
      </c>
      <c r="F4404" s="2">
        <f t="shared" si="69"/>
        <v>2988456.2</v>
      </c>
    </row>
    <row r="4405" spans="1:6" x14ac:dyDescent="0.25">
      <c r="A4405" s="4">
        <v>44638</v>
      </c>
      <c r="B4405" t="s">
        <v>12</v>
      </c>
      <c r="C4405" t="s">
        <v>2682</v>
      </c>
      <c r="D4405" s="7">
        <f>SUMIFS($D:$D,$C:$C,C4405,$A:$A,_xlfn.MAXIFS($A:$A,$A:$A,"&lt;"&amp;A4405))+SUMIFS(Movimentacao!$D:$D,Movimentacao!$C:$C,C4405,Movimentacao!$A:$A,A4405)</f>
        <v>79643</v>
      </c>
      <c r="E4405" s="2">
        <v>86.73</v>
      </c>
      <c r="F4405" s="2">
        <f t="shared" si="69"/>
        <v>6907437.3900000006</v>
      </c>
    </row>
    <row r="4406" spans="1:6" x14ac:dyDescent="0.25">
      <c r="A4406" s="4">
        <v>44638</v>
      </c>
      <c r="B4406" t="s">
        <v>12</v>
      </c>
      <c r="C4406" t="s">
        <v>2687</v>
      </c>
      <c r="D4406" s="7">
        <f>SUMIFS($D:$D,$C:$C,C4406,$A:$A,_xlfn.MAXIFS($A:$A,$A:$A,"&lt;"&amp;A4406))+SUMIFS(Movimentacao!$D:$D,Movimentacao!$C:$C,C4406,Movimentacao!$A:$A,A4406)</f>
        <v>51911</v>
      </c>
      <c r="E4406" s="2">
        <v>68</v>
      </c>
      <c r="F4406" s="2">
        <f t="shared" si="69"/>
        <v>3529948</v>
      </c>
    </row>
    <row r="4407" spans="1:6" x14ac:dyDescent="0.25">
      <c r="A4407" s="4">
        <v>44638</v>
      </c>
      <c r="B4407" t="s">
        <v>12</v>
      </c>
      <c r="C4407" t="s">
        <v>2689</v>
      </c>
      <c r="D4407" s="7">
        <f>SUMIFS($D:$D,$C:$C,C4407,$A:$A,_xlfn.MAXIFS($A:$A,$A:$A,"&lt;"&amp;A4407))+SUMIFS(Movimentacao!$D:$D,Movimentacao!$C:$C,C4407,Movimentacao!$A:$A,A4407)</f>
        <v>266540</v>
      </c>
      <c r="E4407" s="2">
        <v>100</v>
      </c>
      <c r="F4407" s="2">
        <f t="shared" si="69"/>
        <v>26654000</v>
      </c>
    </row>
    <row r="4408" spans="1:6" x14ac:dyDescent="0.25">
      <c r="A4408" s="4">
        <v>44638</v>
      </c>
      <c r="B4408" t="s">
        <v>12</v>
      </c>
      <c r="C4408" t="s">
        <v>2694</v>
      </c>
      <c r="D4408" s="7">
        <f>SUMIFS($D:$D,$C:$C,C4408,$A:$A,_xlfn.MAXIFS($A:$A,$A:$A,"&lt;"&amp;A4408))+SUMIFS(Movimentacao!$D:$D,Movimentacao!$C:$C,C4408,Movimentacao!$A:$A,A4408)</f>
        <v>70000</v>
      </c>
      <c r="E4408" s="2">
        <v>101.94</v>
      </c>
      <c r="F4408" s="2">
        <f t="shared" si="69"/>
        <v>7135800</v>
      </c>
    </row>
    <row r="4409" spans="1:6" x14ac:dyDescent="0.25">
      <c r="A4409" s="4">
        <v>44638</v>
      </c>
      <c r="B4409" t="s">
        <v>12</v>
      </c>
      <c r="C4409" t="s">
        <v>2690</v>
      </c>
      <c r="D4409" s="7">
        <f>SUMIFS($D:$D,$C:$C,C4409,$A:$A,_xlfn.MAXIFS($A:$A,$A:$A,"&lt;"&amp;A4409))+SUMIFS(Movimentacao!$D:$D,Movimentacao!$C:$C,C4409,Movimentacao!$A:$A,A4409)</f>
        <v>56908</v>
      </c>
      <c r="E4409" s="2">
        <v>88.75</v>
      </c>
      <c r="F4409" s="2">
        <f t="shared" si="69"/>
        <v>5050585</v>
      </c>
    </row>
    <row r="4410" spans="1:6" x14ac:dyDescent="0.25">
      <c r="A4410" s="4">
        <v>44638</v>
      </c>
      <c r="B4410" t="s">
        <v>12</v>
      </c>
      <c r="C4410" t="s">
        <v>2691</v>
      </c>
      <c r="D4410" s="7">
        <f>SUMIFS($D:$D,$C:$C,C4410,$A:$A,_xlfn.MAXIFS($A:$A,$A:$A,"&lt;"&amp;A4410))+SUMIFS(Movimentacao!$D:$D,Movimentacao!$C:$C,C4410,Movimentacao!$A:$A,A4410)</f>
        <v>103215</v>
      </c>
      <c r="E4410" s="2">
        <v>102.92</v>
      </c>
      <c r="F4410" s="2">
        <f t="shared" si="69"/>
        <v>10622887.800000001</v>
      </c>
    </row>
    <row r="4411" spans="1:6" x14ac:dyDescent="0.25">
      <c r="A4411" s="4">
        <v>44638</v>
      </c>
      <c r="B4411" t="s">
        <v>12</v>
      </c>
      <c r="C4411" t="s">
        <v>2680</v>
      </c>
      <c r="D4411" s="7">
        <f>SUMIFS($D:$D,$C:$C,C4411,$A:$A,_xlfn.MAXIFS($A:$A,$A:$A,"&lt;"&amp;A4411))+SUMIFS(Movimentacao!$D:$D,Movimentacao!$C:$C,C4411,Movimentacao!$A:$A,A4411)</f>
        <v>147415</v>
      </c>
      <c r="E4411" s="2">
        <v>100.22</v>
      </c>
      <c r="F4411" s="2">
        <f t="shared" si="69"/>
        <v>14773931.300000001</v>
      </c>
    </row>
    <row r="4412" spans="1:6" x14ac:dyDescent="0.25">
      <c r="A4412" s="4">
        <v>44638</v>
      </c>
      <c r="B4412" t="s">
        <v>12</v>
      </c>
      <c r="C4412" t="s">
        <v>2685</v>
      </c>
      <c r="D4412" s="7">
        <f>SUMIFS($D:$D,$C:$C,C4412,$A:$A,_xlfn.MAXIFS($A:$A,$A:$A,"&lt;"&amp;A4412))+SUMIFS(Movimentacao!$D:$D,Movimentacao!$C:$C,C4412,Movimentacao!$A:$A,A4412)</f>
        <v>133513</v>
      </c>
      <c r="E4412" s="2">
        <v>99</v>
      </c>
      <c r="F4412" s="2">
        <f t="shared" si="69"/>
        <v>13217787</v>
      </c>
    </row>
    <row r="4413" spans="1:6" x14ac:dyDescent="0.25">
      <c r="A4413" s="4">
        <v>44638</v>
      </c>
      <c r="B4413" t="s">
        <v>12</v>
      </c>
      <c r="C4413" t="s">
        <v>2672</v>
      </c>
      <c r="D4413" s="7">
        <f>SUMIFS($D:$D,$C:$C,C4413,$A:$A,_xlfn.MAXIFS($A:$A,$A:$A,"&lt;"&amp;A4413))+SUMIFS(Movimentacao!$D:$D,Movimentacao!$C:$C,C4413,Movimentacao!$A:$A,A4413)</f>
        <v>14844</v>
      </c>
      <c r="E4413" s="2">
        <v>73.83</v>
      </c>
      <c r="F4413" s="2">
        <f t="shared" si="69"/>
        <v>1095932.52</v>
      </c>
    </row>
    <row r="4414" spans="1:6" x14ac:dyDescent="0.25">
      <c r="A4414" s="4">
        <v>44638</v>
      </c>
      <c r="B4414" t="s">
        <v>12</v>
      </c>
      <c r="C4414" t="s">
        <v>2671</v>
      </c>
      <c r="D4414" s="7">
        <f>SUMIFS($D:$D,$C:$C,C4414,$A:$A,_xlfn.MAXIFS($A:$A,$A:$A,"&lt;"&amp;A4414))+SUMIFS(Movimentacao!$D:$D,Movimentacao!$C:$C,C4414,Movimentacao!$A:$A,A4414)</f>
        <v>32373</v>
      </c>
      <c r="E4414" s="2">
        <v>162</v>
      </c>
      <c r="F4414" s="2">
        <f t="shared" si="69"/>
        <v>5244426</v>
      </c>
    </row>
    <row r="4415" spans="1:6" x14ac:dyDescent="0.25">
      <c r="A4415" s="4">
        <v>44638</v>
      </c>
      <c r="B4415" t="s">
        <v>12</v>
      </c>
      <c r="C4415" t="s">
        <v>56</v>
      </c>
      <c r="D4415" s="7">
        <f>SUMIFS($D:$D,$C:$C,C4415,$A:$A,_xlfn.MAXIFS($A:$A,$A:$A,"&lt;"&amp;A4415))+SUMIFS(Movimentacao!$D:$D,Movimentacao!$C:$C,C4415,Movimentacao!$A:$A,A4415)</f>
        <v>29618</v>
      </c>
      <c r="E4415" s="2">
        <v>99.97</v>
      </c>
      <c r="F4415" s="2">
        <f t="shared" si="69"/>
        <v>2960911.46</v>
      </c>
    </row>
    <row r="4416" spans="1:6" x14ac:dyDescent="0.25">
      <c r="A4416" s="4">
        <v>44638</v>
      </c>
      <c r="B4416" t="s">
        <v>12</v>
      </c>
      <c r="C4416" t="s">
        <v>48</v>
      </c>
      <c r="D4416" s="7">
        <f>SUMIFS($D:$D,$C:$C,C4416,$A:$A,_xlfn.MAXIFS($A:$A,$A:$A,"&lt;"&amp;A4416))+SUMIFS(Movimentacao!$D:$D,Movimentacao!$C:$C,C4416,Movimentacao!$A:$A,A4416)</f>
        <v>37548</v>
      </c>
      <c r="E4416" s="2">
        <v>95.97</v>
      </c>
      <c r="F4416" s="2">
        <f t="shared" si="69"/>
        <v>3603481.56</v>
      </c>
    </row>
    <row r="4417" spans="1:6" x14ac:dyDescent="0.25">
      <c r="A4417" s="4">
        <v>44638</v>
      </c>
      <c r="B4417" t="s">
        <v>12</v>
      </c>
      <c r="C4417" t="s">
        <v>49</v>
      </c>
      <c r="D4417" s="7">
        <f>SUMIFS($D:$D,$C:$C,C4417,$A:$A,_xlfn.MAXIFS($A:$A,$A:$A,"&lt;"&amp;A4417))+SUMIFS(Movimentacao!$D:$D,Movimentacao!$C:$C,C4417,Movimentacao!$A:$A,A4417)</f>
        <v>32774</v>
      </c>
      <c r="E4417" s="2">
        <v>74</v>
      </c>
      <c r="F4417" s="2">
        <f t="shared" si="69"/>
        <v>2425276</v>
      </c>
    </row>
    <row r="4418" spans="1:6" x14ac:dyDescent="0.25">
      <c r="A4418" s="4">
        <v>44638</v>
      </c>
      <c r="B4418" t="s">
        <v>12</v>
      </c>
      <c r="C4418" t="s">
        <v>50</v>
      </c>
      <c r="D4418" s="7">
        <f>SUMIFS($D:$D,$C:$C,C4418,$A:$A,_xlfn.MAXIFS($A:$A,$A:$A,"&lt;"&amp;A4418))+SUMIFS(Movimentacao!$D:$D,Movimentacao!$C:$C,C4418,Movimentacao!$A:$A,A4418)</f>
        <v>73646</v>
      </c>
      <c r="E4418" s="2">
        <v>98.01</v>
      </c>
      <c r="F4418" s="2">
        <f t="shared" si="69"/>
        <v>7218044.46</v>
      </c>
    </row>
    <row r="4419" spans="1:6" x14ac:dyDescent="0.25">
      <c r="A4419" s="4">
        <v>44638</v>
      </c>
      <c r="B4419" t="s">
        <v>12</v>
      </c>
      <c r="C4419" t="s">
        <v>47</v>
      </c>
      <c r="D4419" s="7">
        <f>SUMIFS($D:$D,$C:$C,C4419,$A:$A,_xlfn.MAXIFS($A:$A,$A:$A,"&lt;"&amp;A4419))+SUMIFS(Movimentacao!$D:$D,Movimentacao!$C:$C,C4419,Movimentacao!$A:$A,A4419)</f>
        <v>72562</v>
      </c>
      <c r="E4419" s="2">
        <v>77.7</v>
      </c>
      <c r="F4419" s="2">
        <f t="shared" si="69"/>
        <v>5638067.4000000004</v>
      </c>
    </row>
    <row r="4420" spans="1:6" x14ac:dyDescent="0.25">
      <c r="A4420" s="4">
        <v>44638</v>
      </c>
      <c r="B4420" t="s">
        <v>12</v>
      </c>
      <c r="C4420" t="s">
        <v>52</v>
      </c>
      <c r="D4420" s="7">
        <f>SUMIFS($D:$D,$C:$C,C4420,$A:$A,_xlfn.MAXIFS($A:$A,$A:$A,"&lt;"&amp;A4420))+SUMIFS(Movimentacao!$D:$D,Movimentacao!$C:$C,C4420,Movimentacao!$A:$A,A4420)</f>
        <v>150058</v>
      </c>
      <c r="E4420" s="2">
        <v>94.5</v>
      </c>
      <c r="F4420" s="2">
        <f t="shared" si="69"/>
        <v>14180481</v>
      </c>
    </row>
    <row r="4421" spans="1:6" x14ac:dyDescent="0.25">
      <c r="A4421" s="4">
        <v>44638</v>
      </c>
      <c r="B4421" t="s">
        <v>12</v>
      </c>
      <c r="C4421" t="s">
        <v>54</v>
      </c>
      <c r="D4421" s="7">
        <f>SUMIFS($D:$D,$C:$C,C4421,$A:$A,_xlfn.MAXIFS($A:$A,$A:$A,"&lt;"&amp;A4421))+SUMIFS(Movimentacao!$D:$D,Movimentacao!$C:$C,C4421,Movimentacao!$A:$A,A4421)</f>
        <v>84256</v>
      </c>
      <c r="E4421" s="2">
        <v>49.04</v>
      </c>
      <c r="F4421" s="2">
        <f t="shared" si="69"/>
        <v>4131914.2399999998</v>
      </c>
    </row>
    <row r="4422" spans="1:6" x14ac:dyDescent="0.25">
      <c r="A4422" s="4">
        <v>44638</v>
      </c>
      <c r="B4422" t="s">
        <v>12</v>
      </c>
      <c r="C4422" t="s">
        <v>55</v>
      </c>
      <c r="D4422" s="7">
        <f>SUMIFS($D:$D,$C:$C,C4422,$A:$A,_xlfn.MAXIFS($A:$A,$A:$A,"&lt;"&amp;A4422))+SUMIFS(Movimentacao!$D:$D,Movimentacao!$C:$C,C4422,Movimentacao!$A:$A,A4422)</f>
        <v>30794</v>
      </c>
      <c r="E4422" s="2">
        <v>94.94</v>
      </c>
      <c r="F4422" s="2">
        <f t="shared" si="69"/>
        <v>2923582.36</v>
      </c>
    </row>
    <row r="4423" spans="1:6" x14ac:dyDescent="0.25">
      <c r="A4423" s="4">
        <v>44638</v>
      </c>
      <c r="B4423" t="s">
        <v>12</v>
      </c>
      <c r="C4423" t="s">
        <v>51</v>
      </c>
      <c r="D4423" s="7">
        <f>SUMIFS($D:$D,$C:$C,C4423,$A:$A,_xlfn.MAXIFS($A:$A,$A:$A,"&lt;"&amp;A4423))+SUMIFS(Movimentacao!$D:$D,Movimentacao!$C:$C,C4423,Movimentacao!$A:$A,A4423)</f>
        <v>42034</v>
      </c>
      <c r="E4423" s="2">
        <v>112</v>
      </c>
      <c r="F4423" s="2">
        <f t="shared" si="69"/>
        <v>4707808</v>
      </c>
    </row>
    <row r="4424" spans="1:6" x14ac:dyDescent="0.25">
      <c r="A4424" s="4">
        <v>44641</v>
      </c>
      <c r="B4424" t="s">
        <v>12</v>
      </c>
      <c r="C4424" t="s">
        <v>2680</v>
      </c>
      <c r="D4424" s="7">
        <f>SUMIFS($D:$D,$C:$C,C4424,$A:$A,_xlfn.MAXIFS($A:$A,$A:$A,"&lt;"&amp;A4424))+SUMIFS(Movimentacao!$D:$D,Movimentacao!$C:$C,C4424,Movimentacao!$A:$A,A4424)</f>
        <v>147415</v>
      </c>
      <c r="E4424" s="2">
        <v>99.25</v>
      </c>
      <c r="F4424" s="2">
        <f t="shared" si="69"/>
        <v>14630938.75</v>
      </c>
    </row>
    <row r="4425" spans="1:6" x14ac:dyDescent="0.25">
      <c r="A4425" s="4">
        <v>44641</v>
      </c>
      <c r="B4425" t="s">
        <v>12</v>
      </c>
      <c r="C4425" t="s">
        <v>2694</v>
      </c>
      <c r="D4425" s="7">
        <f>SUMIFS($D:$D,$C:$C,C4425,$A:$A,_xlfn.MAXIFS($A:$A,$A:$A,"&lt;"&amp;A4425))+SUMIFS(Movimentacao!$D:$D,Movimentacao!$C:$C,C4425,Movimentacao!$A:$A,A4425)</f>
        <v>70000</v>
      </c>
      <c r="E4425" s="2">
        <v>101.98</v>
      </c>
      <c r="F4425" s="2">
        <f t="shared" ref="F4425:F4488" si="70">D4425*E4425</f>
        <v>7138600</v>
      </c>
    </row>
    <row r="4426" spans="1:6" x14ac:dyDescent="0.25">
      <c r="A4426" s="4">
        <v>44641</v>
      </c>
      <c r="B4426" t="s">
        <v>12</v>
      </c>
      <c r="C4426" t="s">
        <v>2691</v>
      </c>
      <c r="D4426" s="7">
        <f>SUMIFS($D:$D,$C:$C,C4426,$A:$A,_xlfn.MAXIFS($A:$A,$A:$A,"&lt;"&amp;A4426))+SUMIFS(Movimentacao!$D:$D,Movimentacao!$C:$C,C4426,Movimentacao!$A:$A,A4426)</f>
        <v>103215</v>
      </c>
      <c r="E4426" s="2">
        <v>103.3</v>
      </c>
      <c r="F4426" s="2">
        <f t="shared" si="70"/>
        <v>10662109.5</v>
      </c>
    </row>
    <row r="4427" spans="1:6" x14ac:dyDescent="0.25">
      <c r="A4427" s="4">
        <v>44641</v>
      </c>
      <c r="B4427" t="s">
        <v>12</v>
      </c>
      <c r="C4427" t="s">
        <v>2690</v>
      </c>
      <c r="D4427" s="7">
        <f>SUMIFS($D:$D,$C:$C,C4427,$A:$A,_xlfn.MAXIFS($A:$A,$A:$A,"&lt;"&amp;A4427))+SUMIFS(Movimentacao!$D:$D,Movimentacao!$C:$C,C4427,Movimentacao!$A:$A,A4427)</f>
        <v>56908</v>
      </c>
      <c r="E4427" s="2">
        <v>88.94</v>
      </c>
      <c r="F4427" s="2">
        <f t="shared" si="70"/>
        <v>5061397.5199999996</v>
      </c>
    </row>
    <row r="4428" spans="1:6" x14ac:dyDescent="0.25">
      <c r="A4428" s="4">
        <v>44641</v>
      </c>
      <c r="B4428" t="s">
        <v>12</v>
      </c>
      <c r="C4428" t="s">
        <v>2685</v>
      </c>
      <c r="D4428" s="7">
        <f>SUMIFS($D:$D,$C:$C,C4428,$A:$A,_xlfn.MAXIFS($A:$A,$A:$A,"&lt;"&amp;A4428))+SUMIFS(Movimentacao!$D:$D,Movimentacao!$C:$C,C4428,Movimentacao!$A:$A,A4428)</f>
        <v>133513</v>
      </c>
      <c r="E4428" s="2">
        <v>99.96</v>
      </c>
      <c r="F4428" s="2">
        <f t="shared" si="70"/>
        <v>13345959.479999999</v>
      </c>
    </row>
    <row r="4429" spans="1:6" x14ac:dyDescent="0.25">
      <c r="A4429" s="4">
        <v>44641</v>
      </c>
      <c r="B4429" t="s">
        <v>12</v>
      </c>
      <c r="C4429" t="s">
        <v>2689</v>
      </c>
      <c r="D4429" s="7">
        <f>SUMIFS($D:$D,$C:$C,C4429,$A:$A,_xlfn.MAXIFS($A:$A,$A:$A,"&lt;"&amp;A4429))+SUMIFS(Movimentacao!$D:$D,Movimentacao!$C:$C,C4429,Movimentacao!$A:$A,A4429)</f>
        <v>266540</v>
      </c>
      <c r="E4429" s="2">
        <v>100.43</v>
      </c>
      <c r="F4429" s="2">
        <f t="shared" si="70"/>
        <v>26768612.200000003</v>
      </c>
    </row>
    <row r="4430" spans="1:6" x14ac:dyDescent="0.25">
      <c r="A4430" s="4">
        <v>44641</v>
      </c>
      <c r="B4430" t="s">
        <v>12</v>
      </c>
      <c r="C4430" t="s">
        <v>2687</v>
      </c>
      <c r="D4430" s="7">
        <f>SUMIFS($D:$D,$C:$C,C4430,$A:$A,_xlfn.MAXIFS($A:$A,$A:$A,"&lt;"&amp;A4430))+SUMIFS(Movimentacao!$D:$D,Movimentacao!$C:$C,C4430,Movimentacao!$A:$A,A4430)</f>
        <v>51911</v>
      </c>
      <c r="E4430" s="2">
        <v>67.819999999999993</v>
      </c>
      <c r="F4430" s="2">
        <f t="shared" si="70"/>
        <v>3520604.0199999996</v>
      </c>
    </row>
    <row r="4431" spans="1:6" x14ac:dyDescent="0.25">
      <c r="A4431" s="4">
        <v>44641</v>
      </c>
      <c r="B4431" t="s">
        <v>12</v>
      </c>
      <c r="C4431" t="s">
        <v>2682</v>
      </c>
      <c r="D4431" s="7">
        <f>SUMIFS($D:$D,$C:$C,C4431,$A:$A,_xlfn.MAXIFS($A:$A,$A:$A,"&lt;"&amp;A4431))+SUMIFS(Movimentacao!$D:$D,Movimentacao!$C:$C,C4431,Movimentacao!$A:$A,A4431)</f>
        <v>79643</v>
      </c>
      <c r="E4431" s="2">
        <v>87</v>
      </c>
      <c r="F4431" s="2">
        <f t="shared" si="70"/>
        <v>6928941</v>
      </c>
    </row>
    <row r="4432" spans="1:6" x14ac:dyDescent="0.25">
      <c r="A4432" s="4">
        <v>44641</v>
      </c>
      <c r="B4432" t="s">
        <v>12</v>
      </c>
      <c r="C4432" t="s">
        <v>2672</v>
      </c>
      <c r="D4432" s="7">
        <f>SUMIFS($D:$D,$C:$C,C4432,$A:$A,_xlfn.MAXIFS($A:$A,$A:$A,"&lt;"&amp;A4432))+SUMIFS(Movimentacao!$D:$D,Movimentacao!$C:$C,C4432,Movimentacao!$A:$A,A4432)</f>
        <v>14844</v>
      </c>
      <c r="E4432" s="2">
        <v>72.849999999999994</v>
      </c>
      <c r="F4432" s="2">
        <f t="shared" si="70"/>
        <v>1081385.3999999999</v>
      </c>
    </row>
    <row r="4433" spans="1:6" x14ac:dyDescent="0.25">
      <c r="A4433" s="4">
        <v>44641</v>
      </c>
      <c r="B4433" t="s">
        <v>12</v>
      </c>
      <c r="C4433" t="s">
        <v>2671</v>
      </c>
      <c r="D4433" s="7">
        <f>SUMIFS($D:$D,$C:$C,C4433,$A:$A,_xlfn.MAXIFS($A:$A,$A:$A,"&lt;"&amp;A4433))+SUMIFS(Movimentacao!$D:$D,Movimentacao!$C:$C,C4433,Movimentacao!$A:$A,A4433)</f>
        <v>32373</v>
      </c>
      <c r="E4433" s="2">
        <v>163.93</v>
      </c>
      <c r="F4433" s="2">
        <f t="shared" si="70"/>
        <v>5306905.8900000006</v>
      </c>
    </row>
    <row r="4434" spans="1:6" x14ac:dyDescent="0.25">
      <c r="A4434" s="4">
        <v>44641</v>
      </c>
      <c r="B4434" t="s">
        <v>12</v>
      </c>
      <c r="C4434" t="s">
        <v>56</v>
      </c>
      <c r="D4434" s="7">
        <f>SUMIFS($D:$D,$C:$C,C4434,$A:$A,_xlfn.MAXIFS($A:$A,$A:$A,"&lt;"&amp;A4434))+SUMIFS(Movimentacao!$D:$D,Movimentacao!$C:$C,C4434,Movimentacao!$A:$A,A4434)</f>
        <v>29618</v>
      </c>
      <c r="E4434" s="2">
        <v>96.77</v>
      </c>
      <c r="F4434" s="2">
        <f t="shared" si="70"/>
        <v>2866133.86</v>
      </c>
    </row>
    <row r="4435" spans="1:6" x14ac:dyDescent="0.25">
      <c r="A4435" s="4">
        <v>44641</v>
      </c>
      <c r="B4435" t="s">
        <v>12</v>
      </c>
      <c r="C4435" t="s">
        <v>48</v>
      </c>
      <c r="D4435" s="7">
        <f>SUMIFS($D:$D,$C:$C,C4435,$A:$A,_xlfn.MAXIFS($A:$A,$A:$A,"&lt;"&amp;A4435))+SUMIFS(Movimentacao!$D:$D,Movimentacao!$C:$C,C4435,Movimentacao!$A:$A,A4435)</f>
        <v>37548</v>
      </c>
      <c r="E4435" s="2">
        <v>97.29</v>
      </c>
      <c r="F4435" s="2">
        <f t="shared" si="70"/>
        <v>3653044.9200000004</v>
      </c>
    </row>
    <row r="4436" spans="1:6" x14ac:dyDescent="0.25">
      <c r="A4436" s="4">
        <v>44641</v>
      </c>
      <c r="B4436" t="s">
        <v>12</v>
      </c>
      <c r="C4436" t="s">
        <v>49</v>
      </c>
      <c r="D4436" s="7">
        <f>SUMIFS($D:$D,$C:$C,C4436,$A:$A,_xlfn.MAXIFS($A:$A,$A:$A,"&lt;"&amp;A4436))+SUMIFS(Movimentacao!$D:$D,Movimentacao!$C:$C,C4436,Movimentacao!$A:$A,A4436)</f>
        <v>32774</v>
      </c>
      <c r="E4436" s="2">
        <v>74.290000000000006</v>
      </c>
      <c r="F4436" s="2">
        <f t="shared" si="70"/>
        <v>2434780.4600000004</v>
      </c>
    </row>
    <row r="4437" spans="1:6" x14ac:dyDescent="0.25">
      <c r="A4437" s="4">
        <v>44641</v>
      </c>
      <c r="B4437" t="s">
        <v>12</v>
      </c>
      <c r="C4437" t="s">
        <v>50</v>
      </c>
      <c r="D4437" s="7">
        <f>SUMIFS($D:$D,$C:$C,C4437,$A:$A,_xlfn.MAXIFS($A:$A,$A:$A,"&lt;"&amp;A4437))+SUMIFS(Movimentacao!$D:$D,Movimentacao!$C:$C,C4437,Movimentacao!$A:$A,A4437)</f>
        <v>73646</v>
      </c>
      <c r="E4437" s="2">
        <v>98.84</v>
      </c>
      <c r="F4437" s="2">
        <f t="shared" si="70"/>
        <v>7279170.6400000006</v>
      </c>
    </row>
    <row r="4438" spans="1:6" x14ac:dyDescent="0.25">
      <c r="A4438" s="4">
        <v>44641</v>
      </c>
      <c r="B4438" t="s">
        <v>12</v>
      </c>
      <c r="C4438" t="s">
        <v>47</v>
      </c>
      <c r="D4438" s="7">
        <f>SUMIFS($D:$D,$C:$C,C4438,$A:$A,_xlfn.MAXIFS($A:$A,$A:$A,"&lt;"&amp;A4438))+SUMIFS(Movimentacao!$D:$D,Movimentacao!$C:$C,C4438,Movimentacao!$A:$A,A4438)</f>
        <v>72562</v>
      </c>
      <c r="E4438" s="2">
        <v>76.680000000000007</v>
      </c>
      <c r="F4438" s="2">
        <f t="shared" si="70"/>
        <v>5564054.1600000001</v>
      </c>
    </row>
    <row r="4439" spans="1:6" x14ac:dyDescent="0.25">
      <c r="A4439" s="4">
        <v>44641</v>
      </c>
      <c r="B4439" t="s">
        <v>12</v>
      </c>
      <c r="C4439" t="s">
        <v>52</v>
      </c>
      <c r="D4439" s="7">
        <f>SUMIFS($D:$D,$C:$C,C4439,$A:$A,_xlfn.MAXIFS($A:$A,$A:$A,"&lt;"&amp;A4439))+SUMIFS(Movimentacao!$D:$D,Movimentacao!$C:$C,C4439,Movimentacao!$A:$A,A4439)</f>
        <v>150058</v>
      </c>
      <c r="E4439" s="2">
        <v>94.31</v>
      </c>
      <c r="F4439" s="2">
        <f t="shared" si="70"/>
        <v>14151969.98</v>
      </c>
    </row>
    <row r="4440" spans="1:6" x14ac:dyDescent="0.25">
      <c r="A4440" s="4">
        <v>44641</v>
      </c>
      <c r="B4440" t="s">
        <v>12</v>
      </c>
      <c r="C4440" t="s">
        <v>54</v>
      </c>
      <c r="D4440" s="7">
        <f>SUMIFS($D:$D,$C:$C,C4440,$A:$A,_xlfn.MAXIFS($A:$A,$A:$A,"&lt;"&amp;A4440))+SUMIFS(Movimentacao!$D:$D,Movimentacao!$C:$C,C4440,Movimentacao!$A:$A,A4440)</f>
        <v>84256</v>
      </c>
      <c r="E4440" s="2">
        <v>49.39</v>
      </c>
      <c r="F4440" s="2">
        <f t="shared" si="70"/>
        <v>4161403.84</v>
      </c>
    </row>
    <row r="4441" spans="1:6" x14ac:dyDescent="0.25">
      <c r="A4441" s="4">
        <v>44641</v>
      </c>
      <c r="B4441" t="s">
        <v>12</v>
      </c>
      <c r="C4441" t="s">
        <v>55</v>
      </c>
      <c r="D4441" s="7">
        <f>SUMIFS($D:$D,$C:$C,C4441,$A:$A,_xlfn.MAXIFS($A:$A,$A:$A,"&lt;"&amp;A4441))+SUMIFS(Movimentacao!$D:$D,Movimentacao!$C:$C,C4441,Movimentacao!$A:$A,A4441)</f>
        <v>30794</v>
      </c>
      <c r="E4441" s="2">
        <v>94.32</v>
      </c>
      <c r="F4441" s="2">
        <f t="shared" si="70"/>
        <v>2904490.0799999996</v>
      </c>
    </row>
    <row r="4442" spans="1:6" x14ac:dyDescent="0.25">
      <c r="A4442" s="4">
        <v>44641</v>
      </c>
      <c r="B4442" t="s">
        <v>12</v>
      </c>
      <c r="C4442" t="s">
        <v>51</v>
      </c>
      <c r="D4442" s="7">
        <f>SUMIFS($D:$D,$C:$C,C4442,$A:$A,_xlfn.MAXIFS($A:$A,$A:$A,"&lt;"&amp;A4442))+SUMIFS(Movimentacao!$D:$D,Movimentacao!$C:$C,C4442,Movimentacao!$A:$A,A4442)</f>
        <v>42034</v>
      </c>
      <c r="E4442" s="2">
        <v>111.5</v>
      </c>
      <c r="F4442" s="2">
        <f t="shared" si="70"/>
        <v>4686791</v>
      </c>
    </row>
    <row r="4443" spans="1:6" x14ac:dyDescent="0.25">
      <c r="A4443" s="4">
        <v>44642</v>
      </c>
      <c r="B4443" t="s">
        <v>12</v>
      </c>
      <c r="C4443" t="s">
        <v>2694</v>
      </c>
      <c r="D4443" s="7">
        <f>SUMIFS($D:$D,$C:$C,C4443,$A:$A,_xlfn.MAXIFS($A:$A,$A:$A,"&lt;"&amp;A4443))+SUMIFS(Movimentacao!$D:$D,Movimentacao!$C:$C,C4443,Movimentacao!$A:$A,A4443)</f>
        <v>70000</v>
      </c>
      <c r="E4443" s="2">
        <v>101.97</v>
      </c>
      <c r="F4443" s="2">
        <f t="shared" si="70"/>
        <v>7137900</v>
      </c>
    </row>
    <row r="4444" spans="1:6" x14ac:dyDescent="0.25">
      <c r="A4444" s="4">
        <v>44642</v>
      </c>
      <c r="B4444" t="s">
        <v>12</v>
      </c>
      <c r="C4444" t="s">
        <v>2680</v>
      </c>
      <c r="D4444" s="7">
        <f>SUMIFS($D:$D,$C:$C,C4444,$A:$A,_xlfn.MAXIFS($A:$A,$A:$A,"&lt;"&amp;A4444))+SUMIFS(Movimentacao!$D:$D,Movimentacao!$C:$C,C4444,Movimentacao!$A:$A,A4444)</f>
        <v>147415</v>
      </c>
      <c r="E4444" s="2">
        <v>99.85</v>
      </c>
      <c r="F4444" s="2">
        <f t="shared" si="70"/>
        <v>14719387.75</v>
      </c>
    </row>
    <row r="4445" spans="1:6" x14ac:dyDescent="0.25">
      <c r="A4445" s="4">
        <v>44642</v>
      </c>
      <c r="B4445" t="s">
        <v>12</v>
      </c>
      <c r="C4445" t="s">
        <v>2691</v>
      </c>
      <c r="D4445" s="7">
        <f>SUMIFS($D:$D,$C:$C,C4445,$A:$A,_xlfn.MAXIFS($A:$A,$A:$A,"&lt;"&amp;A4445))+SUMIFS(Movimentacao!$D:$D,Movimentacao!$C:$C,C4445,Movimentacao!$A:$A,A4445)</f>
        <v>103215</v>
      </c>
      <c r="E4445" s="2">
        <v>103.1</v>
      </c>
      <c r="F4445" s="2">
        <f t="shared" si="70"/>
        <v>10641466.5</v>
      </c>
    </row>
    <row r="4446" spans="1:6" x14ac:dyDescent="0.25">
      <c r="A4446" s="4">
        <v>44642</v>
      </c>
      <c r="B4446" t="s">
        <v>12</v>
      </c>
      <c r="C4446" t="s">
        <v>2690</v>
      </c>
      <c r="D4446" s="7">
        <f>SUMIFS($D:$D,$C:$C,C4446,$A:$A,_xlfn.MAXIFS($A:$A,$A:$A,"&lt;"&amp;A4446))+SUMIFS(Movimentacao!$D:$D,Movimentacao!$C:$C,C4446,Movimentacao!$A:$A,A4446)</f>
        <v>56908</v>
      </c>
      <c r="E4446" s="2">
        <v>89.5</v>
      </c>
      <c r="F4446" s="2">
        <f t="shared" si="70"/>
        <v>5093266</v>
      </c>
    </row>
    <row r="4447" spans="1:6" x14ac:dyDescent="0.25">
      <c r="A4447" s="4">
        <v>44642</v>
      </c>
      <c r="B4447" t="s">
        <v>12</v>
      </c>
      <c r="C4447" t="s">
        <v>2685</v>
      </c>
      <c r="D4447" s="7">
        <f>SUMIFS($D:$D,$C:$C,C4447,$A:$A,_xlfn.MAXIFS($A:$A,$A:$A,"&lt;"&amp;A4447))+SUMIFS(Movimentacao!$D:$D,Movimentacao!$C:$C,C4447,Movimentacao!$A:$A,A4447)</f>
        <v>133513</v>
      </c>
      <c r="E4447" s="2">
        <v>100.54</v>
      </c>
      <c r="F4447" s="2">
        <f t="shared" si="70"/>
        <v>13423397.020000001</v>
      </c>
    </row>
    <row r="4448" spans="1:6" x14ac:dyDescent="0.25">
      <c r="A4448" s="4">
        <v>44642</v>
      </c>
      <c r="B4448" t="s">
        <v>12</v>
      </c>
      <c r="C4448" t="s">
        <v>2689</v>
      </c>
      <c r="D4448" s="7">
        <f>SUMIFS($D:$D,$C:$C,C4448,$A:$A,_xlfn.MAXIFS($A:$A,$A:$A,"&lt;"&amp;A4448))+SUMIFS(Movimentacao!$D:$D,Movimentacao!$C:$C,C4448,Movimentacao!$A:$A,A4448)</f>
        <v>266540</v>
      </c>
      <c r="E4448" s="2">
        <v>100.1</v>
      </c>
      <c r="F4448" s="2">
        <f t="shared" si="70"/>
        <v>26680654</v>
      </c>
    </row>
    <row r="4449" spans="1:6" x14ac:dyDescent="0.25">
      <c r="A4449" s="4">
        <v>44642</v>
      </c>
      <c r="B4449" t="s">
        <v>12</v>
      </c>
      <c r="C4449" t="s">
        <v>2687</v>
      </c>
      <c r="D4449" s="7">
        <f>SUMIFS($D:$D,$C:$C,C4449,$A:$A,_xlfn.MAXIFS($A:$A,$A:$A,"&lt;"&amp;A4449))+SUMIFS(Movimentacao!$D:$D,Movimentacao!$C:$C,C4449,Movimentacao!$A:$A,A4449)</f>
        <v>51911</v>
      </c>
      <c r="E4449" s="2">
        <v>67.739999999999995</v>
      </c>
      <c r="F4449" s="2">
        <f t="shared" si="70"/>
        <v>3516451.1399999997</v>
      </c>
    </row>
    <row r="4450" spans="1:6" x14ac:dyDescent="0.25">
      <c r="A4450" s="4">
        <v>44642</v>
      </c>
      <c r="B4450" t="s">
        <v>12</v>
      </c>
      <c r="C4450" t="s">
        <v>2682</v>
      </c>
      <c r="D4450" s="7">
        <f>SUMIFS($D:$D,$C:$C,C4450,$A:$A,_xlfn.MAXIFS($A:$A,$A:$A,"&lt;"&amp;A4450))+SUMIFS(Movimentacao!$D:$D,Movimentacao!$C:$C,C4450,Movimentacao!$A:$A,A4450)</f>
        <v>79643</v>
      </c>
      <c r="E4450" s="2">
        <v>88.81</v>
      </c>
      <c r="F4450" s="2">
        <f t="shared" si="70"/>
        <v>7073094.8300000001</v>
      </c>
    </row>
    <row r="4451" spans="1:6" x14ac:dyDescent="0.25">
      <c r="A4451" s="4">
        <v>44642</v>
      </c>
      <c r="B4451" t="s">
        <v>12</v>
      </c>
      <c r="C4451" t="s">
        <v>2672</v>
      </c>
      <c r="D4451" s="7">
        <f>SUMIFS($D:$D,$C:$C,C4451,$A:$A,_xlfn.MAXIFS($A:$A,$A:$A,"&lt;"&amp;A4451))+SUMIFS(Movimentacao!$D:$D,Movimentacao!$C:$C,C4451,Movimentacao!$A:$A,A4451)</f>
        <v>14844</v>
      </c>
      <c r="E4451" s="2">
        <v>72.680000000000007</v>
      </c>
      <c r="F4451" s="2">
        <f t="shared" si="70"/>
        <v>1078861.9200000002</v>
      </c>
    </row>
    <row r="4452" spans="1:6" x14ac:dyDescent="0.25">
      <c r="A4452" s="4">
        <v>44642</v>
      </c>
      <c r="B4452" t="s">
        <v>12</v>
      </c>
      <c r="C4452" t="s">
        <v>47</v>
      </c>
      <c r="D4452" s="7">
        <f>SUMIFS($D:$D,$C:$C,C4452,$A:$A,_xlfn.MAXIFS($A:$A,$A:$A,"&lt;"&amp;A4452))+SUMIFS(Movimentacao!$D:$D,Movimentacao!$C:$C,C4452,Movimentacao!$A:$A,A4452)</f>
        <v>72562</v>
      </c>
      <c r="E4452" s="2">
        <v>78.8</v>
      </c>
      <c r="F4452" s="2">
        <f t="shared" si="70"/>
        <v>5717885.5999999996</v>
      </c>
    </row>
    <row r="4453" spans="1:6" x14ac:dyDescent="0.25">
      <c r="A4453" s="4">
        <v>44642</v>
      </c>
      <c r="B4453" t="s">
        <v>12</v>
      </c>
      <c r="C4453" t="s">
        <v>56</v>
      </c>
      <c r="D4453" s="7">
        <f>SUMIFS($D:$D,$C:$C,C4453,$A:$A,_xlfn.MAXIFS($A:$A,$A:$A,"&lt;"&amp;A4453))+SUMIFS(Movimentacao!$D:$D,Movimentacao!$C:$C,C4453,Movimentacao!$A:$A,A4453)</f>
        <v>29618</v>
      </c>
      <c r="E4453" s="2">
        <v>98.31</v>
      </c>
      <c r="F4453" s="2">
        <f t="shared" si="70"/>
        <v>2911745.58</v>
      </c>
    </row>
    <row r="4454" spans="1:6" x14ac:dyDescent="0.25">
      <c r="A4454" s="4">
        <v>44642</v>
      </c>
      <c r="B4454" t="s">
        <v>12</v>
      </c>
      <c r="C4454" t="s">
        <v>55</v>
      </c>
      <c r="D4454" s="7">
        <f>SUMIFS($D:$D,$C:$C,C4454,$A:$A,_xlfn.MAXIFS($A:$A,$A:$A,"&lt;"&amp;A4454))+SUMIFS(Movimentacao!$D:$D,Movimentacao!$C:$C,C4454,Movimentacao!$A:$A,A4454)</f>
        <v>30794</v>
      </c>
      <c r="E4454" s="2">
        <v>95.85</v>
      </c>
      <c r="F4454" s="2">
        <f t="shared" si="70"/>
        <v>2951604.9</v>
      </c>
    </row>
    <row r="4455" spans="1:6" x14ac:dyDescent="0.25">
      <c r="A4455" s="4">
        <v>44642</v>
      </c>
      <c r="B4455" t="s">
        <v>12</v>
      </c>
      <c r="C4455" t="s">
        <v>54</v>
      </c>
      <c r="D4455" s="7">
        <f>SUMIFS($D:$D,$C:$C,C4455,$A:$A,_xlfn.MAXIFS($A:$A,$A:$A,"&lt;"&amp;A4455))+SUMIFS(Movimentacao!$D:$D,Movimentacao!$C:$C,C4455,Movimentacao!$A:$A,A4455)</f>
        <v>84256</v>
      </c>
      <c r="E4455" s="2">
        <v>49.06</v>
      </c>
      <c r="F4455" s="2">
        <f t="shared" si="70"/>
        <v>4133599.3600000003</v>
      </c>
    </row>
    <row r="4456" spans="1:6" x14ac:dyDescent="0.25">
      <c r="A4456" s="4">
        <v>44642</v>
      </c>
      <c r="B4456" t="s">
        <v>12</v>
      </c>
      <c r="C4456" t="s">
        <v>52</v>
      </c>
      <c r="D4456" s="7">
        <f>SUMIFS($D:$D,$C:$C,C4456,$A:$A,_xlfn.MAXIFS($A:$A,$A:$A,"&lt;"&amp;A4456))+SUMIFS(Movimentacao!$D:$D,Movimentacao!$C:$C,C4456,Movimentacao!$A:$A,A4456)</f>
        <v>150058</v>
      </c>
      <c r="E4456" s="2">
        <v>94.6</v>
      </c>
      <c r="F4456" s="2">
        <f t="shared" si="70"/>
        <v>14195486.799999999</v>
      </c>
    </row>
    <row r="4457" spans="1:6" x14ac:dyDescent="0.25">
      <c r="A4457" s="4">
        <v>44642</v>
      </c>
      <c r="B4457" t="s">
        <v>12</v>
      </c>
      <c r="C4457" t="s">
        <v>51</v>
      </c>
      <c r="D4457" s="7">
        <f>SUMIFS($D:$D,$C:$C,C4457,$A:$A,_xlfn.MAXIFS($A:$A,$A:$A,"&lt;"&amp;A4457))+SUMIFS(Movimentacao!$D:$D,Movimentacao!$C:$C,C4457,Movimentacao!$A:$A,A4457)</f>
        <v>42034</v>
      </c>
      <c r="E4457" s="2">
        <v>111.09</v>
      </c>
      <c r="F4457" s="2">
        <f t="shared" si="70"/>
        <v>4669557.0600000005</v>
      </c>
    </row>
    <row r="4458" spans="1:6" x14ac:dyDescent="0.25">
      <c r="A4458" s="4">
        <v>44642</v>
      </c>
      <c r="B4458" t="s">
        <v>12</v>
      </c>
      <c r="C4458" t="s">
        <v>50</v>
      </c>
      <c r="D4458" s="7">
        <f>SUMIFS($D:$D,$C:$C,C4458,$A:$A,_xlfn.MAXIFS($A:$A,$A:$A,"&lt;"&amp;A4458))+SUMIFS(Movimentacao!$D:$D,Movimentacao!$C:$C,C4458,Movimentacao!$A:$A,A4458)</f>
        <v>73646</v>
      </c>
      <c r="E4458" s="2">
        <v>99.4</v>
      </c>
      <c r="F4458" s="2">
        <f t="shared" si="70"/>
        <v>7320412.4000000004</v>
      </c>
    </row>
    <row r="4459" spans="1:6" x14ac:dyDescent="0.25">
      <c r="A4459" s="4">
        <v>44642</v>
      </c>
      <c r="B4459" t="s">
        <v>12</v>
      </c>
      <c r="C4459" t="s">
        <v>49</v>
      </c>
      <c r="D4459" s="7">
        <f>SUMIFS($D:$D,$C:$C,C4459,$A:$A,_xlfn.MAXIFS($A:$A,$A:$A,"&lt;"&amp;A4459))+SUMIFS(Movimentacao!$D:$D,Movimentacao!$C:$C,C4459,Movimentacao!$A:$A,A4459)</f>
        <v>32774</v>
      </c>
      <c r="E4459" s="2">
        <v>74.5</v>
      </c>
      <c r="F4459" s="2">
        <f t="shared" si="70"/>
        <v>2441663</v>
      </c>
    </row>
    <row r="4460" spans="1:6" x14ac:dyDescent="0.25">
      <c r="A4460" s="4">
        <v>44642</v>
      </c>
      <c r="B4460" t="s">
        <v>12</v>
      </c>
      <c r="C4460" t="s">
        <v>48</v>
      </c>
      <c r="D4460" s="7">
        <f>SUMIFS($D:$D,$C:$C,C4460,$A:$A,_xlfn.MAXIFS($A:$A,$A:$A,"&lt;"&amp;A4460))+SUMIFS(Movimentacao!$D:$D,Movimentacao!$C:$C,C4460,Movimentacao!$A:$A,A4460)</f>
        <v>37548</v>
      </c>
      <c r="E4460" s="2">
        <v>97.22</v>
      </c>
      <c r="F4460" s="2">
        <f t="shared" si="70"/>
        <v>3650416.56</v>
      </c>
    </row>
    <row r="4461" spans="1:6" x14ac:dyDescent="0.25">
      <c r="A4461" s="4">
        <v>44642</v>
      </c>
      <c r="B4461" t="s">
        <v>12</v>
      </c>
      <c r="C4461" t="s">
        <v>2671</v>
      </c>
      <c r="D4461" s="7">
        <f>SUMIFS($D:$D,$C:$C,C4461,$A:$A,_xlfn.MAXIFS($A:$A,$A:$A,"&lt;"&amp;A4461))+SUMIFS(Movimentacao!$D:$D,Movimentacao!$C:$C,C4461,Movimentacao!$A:$A,A4461)</f>
        <v>32373</v>
      </c>
      <c r="E4461" s="2">
        <v>164.4</v>
      </c>
      <c r="F4461" s="2">
        <f t="shared" si="70"/>
        <v>5322121.2</v>
      </c>
    </row>
    <row r="4462" spans="1:6" x14ac:dyDescent="0.25">
      <c r="A4462" s="4">
        <v>44643</v>
      </c>
      <c r="B4462" t="s">
        <v>12</v>
      </c>
      <c r="C4462" t="s">
        <v>2682</v>
      </c>
      <c r="D4462" s="7">
        <f>SUMIFS($D:$D,$C:$C,C4462,$A:$A,_xlfn.MAXIFS($A:$A,$A:$A,"&lt;"&amp;A4462))+SUMIFS(Movimentacao!$D:$D,Movimentacao!$C:$C,C4462,Movimentacao!$A:$A,A4462)</f>
        <v>79643</v>
      </c>
      <c r="E4462" s="2">
        <v>89.01</v>
      </c>
      <c r="F4462" s="2">
        <f t="shared" si="70"/>
        <v>7089023.4300000006</v>
      </c>
    </row>
    <row r="4463" spans="1:6" x14ac:dyDescent="0.25">
      <c r="A4463" s="4">
        <v>44643</v>
      </c>
      <c r="B4463" t="s">
        <v>12</v>
      </c>
      <c r="C4463" t="s">
        <v>2687</v>
      </c>
      <c r="D4463" s="7">
        <f>SUMIFS($D:$D,$C:$C,C4463,$A:$A,_xlfn.MAXIFS($A:$A,$A:$A,"&lt;"&amp;A4463))+SUMIFS(Movimentacao!$D:$D,Movimentacao!$C:$C,C4463,Movimentacao!$A:$A,A4463)</f>
        <v>51911</v>
      </c>
      <c r="E4463" s="2">
        <v>67.67</v>
      </c>
      <c r="F4463" s="2">
        <f t="shared" si="70"/>
        <v>3512817.37</v>
      </c>
    </row>
    <row r="4464" spans="1:6" x14ac:dyDescent="0.25">
      <c r="A4464" s="4">
        <v>44643</v>
      </c>
      <c r="B4464" t="s">
        <v>12</v>
      </c>
      <c r="C4464" t="s">
        <v>2689</v>
      </c>
      <c r="D4464" s="7">
        <f>SUMIFS($D:$D,$C:$C,C4464,$A:$A,_xlfn.MAXIFS($A:$A,$A:$A,"&lt;"&amp;A4464))+SUMIFS(Movimentacao!$D:$D,Movimentacao!$C:$C,C4464,Movimentacao!$A:$A,A4464)</f>
        <v>266540</v>
      </c>
      <c r="E4464" s="2">
        <v>100.75</v>
      </c>
      <c r="F4464" s="2">
        <f t="shared" si="70"/>
        <v>26853905</v>
      </c>
    </row>
    <row r="4465" spans="1:6" x14ac:dyDescent="0.25">
      <c r="A4465" s="4">
        <v>44643</v>
      </c>
      <c r="B4465" t="s">
        <v>12</v>
      </c>
      <c r="C4465" t="s">
        <v>2680</v>
      </c>
      <c r="D4465" s="7">
        <f>SUMIFS($D:$D,$C:$C,C4465,$A:$A,_xlfn.MAXIFS($A:$A,$A:$A,"&lt;"&amp;A4465))+SUMIFS(Movimentacao!$D:$D,Movimentacao!$C:$C,C4465,Movimentacao!$A:$A,A4465)</f>
        <v>147415</v>
      </c>
      <c r="E4465" s="2">
        <v>100.72</v>
      </c>
      <c r="F4465" s="2">
        <f t="shared" si="70"/>
        <v>14847638.800000001</v>
      </c>
    </row>
    <row r="4466" spans="1:6" x14ac:dyDescent="0.25">
      <c r="A4466" s="4">
        <v>44643</v>
      </c>
      <c r="B4466" t="s">
        <v>12</v>
      </c>
      <c r="C4466" t="s">
        <v>2690</v>
      </c>
      <c r="D4466" s="7">
        <f>SUMIFS($D:$D,$C:$C,C4466,$A:$A,_xlfn.MAXIFS($A:$A,$A:$A,"&lt;"&amp;A4466))+SUMIFS(Movimentacao!$D:$D,Movimentacao!$C:$C,C4466,Movimentacao!$A:$A,A4466)</f>
        <v>56908</v>
      </c>
      <c r="E4466" s="2">
        <v>89.16</v>
      </c>
      <c r="F4466" s="2">
        <f t="shared" si="70"/>
        <v>5073917.28</v>
      </c>
    </row>
    <row r="4467" spans="1:6" x14ac:dyDescent="0.25">
      <c r="A4467" s="4">
        <v>44643</v>
      </c>
      <c r="B4467" t="s">
        <v>12</v>
      </c>
      <c r="C4467" t="s">
        <v>2691</v>
      </c>
      <c r="D4467" s="7">
        <f>SUMIFS($D:$D,$C:$C,C4467,$A:$A,_xlfn.MAXIFS($A:$A,$A:$A,"&lt;"&amp;A4467))+SUMIFS(Movimentacao!$D:$D,Movimentacao!$C:$C,C4467,Movimentacao!$A:$A,A4467)</f>
        <v>103215</v>
      </c>
      <c r="E4467" s="2">
        <v>102.84</v>
      </c>
      <c r="F4467" s="2">
        <f t="shared" si="70"/>
        <v>10614630.6</v>
      </c>
    </row>
    <row r="4468" spans="1:6" x14ac:dyDescent="0.25">
      <c r="A4468" s="4">
        <v>44643</v>
      </c>
      <c r="B4468" t="s">
        <v>12</v>
      </c>
      <c r="C4468" t="s">
        <v>2694</v>
      </c>
      <c r="D4468" s="7">
        <f>SUMIFS($D:$D,$C:$C,C4468,$A:$A,_xlfn.MAXIFS($A:$A,$A:$A,"&lt;"&amp;A4468))+SUMIFS(Movimentacao!$D:$D,Movimentacao!$C:$C,C4468,Movimentacao!$A:$A,A4468)</f>
        <v>70000</v>
      </c>
      <c r="E4468" s="2">
        <v>102.3</v>
      </c>
      <c r="F4468" s="2">
        <f t="shared" si="70"/>
        <v>7161000</v>
      </c>
    </row>
    <row r="4469" spans="1:6" x14ac:dyDescent="0.25">
      <c r="A4469" s="4">
        <v>44643</v>
      </c>
      <c r="B4469" t="s">
        <v>12</v>
      </c>
      <c r="C4469" t="s">
        <v>2685</v>
      </c>
      <c r="D4469" s="7">
        <f>SUMIFS($D:$D,$C:$C,C4469,$A:$A,_xlfn.MAXIFS($A:$A,$A:$A,"&lt;"&amp;A4469))+SUMIFS(Movimentacao!$D:$D,Movimentacao!$C:$C,C4469,Movimentacao!$A:$A,A4469)</f>
        <v>133513</v>
      </c>
      <c r="E4469" s="2">
        <v>100.99</v>
      </c>
      <c r="F4469" s="2">
        <f t="shared" si="70"/>
        <v>13483477.869999999</v>
      </c>
    </row>
    <row r="4470" spans="1:6" x14ac:dyDescent="0.25">
      <c r="A4470" s="4">
        <v>44643</v>
      </c>
      <c r="B4470" t="s">
        <v>12</v>
      </c>
      <c r="C4470" t="s">
        <v>2671</v>
      </c>
      <c r="D4470" s="7">
        <f>SUMIFS($D:$D,$C:$C,C4470,$A:$A,_xlfn.MAXIFS($A:$A,$A:$A,"&lt;"&amp;A4470))+SUMIFS(Movimentacao!$D:$D,Movimentacao!$C:$C,C4470,Movimentacao!$A:$A,A4470)</f>
        <v>32373</v>
      </c>
      <c r="E4470" s="2">
        <v>165.01</v>
      </c>
      <c r="F4470" s="2">
        <f t="shared" si="70"/>
        <v>5341868.7299999995</v>
      </c>
    </row>
    <row r="4471" spans="1:6" x14ac:dyDescent="0.25">
      <c r="A4471" s="4">
        <v>44643</v>
      </c>
      <c r="B4471" t="s">
        <v>12</v>
      </c>
      <c r="C4471" t="s">
        <v>2672</v>
      </c>
      <c r="D4471" s="7">
        <f>SUMIFS($D:$D,$C:$C,C4471,$A:$A,_xlfn.MAXIFS($A:$A,$A:$A,"&lt;"&amp;A4471))+SUMIFS(Movimentacao!$D:$D,Movimentacao!$C:$C,C4471,Movimentacao!$A:$A,A4471)</f>
        <v>14844</v>
      </c>
      <c r="E4471" s="2">
        <v>72.5</v>
      </c>
      <c r="F4471" s="2">
        <f t="shared" si="70"/>
        <v>1076190</v>
      </c>
    </row>
    <row r="4472" spans="1:6" x14ac:dyDescent="0.25">
      <c r="A4472" s="4">
        <v>44643</v>
      </c>
      <c r="B4472" t="s">
        <v>12</v>
      </c>
      <c r="C4472" t="s">
        <v>55</v>
      </c>
      <c r="D4472" s="7">
        <f>SUMIFS($D:$D,$C:$C,C4472,$A:$A,_xlfn.MAXIFS($A:$A,$A:$A,"&lt;"&amp;A4472))+SUMIFS(Movimentacao!$D:$D,Movimentacao!$C:$C,C4472,Movimentacao!$A:$A,A4472)</f>
        <v>30794</v>
      </c>
      <c r="E4472" s="2">
        <v>94.33</v>
      </c>
      <c r="F4472" s="2">
        <f t="shared" si="70"/>
        <v>2904798.02</v>
      </c>
    </row>
    <row r="4473" spans="1:6" x14ac:dyDescent="0.25">
      <c r="A4473" s="4">
        <v>44643</v>
      </c>
      <c r="B4473" t="s">
        <v>12</v>
      </c>
      <c r="C4473" t="s">
        <v>54</v>
      </c>
      <c r="D4473" s="7">
        <f>SUMIFS($D:$D,$C:$C,C4473,$A:$A,_xlfn.MAXIFS($A:$A,$A:$A,"&lt;"&amp;A4473))+SUMIFS(Movimentacao!$D:$D,Movimentacao!$C:$C,C4473,Movimentacao!$A:$A,A4473)</f>
        <v>84256</v>
      </c>
      <c r="E4473" s="2">
        <v>49.25</v>
      </c>
      <c r="F4473" s="2">
        <f t="shared" si="70"/>
        <v>4149608</v>
      </c>
    </row>
    <row r="4474" spans="1:6" x14ac:dyDescent="0.25">
      <c r="A4474" s="4">
        <v>44643</v>
      </c>
      <c r="B4474" t="s">
        <v>12</v>
      </c>
      <c r="C4474" t="s">
        <v>52</v>
      </c>
      <c r="D4474" s="7">
        <f>SUMIFS($D:$D,$C:$C,C4474,$A:$A,_xlfn.MAXIFS($A:$A,$A:$A,"&lt;"&amp;A4474))+SUMIFS(Movimentacao!$D:$D,Movimentacao!$C:$C,C4474,Movimentacao!$A:$A,A4474)</f>
        <v>150058</v>
      </c>
      <c r="E4474" s="2">
        <v>94.86</v>
      </c>
      <c r="F4474" s="2">
        <f t="shared" si="70"/>
        <v>14234501.880000001</v>
      </c>
    </row>
    <row r="4475" spans="1:6" x14ac:dyDescent="0.25">
      <c r="A4475" s="4">
        <v>44643</v>
      </c>
      <c r="B4475" t="s">
        <v>12</v>
      </c>
      <c r="C4475" t="s">
        <v>51</v>
      </c>
      <c r="D4475" s="7">
        <f>SUMIFS($D:$D,$C:$C,C4475,$A:$A,_xlfn.MAXIFS($A:$A,$A:$A,"&lt;"&amp;A4475))+SUMIFS(Movimentacao!$D:$D,Movimentacao!$C:$C,C4475,Movimentacao!$A:$A,A4475)</f>
        <v>42034</v>
      </c>
      <c r="E4475" s="2">
        <v>111.83</v>
      </c>
      <c r="F4475" s="2">
        <f t="shared" si="70"/>
        <v>4700662.22</v>
      </c>
    </row>
    <row r="4476" spans="1:6" x14ac:dyDescent="0.25">
      <c r="A4476" s="4">
        <v>44643</v>
      </c>
      <c r="B4476" t="s">
        <v>12</v>
      </c>
      <c r="C4476" t="s">
        <v>50</v>
      </c>
      <c r="D4476" s="7">
        <f>SUMIFS($D:$D,$C:$C,C4476,$A:$A,_xlfn.MAXIFS($A:$A,$A:$A,"&lt;"&amp;A4476))+SUMIFS(Movimentacao!$D:$D,Movimentacao!$C:$C,C4476,Movimentacao!$A:$A,A4476)</f>
        <v>73646</v>
      </c>
      <c r="E4476" s="2">
        <v>98.4</v>
      </c>
      <c r="F4476" s="2">
        <f t="shared" si="70"/>
        <v>7246766.4000000004</v>
      </c>
    </row>
    <row r="4477" spans="1:6" x14ac:dyDescent="0.25">
      <c r="A4477" s="4">
        <v>44643</v>
      </c>
      <c r="B4477" t="s">
        <v>12</v>
      </c>
      <c r="C4477" t="s">
        <v>49</v>
      </c>
      <c r="D4477" s="7">
        <f>SUMIFS($D:$D,$C:$C,C4477,$A:$A,_xlfn.MAXIFS($A:$A,$A:$A,"&lt;"&amp;A4477))+SUMIFS(Movimentacao!$D:$D,Movimentacao!$C:$C,C4477,Movimentacao!$A:$A,A4477)</f>
        <v>32774</v>
      </c>
      <c r="E4477" s="2">
        <v>74.849999999999994</v>
      </c>
      <c r="F4477" s="2">
        <f t="shared" si="70"/>
        <v>2453133.9</v>
      </c>
    </row>
    <row r="4478" spans="1:6" x14ac:dyDescent="0.25">
      <c r="A4478" s="4">
        <v>44643</v>
      </c>
      <c r="B4478" t="s">
        <v>12</v>
      </c>
      <c r="C4478" t="s">
        <v>48</v>
      </c>
      <c r="D4478" s="7">
        <f>SUMIFS($D:$D,$C:$C,C4478,$A:$A,_xlfn.MAXIFS($A:$A,$A:$A,"&lt;"&amp;A4478))+SUMIFS(Movimentacao!$D:$D,Movimentacao!$C:$C,C4478,Movimentacao!$A:$A,A4478)</f>
        <v>37548</v>
      </c>
      <c r="E4478" s="2">
        <v>96.57</v>
      </c>
      <c r="F4478" s="2">
        <f t="shared" si="70"/>
        <v>3626010.36</v>
      </c>
    </row>
    <row r="4479" spans="1:6" x14ac:dyDescent="0.25">
      <c r="A4479" s="4">
        <v>44643</v>
      </c>
      <c r="B4479" t="s">
        <v>12</v>
      </c>
      <c r="C4479" t="s">
        <v>47</v>
      </c>
      <c r="D4479" s="7">
        <f>SUMIFS($D:$D,$C:$C,C4479,$A:$A,_xlfn.MAXIFS($A:$A,$A:$A,"&lt;"&amp;A4479))+SUMIFS(Movimentacao!$D:$D,Movimentacao!$C:$C,C4479,Movimentacao!$A:$A,A4479)</f>
        <v>72562</v>
      </c>
      <c r="E4479" s="2">
        <v>79.39</v>
      </c>
      <c r="F4479" s="2">
        <f t="shared" si="70"/>
        <v>5760697.1799999997</v>
      </c>
    </row>
    <row r="4480" spans="1:6" x14ac:dyDescent="0.25">
      <c r="A4480" s="4">
        <v>44643</v>
      </c>
      <c r="B4480" t="s">
        <v>12</v>
      </c>
      <c r="C4480" t="s">
        <v>56</v>
      </c>
      <c r="D4480" s="7">
        <f>SUMIFS($D:$D,$C:$C,C4480,$A:$A,_xlfn.MAXIFS($A:$A,$A:$A,"&lt;"&amp;A4480))+SUMIFS(Movimentacao!$D:$D,Movimentacao!$C:$C,C4480,Movimentacao!$A:$A,A4480)</f>
        <v>29618</v>
      </c>
      <c r="E4480" s="2">
        <v>98.01</v>
      </c>
      <c r="F4480" s="2">
        <f t="shared" si="70"/>
        <v>2902860.18</v>
      </c>
    </row>
    <row r="4481" spans="1:6" x14ac:dyDescent="0.25">
      <c r="A4481" s="4">
        <v>44644</v>
      </c>
      <c r="B4481" t="s">
        <v>12</v>
      </c>
      <c r="C4481" t="s">
        <v>2695</v>
      </c>
      <c r="D4481" s="7">
        <f>SUMIFS($D:$D,$C:$C,C4481,$A:$A,_xlfn.MAXIFS($A:$A,$A:$A,"&lt;"&amp;A4481))+SUMIFS(Movimentacao!$D:$D,Movimentacao!$C:$C,C4481,Movimentacao!$A:$A,A4481)</f>
        <v>20550</v>
      </c>
      <c r="E4481" s="2">
        <v>102.8</v>
      </c>
      <c r="F4481" s="2">
        <f t="shared" si="70"/>
        <v>2112540</v>
      </c>
    </row>
    <row r="4482" spans="1:6" x14ac:dyDescent="0.25">
      <c r="A4482" s="4">
        <v>44644</v>
      </c>
      <c r="B4482" t="s">
        <v>12</v>
      </c>
      <c r="C4482" t="s">
        <v>2682</v>
      </c>
      <c r="D4482" s="7">
        <f>SUMIFS($D:$D,$C:$C,C4482,$A:$A,_xlfn.MAXIFS($A:$A,$A:$A,"&lt;"&amp;A4482))+SUMIFS(Movimentacao!$D:$D,Movimentacao!$C:$C,C4482,Movimentacao!$A:$A,A4482)</f>
        <v>79643</v>
      </c>
      <c r="E4482" s="2">
        <v>88.19</v>
      </c>
      <c r="F4482" s="2">
        <f t="shared" si="70"/>
        <v>7023716.1699999999</v>
      </c>
    </row>
    <row r="4483" spans="1:6" x14ac:dyDescent="0.25">
      <c r="A4483" s="4">
        <v>44644</v>
      </c>
      <c r="B4483" t="s">
        <v>12</v>
      </c>
      <c r="C4483" t="s">
        <v>2687</v>
      </c>
      <c r="D4483" s="7">
        <f>SUMIFS($D:$D,$C:$C,C4483,$A:$A,_xlfn.MAXIFS($A:$A,$A:$A,"&lt;"&amp;A4483))+SUMIFS(Movimentacao!$D:$D,Movimentacao!$C:$C,C4483,Movimentacao!$A:$A,A4483)</f>
        <v>51911</v>
      </c>
      <c r="E4483" s="2">
        <v>68</v>
      </c>
      <c r="F4483" s="2">
        <f t="shared" si="70"/>
        <v>3529948</v>
      </c>
    </row>
    <row r="4484" spans="1:6" x14ac:dyDescent="0.25">
      <c r="A4484" s="4">
        <v>44644</v>
      </c>
      <c r="B4484" t="s">
        <v>12</v>
      </c>
      <c r="C4484" t="s">
        <v>2689</v>
      </c>
      <c r="D4484" s="7">
        <f>SUMIFS($D:$D,$C:$C,C4484,$A:$A,_xlfn.MAXIFS($A:$A,$A:$A,"&lt;"&amp;A4484))+SUMIFS(Movimentacao!$D:$D,Movimentacao!$C:$C,C4484,Movimentacao!$A:$A,A4484)</f>
        <v>266540</v>
      </c>
      <c r="E4484" s="2">
        <v>100.22</v>
      </c>
      <c r="F4484" s="2">
        <f t="shared" si="70"/>
        <v>26712638.800000001</v>
      </c>
    </row>
    <row r="4485" spans="1:6" x14ac:dyDescent="0.25">
      <c r="A4485" s="4">
        <v>44644</v>
      </c>
      <c r="B4485" t="s">
        <v>12</v>
      </c>
      <c r="C4485" t="s">
        <v>2694</v>
      </c>
      <c r="D4485" s="7">
        <f>SUMIFS($D:$D,$C:$C,C4485,$A:$A,_xlfn.MAXIFS($A:$A,$A:$A,"&lt;"&amp;A4485))+SUMIFS(Movimentacao!$D:$D,Movimentacao!$C:$C,C4485,Movimentacao!$A:$A,A4485)</f>
        <v>70000</v>
      </c>
      <c r="E4485" s="2">
        <v>102.64</v>
      </c>
      <c r="F4485" s="2">
        <f t="shared" si="70"/>
        <v>7184800</v>
      </c>
    </row>
    <row r="4486" spans="1:6" x14ac:dyDescent="0.25">
      <c r="A4486" s="4">
        <v>44644</v>
      </c>
      <c r="B4486" t="s">
        <v>12</v>
      </c>
      <c r="C4486" t="s">
        <v>2690</v>
      </c>
      <c r="D4486" s="7">
        <f>SUMIFS($D:$D,$C:$C,C4486,$A:$A,_xlfn.MAXIFS($A:$A,$A:$A,"&lt;"&amp;A4486))+SUMIFS(Movimentacao!$D:$D,Movimentacao!$C:$C,C4486,Movimentacao!$A:$A,A4486)</f>
        <v>56908</v>
      </c>
      <c r="E4486" s="2">
        <v>89.2</v>
      </c>
      <c r="F4486" s="2">
        <f t="shared" si="70"/>
        <v>5076193.6000000006</v>
      </c>
    </row>
    <row r="4487" spans="1:6" x14ac:dyDescent="0.25">
      <c r="A4487" s="4">
        <v>44644</v>
      </c>
      <c r="B4487" t="s">
        <v>12</v>
      </c>
      <c r="C4487" t="s">
        <v>2680</v>
      </c>
      <c r="D4487" s="7">
        <f>SUMIFS($D:$D,$C:$C,C4487,$A:$A,_xlfn.MAXIFS($A:$A,$A:$A,"&lt;"&amp;A4487))+SUMIFS(Movimentacao!$D:$D,Movimentacao!$C:$C,C4487,Movimentacao!$A:$A,A4487)</f>
        <v>147415</v>
      </c>
      <c r="E4487" s="2">
        <v>100.98</v>
      </c>
      <c r="F4487" s="2">
        <f t="shared" si="70"/>
        <v>14885966.700000001</v>
      </c>
    </row>
    <row r="4488" spans="1:6" x14ac:dyDescent="0.25">
      <c r="A4488" s="4">
        <v>44644</v>
      </c>
      <c r="B4488" t="s">
        <v>12</v>
      </c>
      <c r="C4488" t="s">
        <v>2691</v>
      </c>
      <c r="D4488" s="7">
        <f>SUMIFS($D:$D,$C:$C,C4488,$A:$A,_xlfn.MAXIFS($A:$A,$A:$A,"&lt;"&amp;A4488))+SUMIFS(Movimentacao!$D:$D,Movimentacao!$C:$C,C4488,Movimentacao!$A:$A,A4488)</f>
        <v>103215</v>
      </c>
      <c r="E4488" s="2">
        <v>102.8</v>
      </c>
      <c r="F4488" s="2">
        <f t="shared" si="70"/>
        <v>10610502</v>
      </c>
    </row>
    <row r="4489" spans="1:6" x14ac:dyDescent="0.25">
      <c r="A4489" s="4">
        <v>44644</v>
      </c>
      <c r="B4489" t="s">
        <v>12</v>
      </c>
      <c r="C4489" t="s">
        <v>2685</v>
      </c>
      <c r="D4489" s="7">
        <f>SUMIFS($D:$D,$C:$C,C4489,$A:$A,_xlfn.MAXIFS($A:$A,$A:$A,"&lt;"&amp;A4489))+SUMIFS(Movimentacao!$D:$D,Movimentacao!$C:$C,C4489,Movimentacao!$A:$A,A4489)</f>
        <v>133513</v>
      </c>
      <c r="E4489" s="2">
        <v>100.92</v>
      </c>
      <c r="F4489" s="2">
        <f t="shared" ref="F4489:F4552" si="71">D4489*E4489</f>
        <v>13474131.960000001</v>
      </c>
    </row>
    <row r="4490" spans="1:6" x14ac:dyDescent="0.25">
      <c r="A4490" s="4">
        <v>44644</v>
      </c>
      <c r="B4490" t="s">
        <v>12</v>
      </c>
      <c r="C4490" t="s">
        <v>2672</v>
      </c>
      <c r="D4490" s="7">
        <f>SUMIFS($D:$D,$C:$C,C4490,$A:$A,_xlfn.MAXIFS($A:$A,$A:$A,"&lt;"&amp;A4490))+SUMIFS(Movimentacao!$D:$D,Movimentacao!$C:$C,C4490,Movimentacao!$A:$A,A4490)</f>
        <v>14844</v>
      </c>
      <c r="E4490" s="2">
        <v>71.97</v>
      </c>
      <c r="F4490" s="2">
        <f t="shared" si="71"/>
        <v>1068322.68</v>
      </c>
    </row>
    <row r="4491" spans="1:6" x14ac:dyDescent="0.25">
      <c r="A4491" s="4">
        <v>44644</v>
      </c>
      <c r="B4491" t="s">
        <v>12</v>
      </c>
      <c r="C4491" t="s">
        <v>49</v>
      </c>
      <c r="D4491" s="7">
        <f>SUMIFS($D:$D,$C:$C,C4491,$A:$A,_xlfn.MAXIFS($A:$A,$A:$A,"&lt;"&amp;A4491))+SUMIFS(Movimentacao!$D:$D,Movimentacao!$C:$C,C4491,Movimentacao!$A:$A,A4491)</f>
        <v>32774</v>
      </c>
      <c r="E4491" s="2">
        <v>74.569999999999993</v>
      </c>
      <c r="F4491" s="2">
        <f t="shared" si="71"/>
        <v>2443957.1799999997</v>
      </c>
    </row>
    <row r="4492" spans="1:6" x14ac:dyDescent="0.25">
      <c r="A4492" s="4">
        <v>44644</v>
      </c>
      <c r="B4492" t="s">
        <v>12</v>
      </c>
      <c r="C4492" t="s">
        <v>56</v>
      </c>
      <c r="D4492" s="7">
        <f>SUMIFS($D:$D,$C:$C,C4492,$A:$A,_xlfn.MAXIFS($A:$A,$A:$A,"&lt;"&amp;A4492))+SUMIFS(Movimentacao!$D:$D,Movimentacao!$C:$C,C4492,Movimentacao!$A:$A,A4492)</f>
        <v>29618</v>
      </c>
      <c r="E4492" s="2">
        <v>98.75</v>
      </c>
      <c r="F4492" s="2">
        <f t="shared" si="71"/>
        <v>2924777.5</v>
      </c>
    </row>
    <row r="4493" spans="1:6" x14ac:dyDescent="0.25">
      <c r="A4493" s="4">
        <v>44644</v>
      </c>
      <c r="B4493" t="s">
        <v>12</v>
      </c>
      <c r="C4493" t="s">
        <v>47</v>
      </c>
      <c r="D4493" s="7">
        <f>SUMIFS($D:$D,$C:$C,C4493,$A:$A,_xlfn.MAXIFS($A:$A,$A:$A,"&lt;"&amp;A4493))+SUMIFS(Movimentacao!$D:$D,Movimentacao!$C:$C,C4493,Movimentacao!$A:$A,A4493)</f>
        <v>72562</v>
      </c>
      <c r="E4493" s="2">
        <v>79.52</v>
      </c>
      <c r="F4493" s="2">
        <f t="shared" si="71"/>
        <v>5770130.2399999993</v>
      </c>
    </row>
    <row r="4494" spans="1:6" x14ac:dyDescent="0.25">
      <c r="A4494" s="4">
        <v>44644</v>
      </c>
      <c r="B4494" t="s">
        <v>12</v>
      </c>
      <c r="C4494" t="s">
        <v>48</v>
      </c>
      <c r="D4494" s="7">
        <f>SUMIFS($D:$D,$C:$C,C4494,$A:$A,_xlfn.MAXIFS($A:$A,$A:$A,"&lt;"&amp;A4494))+SUMIFS(Movimentacao!$D:$D,Movimentacao!$C:$C,C4494,Movimentacao!$A:$A,A4494)</f>
        <v>37548</v>
      </c>
      <c r="E4494" s="2">
        <v>96.4</v>
      </c>
      <c r="F4494" s="2">
        <f t="shared" si="71"/>
        <v>3619627.2</v>
      </c>
    </row>
    <row r="4495" spans="1:6" x14ac:dyDescent="0.25">
      <c r="A4495" s="4">
        <v>44644</v>
      </c>
      <c r="B4495" t="s">
        <v>12</v>
      </c>
      <c r="C4495" t="s">
        <v>50</v>
      </c>
      <c r="D4495" s="7">
        <f>SUMIFS($D:$D,$C:$C,C4495,$A:$A,_xlfn.MAXIFS($A:$A,$A:$A,"&lt;"&amp;A4495))+SUMIFS(Movimentacao!$D:$D,Movimentacao!$C:$C,C4495,Movimentacao!$A:$A,A4495)</f>
        <v>73646</v>
      </c>
      <c r="E4495" s="2">
        <v>98.1</v>
      </c>
      <c r="F4495" s="2">
        <f t="shared" si="71"/>
        <v>7224672.5999999996</v>
      </c>
    </row>
    <row r="4496" spans="1:6" x14ac:dyDescent="0.25">
      <c r="A4496" s="4">
        <v>44644</v>
      </c>
      <c r="B4496" t="s">
        <v>12</v>
      </c>
      <c r="C4496" t="s">
        <v>2671</v>
      </c>
      <c r="D4496" s="7">
        <f>SUMIFS($D:$D,$C:$C,C4496,$A:$A,_xlfn.MAXIFS($A:$A,$A:$A,"&lt;"&amp;A4496))+SUMIFS(Movimentacao!$D:$D,Movimentacao!$C:$C,C4496,Movimentacao!$A:$A,A4496)</f>
        <v>32373</v>
      </c>
      <c r="E4496" s="2">
        <v>165</v>
      </c>
      <c r="F4496" s="2">
        <f t="shared" si="71"/>
        <v>5341545</v>
      </c>
    </row>
    <row r="4497" spans="1:6" x14ac:dyDescent="0.25">
      <c r="A4497" s="4">
        <v>44644</v>
      </c>
      <c r="B4497" t="s">
        <v>12</v>
      </c>
      <c r="C4497" t="s">
        <v>52</v>
      </c>
      <c r="D4497" s="7">
        <f>SUMIFS($D:$D,$C:$C,C4497,$A:$A,_xlfn.MAXIFS($A:$A,$A:$A,"&lt;"&amp;A4497))+SUMIFS(Movimentacao!$D:$D,Movimentacao!$C:$C,C4497,Movimentacao!$A:$A,A4497)</f>
        <v>150058</v>
      </c>
      <c r="E4497" s="2">
        <v>94.5</v>
      </c>
      <c r="F4497" s="2">
        <f t="shared" si="71"/>
        <v>14180481</v>
      </c>
    </row>
    <row r="4498" spans="1:6" x14ac:dyDescent="0.25">
      <c r="A4498" s="4">
        <v>44644</v>
      </c>
      <c r="B4498" t="s">
        <v>12</v>
      </c>
      <c r="C4498" t="s">
        <v>54</v>
      </c>
      <c r="D4498" s="7">
        <f>SUMIFS($D:$D,$C:$C,C4498,$A:$A,_xlfn.MAXIFS($A:$A,$A:$A,"&lt;"&amp;A4498))+SUMIFS(Movimentacao!$D:$D,Movimentacao!$C:$C,C4498,Movimentacao!$A:$A,A4498)</f>
        <v>84256</v>
      </c>
      <c r="E4498" s="2">
        <v>49.15</v>
      </c>
      <c r="F4498" s="2">
        <f t="shared" si="71"/>
        <v>4141182.4</v>
      </c>
    </row>
    <row r="4499" spans="1:6" x14ac:dyDescent="0.25">
      <c r="A4499" s="4">
        <v>44644</v>
      </c>
      <c r="B4499" t="s">
        <v>12</v>
      </c>
      <c r="C4499" t="s">
        <v>55</v>
      </c>
      <c r="D4499" s="7">
        <f>SUMIFS($D:$D,$C:$C,C4499,$A:$A,_xlfn.MAXIFS($A:$A,$A:$A,"&lt;"&amp;A4499))+SUMIFS(Movimentacao!$D:$D,Movimentacao!$C:$C,C4499,Movimentacao!$A:$A,A4499)</f>
        <v>30794</v>
      </c>
      <c r="E4499" s="2">
        <v>94.69</v>
      </c>
      <c r="F4499" s="2">
        <f t="shared" si="71"/>
        <v>2915883.86</v>
      </c>
    </row>
    <row r="4500" spans="1:6" x14ac:dyDescent="0.25">
      <c r="A4500" s="4">
        <v>44644</v>
      </c>
      <c r="B4500" t="s">
        <v>12</v>
      </c>
      <c r="C4500" t="s">
        <v>51</v>
      </c>
      <c r="D4500" s="7">
        <f>SUMIFS($D:$D,$C:$C,C4500,$A:$A,_xlfn.MAXIFS($A:$A,$A:$A,"&lt;"&amp;A4500))+SUMIFS(Movimentacao!$D:$D,Movimentacao!$C:$C,C4500,Movimentacao!$A:$A,A4500)</f>
        <v>42034</v>
      </c>
      <c r="E4500" s="2">
        <v>112</v>
      </c>
      <c r="F4500" s="2">
        <f t="shared" si="71"/>
        <v>4707808</v>
      </c>
    </row>
    <row r="4501" spans="1:6" x14ac:dyDescent="0.25">
      <c r="A4501" s="4">
        <v>44645</v>
      </c>
      <c r="B4501" t="s">
        <v>12</v>
      </c>
      <c r="C4501" t="s">
        <v>2680</v>
      </c>
      <c r="D4501" s="7">
        <f>SUMIFS($D:$D,$C:$C,C4501,$A:$A,_xlfn.MAXIFS($A:$A,$A:$A,"&lt;"&amp;A4501))+SUMIFS(Movimentacao!$D:$D,Movimentacao!$C:$C,C4501,Movimentacao!$A:$A,A4501)</f>
        <v>147415</v>
      </c>
      <c r="E4501" s="2">
        <v>100.62</v>
      </c>
      <c r="F4501" s="2">
        <f t="shared" si="71"/>
        <v>14832897.300000001</v>
      </c>
    </row>
    <row r="4502" spans="1:6" x14ac:dyDescent="0.25">
      <c r="A4502" s="4">
        <v>44645</v>
      </c>
      <c r="B4502" t="s">
        <v>12</v>
      </c>
      <c r="C4502" t="s">
        <v>2694</v>
      </c>
      <c r="D4502" s="7">
        <f>SUMIFS($D:$D,$C:$C,C4502,$A:$A,_xlfn.MAXIFS($A:$A,$A:$A,"&lt;"&amp;A4502))+SUMIFS(Movimentacao!$D:$D,Movimentacao!$C:$C,C4502,Movimentacao!$A:$A,A4502)</f>
        <v>64381</v>
      </c>
      <c r="E4502" s="2">
        <v>103.3</v>
      </c>
      <c r="F4502" s="2">
        <f t="shared" si="71"/>
        <v>6650557.2999999998</v>
      </c>
    </row>
    <row r="4503" spans="1:6" x14ac:dyDescent="0.25">
      <c r="A4503" s="4">
        <v>44645</v>
      </c>
      <c r="B4503" t="s">
        <v>12</v>
      </c>
      <c r="C4503" t="s">
        <v>2691</v>
      </c>
      <c r="D4503" s="7">
        <f>SUMIFS($D:$D,$C:$C,C4503,$A:$A,_xlfn.MAXIFS($A:$A,$A:$A,"&lt;"&amp;A4503))+SUMIFS(Movimentacao!$D:$D,Movimentacao!$C:$C,C4503,Movimentacao!$A:$A,A4503)</f>
        <v>103215</v>
      </c>
      <c r="E4503" s="2">
        <v>103.47</v>
      </c>
      <c r="F4503" s="2">
        <f t="shared" si="71"/>
        <v>10679656.050000001</v>
      </c>
    </row>
    <row r="4504" spans="1:6" x14ac:dyDescent="0.25">
      <c r="A4504" s="4">
        <v>44645</v>
      </c>
      <c r="B4504" t="s">
        <v>12</v>
      </c>
      <c r="C4504" t="s">
        <v>2690</v>
      </c>
      <c r="D4504" s="7">
        <f>SUMIFS($D:$D,$C:$C,C4504,$A:$A,_xlfn.MAXIFS($A:$A,$A:$A,"&lt;"&amp;A4504))+SUMIFS(Movimentacao!$D:$D,Movimentacao!$C:$C,C4504,Movimentacao!$A:$A,A4504)</f>
        <v>56908</v>
      </c>
      <c r="E4504" s="2">
        <v>88.7</v>
      </c>
      <c r="F4504" s="2">
        <f t="shared" si="71"/>
        <v>5047739.6000000006</v>
      </c>
    </row>
    <row r="4505" spans="1:6" x14ac:dyDescent="0.25">
      <c r="A4505" s="4">
        <v>44645</v>
      </c>
      <c r="B4505" t="s">
        <v>12</v>
      </c>
      <c r="C4505" t="s">
        <v>2685</v>
      </c>
      <c r="D4505" s="7">
        <f>SUMIFS($D:$D,$C:$C,C4505,$A:$A,_xlfn.MAXIFS($A:$A,$A:$A,"&lt;"&amp;A4505))+SUMIFS(Movimentacao!$D:$D,Movimentacao!$C:$C,C4505,Movimentacao!$A:$A,A4505)</f>
        <v>133513</v>
      </c>
      <c r="E4505" s="2">
        <v>101.11</v>
      </c>
      <c r="F4505" s="2">
        <f t="shared" si="71"/>
        <v>13499499.43</v>
      </c>
    </row>
    <row r="4506" spans="1:6" x14ac:dyDescent="0.25">
      <c r="A4506" s="4">
        <v>44645</v>
      </c>
      <c r="B4506" t="s">
        <v>12</v>
      </c>
      <c r="C4506" t="s">
        <v>2689</v>
      </c>
      <c r="D4506" s="7">
        <f>SUMIFS($D:$D,$C:$C,C4506,$A:$A,_xlfn.MAXIFS($A:$A,$A:$A,"&lt;"&amp;A4506))+SUMIFS(Movimentacao!$D:$D,Movimentacao!$C:$C,C4506,Movimentacao!$A:$A,A4506)</f>
        <v>266540</v>
      </c>
      <c r="E4506" s="2">
        <v>101.24</v>
      </c>
      <c r="F4506" s="2">
        <f t="shared" si="71"/>
        <v>26984509.599999998</v>
      </c>
    </row>
    <row r="4507" spans="1:6" x14ac:dyDescent="0.25">
      <c r="A4507" s="4">
        <v>44645</v>
      </c>
      <c r="B4507" t="s">
        <v>12</v>
      </c>
      <c r="C4507" t="s">
        <v>2687</v>
      </c>
      <c r="D4507" s="7">
        <f>SUMIFS($D:$D,$C:$C,C4507,$A:$A,_xlfn.MAXIFS($A:$A,$A:$A,"&lt;"&amp;A4507))+SUMIFS(Movimentacao!$D:$D,Movimentacao!$C:$C,C4507,Movimentacao!$A:$A,A4507)</f>
        <v>51911</v>
      </c>
      <c r="E4507" s="2">
        <v>69.3</v>
      </c>
      <c r="F4507" s="2">
        <f t="shared" si="71"/>
        <v>3597432.3</v>
      </c>
    </row>
    <row r="4508" spans="1:6" x14ac:dyDescent="0.25">
      <c r="A4508" s="4">
        <v>44645</v>
      </c>
      <c r="B4508" t="s">
        <v>12</v>
      </c>
      <c r="C4508" t="s">
        <v>2682</v>
      </c>
      <c r="D4508" s="7">
        <f>SUMIFS($D:$D,$C:$C,C4508,$A:$A,_xlfn.MAXIFS($A:$A,$A:$A,"&lt;"&amp;A4508))+SUMIFS(Movimentacao!$D:$D,Movimentacao!$C:$C,C4508,Movimentacao!$A:$A,A4508)</f>
        <v>79643</v>
      </c>
      <c r="E4508" s="2">
        <v>88.95</v>
      </c>
      <c r="F4508" s="2">
        <f t="shared" si="71"/>
        <v>7084244.8500000006</v>
      </c>
    </row>
    <row r="4509" spans="1:6" x14ac:dyDescent="0.25">
      <c r="A4509" s="4">
        <v>44645</v>
      </c>
      <c r="B4509" t="s">
        <v>12</v>
      </c>
      <c r="C4509" t="s">
        <v>2672</v>
      </c>
      <c r="D4509" s="7">
        <f>SUMIFS($D:$D,$C:$C,C4509,$A:$A,_xlfn.MAXIFS($A:$A,$A:$A,"&lt;"&amp;A4509))+SUMIFS(Movimentacao!$D:$D,Movimentacao!$C:$C,C4509,Movimentacao!$A:$A,A4509)</f>
        <v>14844</v>
      </c>
      <c r="E4509" s="2">
        <v>72.459999999999994</v>
      </c>
      <c r="F4509" s="2">
        <f t="shared" si="71"/>
        <v>1075596.24</v>
      </c>
    </row>
    <row r="4510" spans="1:6" x14ac:dyDescent="0.25">
      <c r="A4510" s="4">
        <v>44645</v>
      </c>
      <c r="B4510" t="s">
        <v>12</v>
      </c>
      <c r="C4510" t="s">
        <v>2695</v>
      </c>
      <c r="D4510" s="7">
        <f>SUMIFS($D:$D,$C:$C,C4510,$A:$A,_xlfn.MAXIFS($A:$A,$A:$A,"&lt;"&amp;A4510))+SUMIFS(Movimentacao!$D:$D,Movimentacao!$C:$C,C4510,Movimentacao!$A:$A,A4510)</f>
        <v>20550</v>
      </c>
      <c r="E4510" s="2">
        <v>103.47</v>
      </c>
      <c r="F4510" s="2">
        <f t="shared" si="71"/>
        <v>2126308.5</v>
      </c>
    </row>
    <row r="4511" spans="1:6" x14ac:dyDescent="0.25">
      <c r="A4511" s="4">
        <v>44645</v>
      </c>
      <c r="B4511" t="s">
        <v>12</v>
      </c>
      <c r="C4511" t="s">
        <v>56</v>
      </c>
      <c r="D4511" s="7">
        <f>SUMIFS($D:$D,$C:$C,C4511,$A:$A,_xlfn.MAXIFS($A:$A,$A:$A,"&lt;"&amp;A4511))+SUMIFS(Movimentacao!$D:$D,Movimentacao!$C:$C,C4511,Movimentacao!$A:$A,A4511)</f>
        <v>29618</v>
      </c>
      <c r="E4511" s="2">
        <v>98.28</v>
      </c>
      <c r="F4511" s="2">
        <f t="shared" si="71"/>
        <v>2910857.04</v>
      </c>
    </row>
    <row r="4512" spans="1:6" x14ac:dyDescent="0.25">
      <c r="A4512" s="4">
        <v>44645</v>
      </c>
      <c r="B4512" t="s">
        <v>12</v>
      </c>
      <c r="C4512" t="s">
        <v>47</v>
      </c>
      <c r="D4512" s="7">
        <f>SUMIFS($D:$D,$C:$C,C4512,$A:$A,_xlfn.MAXIFS($A:$A,$A:$A,"&lt;"&amp;A4512))+SUMIFS(Movimentacao!$D:$D,Movimentacao!$C:$C,C4512,Movimentacao!$A:$A,A4512)</f>
        <v>72562</v>
      </c>
      <c r="E4512" s="2">
        <v>80.11</v>
      </c>
      <c r="F4512" s="2">
        <f t="shared" si="71"/>
        <v>5812941.8200000003</v>
      </c>
    </row>
    <row r="4513" spans="1:6" x14ac:dyDescent="0.25">
      <c r="A4513" s="4">
        <v>44645</v>
      </c>
      <c r="B4513" t="s">
        <v>12</v>
      </c>
      <c r="C4513" t="s">
        <v>48</v>
      </c>
      <c r="D4513" s="7">
        <f>SUMIFS($D:$D,$C:$C,C4513,$A:$A,_xlfn.MAXIFS($A:$A,$A:$A,"&lt;"&amp;A4513))+SUMIFS(Movimentacao!$D:$D,Movimentacao!$C:$C,C4513,Movimentacao!$A:$A,A4513)</f>
        <v>37548</v>
      </c>
      <c r="E4513" s="2">
        <v>96.81</v>
      </c>
      <c r="F4513" s="2">
        <f t="shared" si="71"/>
        <v>3635021.88</v>
      </c>
    </row>
    <row r="4514" spans="1:6" x14ac:dyDescent="0.25">
      <c r="A4514" s="4">
        <v>44645</v>
      </c>
      <c r="B4514" t="s">
        <v>12</v>
      </c>
      <c r="C4514" t="s">
        <v>49</v>
      </c>
      <c r="D4514" s="7">
        <f>SUMIFS($D:$D,$C:$C,C4514,$A:$A,_xlfn.MAXIFS($A:$A,$A:$A,"&lt;"&amp;A4514))+SUMIFS(Movimentacao!$D:$D,Movimentacao!$C:$C,C4514,Movimentacao!$A:$A,A4514)</f>
        <v>32774</v>
      </c>
      <c r="E4514" s="2">
        <v>74.900000000000006</v>
      </c>
      <c r="F4514" s="2">
        <f t="shared" si="71"/>
        <v>2454772.6</v>
      </c>
    </row>
    <row r="4515" spans="1:6" x14ac:dyDescent="0.25">
      <c r="A4515" s="4">
        <v>44645</v>
      </c>
      <c r="B4515" t="s">
        <v>12</v>
      </c>
      <c r="C4515" t="s">
        <v>50</v>
      </c>
      <c r="D4515" s="7">
        <f>SUMIFS($D:$D,$C:$C,C4515,$A:$A,_xlfn.MAXIFS($A:$A,$A:$A,"&lt;"&amp;A4515))+SUMIFS(Movimentacao!$D:$D,Movimentacao!$C:$C,C4515,Movimentacao!$A:$A,A4515)</f>
        <v>73646</v>
      </c>
      <c r="E4515" s="2">
        <v>99.4</v>
      </c>
      <c r="F4515" s="2">
        <f t="shared" si="71"/>
        <v>7320412.4000000004</v>
      </c>
    </row>
    <row r="4516" spans="1:6" x14ac:dyDescent="0.25">
      <c r="A4516" s="4">
        <v>44645</v>
      </c>
      <c r="B4516" t="s">
        <v>12</v>
      </c>
      <c r="C4516" t="s">
        <v>2671</v>
      </c>
      <c r="D4516" s="7">
        <f>SUMIFS($D:$D,$C:$C,C4516,$A:$A,_xlfn.MAXIFS($A:$A,$A:$A,"&lt;"&amp;A4516))+SUMIFS(Movimentacao!$D:$D,Movimentacao!$C:$C,C4516,Movimentacao!$A:$A,A4516)</f>
        <v>32373</v>
      </c>
      <c r="E4516" s="2">
        <v>169.8</v>
      </c>
      <c r="F4516" s="2">
        <f t="shared" si="71"/>
        <v>5496935.4000000004</v>
      </c>
    </row>
    <row r="4517" spans="1:6" x14ac:dyDescent="0.25">
      <c r="A4517" s="4">
        <v>44645</v>
      </c>
      <c r="B4517" t="s">
        <v>12</v>
      </c>
      <c r="C4517" t="s">
        <v>52</v>
      </c>
      <c r="D4517" s="7">
        <f>SUMIFS($D:$D,$C:$C,C4517,$A:$A,_xlfn.MAXIFS($A:$A,$A:$A,"&lt;"&amp;A4517))+SUMIFS(Movimentacao!$D:$D,Movimentacao!$C:$C,C4517,Movimentacao!$A:$A,A4517)</f>
        <v>150058</v>
      </c>
      <c r="E4517" s="2">
        <v>94.78</v>
      </c>
      <c r="F4517" s="2">
        <f t="shared" si="71"/>
        <v>14222497.24</v>
      </c>
    </row>
    <row r="4518" spans="1:6" x14ac:dyDescent="0.25">
      <c r="A4518" s="4">
        <v>44645</v>
      </c>
      <c r="B4518" t="s">
        <v>12</v>
      </c>
      <c r="C4518" t="s">
        <v>54</v>
      </c>
      <c r="D4518" s="7">
        <f>SUMIFS($D:$D,$C:$C,C4518,$A:$A,_xlfn.MAXIFS($A:$A,$A:$A,"&lt;"&amp;A4518))+SUMIFS(Movimentacao!$D:$D,Movimentacao!$C:$C,C4518,Movimentacao!$A:$A,A4518)</f>
        <v>84256</v>
      </c>
      <c r="E4518" s="2">
        <v>49.1</v>
      </c>
      <c r="F4518" s="2">
        <f t="shared" si="71"/>
        <v>4136969.6</v>
      </c>
    </row>
    <row r="4519" spans="1:6" x14ac:dyDescent="0.25">
      <c r="A4519" s="4">
        <v>44645</v>
      </c>
      <c r="B4519" t="s">
        <v>12</v>
      </c>
      <c r="C4519" t="s">
        <v>55</v>
      </c>
      <c r="D4519" s="7">
        <f>SUMIFS($D:$D,$C:$C,C4519,$A:$A,_xlfn.MAXIFS($A:$A,$A:$A,"&lt;"&amp;A4519))+SUMIFS(Movimentacao!$D:$D,Movimentacao!$C:$C,C4519,Movimentacao!$A:$A,A4519)</f>
        <v>30794</v>
      </c>
      <c r="E4519" s="2">
        <v>95.5</v>
      </c>
      <c r="F4519" s="2">
        <f t="shared" si="71"/>
        <v>2940827</v>
      </c>
    </row>
    <row r="4520" spans="1:6" x14ac:dyDescent="0.25">
      <c r="A4520" s="4">
        <v>44645</v>
      </c>
      <c r="B4520" t="s">
        <v>12</v>
      </c>
      <c r="C4520" t="s">
        <v>51</v>
      </c>
      <c r="D4520" s="7">
        <f>SUMIFS($D:$D,$C:$C,C4520,$A:$A,_xlfn.MAXIFS($A:$A,$A:$A,"&lt;"&amp;A4520))+SUMIFS(Movimentacao!$D:$D,Movimentacao!$C:$C,C4520,Movimentacao!$A:$A,A4520)</f>
        <v>42034</v>
      </c>
      <c r="E4520" s="2">
        <v>112.32</v>
      </c>
      <c r="F4520" s="2">
        <f t="shared" si="71"/>
        <v>4721258.88</v>
      </c>
    </row>
    <row r="4521" spans="1:6" x14ac:dyDescent="0.25">
      <c r="A4521" s="4">
        <v>44648</v>
      </c>
      <c r="B4521" t="s">
        <v>12</v>
      </c>
      <c r="C4521" t="s">
        <v>2672</v>
      </c>
      <c r="D4521" s="7">
        <f>SUMIFS($D:$D,$C:$C,C4521,$A:$A,_xlfn.MAXIFS($A:$A,$A:$A,"&lt;"&amp;A4521))+SUMIFS(Movimentacao!$D:$D,Movimentacao!$C:$C,C4521,Movimentacao!$A:$A,A4521)</f>
        <v>14844</v>
      </c>
      <c r="E4521" s="2">
        <v>72.489999999999995</v>
      </c>
      <c r="F4521" s="2">
        <f t="shared" si="71"/>
        <v>1076041.5599999998</v>
      </c>
    </row>
    <row r="4522" spans="1:6" x14ac:dyDescent="0.25">
      <c r="A4522" s="4">
        <v>44648</v>
      </c>
      <c r="B4522" t="s">
        <v>12</v>
      </c>
      <c r="C4522" t="s">
        <v>2694</v>
      </c>
      <c r="D4522" s="7">
        <f>SUMIFS($D:$D,$C:$C,C4522,$A:$A,_xlfn.MAXIFS($A:$A,$A:$A,"&lt;"&amp;A4522))+SUMIFS(Movimentacao!$D:$D,Movimentacao!$C:$C,C4522,Movimentacao!$A:$A,A4522)</f>
        <v>58636</v>
      </c>
      <c r="E4522" s="2">
        <v>102.91</v>
      </c>
      <c r="F4522" s="2">
        <f t="shared" si="71"/>
        <v>6034230.7599999998</v>
      </c>
    </row>
    <row r="4523" spans="1:6" x14ac:dyDescent="0.25">
      <c r="A4523" s="4">
        <v>44648</v>
      </c>
      <c r="B4523" t="s">
        <v>12</v>
      </c>
      <c r="C4523" t="s">
        <v>2691</v>
      </c>
      <c r="D4523" s="7">
        <f>SUMIFS($D:$D,$C:$C,C4523,$A:$A,_xlfn.MAXIFS($A:$A,$A:$A,"&lt;"&amp;A4523))+SUMIFS(Movimentacao!$D:$D,Movimentacao!$C:$C,C4523,Movimentacao!$A:$A,A4523)</f>
        <v>103215</v>
      </c>
      <c r="E4523" s="2">
        <v>104.1</v>
      </c>
      <c r="F4523" s="2">
        <f t="shared" si="71"/>
        <v>10744681.5</v>
      </c>
    </row>
    <row r="4524" spans="1:6" x14ac:dyDescent="0.25">
      <c r="A4524" s="4">
        <v>44648</v>
      </c>
      <c r="B4524" t="s">
        <v>12</v>
      </c>
      <c r="C4524" t="s">
        <v>2690</v>
      </c>
      <c r="D4524" s="7">
        <f>SUMIFS($D:$D,$C:$C,C4524,$A:$A,_xlfn.MAXIFS($A:$A,$A:$A,"&lt;"&amp;A4524))+SUMIFS(Movimentacao!$D:$D,Movimentacao!$C:$C,C4524,Movimentacao!$A:$A,A4524)</f>
        <v>56908</v>
      </c>
      <c r="E4524" s="2">
        <v>88.8</v>
      </c>
      <c r="F4524" s="2">
        <f t="shared" si="71"/>
        <v>5053430.3999999994</v>
      </c>
    </row>
    <row r="4525" spans="1:6" x14ac:dyDescent="0.25">
      <c r="A4525" s="4">
        <v>44648</v>
      </c>
      <c r="B4525" t="s">
        <v>12</v>
      </c>
      <c r="C4525" t="s">
        <v>2685</v>
      </c>
      <c r="D4525" s="7">
        <f>SUMIFS($D:$D,$C:$C,C4525,$A:$A,_xlfn.MAXIFS($A:$A,$A:$A,"&lt;"&amp;A4525))+SUMIFS(Movimentacao!$D:$D,Movimentacao!$C:$C,C4525,Movimentacao!$A:$A,A4525)</f>
        <v>133513</v>
      </c>
      <c r="E4525" s="2">
        <v>101.21</v>
      </c>
      <c r="F4525" s="2">
        <f t="shared" si="71"/>
        <v>13512850.729999999</v>
      </c>
    </row>
    <row r="4526" spans="1:6" x14ac:dyDescent="0.25">
      <c r="A4526" s="4">
        <v>44648</v>
      </c>
      <c r="B4526" t="s">
        <v>12</v>
      </c>
      <c r="C4526" t="s">
        <v>2689</v>
      </c>
      <c r="D4526" s="7">
        <f>SUMIFS($D:$D,$C:$C,C4526,$A:$A,_xlfn.MAXIFS($A:$A,$A:$A,"&lt;"&amp;A4526))+SUMIFS(Movimentacao!$D:$D,Movimentacao!$C:$C,C4526,Movimentacao!$A:$A,A4526)</f>
        <v>266540</v>
      </c>
      <c r="E4526" s="2">
        <v>101.62</v>
      </c>
      <c r="F4526" s="2">
        <f t="shared" si="71"/>
        <v>27085794.800000001</v>
      </c>
    </row>
    <row r="4527" spans="1:6" x14ac:dyDescent="0.25">
      <c r="A4527" s="4">
        <v>44648</v>
      </c>
      <c r="B4527" t="s">
        <v>12</v>
      </c>
      <c r="C4527" t="s">
        <v>2687</v>
      </c>
      <c r="D4527" s="7">
        <f>SUMIFS($D:$D,$C:$C,C4527,$A:$A,_xlfn.MAXIFS($A:$A,$A:$A,"&lt;"&amp;A4527))+SUMIFS(Movimentacao!$D:$D,Movimentacao!$C:$C,C4527,Movimentacao!$A:$A,A4527)</f>
        <v>51911</v>
      </c>
      <c r="E4527" s="2">
        <v>70.010000000000005</v>
      </c>
      <c r="F4527" s="2">
        <f t="shared" si="71"/>
        <v>3634289.1100000003</v>
      </c>
    </row>
    <row r="4528" spans="1:6" x14ac:dyDescent="0.25">
      <c r="A4528" s="4">
        <v>44648</v>
      </c>
      <c r="B4528" t="s">
        <v>12</v>
      </c>
      <c r="C4528" t="s">
        <v>2682</v>
      </c>
      <c r="D4528" s="7">
        <f>SUMIFS($D:$D,$C:$C,C4528,$A:$A,_xlfn.MAXIFS($A:$A,$A:$A,"&lt;"&amp;A4528))+SUMIFS(Movimentacao!$D:$D,Movimentacao!$C:$C,C4528,Movimentacao!$A:$A,A4528)</f>
        <v>79643</v>
      </c>
      <c r="E4528" s="2">
        <v>89.12</v>
      </c>
      <c r="F4528" s="2">
        <f t="shared" si="71"/>
        <v>7097784.1600000001</v>
      </c>
    </row>
    <row r="4529" spans="1:6" x14ac:dyDescent="0.25">
      <c r="A4529" s="4">
        <v>44648</v>
      </c>
      <c r="B4529" t="s">
        <v>12</v>
      </c>
      <c r="C4529" t="s">
        <v>2680</v>
      </c>
      <c r="D4529" s="7">
        <f>SUMIFS($D:$D,$C:$C,C4529,$A:$A,_xlfn.MAXIFS($A:$A,$A:$A,"&lt;"&amp;A4529))+SUMIFS(Movimentacao!$D:$D,Movimentacao!$C:$C,C4529,Movimentacao!$A:$A,A4529)</f>
        <v>147415</v>
      </c>
      <c r="E4529" s="2">
        <v>101</v>
      </c>
      <c r="F4529" s="2">
        <f t="shared" si="71"/>
        <v>14888915</v>
      </c>
    </row>
    <row r="4530" spans="1:6" x14ac:dyDescent="0.25">
      <c r="A4530" s="4">
        <v>44648</v>
      </c>
      <c r="B4530" t="s">
        <v>12</v>
      </c>
      <c r="C4530" t="s">
        <v>2695</v>
      </c>
      <c r="D4530" s="7">
        <f>SUMIFS($D:$D,$C:$C,C4530,$A:$A,_xlfn.MAXIFS($A:$A,$A:$A,"&lt;"&amp;A4530))+SUMIFS(Movimentacao!$D:$D,Movimentacao!$C:$C,C4530,Movimentacao!$A:$A,A4530)</f>
        <v>20550</v>
      </c>
      <c r="E4530" s="2">
        <v>104.1</v>
      </c>
      <c r="F4530" s="2">
        <f t="shared" si="71"/>
        <v>2139255</v>
      </c>
    </row>
    <row r="4531" spans="1:6" x14ac:dyDescent="0.25">
      <c r="A4531" s="4">
        <v>44648</v>
      </c>
      <c r="B4531" t="s">
        <v>12</v>
      </c>
      <c r="C4531" t="s">
        <v>2671</v>
      </c>
      <c r="D4531" s="7">
        <f>SUMIFS($D:$D,$C:$C,C4531,$A:$A,_xlfn.MAXIFS($A:$A,$A:$A,"&lt;"&amp;A4531))+SUMIFS(Movimentacao!$D:$D,Movimentacao!$C:$C,C4531,Movimentacao!$A:$A,A4531)</f>
        <v>32373</v>
      </c>
      <c r="E4531" s="2">
        <v>172.35</v>
      </c>
      <c r="F4531" s="2">
        <f t="shared" si="71"/>
        <v>5579486.5499999998</v>
      </c>
    </row>
    <row r="4532" spans="1:6" x14ac:dyDescent="0.25">
      <c r="A4532" s="4">
        <v>44648</v>
      </c>
      <c r="B4532" t="s">
        <v>12</v>
      </c>
      <c r="C4532" t="s">
        <v>55</v>
      </c>
      <c r="D4532" s="7">
        <f>SUMIFS($D:$D,$C:$C,C4532,$A:$A,_xlfn.MAXIFS($A:$A,$A:$A,"&lt;"&amp;A4532))+SUMIFS(Movimentacao!$D:$D,Movimentacao!$C:$C,C4532,Movimentacao!$A:$A,A4532)</f>
        <v>30794</v>
      </c>
      <c r="E4532" s="2">
        <v>95.41</v>
      </c>
      <c r="F4532" s="2">
        <f t="shared" si="71"/>
        <v>2938055.54</v>
      </c>
    </row>
    <row r="4533" spans="1:6" x14ac:dyDescent="0.25">
      <c r="A4533" s="4">
        <v>44648</v>
      </c>
      <c r="B4533" t="s">
        <v>12</v>
      </c>
      <c r="C4533" t="s">
        <v>54</v>
      </c>
      <c r="D4533" s="7">
        <f>SUMIFS($D:$D,$C:$C,C4533,$A:$A,_xlfn.MAXIFS($A:$A,$A:$A,"&lt;"&amp;A4533))+SUMIFS(Movimentacao!$D:$D,Movimentacao!$C:$C,C4533,Movimentacao!$A:$A,A4533)</f>
        <v>84256</v>
      </c>
      <c r="E4533" s="2">
        <v>48.96</v>
      </c>
      <c r="F4533" s="2">
        <f t="shared" si="71"/>
        <v>4125173.7600000002</v>
      </c>
    </row>
    <row r="4534" spans="1:6" x14ac:dyDescent="0.25">
      <c r="A4534" s="4">
        <v>44648</v>
      </c>
      <c r="B4534" t="s">
        <v>12</v>
      </c>
      <c r="C4534" t="s">
        <v>52</v>
      </c>
      <c r="D4534" s="7">
        <f>SUMIFS($D:$D,$C:$C,C4534,$A:$A,_xlfn.MAXIFS($A:$A,$A:$A,"&lt;"&amp;A4534))+SUMIFS(Movimentacao!$D:$D,Movimentacao!$C:$C,C4534,Movimentacao!$A:$A,A4534)</f>
        <v>150058</v>
      </c>
      <c r="E4534" s="2">
        <v>94.68</v>
      </c>
      <c r="F4534" s="2">
        <f t="shared" si="71"/>
        <v>14207491.440000001</v>
      </c>
    </row>
    <row r="4535" spans="1:6" x14ac:dyDescent="0.25">
      <c r="A4535" s="4">
        <v>44648</v>
      </c>
      <c r="B4535" t="s">
        <v>12</v>
      </c>
      <c r="C4535" t="s">
        <v>51</v>
      </c>
      <c r="D4535" s="7">
        <f>SUMIFS($D:$D,$C:$C,C4535,$A:$A,_xlfn.MAXIFS($A:$A,$A:$A,"&lt;"&amp;A4535))+SUMIFS(Movimentacao!$D:$D,Movimentacao!$C:$C,C4535,Movimentacao!$A:$A,A4535)</f>
        <v>42034</v>
      </c>
      <c r="E4535" s="2">
        <v>113</v>
      </c>
      <c r="F4535" s="2">
        <f t="shared" si="71"/>
        <v>4749842</v>
      </c>
    </row>
    <row r="4536" spans="1:6" x14ac:dyDescent="0.25">
      <c r="A4536" s="4">
        <v>44648</v>
      </c>
      <c r="B4536" t="s">
        <v>12</v>
      </c>
      <c r="C4536" t="s">
        <v>50</v>
      </c>
      <c r="D4536" s="7">
        <f>SUMIFS($D:$D,$C:$C,C4536,$A:$A,_xlfn.MAXIFS($A:$A,$A:$A,"&lt;"&amp;A4536))+SUMIFS(Movimentacao!$D:$D,Movimentacao!$C:$C,C4536,Movimentacao!$A:$A,A4536)</f>
        <v>73646</v>
      </c>
      <c r="E4536" s="2">
        <v>98.84</v>
      </c>
      <c r="F4536" s="2">
        <f t="shared" si="71"/>
        <v>7279170.6400000006</v>
      </c>
    </row>
    <row r="4537" spans="1:6" x14ac:dyDescent="0.25">
      <c r="A4537" s="4">
        <v>44648</v>
      </c>
      <c r="B4537" t="s">
        <v>12</v>
      </c>
      <c r="C4537" t="s">
        <v>49</v>
      </c>
      <c r="D4537" s="7">
        <f>SUMIFS($D:$D,$C:$C,C4537,$A:$A,_xlfn.MAXIFS($A:$A,$A:$A,"&lt;"&amp;A4537))+SUMIFS(Movimentacao!$D:$D,Movimentacao!$C:$C,C4537,Movimentacao!$A:$A,A4537)</f>
        <v>32774</v>
      </c>
      <c r="E4537" s="2">
        <v>74.900000000000006</v>
      </c>
      <c r="F4537" s="2">
        <f t="shared" si="71"/>
        <v>2454772.6</v>
      </c>
    </row>
    <row r="4538" spans="1:6" x14ac:dyDescent="0.25">
      <c r="A4538" s="4">
        <v>44648</v>
      </c>
      <c r="B4538" t="s">
        <v>12</v>
      </c>
      <c r="C4538" t="s">
        <v>48</v>
      </c>
      <c r="D4538" s="7">
        <f>SUMIFS($D:$D,$C:$C,C4538,$A:$A,_xlfn.MAXIFS($A:$A,$A:$A,"&lt;"&amp;A4538))+SUMIFS(Movimentacao!$D:$D,Movimentacao!$C:$C,C4538,Movimentacao!$A:$A,A4538)</f>
        <v>37548</v>
      </c>
      <c r="E4538" s="2">
        <v>96.84</v>
      </c>
      <c r="F4538" s="2">
        <f t="shared" si="71"/>
        <v>3636148.3200000003</v>
      </c>
    </row>
    <row r="4539" spans="1:6" x14ac:dyDescent="0.25">
      <c r="A4539" s="4">
        <v>44648</v>
      </c>
      <c r="B4539" t="s">
        <v>12</v>
      </c>
      <c r="C4539" t="s">
        <v>47</v>
      </c>
      <c r="D4539" s="7">
        <f>SUMIFS($D:$D,$C:$C,C4539,$A:$A,_xlfn.MAXIFS($A:$A,$A:$A,"&lt;"&amp;A4539))+SUMIFS(Movimentacao!$D:$D,Movimentacao!$C:$C,C4539,Movimentacao!$A:$A,A4539)</f>
        <v>72562</v>
      </c>
      <c r="E4539" s="2">
        <v>80.33</v>
      </c>
      <c r="F4539" s="2">
        <f t="shared" si="71"/>
        <v>5828905.46</v>
      </c>
    </row>
    <row r="4540" spans="1:6" x14ac:dyDescent="0.25">
      <c r="A4540" s="4">
        <v>44648</v>
      </c>
      <c r="B4540" t="s">
        <v>12</v>
      </c>
      <c r="C4540" t="s">
        <v>56</v>
      </c>
      <c r="D4540" s="7">
        <f>SUMIFS($D:$D,$C:$C,C4540,$A:$A,_xlfn.MAXIFS($A:$A,$A:$A,"&lt;"&amp;A4540))+SUMIFS(Movimentacao!$D:$D,Movimentacao!$C:$C,C4540,Movimentacao!$A:$A,A4540)</f>
        <v>29618</v>
      </c>
      <c r="E4540" s="2">
        <v>97.92</v>
      </c>
      <c r="F4540" s="2">
        <f t="shared" si="71"/>
        <v>2900194.56</v>
      </c>
    </row>
    <row r="4541" spans="1:6" x14ac:dyDescent="0.25">
      <c r="A4541" s="4">
        <v>44649</v>
      </c>
      <c r="B4541" t="s">
        <v>12</v>
      </c>
      <c r="C4541" t="s">
        <v>2682</v>
      </c>
      <c r="D4541" s="7">
        <f>SUMIFS($D:$D,$C:$C,C4541,$A:$A,_xlfn.MAXIFS($A:$A,$A:$A,"&lt;"&amp;A4541))+SUMIFS(Movimentacao!$D:$D,Movimentacao!$C:$C,C4541,Movimentacao!$A:$A,A4541)</f>
        <v>79643</v>
      </c>
      <c r="E4541" s="2">
        <v>89.7</v>
      </c>
      <c r="F4541" s="2">
        <f t="shared" si="71"/>
        <v>7143977.1000000006</v>
      </c>
    </row>
    <row r="4542" spans="1:6" x14ac:dyDescent="0.25">
      <c r="A4542" s="4">
        <v>44649</v>
      </c>
      <c r="B4542" t="s">
        <v>12</v>
      </c>
      <c r="C4542" t="s">
        <v>2687</v>
      </c>
      <c r="D4542" s="7">
        <f>SUMIFS($D:$D,$C:$C,C4542,$A:$A,_xlfn.MAXIFS($A:$A,$A:$A,"&lt;"&amp;A4542))+SUMIFS(Movimentacao!$D:$D,Movimentacao!$C:$C,C4542,Movimentacao!$A:$A,A4542)</f>
        <v>51911</v>
      </c>
      <c r="E4542" s="2">
        <v>70.5</v>
      </c>
      <c r="F4542" s="2">
        <f t="shared" si="71"/>
        <v>3659725.5</v>
      </c>
    </row>
    <row r="4543" spans="1:6" x14ac:dyDescent="0.25">
      <c r="A4543" s="4">
        <v>44649</v>
      </c>
      <c r="B4543" t="s">
        <v>12</v>
      </c>
      <c r="C4543" t="s">
        <v>2689</v>
      </c>
      <c r="D4543" s="7">
        <f>SUMIFS($D:$D,$C:$C,C4543,$A:$A,_xlfn.MAXIFS($A:$A,$A:$A,"&lt;"&amp;A4543))+SUMIFS(Movimentacao!$D:$D,Movimentacao!$C:$C,C4543,Movimentacao!$A:$A,A4543)</f>
        <v>266540</v>
      </c>
      <c r="E4543" s="2">
        <v>102.2</v>
      </c>
      <c r="F4543" s="2">
        <f t="shared" si="71"/>
        <v>27240388</v>
      </c>
    </row>
    <row r="4544" spans="1:6" x14ac:dyDescent="0.25">
      <c r="A4544" s="4">
        <v>44649</v>
      </c>
      <c r="B4544" t="s">
        <v>12</v>
      </c>
      <c r="C4544" t="s">
        <v>2680</v>
      </c>
      <c r="D4544" s="7">
        <f>SUMIFS($D:$D,$C:$C,C4544,$A:$A,_xlfn.MAXIFS($A:$A,$A:$A,"&lt;"&amp;A4544))+SUMIFS(Movimentacao!$D:$D,Movimentacao!$C:$C,C4544,Movimentacao!$A:$A,A4544)</f>
        <v>147415</v>
      </c>
      <c r="E4544" s="2">
        <v>101.62</v>
      </c>
      <c r="F4544" s="2">
        <f t="shared" si="71"/>
        <v>14980312.300000001</v>
      </c>
    </row>
    <row r="4545" spans="1:6" x14ac:dyDescent="0.25">
      <c r="A4545" s="4">
        <v>44649</v>
      </c>
      <c r="B4545" t="s">
        <v>12</v>
      </c>
      <c r="C4545" t="s">
        <v>2690</v>
      </c>
      <c r="D4545" s="7">
        <f>SUMIFS($D:$D,$C:$C,C4545,$A:$A,_xlfn.MAXIFS($A:$A,$A:$A,"&lt;"&amp;A4545))+SUMIFS(Movimentacao!$D:$D,Movimentacao!$C:$C,C4545,Movimentacao!$A:$A,A4545)</f>
        <v>56908</v>
      </c>
      <c r="E4545" s="2">
        <v>89.7</v>
      </c>
      <c r="F4545" s="2">
        <f t="shared" si="71"/>
        <v>5104647.6000000006</v>
      </c>
    </row>
    <row r="4546" spans="1:6" x14ac:dyDescent="0.25">
      <c r="A4546" s="4">
        <v>44649</v>
      </c>
      <c r="B4546" t="s">
        <v>12</v>
      </c>
      <c r="C4546" t="s">
        <v>2691</v>
      </c>
      <c r="D4546" s="7">
        <f>SUMIFS($D:$D,$C:$C,C4546,$A:$A,_xlfn.MAXIFS($A:$A,$A:$A,"&lt;"&amp;A4546))+SUMIFS(Movimentacao!$D:$D,Movimentacao!$C:$C,C4546,Movimentacao!$A:$A,A4546)</f>
        <v>103215</v>
      </c>
      <c r="E4546" s="2">
        <v>104.38</v>
      </c>
      <c r="F4546" s="2">
        <f t="shared" si="71"/>
        <v>10773581.699999999</v>
      </c>
    </row>
    <row r="4547" spans="1:6" x14ac:dyDescent="0.25">
      <c r="A4547" s="4">
        <v>44649</v>
      </c>
      <c r="B4547" t="s">
        <v>12</v>
      </c>
      <c r="C4547" t="s">
        <v>2694</v>
      </c>
      <c r="D4547" s="7">
        <f>SUMIFS($D:$D,$C:$C,C4547,$A:$A,_xlfn.MAXIFS($A:$A,$A:$A,"&lt;"&amp;A4547))+SUMIFS(Movimentacao!$D:$D,Movimentacao!$C:$C,C4547,Movimentacao!$A:$A,A4547)</f>
        <v>52738</v>
      </c>
      <c r="E4547" s="2">
        <v>103.4</v>
      </c>
      <c r="F4547" s="2">
        <f t="shared" si="71"/>
        <v>5453109.2000000002</v>
      </c>
    </row>
    <row r="4548" spans="1:6" x14ac:dyDescent="0.25">
      <c r="A4548" s="4">
        <v>44649</v>
      </c>
      <c r="B4548" t="s">
        <v>12</v>
      </c>
      <c r="C4548" t="s">
        <v>2685</v>
      </c>
      <c r="D4548" s="7">
        <f>SUMIFS($D:$D,$C:$C,C4548,$A:$A,_xlfn.MAXIFS($A:$A,$A:$A,"&lt;"&amp;A4548))+SUMIFS(Movimentacao!$D:$D,Movimentacao!$C:$C,C4548,Movimentacao!$A:$A,A4548)</f>
        <v>133513</v>
      </c>
      <c r="E4548" s="2">
        <v>101.88</v>
      </c>
      <c r="F4548" s="2">
        <f t="shared" si="71"/>
        <v>13602304.439999999</v>
      </c>
    </row>
    <row r="4549" spans="1:6" x14ac:dyDescent="0.25">
      <c r="A4549" s="4">
        <v>44649</v>
      </c>
      <c r="B4549" t="s">
        <v>12</v>
      </c>
      <c r="C4549" t="s">
        <v>2672</v>
      </c>
      <c r="D4549" s="7">
        <f>SUMIFS($D:$D,$C:$C,C4549,$A:$A,_xlfn.MAXIFS($A:$A,$A:$A,"&lt;"&amp;A4549))+SUMIFS(Movimentacao!$D:$D,Movimentacao!$C:$C,C4549,Movimentacao!$A:$A,A4549)</f>
        <v>14844</v>
      </c>
      <c r="E4549" s="2">
        <v>73.010000000000005</v>
      </c>
      <c r="F4549" s="2">
        <f t="shared" si="71"/>
        <v>1083760.4400000002</v>
      </c>
    </row>
    <row r="4550" spans="1:6" x14ac:dyDescent="0.25">
      <c r="A4550" s="4">
        <v>44649</v>
      </c>
      <c r="B4550" t="s">
        <v>12</v>
      </c>
      <c r="C4550" t="s">
        <v>2695</v>
      </c>
      <c r="D4550" s="7">
        <f>SUMIFS($D:$D,$C:$C,C4550,$A:$A,_xlfn.MAXIFS($A:$A,$A:$A,"&lt;"&amp;A4550))+SUMIFS(Movimentacao!$D:$D,Movimentacao!$C:$C,C4550,Movimentacao!$A:$A,A4550)</f>
        <v>20550</v>
      </c>
      <c r="E4550" s="2">
        <v>104.38</v>
      </c>
      <c r="F4550" s="2">
        <f t="shared" si="71"/>
        <v>2145009</v>
      </c>
    </row>
    <row r="4551" spans="1:6" x14ac:dyDescent="0.25">
      <c r="A4551" s="4">
        <v>44649</v>
      </c>
      <c r="B4551" t="s">
        <v>12</v>
      </c>
      <c r="C4551" t="s">
        <v>56</v>
      </c>
      <c r="D4551" s="7">
        <f>SUMIFS($D:$D,$C:$C,C4551,$A:$A,_xlfn.MAXIFS($A:$A,$A:$A,"&lt;"&amp;A4551))+SUMIFS(Movimentacao!$D:$D,Movimentacao!$C:$C,C4551,Movimentacao!$A:$A,A4551)</f>
        <v>29618</v>
      </c>
      <c r="E4551" s="2">
        <v>97.4</v>
      </c>
      <c r="F4551" s="2">
        <f t="shared" si="71"/>
        <v>2884793.2</v>
      </c>
    </row>
    <row r="4552" spans="1:6" x14ac:dyDescent="0.25">
      <c r="A4552" s="4">
        <v>44649</v>
      </c>
      <c r="B4552" t="s">
        <v>12</v>
      </c>
      <c r="C4552" t="s">
        <v>55</v>
      </c>
      <c r="D4552" s="7">
        <f>SUMIFS($D:$D,$C:$C,C4552,$A:$A,_xlfn.MAXIFS($A:$A,$A:$A,"&lt;"&amp;A4552))+SUMIFS(Movimentacao!$D:$D,Movimentacao!$C:$C,C4552,Movimentacao!$A:$A,A4552)</f>
        <v>30794</v>
      </c>
      <c r="E4552" s="2">
        <v>96</v>
      </c>
      <c r="F4552" s="2">
        <f t="shared" si="71"/>
        <v>2956224</v>
      </c>
    </row>
    <row r="4553" spans="1:6" x14ac:dyDescent="0.25">
      <c r="A4553" s="4">
        <v>44649</v>
      </c>
      <c r="B4553" t="s">
        <v>12</v>
      </c>
      <c r="C4553" t="s">
        <v>54</v>
      </c>
      <c r="D4553" s="7">
        <f>SUMIFS($D:$D,$C:$C,C4553,$A:$A,_xlfn.MAXIFS($A:$A,$A:$A,"&lt;"&amp;A4553))+SUMIFS(Movimentacao!$D:$D,Movimentacao!$C:$C,C4553,Movimentacao!$A:$A,A4553)</f>
        <v>84256</v>
      </c>
      <c r="E4553" s="2">
        <v>48.79</v>
      </c>
      <c r="F4553" s="2">
        <f t="shared" ref="F4553:F4616" si="72">D4553*E4553</f>
        <v>4110850.2399999998</v>
      </c>
    </row>
    <row r="4554" spans="1:6" x14ac:dyDescent="0.25">
      <c r="A4554" s="4">
        <v>44649</v>
      </c>
      <c r="B4554" t="s">
        <v>12</v>
      </c>
      <c r="C4554" t="s">
        <v>52</v>
      </c>
      <c r="D4554" s="7">
        <f>SUMIFS($D:$D,$C:$C,C4554,$A:$A,_xlfn.MAXIFS($A:$A,$A:$A,"&lt;"&amp;A4554))+SUMIFS(Movimentacao!$D:$D,Movimentacao!$C:$C,C4554,Movimentacao!$A:$A,A4554)</f>
        <v>150058</v>
      </c>
      <c r="E4554" s="2">
        <v>95</v>
      </c>
      <c r="F4554" s="2">
        <f t="shared" si="72"/>
        <v>14255510</v>
      </c>
    </row>
    <row r="4555" spans="1:6" x14ac:dyDescent="0.25">
      <c r="A4555" s="4">
        <v>44649</v>
      </c>
      <c r="B4555" t="s">
        <v>12</v>
      </c>
      <c r="C4555" t="s">
        <v>51</v>
      </c>
      <c r="D4555" s="7">
        <f>SUMIFS($D:$D,$C:$C,C4555,$A:$A,_xlfn.MAXIFS($A:$A,$A:$A,"&lt;"&amp;A4555))+SUMIFS(Movimentacao!$D:$D,Movimentacao!$C:$C,C4555,Movimentacao!$A:$A,A4555)</f>
        <v>42034</v>
      </c>
      <c r="E4555" s="2">
        <v>114.5</v>
      </c>
      <c r="F4555" s="2">
        <f t="shared" si="72"/>
        <v>4812893</v>
      </c>
    </row>
    <row r="4556" spans="1:6" x14ac:dyDescent="0.25">
      <c r="A4556" s="4">
        <v>44649</v>
      </c>
      <c r="B4556" t="s">
        <v>12</v>
      </c>
      <c r="C4556" t="s">
        <v>50</v>
      </c>
      <c r="D4556" s="7">
        <f>SUMIFS($D:$D,$C:$C,C4556,$A:$A,_xlfn.MAXIFS($A:$A,$A:$A,"&lt;"&amp;A4556))+SUMIFS(Movimentacao!$D:$D,Movimentacao!$C:$C,C4556,Movimentacao!$A:$A,A4556)</f>
        <v>73646</v>
      </c>
      <c r="E4556" s="2">
        <v>100.7</v>
      </c>
      <c r="F4556" s="2">
        <f t="shared" si="72"/>
        <v>7416152.2000000002</v>
      </c>
    </row>
    <row r="4557" spans="1:6" x14ac:dyDescent="0.25">
      <c r="A4557" s="4">
        <v>44649</v>
      </c>
      <c r="B4557" t="s">
        <v>12</v>
      </c>
      <c r="C4557" t="s">
        <v>49</v>
      </c>
      <c r="D4557" s="7">
        <f>SUMIFS($D:$D,$C:$C,C4557,$A:$A,_xlfn.MAXIFS($A:$A,$A:$A,"&lt;"&amp;A4557))+SUMIFS(Movimentacao!$D:$D,Movimentacao!$C:$C,C4557,Movimentacao!$A:$A,A4557)</f>
        <v>32774</v>
      </c>
      <c r="E4557" s="2">
        <v>74.989999999999995</v>
      </c>
      <c r="F4557" s="2">
        <f t="shared" si="72"/>
        <v>2457722.2599999998</v>
      </c>
    </row>
    <row r="4558" spans="1:6" x14ac:dyDescent="0.25">
      <c r="A4558" s="4">
        <v>44649</v>
      </c>
      <c r="B4558" t="s">
        <v>12</v>
      </c>
      <c r="C4558" t="s">
        <v>48</v>
      </c>
      <c r="D4558" s="7">
        <f>SUMIFS($D:$D,$C:$C,C4558,$A:$A,_xlfn.MAXIFS($A:$A,$A:$A,"&lt;"&amp;A4558))+SUMIFS(Movimentacao!$D:$D,Movimentacao!$C:$C,C4558,Movimentacao!$A:$A,A4558)</f>
        <v>37548</v>
      </c>
      <c r="E4558" s="2">
        <v>97.39</v>
      </c>
      <c r="F4558" s="2">
        <f t="shared" si="72"/>
        <v>3656799.72</v>
      </c>
    </row>
    <row r="4559" spans="1:6" x14ac:dyDescent="0.25">
      <c r="A4559" s="4">
        <v>44649</v>
      </c>
      <c r="B4559" t="s">
        <v>12</v>
      </c>
      <c r="C4559" t="s">
        <v>47</v>
      </c>
      <c r="D4559" s="7">
        <f>SUMIFS($D:$D,$C:$C,C4559,$A:$A,_xlfn.MAXIFS($A:$A,$A:$A,"&lt;"&amp;A4559))+SUMIFS(Movimentacao!$D:$D,Movimentacao!$C:$C,C4559,Movimentacao!$A:$A,A4559)</f>
        <v>72562</v>
      </c>
      <c r="E4559" s="2">
        <v>83.49</v>
      </c>
      <c r="F4559" s="2">
        <f t="shared" si="72"/>
        <v>6058201.3799999999</v>
      </c>
    </row>
    <row r="4560" spans="1:6" x14ac:dyDescent="0.25">
      <c r="A4560" s="4">
        <v>44649</v>
      </c>
      <c r="B4560" t="s">
        <v>12</v>
      </c>
      <c r="C4560" t="s">
        <v>2671</v>
      </c>
      <c r="D4560" s="7">
        <f>SUMIFS($D:$D,$C:$C,C4560,$A:$A,_xlfn.MAXIFS($A:$A,$A:$A,"&lt;"&amp;A4560))+SUMIFS(Movimentacao!$D:$D,Movimentacao!$C:$C,C4560,Movimentacao!$A:$A,A4560)</f>
        <v>32373</v>
      </c>
      <c r="E4560" s="2">
        <v>179</v>
      </c>
      <c r="F4560" s="2">
        <f t="shared" si="72"/>
        <v>5794767</v>
      </c>
    </row>
    <row r="4561" spans="1:6" x14ac:dyDescent="0.25">
      <c r="A4561" s="4">
        <v>44650</v>
      </c>
      <c r="B4561" t="s">
        <v>12</v>
      </c>
      <c r="C4561" t="s">
        <v>2682</v>
      </c>
      <c r="D4561" s="7">
        <f>SUMIFS($D:$D,$C:$C,C4561,$A:$A,_xlfn.MAXIFS($A:$A,$A:$A,"&lt;"&amp;A4561))+SUMIFS(Movimentacao!$D:$D,Movimentacao!$C:$C,C4561,Movimentacao!$A:$A,A4561)</f>
        <v>79643</v>
      </c>
      <c r="E4561" s="2">
        <v>89.98</v>
      </c>
      <c r="F4561" s="2">
        <f t="shared" si="72"/>
        <v>7166277.1400000006</v>
      </c>
    </row>
    <row r="4562" spans="1:6" x14ac:dyDescent="0.25">
      <c r="A4562" s="4">
        <v>44650</v>
      </c>
      <c r="B4562" t="s">
        <v>12</v>
      </c>
      <c r="C4562" t="s">
        <v>2687</v>
      </c>
      <c r="D4562" s="7">
        <f>SUMIFS($D:$D,$C:$C,C4562,$A:$A,_xlfn.MAXIFS($A:$A,$A:$A,"&lt;"&amp;A4562))+SUMIFS(Movimentacao!$D:$D,Movimentacao!$C:$C,C4562,Movimentacao!$A:$A,A4562)</f>
        <v>51911</v>
      </c>
      <c r="E4562" s="2">
        <v>71.510000000000005</v>
      </c>
      <c r="F4562" s="2">
        <f t="shared" si="72"/>
        <v>3712155.6100000003</v>
      </c>
    </row>
    <row r="4563" spans="1:6" x14ac:dyDescent="0.25">
      <c r="A4563" s="4">
        <v>44650</v>
      </c>
      <c r="B4563" t="s">
        <v>12</v>
      </c>
      <c r="C4563" t="s">
        <v>2689</v>
      </c>
      <c r="D4563" s="7">
        <f>SUMIFS($D:$D,$C:$C,C4563,$A:$A,_xlfn.MAXIFS($A:$A,$A:$A,"&lt;"&amp;A4563))+SUMIFS(Movimentacao!$D:$D,Movimentacao!$C:$C,C4563,Movimentacao!$A:$A,A4563)</f>
        <v>266540</v>
      </c>
      <c r="E4563" s="2">
        <v>101.2</v>
      </c>
      <c r="F4563" s="2">
        <f t="shared" si="72"/>
        <v>26973848</v>
      </c>
    </row>
    <row r="4564" spans="1:6" x14ac:dyDescent="0.25">
      <c r="A4564" s="4">
        <v>44650</v>
      </c>
      <c r="B4564" t="s">
        <v>12</v>
      </c>
      <c r="C4564" t="s">
        <v>2685</v>
      </c>
      <c r="D4564" s="7">
        <f>SUMIFS($D:$D,$C:$C,C4564,$A:$A,_xlfn.MAXIFS($A:$A,$A:$A,"&lt;"&amp;A4564))+SUMIFS(Movimentacao!$D:$D,Movimentacao!$C:$C,C4564,Movimentacao!$A:$A,A4564)</f>
        <v>133513</v>
      </c>
      <c r="E4564" s="2">
        <v>102.2</v>
      </c>
      <c r="F4564" s="2">
        <f t="shared" si="72"/>
        <v>13645028.6</v>
      </c>
    </row>
    <row r="4565" spans="1:6" x14ac:dyDescent="0.25">
      <c r="A4565" s="4">
        <v>44650</v>
      </c>
      <c r="B4565" t="s">
        <v>12</v>
      </c>
      <c r="C4565" t="s">
        <v>2695</v>
      </c>
      <c r="D4565" s="7">
        <f>SUMIFS($D:$D,$C:$C,C4565,$A:$A,_xlfn.MAXIFS($A:$A,$A:$A,"&lt;"&amp;A4565))+SUMIFS(Movimentacao!$D:$D,Movimentacao!$C:$C,C4565,Movimentacao!$A:$A,A4565)</f>
        <v>20550</v>
      </c>
      <c r="E4565" s="2">
        <v>104.26</v>
      </c>
      <c r="F4565" s="2">
        <f t="shared" si="72"/>
        <v>2142543</v>
      </c>
    </row>
    <row r="4566" spans="1:6" x14ac:dyDescent="0.25">
      <c r="A4566" s="4">
        <v>44650</v>
      </c>
      <c r="B4566" t="s">
        <v>12</v>
      </c>
      <c r="C4566" t="s">
        <v>2680</v>
      </c>
      <c r="D4566" s="7">
        <f>SUMIFS($D:$D,$C:$C,C4566,$A:$A,_xlfn.MAXIFS($A:$A,$A:$A,"&lt;"&amp;A4566))+SUMIFS(Movimentacao!$D:$D,Movimentacao!$C:$C,C4566,Movimentacao!$A:$A,A4566)</f>
        <v>147415</v>
      </c>
      <c r="E4566" s="2">
        <v>101.99</v>
      </c>
      <c r="F4566" s="2">
        <f t="shared" si="72"/>
        <v>15034855.85</v>
      </c>
    </row>
    <row r="4567" spans="1:6" x14ac:dyDescent="0.25">
      <c r="A4567" s="4">
        <v>44650</v>
      </c>
      <c r="B4567" t="s">
        <v>12</v>
      </c>
      <c r="C4567" t="s">
        <v>2691</v>
      </c>
      <c r="D4567" s="7">
        <f>SUMIFS($D:$D,$C:$C,C4567,$A:$A,_xlfn.MAXIFS($A:$A,$A:$A,"&lt;"&amp;A4567))+SUMIFS(Movimentacao!$D:$D,Movimentacao!$C:$C,C4567,Movimentacao!$A:$A,A4567)</f>
        <v>103215</v>
      </c>
      <c r="E4567" s="2">
        <v>104.26</v>
      </c>
      <c r="F4567" s="2">
        <f t="shared" si="72"/>
        <v>10761195.9</v>
      </c>
    </row>
    <row r="4568" spans="1:6" x14ac:dyDescent="0.25">
      <c r="A4568" s="4">
        <v>44650</v>
      </c>
      <c r="B4568" t="s">
        <v>12</v>
      </c>
      <c r="C4568" t="s">
        <v>2694</v>
      </c>
      <c r="D4568" s="7">
        <f>SUMIFS($D:$D,$C:$C,C4568,$A:$A,_xlfn.MAXIFS($A:$A,$A:$A,"&lt;"&amp;A4568))+SUMIFS(Movimentacao!$D:$D,Movimentacao!$C:$C,C4568,Movimentacao!$A:$A,A4568)</f>
        <v>46804</v>
      </c>
      <c r="E4568" s="2">
        <v>103.94</v>
      </c>
      <c r="F4568" s="2">
        <f t="shared" si="72"/>
        <v>4864807.76</v>
      </c>
    </row>
    <row r="4569" spans="1:6" x14ac:dyDescent="0.25">
      <c r="A4569" s="4">
        <v>44650</v>
      </c>
      <c r="B4569" t="s">
        <v>12</v>
      </c>
      <c r="C4569" t="s">
        <v>2690</v>
      </c>
      <c r="D4569" s="7">
        <f>SUMIFS($D:$D,$C:$C,C4569,$A:$A,_xlfn.MAXIFS($A:$A,$A:$A,"&lt;"&amp;A4569))+SUMIFS(Movimentacao!$D:$D,Movimentacao!$C:$C,C4569,Movimentacao!$A:$A,A4569)</f>
        <v>56908</v>
      </c>
      <c r="E4569" s="2">
        <v>89.73</v>
      </c>
      <c r="F4569" s="2">
        <f t="shared" si="72"/>
        <v>5106354.84</v>
      </c>
    </row>
    <row r="4570" spans="1:6" x14ac:dyDescent="0.25">
      <c r="A4570" s="4">
        <v>44650</v>
      </c>
      <c r="B4570" t="s">
        <v>12</v>
      </c>
      <c r="C4570" t="s">
        <v>2672</v>
      </c>
      <c r="D4570" s="7">
        <f>SUMIFS($D:$D,$C:$C,C4570,$A:$A,_xlfn.MAXIFS($A:$A,$A:$A,"&lt;"&amp;A4570))+SUMIFS(Movimentacao!$D:$D,Movimentacao!$C:$C,C4570,Movimentacao!$A:$A,A4570)</f>
        <v>14844</v>
      </c>
      <c r="E4570" s="2">
        <v>73.599999999999994</v>
      </c>
      <c r="F4570" s="2">
        <f t="shared" si="72"/>
        <v>1092518.3999999999</v>
      </c>
    </row>
    <row r="4571" spans="1:6" x14ac:dyDescent="0.25">
      <c r="A4571" s="4">
        <v>44650</v>
      </c>
      <c r="B4571" t="s">
        <v>12</v>
      </c>
      <c r="C4571" t="s">
        <v>49</v>
      </c>
      <c r="D4571" s="7">
        <f>SUMIFS($D:$D,$C:$C,C4571,$A:$A,_xlfn.MAXIFS($A:$A,$A:$A,"&lt;"&amp;A4571))+SUMIFS(Movimentacao!$D:$D,Movimentacao!$C:$C,C4571,Movimentacao!$A:$A,A4571)</f>
        <v>32774</v>
      </c>
      <c r="E4571" s="2">
        <v>75</v>
      </c>
      <c r="F4571" s="2">
        <f t="shared" si="72"/>
        <v>2458050</v>
      </c>
    </row>
    <row r="4572" spans="1:6" x14ac:dyDescent="0.25">
      <c r="A4572" s="4">
        <v>44650</v>
      </c>
      <c r="B4572" t="s">
        <v>12</v>
      </c>
      <c r="C4572" t="s">
        <v>56</v>
      </c>
      <c r="D4572" s="7">
        <f>SUMIFS($D:$D,$C:$C,C4572,$A:$A,_xlfn.MAXIFS($A:$A,$A:$A,"&lt;"&amp;A4572))+SUMIFS(Movimentacao!$D:$D,Movimentacao!$C:$C,C4572,Movimentacao!$A:$A,A4572)</f>
        <v>29618</v>
      </c>
      <c r="E4572" s="2">
        <v>97.7</v>
      </c>
      <c r="F4572" s="2">
        <f t="shared" si="72"/>
        <v>2893678.6</v>
      </c>
    </row>
    <row r="4573" spans="1:6" x14ac:dyDescent="0.25">
      <c r="A4573" s="4">
        <v>44650</v>
      </c>
      <c r="B4573" t="s">
        <v>12</v>
      </c>
      <c r="C4573" t="s">
        <v>55</v>
      </c>
      <c r="D4573" s="7">
        <f>SUMIFS($D:$D,$C:$C,C4573,$A:$A,_xlfn.MAXIFS($A:$A,$A:$A,"&lt;"&amp;A4573))+SUMIFS(Movimentacao!$D:$D,Movimentacao!$C:$C,C4573,Movimentacao!$A:$A,A4573)</f>
        <v>30794</v>
      </c>
      <c r="E4573" s="2">
        <v>95.51</v>
      </c>
      <c r="F4573" s="2">
        <f t="shared" si="72"/>
        <v>2941134.94</v>
      </c>
    </row>
    <row r="4574" spans="1:6" x14ac:dyDescent="0.25">
      <c r="A4574" s="4">
        <v>44650</v>
      </c>
      <c r="B4574" t="s">
        <v>12</v>
      </c>
      <c r="C4574" t="s">
        <v>54</v>
      </c>
      <c r="D4574" s="7">
        <f>SUMIFS($D:$D,$C:$C,C4574,$A:$A,_xlfn.MAXIFS($A:$A,$A:$A,"&lt;"&amp;A4574))+SUMIFS(Movimentacao!$D:$D,Movimentacao!$C:$C,C4574,Movimentacao!$A:$A,A4574)</f>
        <v>84256</v>
      </c>
      <c r="E4574" s="2">
        <v>48.8</v>
      </c>
      <c r="F4574" s="2">
        <f t="shared" si="72"/>
        <v>4111692.8</v>
      </c>
    </row>
    <row r="4575" spans="1:6" x14ac:dyDescent="0.25">
      <c r="A4575" s="4">
        <v>44650</v>
      </c>
      <c r="B4575" t="s">
        <v>12</v>
      </c>
      <c r="C4575" t="s">
        <v>52</v>
      </c>
      <c r="D4575" s="7">
        <f>SUMIFS($D:$D,$C:$C,C4575,$A:$A,_xlfn.MAXIFS($A:$A,$A:$A,"&lt;"&amp;A4575))+SUMIFS(Movimentacao!$D:$D,Movimentacao!$C:$C,C4575,Movimentacao!$A:$A,A4575)</f>
        <v>150058</v>
      </c>
      <c r="E4575" s="2">
        <v>94.9</v>
      </c>
      <c r="F4575" s="2">
        <f t="shared" si="72"/>
        <v>14240504.200000001</v>
      </c>
    </row>
    <row r="4576" spans="1:6" x14ac:dyDescent="0.25">
      <c r="A4576" s="4">
        <v>44650</v>
      </c>
      <c r="B4576" t="s">
        <v>12</v>
      </c>
      <c r="C4576" t="s">
        <v>51</v>
      </c>
      <c r="D4576" s="7">
        <f>SUMIFS($D:$D,$C:$C,C4576,$A:$A,_xlfn.MAXIFS($A:$A,$A:$A,"&lt;"&amp;A4576))+SUMIFS(Movimentacao!$D:$D,Movimentacao!$C:$C,C4576,Movimentacao!$A:$A,A4576)</f>
        <v>42034</v>
      </c>
      <c r="E4576" s="2">
        <v>114.51</v>
      </c>
      <c r="F4576" s="2">
        <f t="shared" si="72"/>
        <v>4813313.34</v>
      </c>
    </row>
    <row r="4577" spans="1:6" x14ac:dyDescent="0.25">
      <c r="A4577" s="4">
        <v>44650</v>
      </c>
      <c r="B4577" t="s">
        <v>12</v>
      </c>
      <c r="C4577" t="s">
        <v>50</v>
      </c>
      <c r="D4577" s="7">
        <f>SUMIFS($D:$D,$C:$C,C4577,$A:$A,_xlfn.MAXIFS($A:$A,$A:$A,"&lt;"&amp;A4577))+SUMIFS(Movimentacao!$D:$D,Movimentacao!$C:$C,C4577,Movimentacao!$A:$A,A4577)</f>
        <v>73646</v>
      </c>
      <c r="E4577" s="2">
        <v>101.03</v>
      </c>
      <c r="F4577" s="2">
        <f t="shared" si="72"/>
        <v>7440455.3799999999</v>
      </c>
    </row>
    <row r="4578" spans="1:6" x14ac:dyDescent="0.25">
      <c r="A4578" s="4">
        <v>44650</v>
      </c>
      <c r="B4578" t="s">
        <v>12</v>
      </c>
      <c r="C4578" t="s">
        <v>48</v>
      </c>
      <c r="D4578" s="7">
        <f>SUMIFS($D:$D,$C:$C,C4578,$A:$A,_xlfn.MAXIFS($A:$A,$A:$A,"&lt;"&amp;A4578))+SUMIFS(Movimentacao!$D:$D,Movimentacao!$C:$C,C4578,Movimentacao!$A:$A,A4578)</f>
        <v>37548</v>
      </c>
      <c r="E4578" s="2">
        <v>98.99</v>
      </c>
      <c r="F4578" s="2">
        <f t="shared" si="72"/>
        <v>3716876.52</v>
      </c>
    </row>
    <row r="4579" spans="1:6" x14ac:dyDescent="0.25">
      <c r="A4579" s="4">
        <v>44650</v>
      </c>
      <c r="B4579" t="s">
        <v>12</v>
      </c>
      <c r="C4579" t="s">
        <v>47</v>
      </c>
      <c r="D4579" s="7">
        <f>SUMIFS($D:$D,$C:$C,C4579,$A:$A,_xlfn.MAXIFS($A:$A,$A:$A,"&lt;"&amp;A4579))+SUMIFS(Movimentacao!$D:$D,Movimentacao!$C:$C,C4579,Movimentacao!$A:$A,A4579)</f>
        <v>72562</v>
      </c>
      <c r="E4579" s="2">
        <v>80.150000000000006</v>
      </c>
      <c r="F4579" s="2">
        <f t="shared" si="72"/>
        <v>5815844.3000000007</v>
      </c>
    </row>
    <row r="4580" spans="1:6" x14ac:dyDescent="0.25">
      <c r="A4580" s="4">
        <v>44650</v>
      </c>
      <c r="B4580" t="s">
        <v>12</v>
      </c>
      <c r="C4580" t="s">
        <v>2671</v>
      </c>
      <c r="D4580" s="7">
        <f>SUMIFS($D:$D,$C:$C,C4580,$A:$A,_xlfn.MAXIFS($A:$A,$A:$A,"&lt;"&amp;A4580))+SUMIFS(Movimentacao!$D:$D,Movimentacao!$C:$C,C4580,Movimentacao!$A:$A,A4580)</f>
        <v>32373</v>
      </c>
      <c r="E4580" s="2">
        <v>178.3</v>
      </c>
      <c r="F4580" s="2">
        <f t="shared" si="72"/>
        <v>5772105.9000000004</v>
      </c>
    </row>
    <row r="4581" spans="1:6" x14ac:dyDescent="0.25">
      <c r="A4581" s="4">
        <v>44651</v>
      </c>
      <c r="B4581" t="s">
        <v>12</v>
      </c>
      <c r="C4581" t="s">
        <v>2682</v>
      </c>
      <c r="D4581" s="7">
        <f>SUMIFS($D:$D,$C:$C,C4581,$A:$A,_xlfn.MAXIFS($A:$A,$A:$A,"&lt;"&amp;A4581))+SUMIFS(Movimentacao!$D:$D,Movimentacao!$C:$C,C4581,Movimentacao!$A:$A,A4581)</f>
        <v>77672</v>
      </c>
      <c r="E4581" s="2">
        <v>90.34</v>
      </c>
      <c r="F4581" s="2">
        <f t="shared" si="72"/>
        <v>7016888.4800000004</v>
      </c>
    </row>
    <row r="4582" spans="1:6" x14ac:dyDescent="0.25">
      <c r="A4582" s="4">
        <v>44651</v>
      </c>
      <c r="B4582" t="s">
        <v>12</v>
      </c>
      <c r="C4582" t="s">
        <v>2687</v>
      </c>
      <c r="D4582" s="7">
        <f>SUMIFS($D:$D,$C:$C,C4582,$A:$A,_xlfn.MAXIFS($A:$A,$A:$A,"&lt;"&amp;A4582))+SUMIFS(Movimentacao!$D:$D,Movimentacao!$C:$C,C4582,Movimentacao!$A:$A,A4582)</f>
        <v>51911</v>
      </c>
      <c r="E4582" s="2">
        <v>72.08</v>
      </c>
      <c r="F4582" s="2">
        <f t="shared" si="72"/>
        <v>3741744.88</v>
      </c>
    </row>
    <row r="4583" spans="1:6" x14ac:dyDescent="0.25">
      <c r="A4583" s="4">
        <v>44651</v>
      </c>
      <c r="B4583" t="s">
        <v>12</v>
      </c>
      <c r="C4583" t="s">
        <v>2689</v>
      </c>
      <c r="D4583" s="7">
        <f>SUMIFS($D:$D,$C:$C,C4583,$A:$A,_xlfn.MAXIFS($A:$A,$A:$A,"&lt;"&amp;A4583))+SUMIFS(Movimentacao!$D:$D,Movimentacao!$C:$C,C4583,Movimentacao!$A:$A,A4583)</f>
        <v>261847</v>
      </c>
      <c r="E4583" s="2">
        <v>101.31</v>
      </c>
      <c r="F4583" s="2">
        <f t="shared" si="72"/>
        <v>26527719.57</v>
      </c>
    </row>
    <row r="4584" spans="1:6" x14ac:dyDescent="0.25">
      <c r="A4584" s="4">
        <v>44651</v>
      </c>
      <c r="B4584" t="s">
        <v>12</v>
      </c>
      <c r="C4584" t="s">
        <v>2685</v>
      </c>
      <c r="D4584" s="7">
        <f>SUMIFS($D:$D,$C:$C,C4584,$A:$A,_xlfn.MAXIFS($A:$A,$A:$A,"&lt;"&amp;A4584))+SUMIFS(Movimentacao!$D:$D,Movimentacao!$C:$C,C4584,Movimentacao!$A:$A,A4584)</f>
        <v>130380</v>
      </c>
      <c r="E4584" s="2">
        <v>101.81</v>
      </c>
      <c r="F4584" s="2">
        <f t="shared" si="72"/>
        <v>13273987.800000001</v>
      </c>
    </row>
    <row r="4585" spans="1:6" x14ac:dyDescent="0.25">
      <c r="A4585" s="4">
        <v>44651</v>
      </c>
      <c r="B4585" t="s">
        <v>12</v>
      </c>
      <c r="C4585" t="s">
        <v>2695</v>
      </c>
      <c r="D4585" s="7">
        <f>SUMIFS($D:$D,$C:$C,C4585,$A:$A,_xlfn.MAXIFS($A:$A,$A:$A,"&lt;"&amp;A4585))+SUMIFS(Movimentacao!$D:$D,Movimentacao!$C:$C,C4585,Movimentacao!$A:$A,A4585)</f>
        <v>20550</v>
      </c>
      <c r="E4585" s="2">
        <v>104.68</v>
      </c>
      <c r="F4585" s="2">
        <f t="shared" si="72"/>
        <v>2151174</v>
      </c>
    </row>
    <row r="4586" spans="1:6" x14ac:dyDescent="0.25">
      <c r="A4586" s="4">
        <v>44651</v>
      </c>
      <c r="B4586" t="s">
        <v>12</v>
      </c>
      <c r="C4586" t="s">
        <v>2691</v>
      </c>
      <c r="D4586" s="7">
        <f>SUMIFS($D:$D,$C:$C,C4586,$A:$A,_xlfn.MAXIFS($A:$A,$A:$A,"&lt;"&amp;A4586))+SUMIFS(Movimentacao!$D:$D,Movimentacao!$C:$C,C4586,Movimentacao!$A:$A,A4586)</f>
        <v>103215</v>
      </c>
      <c r="E4586" s="2">
        <v>104.68</v>
      </c>
      <c r="F4586" s="2">
        <f t="shared" si="72"/>
        <v>10804546.200000001</v>
      </c>
    </row>
    <row r="4587" spans="1:6" x14ac:dyDescent="0.25">
      <c r="A4587" s="4">
        <v>44651</v>
      </c>
      <c r="B4587" t="s">
        <v>12</v>
      </c>
      <c r="C4587" t="s">
        <v>2694</v>
      </c>
      <c r="D4587" s="7">
        <f>SUMIFS($D:$D,$C:$C,C4587,$A:$A,_xlfn.MAXIFS($A:$A,$A:$A,"&lt;"&amp;A4587))+SUMIFS(Movimentacao!$D:$D,Movimentacao!$C:$C,C4587,Movimentacao!$A:$A,A4587)</f>
        <v>45217</v>
      </c>
      <c r="E4587" s="2">
        <v>103.89</v>
      </c>
      <c r="F4587" s="2">
        <f t="shared" si="72"/>
        <v>4697594.13</v>
      </c>
    </row>
    <row r="4588" spans="1:6" x14ac:dyDescent="0.25">
      <c r="A4588" s="4">
        <v>44651</v>
      </c>
      <c r="B4588" t="s">
        <v>12</v>
      </c>
      <c r="C4588" t="s">
        <v>2680</v>
      </c>
      <c r="D4588" s="7">
        <f>SUMIFS($D:$D,$C:$C,C4588,$A:$A,_xlfn.MAXIFS($A:$A,$A:$A,"&lt;"&amp;A4588))+SUMIFS(Movimentacao!$D:$D,Movimentacao!$C:$C,C4588,Movimentacao!$A:$A,A4588)</f>
        <v>144640</v>
      </c>
      <c r="E4588" s="2">
        <v>102.79</v>
      </c>
      <c r="F4588" s="2">
        <f t="shared" si="72"/>
        <v>14867545.600000001</v>
      </c>
    </row>
    <row r="4589" spans="1:6" x14ac:dyDescent="0.25">
      <c r="A4589" s="4">
        <v>44651</v>
      </c>
      <c r="B4589" t="s">
        <v>12</v>
      </c>
      <c r="C4589" t="s">
        <v>2690</v>
      </c>
      <c r="D4589" s="7">
        <f>SUMIFS($D:$D,$C:$C,C4589,$A:$A,_xlfn.MAXIFS($A:$A,$A:$A,"&lt;"&amp;A4589))+SUMIFS(Movimentacao!$D:$D,Movimentacao!$C:$C,C4589,Movimentacao!$A:$A,A4589)</f>
        <v>56908</v>
      </c>
      <c r="E4589" s="2">
        <v>90.2</v>
      </c>
      <c r="F4589" s="2">
        <f t="shared" si="72"/>
        <v>5133101.6000000006</v>
      </c>
    </row>
    <row r="4590" spans="1:6" x14ac:dyDescent="0.25">
      <c r="A4590" s="4">
        <v>44651</v>
      </c>
      <c r="B4590" t="s">
        <v>12</v>
      </c>
      <c r="C4590" t="s">
        <v>2672</v>
      </c>
      <c r="D4590" s="7">
        <f>SUMIFS($D:$D,$C:$C,C4590,$A:$A,_xlfn.MAXIFS($A:$A,$A:$A,"&lt;"&amp;A4590))+SUMIFS(Movimentacao!$D:$D,Movimentacao!$C:$C,C4590,Movimentacao!$A:$A,A4590)</f>
        <v>13903</v>
      </c>
      <c r="E4590" s="2">
        <v>73.099999999999994</v>
      </c>
      <c r="F4590" s="2">
        <f t="shared" si="72"/>
        <v>1016309.2999999999</v>
      </c>
    </row>
    <row r="4591" spans="1:6" x14ac:dyDescent="0.25">
      <c r="A4591" s="4">
        <v>44651</v>
      </c>
      <c r="B4591" t="s">
        <v>12</v>
      </c>
      <c r="C4591" t="s">
        <v>2671</v>
      </c>
      <c r="D4591" s="7">
        <f>SUMIFS($D:$D,$C:$C,C4591,$A:$A,_xlfn.MAXIFS($A:$A,$A:$A,"&lt;"&amp;A4591))+SUMIFS(Movimentacao!$D:$D,Movimentacao!$C:$C,C4591,Movimentacao!$A:$A,A4591)</f>
        <v>31382</v>
      </c>
      <c r="E4591" s="2">
        <v>180.49</v>
      </c>
      <c r="F4591" s="2">
        <f t="shared" si="72"/>
        <v>5664137.1800000006</v>
      </c>
    </row>
    <row r="4592" spans="1:6" x14ac:dyDescent="0.25">
      <c r="A4592" s="4">
        <v>44651</v>
      </c>
      <c r="B4592" t="s">
        <v>12</v>
      </c>
      <c r="C4592" t="s">
        <v>56</v>
      </c>
      <c r="D4592" s="7">
        <f>SUMIFS($D:$D,$C:$C,C4592,$A:$A,_xlfn.MAXIFS($A:$A,$A:$A,"&lt;"&amp;A4592))+SUMIFS(Movimentacao!$D:$D,Movimentacao!$C:$C,C4592,Movimentacao!$A:$A,A4592)</f>
        <v>26483</v>
      </c>
      <c r="E4592" s="2">
        <v>97.73</v>
      </c>
      <c r="F4592" s="2">
        <f t="shared" si="72"/>
        <v>2588183.5900000003</v>
      </c>
    </row>
    <row r="4593" spans="1:6" x14ac:dyDescent="0.25">
      <c r="A4593" s="4">
        <v>44651</v>
      </c>
      <c r="B4593" t="s">
        <v>12</v>
      </c>
      <c r="C4593" t="s">
        <v>48</v>
      </c>
      <c r="D4593" s="7">
        <f>SUMIFS($D:$D,$C:$C,C4593,$A:$A,_xlfn.MAXIFS($A:$A,$A:$A,"&lt;"&amp;A4593))+SUMIFS(Movimentacao!$D:$D,Movimentacao!$C:$C,C4593,Movimentacao!$A:$A,A4593)</f>
        <v>36170</v>
      </c>
      <c r="E4593" s="2">
        <v>99.25</v>
      </c>
      <c r="F4593" s="2">
        <f t="shared" si="72"/>
        <v>3589872.5</v>
      </c>
    </row>
    <row r="4594" spans="1:6" x14ac:dyDescent="0.25">
      <c r="A4594" s="4">
        <v>44651</v>
      </c>
      <c r="B4594" t="s">
        <v>12</v>
      </c>
      <c r="C4594" t="s">
        <v>49</v>
      </c>
      <c r="D4594" s="7">
        <f>SUMIFS($D:$D,$C:$C,C4594,$A:$A,_xlfn.MAXIFS($A:$A,$A:$A,"&lt;"&amp;A4594))+SUMIFS(Movimentacao!$D:$D,Movimentacao!$C:$C,C4594,Movimentacao!$A:$A,A4594)</f>
        <v>32774</v>
      </c>
      <c r="E4594" s="2">
        <v>74.989999999999995</v>
      </c>
      <c r="F4594" s="2">
        <f t="shared" si="72"/>
        <v>2457722.2599999998</v>
      </c>
    </row>
    <row r="4595" spans="1:6" x14ac:dyDescent="0.25">
      <c r="A4595" s="4">
        <v>44651</v>
      </c>
      <c r="B4595" t="s">
        <v>12</v>
      </c>
      <c r="C4595" t="s">
        <v>50</v>
      </c>
      <c r="D4595" s="7">
        <f>SUMIFS($D:$D,$C:$C,C4595,$A:$A,_xlfn.MAXIFS($A:$A,$A:$A,"&lt;"&amp;A4595))+SUMIFS(Movimentacao!$D:$D,Movimentacao!$C:$C,C4595,Movimentacao!$A:$A,A4595)</f>
        <v>70433</v>
      </c>
      <c r="E4595" s="2">
        <v>100.17</v>
      </c>
      <c r="F4595" s="2">
        <f t="shared" si="72"/>
        <v>7055273.6100000003</v>
      </c>
    </row>
    <row r="4596" spans="1:6" x14ac:dyDescent="0.25">
      <c r="A4596" s="4">
        <v>44651</v>
      </c>
      <c r="B4596" t="s">
        <v>12</v>
      </c>
      <c r="C4596" t="s">
        <v>47</v>
      </c>
      <c r="D4596" s="7">
        <f>SUMIFS($D:$D,$C:$C,C4596,$A:$A,_xlfn.MAXIFS($A:$A,$A:$A,"&lt;"&amp;A4596))+SUMIFS(Movimentacao!$D:$D,Movimentacao!$C:$C,C4596,Movimentacao!$A:$A,A4596)</f>
        <v>70715</v>
      </c>
      <c r="E4596" s="2">
        <v>81.03</v>
      </c>
      <c r="F4596" s="2">
        <f t="shared" si="72"/>
        <v>5730036.4500000002</v>
      </c>
    </row>
    <row r="4597" spans="1:6" x14ac:dyDescent="0.25">
      <c r="A4597" s="4">
        <v>44651</v>
      </c>
      <c r="B4597" t="s">
        <v>12</v>
      </c>
      <c r="C4597" t="s">
        <v>52</v>
      </c>
      <c r="D4597" s="7">
        <f>SUMIFS($D:$D,$C:$C,C4597,$A:$A,_xlfn.MAXIFS($A:$A,$A:$A,"&lt;"&amp;A4597))+SUMIFS(Movimentacao!$D:$D,Movimentacao!$C:$C,C4597,Movimentacao!$A:$A,A4597)</f>
        <v>146006</v>
      </c>
      <c r="E4597" s="2">
        <v>95</v>
      </c>
      <c r="F4597" s="2">
        <f t="shared" si="72"/>
        <v>13870570</v>
      </c>
    </row>
    <row r="4598" spans="1:6" x14ac:dyDescent="0.25">
      <c r="A4598" s="4">
        <v>44651</v>
      </c>
      <c r="B4598" t="s">
        <v>12</v>
      </c>
      <c r="C4598" t="s">
        <v>54</v>
      </c>
      <c r="D4598" s="7">
        <f>SUMIFS($D:$D,$C:$C,C4598,$A:$A,_xlfn.MAXIFS($A:$A,$A:$A,"&lt;"&amp;A4598))+SUMIFS(Movimentacao!$D:$D,Movimentacao!$C:$C,C4598,Movimentacao!$A:$A,A4598)</f>
        <v>84256</v>
      </c>
      <c r="E4598" s="2">
        <v>48.88</v>
      </c>
      <c r="F4598" s="2">
        <f t="shared" si="72"/>
        <v>4118433.2800000003</v>
      </c>
    </row>
    <row r="4599" spans="1:6" x14ac:dyDescent="0.25">
      <c r="A4599" s="4">
        <v>44651</v>
      </c>
      <c r="B4599" t="s">
        <v>12</v>
      </c>
      <c r="C4599" t="s">
        <v>55</v>
      </c>
      <c r="D4599" s="7">
        <f>SUMIFS($D:$D,$C:$C,C4599,$A:$A,_xlfn.MAXIFS($A:$A,$A:$A,"&lt;"&amp;A4599))+SUMIFS(Movimentacao!$D:$D,Movimentacao!$C:$C,C4599,Movimentacao!$A:$A,A4599)</f>
        <v>30794</v>
      </c>
      <c r="E4599" s="2">
        <v>96</v>
      </c>
      <c r="F4599" s="2">
        <f t="shared" si="72"/>
        <v>2956224</v>
      </c>
    </row>
    <row r="4600" spans="1:6" x14ac:dyDescent="0.25">
      <c r="A4600" s="4">
        <v>44651</v>
      </c>
      <c r="B4600" t="s">
        <v>12</v>
      </c>
      <c r="C4600" t="s">
        <v>51</v>
      </c>
      <c r="D4600" s="7">
        <f>SUMIFS($D:$D,$C:$C,C4600,$A:$A,_xlfn.MAXIFS($A:$A,$A:$A,"&lt;"&amp;A4600))+SUMIFS(Movimentacao!$D:$D,Movimentacao!$C:$C,C4600,Movimentacao!$A:$A,A4600)</f>
        <v>42034</v>
      </c>
      <c r="E4600" s="2">
        <v>114.08</v>
      </c>
      <c r="F4600" s="2">
        <f t="shared" si="72"/>
        <v>4795238.72</v>
      </c>
    </row>
    <row r="4601" spans="1:6" x14ac:dyDescent="0.25">
      <c r="A4601" s="4">
        <v>44652</v>
      </c>
      <c r="B4601" t="s">
        <v>12</v>
      </c>
      <c r="C4601" t="s">
        <v>2682</v>
      </c>
      <c r="D4601" s="7">
        <f>SUMIFS($D:$D,$C:$C,C4601,$A:$A,_xlfn.MAXIFS($A:$A,$A:$A,"&lt;"&amp;A4601))+SUMIFS(Movimentacao!$D:$D,Movimentacao!$C:$C,C4601,Movimentacao!$A:$A,A4601)</f>
        <v>75721</v>
      </c>
      <c r="E4601" s="2">
        <v>90.24</v>
      </c>
      <c r="F4601" s="2">
        <f t="shared" si="72"/>
        <v>6833063.04</v>
      </c>
    </row>
    <row r="4602" spans="1:6" x14ac:dyDescent="0.25">
      <c r="A4602" s="4">
        <v>44652</v>
      </c>
      <c r="B4602" t="s">
        <v>12</v>
      </c>
      <c r="C4602" t="s">
        <v>2695</v>
      </c>
      <c r="D4602" s="7">
        <f>SUMIFS($D:$D,$C:$C,C4602,$A:$A,_xlfn.MAXIFS($A:$A,$A:$A,"&lt;"&amp;A4602))+SUMIFS(Movimentacao!$D:$D,Movimentacao!$C:$C,C4602,Movimentacao!$A:$A,A4602)</f>
        <v>20550</v>
      </c>
      <c r="E4602" s="2">
        <v>103.7</v>
      </c>
      <c r="F4602" s="2">
        <f t="shared" si="72"/>
        <v>2131035</v>
      </c>
    </row>
    <row r="4603" spans="1:6" x14ac:dyDescent="0.25">
      <c r="A4603" s="4">
        <v>44652</v>
      </c>
      <c r="B4603" t="s">
        <v>12</v>
      </c>
      <c r="C4603" t="s">
        <v>2694</v>
      </c>
      <c r="D4603" s="7">
        <f>SUMIFS($D:$D,$C:$C,C4603,$A:$A,_xlfn.MAXIFS($A:$A,$A:$A,"&lt;"&amp;A4603))+SUMIFS(Movimentacao!$D:$D,Movimentacao!$C:$C,C4603,Movimentacao!$A:$A,A4603)</f>
        <v>43616</v>
      </c>
      <c r="E4603" s="2">
        <v>102.92</v>
      </c>
      <c r="F4603" s="2">
        <f t="shared" si="72"/>
        <v>4488958.72</v>
      </c>
    </row>
    <row r="4604" spans="1:6" x14ac:dyDescent="0.25">
      <c r="A4604" s="4">
        <v>44652</v>
      </c>
      <c r="B4604" t="s">
        <v>12</v>
      </c>
      <c r="C4604" t="s">
        <v>2691</v>
      </c>
      <c r="D4604" s="7">
        <f>SUMIFS($D:$D,$C:$C,C4604,$A:$A,_xlfn.MAXIFS($A:$A,$A:$A,"&lt;"&amp;A4604))+SUMIFS(Movimentacao!$D:$D,Movimentacao!$C:$C,C4604,Movimentacao!$A:$A,A4604)</f>
        <v>103215</v>
      </c>
      <c r="E4604" s="2">
        <v>103.7</v>
      </c>
      <c r="F4604" s="2">
        <f t="shared" si="72"/>
        <v>10703395.5</v>
      </c>
    </row>
    <row r="4605" spans="1:6" x14ac:dyDescent="0.25">
      <c r="A4605" s="4">
        <v>44652</v>
      </c>
      <c r="B4605" t="s">
        <v>12</v>
      </c>
      <c r="C4605" t="s">
        <v>2690</v>
      </c>
      <c r="D4605" s="7">
        <f>SUMIFS($D:$D,$C:$C,C4605,$A:$A,_xlfn.MAXIFS($A:$A,$A:$A,"&lt;"&amp;A4605))+SUMIFS(Movimentacao!$D:$D,Movimentacao!$C:$C,C4605,Movimentacao!$A:$A,A4605)</f>
        <v>56908</v>
      </c>
      <c r="E4605" s="2">
        <v>89.9</v>
      </c>
      <c r="F4605" s="2">
        <f t="shared" si="72"/>
        <v>5116029.2</v>
      </c>
    </row>
    <row r="4606" spans="1:6" x14ac:dyDescent="0.25">
      <c r="A4606" s="4">
        <v>44652</v>
      </c>
      <c r="B4606" t="s">
        <v>12</v>
      </c>
      <c r="C4606" t="s">
        <v>2685</v>
      </c>
      <c r="D4606" s="7">
        <f>SUMIFS($D:$D,$C:$C,C4606,$A:$A,_xlfn.MAXIFS($A:$A,$A:$A,"&lt;"&amp;A4606))+SUMIFS(Movimentacao!$D:$D,Movimentacao!$C:$C,C4606,Movimentacao!$A:$A,A4606)</f>
        <v>127285</v>
      </c>
      <c r="E4606" s="2">
        <v>101.65</v>
      </c>
      <c r="F4606" s="2">
        <f t="shared" si="72"/>
        <v>12938520.25</v>
      </c>
    </row>
    <row r="4607" spans="1:6" x14ac:dyDescent="0.25">
      <c r="A4607" s="4">
        <v>44652</v>
      </c>
      <c r="B4607" t="s">
        <v>12</v>
      </c>
      <c r="C4607" t="s">
        <v>2689</v>
      </c>
      <c r="D4607" s="7">
        <f>SUMIFS($D:$D,$C:$C,C4607,$A:$A,_xlfn.MAXIFS($A:$A,$A:$A,"&lt;"&amp;A4607))+SUMIFS(Movimentacao!$D:$D,Movimentacao!$C:$C,C4607,Movimentacao!$A:$A,A4607)</f>
        <v>257120</v>
      </c>
      <c r="E4607" s="2">
        <v>100.5</v>
      </c>
      <c r="F4607" s="2">
        <f t="shared" si="72"/>
        <v>25840560</v>
      </c>
    </row>
    <row r="4608" spans="1:6" x14ac:dyDescent="0.25">
      <c r="A4608" s="4">
        <v>44652</v>
      </c>
      <c r="B4608" t="s">
        <v>12</v>
      </c>
      <c r="C4608" t="s">
        <v>2687</v>
      </c>
      <c r="D4608" s="7">
        <f>SUMIFS($D:$D,$C:$C,C4608,$A:$A,_xlfn.MAXIFS($A:$A,$A:$A,"&lt;"&amp;A4608))+SUMIFS(Movimentacao!$D:$D,Movimentacao!$C:$C,C4608,Movimentacao!$A:$A,A4608)</f>
        <v>51911</v>
      </c>
      <c r="E4608" s="2">
        <v>74</v>
      </c>
      <c r="F4608" s="2">
        <f t="shared" si="72"/>
        <v>3841414</v>
      </c>
    </row>
    <row r="4609" spans="1:6" x14ac:dyDescent="0.25">
      <c r="A4609" s="4">
        <v>44652</v>
      </c>
      <c r="B4609" t="s">
        <v>12</v>
      </c>
      <c r="C4609" t="s">
        <v>2680</v>
      </c>
      <c r="D4609" s="7">
        <f>SUMIFS($D:$D,$C:$C,C4609,$A:$A,_xlfn.MAXIFS($A:$A,$A:$A,"&lt;"&amp;A4609))+SUMIFS(Movimentacao!$D:$D,Movimentacao!$C:$C,C4609,Movimentacao!$A:$A,A4609)</f>
        <v>141810</v>
      </c>
      <c r="E4609" s="2">
        <v>104</v>
      </c>
      <c r="F4609" s="2">
        <f t="shared" si="72"/>
        <v>14748240</v>
      </c>
    </row>
    <row r="4610" spans="1:6" x14ac:dyDescent="0.25">
      <c r="A4610" s="4">
        <v>44652</v>
      </c>
      <c r="B4610" t="s">
        <v>12</v>
      </c>
      <c r="C4610" t="s">
        <v>2672</v>
      </c>
      <c r="D4610" s="7">
        <f>SUMIFS($D:$D,$C:$C,C4610,$A:$A,_xlfn.MAXIFS($A:$A,$A:$A,"&lt;"&amp;A4610))+SUMIFS(Movimentacao!$D:$D,Movimentacao!$C:$C,C4610,Movimentacao!$A:$A,A4610)</f>
        <v>12936</v>
      </c>
      <c r="E4610" s="2">
        <v>72.11</v>
      </c>
      <c r="F4610" s="2">
        <f t="shared" si="72"/>
        <v>932814.96</v>
      </c>
    </row>
    <row r="4611" spans="1:6" x14ac:dyDescent="0.25">
      <c r="A4611" s="4">
        <v>44652</v>
      </c>
      <c r="B4611" t="s">
        <v>12</v>
      </c>
      <c r="C4611" t="s">
        <v>47</v>
      </c>
      <c r="D4611" s="7">
        <f>SUMIFS($D:$D,$C:$C,C4611,$A:$A,_xlfn.MAXIFS($A:$A,$A:$A,"&lt;"&amp;A4611))+SUMIFS(Movimentacao!$D:$D,Movimentacao!$C:$C,C4611,Movimentacao!$A:$A,A4611)</f>
        <v>68786</v>
      </c>
      <c r="E4611" s="2">
        <v>80.88</v>
      </c>
      <c r="F4611" s="2">
        <f t="shared" si="72"/>
        <v>5563411.6799999997</v>
      </c>
    </row>
    <row r="4612" spans="1:6" x14ac:dyDescent="0.25">
      <c r="A4612" s="4">
        <v>44652</v>
      </c>
      <c r="B4612" t="s">
        <v>12</v>
      </c>
      <c r="C4612" t="s">
        <v>48</v>
      </c>
      <c r="D4612" s="7">
        <f>SUMIFS($D:$D,$C:$C,C4612,$A:$A,_xlfn.MAXIFS($A:$A,$A:$A,"&lt;"&amp;A4612))+SUMIFS(Movimentacao!$D:$D,Movimentacao!$C:$C,C4612,Movimentacao!$A:$A,A4612)</f>
        <v>34949</v>
      </c>
      <c r="E4612" s="2">
        <v>99</v>
      </c>
      <c r="F4612" s="2">
        <f t="shared" si="72"/>
        <v>3459951</v>
      </c>
    </row>
    <row r="4613" spans="1:6" x14ac:dyDescent="0.25">
      <c r="A4613" s="4">
        <v>44652</v>
      </c>
      <c r="B4613" t="s">
        <v>12</v>
      </c>
      <c r="C4613" t="s">
        <v>49</v>
      </c>
      <c r="D4613" s="7">
        <f>SUMIFS($D:$D,$C:$C,C4613,$A:$A,_xlfn.MAXIFS($A:$A,$A:$A,"&lt;"&amp;A4613))+SUMIFS(Movimentacao!$D:$D,Movimentacao!$C:$C,C4613,Movimentacao!$A:$A,A4613)</f>
        <v>32774</v>
      </c>
      <c r="E4613" s="2">
        <v>74.989999999999995</v>
      </c>
      <c r="F4613" s="2">
        <f t="shared" si="72"/>
        <v>2457722.2599999998</v>
      </c>
    </row>
    <row r="4614" spans="1:6" x14ac:dyDescent="0.25">
      <c r="A4614" s="4">
        <v>44652</v>
      </c>
      <c r="B4614" t="s">
        <v>12</v>
      </c>
      <c r="C4614" t="s">
        <v>50</v>
      </c>
      <c r="D4614" s="7">
        <f>SUMIFS($D:$D,$C:$C,C4614,$A:$A,_xlfn.MAXIFS($A:$A,$A:$A,"&lt;"&amp;A4614))+SUMIFS(Movimentacao!$D:$D,Movimentacao!$C:$C,C4614,Movimentacao!$A:$A,A4614)</f>
        <v>67158</v>
      </c>
      <c r="E4614" s="2">
        <v>100.54</v>
      </c>
      <c r="F4614" s="2">
        <f t="shared" si="72"/>
        <v>6752065.3200000003</v>
      </c>
    </row>
    <row r="4615" spans="1:6" x14ac:dyDescent="0.25">
      <c r="A4615" s="4">
        <v>44652</v>
      </c>
      <c r="B4615" t="s">
        <v>12</v>
      </c>
      <c r="C4615" t="s">
        <v>51</v>
      </c>
      <c r="D4615" s="7">
        <f>SUMIFS($D:$D,$C:$C,C4615,$A:$A,_xlfn.MAXIFS($A:$A,$A:$A,"&lt;"&amp;A4615))+SUMIFS(Movimentacao!$D:$D,Movimentacao!$C:$C,C4615,Movimentacao!$A:$A,A4615)</f>
        <v>42034</v>
      </c>
      <c r="E4615" s="2">
        <v>113.61</v>
      </c>
      <c r="F4615" s="2">
        <f t="shared" si="72"/>
        <v>4775482.74</v>
      </c>
    </row>
    <row r="4616" spans="1:6" x14ac:dyDescent="0.25">
      <c r="A4616" s="4">
        <v>44652</v>
      </c>
      <c r="B4616" t="s">
        <v>12</v>
      </c>
      <c r="C4616" t="s">
        <v>2671</v>
      </c>
      <c r="D4616" s="7">
        <f>SUMIFS($D:$D,$C:$C,C4616,$A:$A,_xlfn.MAXIFS($A:$A,$A:$A,"&lt;"&amp;A4616))+SUMIFS(Movimentacao!$D:$D,Movimentacao!$C:$C,C4616,Movimentacao!$A:$A,A4616)</f>
        <v>30354</v>
      </c>
      <c r="E4616" s="2">
        <v>179.86</v>
      </c>
      <c r="F4616" s="2">
        <f t="shared" si="72"/>
        <v>5459470.4400000004</v>
      </c>
    </row>
    <row r="4617" spans="1:6" x14ac:dyDescent="0.25">
      <c r="A4617" s="4">
        <v>44652</v>
      </c>
      <c r="B4617" t="s">
        <v>12</v>
      </c>
      <c r="C4617" t="s">
        <v>54</v>
      </c>
      <c r="D4617" s="7">
        <f>SUMIFS($D:$D,$C:$C,C4617,$A:$A,_xlfn.MAXIFS($A:$A,$A:$A,"&lt;"&amp;A4617))+SUMIFS(Movimentacao!$D:$D,Movimentacao!$C:$C,C4617,Movimentacao!$A:$A,A4617)</f>
        <v>84256</v>
      </c>
      <c r="E4617" s="2">
        <v>48.88</v>
      </c>
      <c r="F4617" s="2">
        <f t="shared" ref="F4617:F4680" si="73">D4617*E4617</f>
        <v>4118433.2800000003</v>
      </c>
    </row>
    <row r="4618" spans="1:6" x14ac:dyDescent="0.25">
      <c r="A4618" s="4">
        <v>44652</v>
      </c>
      <c r="B4618" t="s">
        <v>12</v>
      </c>
      <c r="C4618" t="s">
        <v>55</v>
      </c>
      <c r="D4618" s="7">
        <f>SUMIFS($D:$D,$C:$C,C4618,$A:$A,_xlfn.MAXIFS($A:$A,$A:$A,"&lt;"&amp;A4618))+SUMIFS(Movimentacao!$D:$D,Movimentacao!$C:$C,C4618,Movimentacao!$A:$A,A4618)</f>
        <v>30794</v>
      </c>
      <c r="E4618" s="2">
        <v>96</v>
      </c>
      <c r="F4618" s="2">
        <f t="shared" si="73"/>
        <v>2956224</v>
      </c>
    </row>
    <row r="4619" spans="1:6" x14ac:dyDescent="0.25">
      <c r="A4619" s="4">
        <v>44652</v>
      </c>
      <c r="B4619" t="s">
        <v>12</v>
      </c>
      <c r="C4619" t="s">
        <v>56</v>
      </c>
      <c r="D4619" s="7">
        <f>SUMIFS($D:$D,$C:$C,C4619,$A:$A,_xlfn.MAXIFS($A:$A,$A:$A,"&lt;"&amp;A4619))+SUMIFS(Movimentacao!$D:$D,Movimentacao!$C:$C,C4619,Movimentacao!$A:$A,A4619)</f>
        <v>25423</v>
      </c>
      <c r="E4619" s="2">
        <v>96.94</v>
      </c>
      <c r="F4619" s="2">
        <f t="shared" si="73"/>
        <v>2464505.62</v>
      </c>
    </row>
    <row r="4620" spans="1:6" x14ac:dyDescent="0.25">
      <c r="A4620" s="4">
        <v>44652</v>
      </c>
      <c r="B4620" t="s">
        <v>12</v>
      </c>
      <c r="C4620" t="s">
        <v>52</v>
      </c>
      <c r="D4620" s="7">
        <f>SUMIFS($D:$D,$C:$C,C4620,$A:$A,_xlfn.MAXIFS($A:$A,$A:$A,"&lt;"&amp;A4620))+SUMIFS(Movimentacao!$D:$D,Movimentacao!$C:$C,C4620,Movimentacao!$A:$A,A4620)</f>
        <v>142016</v>
      </c>
      <c r="E4620" s="2">
        <v>95</v>
      </c>
      <c r="F4620" s="2">
        <f t="shared" si="73"/>
        <v>13491520</v>
      </c>
    </row>
    <row r="4621" spans="1:6" x14ac:dyDescent="0.25">
      <c r="A4621" s="4">
        <v>44655</v>
      </c>
      <c r="B4621" t="s">
        <v>12</v>
      </c>
      <c r="C4621" t="s">
        <v>2680</v>
      </c>
      <c r="D4621" s="7">
        <f>SUMIFS($D:$D,$C:$C,C4621,$A:$A,_xlfn.MAXIFS($A:$A,$A:$A,"&lt;"&amp;A4621))+SUMIFS(Movimentacao!$D:$D,Movimentacao!$C:$C,C4621,Movimentacao!$A:$A,A4621)</f>
        <v>138766</v>
      </c>
      <c r="E4621" s="2">
        <v>103.7</v>
      </c>
      <c r="F4621" s="2">
        <f t="shared" si="73"/>
        <v>14390034.200000001</v>
      </c>
    </row>
    <row r="4622" spans="1:6" x14ac:dyDescent="0.25">
      <c r="A4622" s="4">
        <v>44655</v>
      </c>
      <c r="B4622" t="s">
        <v>12</v>
      </c>
      <c r="C4622" t="s">
        <v>2695</v>
      </c>
      <c r="D4622" s="7">
        <f>SUMIFS($D:$D,$C:$C,C4622,$A:$A,_xlfn.MAXIFS($A:$A,$A:$A,"&lt;"&amp;A4622))+SUMIFS(Movimentacao!$D:$D,Movimentacao!$C:$C,C4622,Movimentacao!$A:$A,A4622)</f>
        <v>20550</v>
      </c>
      <c r="E4622" s="2">
        <v>103.8</v>
      </c>
      <c r="F4622" s="2">
        <f t="shared" si="73"/>
        <v>2133090</v>
      </c>
    </row>
    <row r="4623" spans="1:6" x14ac:dyDescent="0.25">
      <c r="A4623" s="4">
        <v>44655</v>
      </c>
      <c r="B4623" t="s">
        <v>12</v>
      </c>
      <c r="C4623" t="s">
        <v>2694</v>
      </c>
      <c r="D4623" s="7">
        <f>SUMIFS($D:$D,$C:$C,C4623,$A:$A,_xlfn.MAXIFS($A:$A,$A:$A,"&lt;"&amp;A4623))+SUMIFS(Movimentacao!$D:$D,Movimentacao!$C:$C,C4623,Movimentacao!$A:$A,A4623)</f>
        <v>42059</v>
      </c>
      <c r="E4623" s="2">
        <v>102.98</v>
      </c>
      <c r="F4623" s="2">
        <f t="shared" si="73"/>
        <v>4331235.82</v>
      </c>
    </row>
    <row r="4624" spans="1:6" x14ac:dyDescent="0.25">
      <c r="A4624" s="4">
        <v>44655</v>
      </c>
      <c r="B4624" t="s">
        <v>12</v>
      </c>
      <c r="C4624" t="s">
        <v>2691</v>
      </c>
      <c r="D4624" s="7">
        <f>SUMIFS($D:$D,$C:$C,C4624,$A:$A,_xlfn.MAXIFS($A:$A,$A:$A,"&lt;"&amp;A4624))+SUMIFS(Movimentacao!$D:$D,Movimentacao!$C:$C,C4624,Movimentacao!$A:$A,A4624)</f>
        <v>103215</v>
      </c>
      <c r="E4624" s="2">
        <v>103.8</v>
      </c>
      <c r="F4624" s="2">
        <f t="shared" si="73"/>
        <v>10713717</v>
      </c>
    </row>
    <row r="4625" spans="1:6" x14ac:dyDescent="0.25">
      <c r="A4625" s="4">
        <v>44655</v>
      </c>
      <c r="B4625" t="s">
        <v>12</v>
      </c>
      <c r="C4625" t="s">
        <v>2690</v>
      </c>
      <c r="D4625" s="7">
        <f>SUMIFS($D:$D,$C:$C,C4625,$A:$A,_xlfn.MAXIFS($A:$A,$A:$A,"&lt;"&amp;A4625))+SUMIFS(Movimentacao!$D:$D,Movimentacao!$C:$C,C4625,Movimentacao!$A:$A,A4625)</f>
        <v>56908</v>
      </c>
      <c r="E4625" s="2">
        <v>89.88</v>
      </c>
      <c r="F4625" s="2">
        <f t="shared" si="73"/>
        <v>5114891.04</v>
      </c>
    </row>
    <row r="4626" spans="1:6" x14ac:dyDescent="0.25">
      <c r="A4626" s="4">
        <v>44655</v>
      </c>
      <c r="B4626" t="s">
        <v>12</v>
      </c>
      <c r="C4626" t="s">
        <v>2685</v>
      </c>
      <c r="D4626" s="7">
        <f>SUMIFS($D:$D,$C:$C,C4626,$A:$A,_xlfn.MAXIFS($A:$A,$A:$A,"&lt;"&amp;A4626))+SUMIFS(Movimentacao!$D:$D,Movimentacao!$C:$C,C4626,Movimentacao!$A:$A,A4626)</f>
        <v>124518</v>
      </c>
      <c r="E4626" s="2">
        <v>101.9</v>
      </c>
      <c r="F4626" s="2">
        <f t="shared" si="73"/>
        <v>12688384.200000001</v>
      </c>
    </row>
    <row r="4627" spans="1:6" x14ac:dyDescent="0.25">
      <c r="A4627" s="4">
        <v>44655</v>
      </c>
      <c r="B4627" t="s">
        <v>12</v>
      </c>
      <c r="C4627" t="s">
        <v>2689</v>
      </c>
      <c r="D4627" s="7">
        <f>SUMIFS($D:$D,$C:$C,C4627,$A:$A,_xlfn.MAXIFS($A:$A,$A:$A,"&lt;"&amp;A4627))+SUMIFS(Movimentacao!$D:$D,Movimentacao!$C:$C,C4627,Movimentacao!$A:$A,A4627)</f>
        <v>252143</v>
      </c>
      <c r="E4627" s="2">
        <v>101.5</v>
      </c>
      <c r="F4627" s="2">
        <f t="shared" si="73"/>
        <v>25592514.5</v>
      </c>
    </row>
    <row r="4628" spans="1:6" x14ac:dyDescent="0.25">
      <c r="A4628" s="4">
        <v>44655</v>
      </c>
      <c r="B4628" t="s">
        <v>12</v>
      </c>
      <c r="C4628" t="s">
        <v>2687</v>
      </c>
      <c r="D4628" s="7">
        <f>SUMIFS($D:$D,$C:$C,C4628,$A:$A,_xlfn.MAXIFS($A:$A,$A:$A,"&lt;"&amp;A4628))+SUMIFS(Movimentacao!$D:$D,Movimentacao!$C:$C,C4628,Movimentacao!$A:$A,A4628)</f>
        <v>51911</v>
      </c>
      <c r="E4628" s="2">
        <v>74.25</v>
      </c>
      <c r="F4628" s="2">
        <f t="shared" si="73"/>
        <v>3854391.75</v>
      </c>
    </row>
    <row r="4629" spans="1:6" x14ac:dyDescent="0.25">
      <c r="A4629" s="4">
        <v>44655</v>
      </c>
      <c r="B4629" t="s">
        <v>12</v>
      </c>
      <c r="C4629" t="s">
        <v>2682</v>
      </c>
      <c r="D4629" s="7">
        <f>SUMIFS($D:$D,$C:$C,C4629,$A:$A,_xlfn.MAXIFS($A:$A,$A:$A,"&lt;"&amp;A4629))+SUMIFS(Movimentacao!$D:$D,Movimentacao!$C:$C,C4629,Movimentacao!$A:$A,A4629)</f>
        <v>73736</v>
      </c>
      <c r="E4629" s="2">
        <v>90.51</v>
      </c>
      <c r="F4629" s="2">
        <f t="shared" si="73"/>
        <v>6673845.3600000003</v>
      </c>
    </row>
    <row r="4630" spans="1:6" x14ac:dyDescent="0.25">
      <c r="A4630" s="4">
        <v>44655</v>
      </c>
      <c r="B4630" t="s">
        <v>12</v>
      </c>
      <c r="C4630" t="s">
        <v>2671</v>
      </c>
      <c r="D4630" s="7">
        <f>SUMIFS($D:$D,$C:$C,C4630,$A:$A,_xlfn.MAXIFS($A:$A,$A:$A,"&lt;"&amp;A4630))+SUMIFS(Movimentacao!$D:$D,Movimentacao!$C:$C,C4630,Movimentacao!$A:$A,A4630)</f>
        <v>29339</v>
      </c>
      <c r="E4630" s="2">
        <v>180.71</v>
      </c>
      <c r="F4630" s="2">
        <f t="shared" si="73"/>
        <v>5301850.6900000004</v>
      </c>
    </row>
    <row r="4631" spans="1:6" x14ac:dyDescent="0.25">
      <c r="A4631" s="4">
        <v>44655</v>
      </c>
      <c r="B4631" t="s">
        <v>12</v>
      </c>
      <c r="C4631" t="s">
        <v>54</v>
      </c>
      <c r="D4631" s="7">
        <f>SUMIFS($D:$D,$C:$C,C4631,$A:$A,_xlfn.MAXIFS($A:$A,$A:$A,"&lt;"&amp;A4631))+SUMIFS(Movimentacao!$D:$D,Movimentacao!$C:$C,C4631,Movimentacao!$A:$A,A4631)</f>
        <v>84256</v>
      </c>
      <c r="E4631" s="2">
        <v>48.6</v>
      </c>
      <c r="F4631" s="2">
        <f t="shared" si="73"/>
        <v>4094841.6</v>
      </c>
    </row>
    <row r="4632" spans="1:6" x14ac:dyDescent="0.25">
      <c r="A4632" s="4">
        <v>44655</v>
      </c>
      <c r="B4632" t="s">
        <v>12</v>
      </c>
      <c r="C4632" t="s">
        <v>56</v>
      </c>
      <c r="D4632" s="7">
        <f>SUMIFS($D:$D,$C:$C,C4632,$A:$A,_xlfn.MAXIFS($A:$A,$A:$A,"&lt;"&amp;A4632))+SUMIFS(Movimentacao!$D:$D,Movimentacao!$C:$C,C4632,Movimentacao!$A:$A,A4632)</f>
        <v>25222</v>
      </c>
      <c r="E4632" s="2">
        <v>96.68</v>
      </c>
      <c r="F4632" s="2">
        <f t="shared" si="73"/>
        <v>2438462.96</v>
      </c>
    </row>
    <row r="4633" spans="1:6" x14ac:dyDescent="0.25">
      <c r="A4633" s="4">
        <v>44655</v>
      </c>
      <c r="B4633" t="s">
        <v>12</v>
      </c>
      <c r="C4633" t="s">
        <v>55</v>
      </c>
      <c r="D4633" s="7">
        <f>SUMIFS($D:$D,$C:$C,C4633,$A:$A,_xlfn.MAXIFS($A:$A,$A:$A,"&lt;"&amp;A4633))+SUMIFS(Movimentacao!$D:$D,Movimentacao!$C:$C,C4633,Movimentacao!$A:$A,A4633)</f>
        <v>30794</v>
      </c>
      <c r="E4633" s="2">
        <v>95.75</v>
      </c>
      <c r="F4633" s="2">
        <f t="shared" si="73"/>
        <v>2948525.5</v>
      </c>
    </row>
    <row r="4634" spans="1:6" x14ac:dyDescent="0.25">
      <c r="A4634" s="4">
        <v>44655</v>
      </c>
      <c r="B4634" t="s">
        <v>12</v>
      </c>
      <c r="C4634" t="s">
        <v>52</v>
      </c>
      <c r="D4634" s="7">
        <f>SUMIFS($D:$D,$C:$C,C4634,$A:$A,_xlfn.MAXIFS($A:$A,$A:$A,"&lt;"&amp;A4634))+SUMIFS(Movimentacao!$D:$D,Movimentacao!$C:$C,C4634,Movimentacao!$A:$A,A4634)</f>
        <v>137765</v>
      </c>
      <c r="E4634" s="2">
        <v>95.58</v>
      </c>
      <c r="F4634" s="2">
        <f t="shared" si="73"/>
        <v>13167578.699999999</v>
      </c>
    </row>
    <row r="4635" spans="1:6" x14ac:dyDescent="0.25">
      <c r="A4635" s="4">
        <v>44655</v>
      </c>
      <c r="B4635" t="s">
        <v>12</v>
      </c>
      <c r="C4635" t="s">
        <v>51</v>
      </c>
      <c r="D4635" s="7">
        <f>SUMIFS($D:$D,$C:$C,C4635,$A:$A,_xlfn.MAXIFS($A:$A,$A:$A,"&lt;"&amp;A4635))+SUMIFS(Movimentacao!$D:$D,Movimentacao!$C:$C,C4635,Movimentacao!$A:$A,A4635)</f>
        <v>42034</v>
      </c>
      <c r="E4635" s="2">
        <v>115</v>
      </c>
      <c r="F4635" s="2">
        <f t="shared" si="73"/>
        <v>4833910</v>
      </c>
    </row>
    <row r="4636" spans="1:6" x14ac:dyDescent="0.25">
      <c r="A4636" s="4">
        <v>44655</v>
      </c>
      <c r="B4636" t="s">
        <v>12</v>
      </c>
      <c r="C4636" t="s">
        <v>50</v>
      </c>
      <c r="D4636" s="7">
        <f>SUMIFS($D:$D,$C:$C,C4636,$A:$A,_xlfn.MAXIFS($A:$A,$A:$A,"&lt;"&amp;A4636))+SUMIFS(Movimentacao!$D:$D,Movimentacao!$C:$C,C4636,Movimentacao!$A:$A,A4636)</f>
        <v>63528</v>
      </c>
      <c r="E4636" s="2">
        <v>100</v>
      </c>
      <c r="F4636" s="2">
        <f t="shared" si="73"/>
        <v>6352800</v>
      </c>
    </row>
    <row r="4637" spans="1:6" x14ac:dyDescent="0.25">
      <c r="A4637" s="4">
        <v>44655</v>
      </c>
      <c r="B4637" t="s">
        <v>12</v>
      </c>
      <c r="C4637" t="s">
        <v>49</v>
      </c>
      <c r="D4637" s="7">
        <f>SUMIFS($D:$D,$C:$C,C4637,$A:$A,_xlfn.MAXIFS($A:$A,$A:$A,"&lt;"&amp;A4637))+SUMIFS(Movimentacao!$D:$D,Movimentacao!$C:$C,C4637,Movimentacao!$A:$A,A4637)</f>
        <v>32774</v>
      </c>
      <c r="E4637" s="2">
        <v>74.040000000000006</v>
      </c>
      <c r="F4637" s="2">
        <f t="shared" si="73"/>
        <v>2426586.9600000004</v>
      </c>
    </row>
    <row r="4638" spans="1:6" x14ac:dyDescent="0.25">
      <c r="A4638" s="4">
        <v>44655</v>
      </c>
      <c r="B4638" t="s">
        <v>12</v>
      </c>
      <c r="C4638" t="s">
        <v>48</v>
      </c>
      <c r="D4638" s="7">
        <f>SUMIFS($D:$D,$C:$C,C4638,$A:$A,_xlfn.MAXIFS($A:$A,$A:$A,"&lt;"&amp;A4638))+SUMIFS(Movimentacao!$D:$D,Movimentacao!$C:$C,C4638,Movimentacao!$A:$A,A4638)</f>
        <v>33608</v>
      </c>
      <c r="E4638" s="2">
        <v>98.84</v>
      </c>
      <c r="F4638" s="2">
        <f t="shared" si="73"/>
        <v>3321814.72</v>
      </c>
    </row>
    <row r="4639" spans="1:6" x14ac:dyDescent="0.25">
      <c r="A4639" s="4">
        <v>44655</v>
      </c>
      <c r="B4639" t="s">
        <v>12</v>
      </c>
      <c r="C4639" t="s">
        <v>47</v>
      </c>
      <c r="D4639" s="7">
        <f>SUMIFS($D:$D,$C:$C,C4639,$A:$A,_xlfn.MAXIFS($A:$A,$A:$A,"&lt;"&amp;A4639))+SUMIFS(Movimentacao!$D:$D,Movimentacao!$C:$C,C4639,Movimentacao!$A:$A,A4639)</f>
        <v>66827</v>
      </c>
      <c r="E4639" s="2">
        <v>81.23</v>
      </c>
      <c r="F4639" s="2">
        <f t="shared" si="73"/>
        <v>5428357.21</v>
      </c>
    </row>
    <row r="4640" spans="1:6" x14ac:dyDescent="0.25">
      <c r="A4640" s="4">
        <v>44655</v>
      </c>
      <c r="B4640" t="s">
        <v>12</v>
      </c>
      <c r="C4640" t="s">
        <v>2672</v>
      </c>
      <c r="D4640" s="7">
        <f>SUMIFS($D:$D,$C:$C,C4640,$A:$A,_xlfn.MAXIFS($A:$A,$A:$A,"&lt;"&amp;A4640))+SUMIFS(Movimentacao!$D:$D,Movimentacao!$C:$C,C4640,Movimentacao!$A:$A,A4640)</f>
        <v>12048</v>
      </c>
      <c r="E4640" s="2">
        <v>72.77</v>
      </c>
      <c r="F4640" s="2">
        <f t="shared" si="73"/>
        <v>876732.96</v>
      </c>
    </row>
    <row r="4641" spans="1:6" x14ac:dyDescent="0.25">
      <c r="A4641" s="4">
        <v>44656</v>
      </c>
      <c r="B4641" t="s">
        <v>12</v>
      </c>
      <c r="C4641" t="s">
        <v>2687</v>
      </c>
      <c r="D4641" s="7">
        <f>SUMIFS($D:$D,$C:$C,C4641,$A:$A,_xlfn.MAXIFS($A:$A,$A:$A,"&lt;"&amp;A4641))+SUMIFS(Movimentacao!$D:$D,Movimentacao!$C:$C,C4641,Movimentacao!$A:$A,A4641)</f>
        <v>51911</v>
      </c>
      <c r="E4641" s="2">
        <v>73.86</v>
      </c>
      <c r="F4641" s="2">
        <f t="shared" si="73"/>
        <v>3834146.46</v>
      </c>
    </row>
    <row r="4642" spans="1:6" x14ac:dyDescent="0.25">
      <c r="A4642" s="4">
        <v>44656</v>
      </c>
      <c r="B4642" t="s">
        <v>12</v>
      </c>
      <c r="C4642" t="s">
        <v>2695</v>
      </c>
      <c r="D4642" s="7">
        <f>SUMIFS($D:$D,$C:$C,C4642,$A:$A,_xlfn.MAXIFS($A:$A,$A:$A,"&lt;"&amp;A4642))+SUMIFS(Movimentacao!$D:$D,Movimentacao!$C:$C,C4642,Movimentacao!$A:$A,A4642)</f>
        <v>20550</v>
      </c>
      <c r="E4642" s="2">
        <v>103.83</v>
      </c>
      <c r="F4642" s="2">
        <f t="shared" si="73"/>
        <v>2133706.5</v>
      </c>
    </row>
    <row r="4643" spans="1:6" x14ac:dyDescent="0.25">
      <c r="A4643" s="4">
        <v>44656</v>
      </c>
      <c r="B4643" t="s">
        <v>12</v>
      </c>
      <c r="C4643" t="s">
        <v>2682</v>
      </c>
      <c r="D4643" s="7">
        <f>SUMIFS($D:$D,$C:$C,C4643,$A:$A,_xlfn.MAXIFS($A:$A,$A:$A,"&lt;"&amp;A4643))+SUMIFS(Movimentacao!$D:$D,Movimentacao!$C:$C,C4643,Movimentacao!$A:$A,A4643)</f>
        <v>71725</v>
      </c>
      <c r="E4643" s="2">
        <v>90.86</v>
      </c>
      <c r="F4643" s="2">
        <f t="shared" si="73"/>
        <v>6516933.5</v>
      </c>
    </row>
    <row r="4644" spans="1:6" x14ac:dyDescent="0.25">
      <c r="A4644" s="4">
        <v>44656</v>
      </c>
      <c r="B4644" t="s">
        <v>12</v>
      </c>
      <c r="C4644" t="s">
        <v>2689</v>
      </c>
      <c r="D4644" s="7">
        <f>SUMIFS($D:$D,$C:$C,C4644,$A:$A,_xlfn.MAXIFS($A:$A,$A:$A,"&lt;"&amp;A4644))+SUMIFS(Movimentacao!$D:$D,Movimentacao!$C:$C,C4644,Movimentacao!$A:$A,A4644)</f>
        <v>247206</v>
      </c>
      <c r="E4644" s="2">
        <v>101.55</v>
      </c>
      <c r="F4644" s="2">
        <f t="shared" si="73"/>
        <v>25103769.300000001</v>
      </c>
    </row>
    <row r="4645" spans="1:6" x14ac:dyDescent="0.25">
      <c r="A4645" s="4">
        <v>44656</v>
      </c>
      <c r="B4645" t="s">
        <v>12</v>
      </c>
      <c r="C4645" t="s">
        <v>2680</v>
      </c>
      <c r="D4645" s="7">
        <f>SUMIFS($D:$D,$C:$C,C4645,$A:$A,_xlfn.MAXIFS($A:$A,$A:$A,"&lt;"&amp;A4645))+SUMIFS(Movimentacao!$D:$D,Movimentacao!$C:$C,C4645,Movimentacao!$A:$A,A4645)</f>
        <v>135393</v>
      </c>
      <c r="E4645" s="2">
        <v>103.88</v>
      </c>
      <c r="F4645" s="2">
        <f t="shared" si="73"/>
        <v>14064624.84</v>
      </c>
    </row>
    <row r="4646" spans="1:6" x14ac:dyDescent="0.25">
      <c r="A4646" s="4">
        <v>44656</v>
      </c>
      <c r="B4646" t="s">
        <v>12</v>
      </c>
      <c r="C4646" t="s">
        <v>2690</v>
      </c>
      <c r="D4646" s="7">
        <f>SUMIFS($D:$D,$C:$C,C4646,$A:$A,_xlfn.MAXIFS($A:$A,$A:$A,"&lt;"&amp;A4646))+SUMIFS(Movimentacao!$D:$D,Movimentacao!$C:$C,C4646,Movimentacao!$A:$A,A4646)</f>
        <v>56908</v>
      </c>
      <c r="E4646" s="2">
        <v>90.24</v>
      </c>
      <c r="F4646" s="2">
        <f t="shared" si="73"/>
        <v>5135377.92</v>
      </c>
    </row>
    <row r="4647" spans="1:6" x14ac:dyDescent="0.25">
      <c r="A4647" s="4">
        <v>44656</v>
      </c>
      <c r="B4647" t="s">
        <v>12</v>
      </c>
      <c r="C4647" t="s">
        <v>2691</v>
      </c>
      <c r="D4647" s="7">
        <f>SUMIFS($D:$D,$C:$C,C4647,$A:$A,_xlfn.MAXIFS($A:$A,$A:$A,"&lt;"&amp;A4647))+SUMIFS(Movimentacao!$D:$D,Movimentacao!$C:$C,C4647,Movimentacao!$A:$A,A4647)</f>
        <v>103215</v>
      </c>
      <c r="E4647" s="2">
        <v>103.83</v>
      </c>
      <c r="F4647" s="2">
        <f t="shared" si="73"/>
        <v>10716813.449999999</v>
      </c>
    </row>
    <row r="4648" spans="1:6" x14ac:dyDescent="0.25">
      <c r="A4648" s="4">
        <v>44656</v>
      </c>
      <c r="B4648" t="s">
        <v>12</v>
      </c>
      <c r="C4648" t="s">
        <v>2694</v>
      </c>
      <c r="D4648" s="7">
        <f>SUMIFS($D:$D,$C:$C,C4648,$A:$A,_xlfn.MAXIFS($A:$A,$A:$A,"&lt;"&amp;A4648))+SUMIFS(Movimentacao!$D:$D,Movimentacao!$C:$C,C4648,Movimentacao!$A:$A,A4648)</f>
        <v>40601</v>
      </c>
      <c r="E4648" s="2">
        <v>103</v>
      </c>
      <c r="F4648" s="2">
        <f t="shared" si="73"/>
        <v>4181903</v>
      </c>
    </row>
    <row r="4649" spans="1:6" x14ac:dyDescent="0.25">
      <c r="A4649" s="4">
        <v>44656</v>
      </c>
      <c r="B4649" t="s">
        <v>12</v>
      </c>
      <c r="C4649" t="s">
        <v>2685</v>
      </c>
      <c r="D4649" s="7">
        <f>SUMIFS($D:$D,$C:$C,C4649,$A:$A,_xlfn.MAXIFS($A:$A,$A:$A,"&lt;"&amp;A4649))+SUMIFS(Movimentacao!$D:$D,Movimentacao!$C:$C,C4649,Movimentacao!$A:$A,A4649)</f>
        <v>121593</v>
      </c>
      <c r="E4649" s="2">
        <v>102.06</v>
      </c>
      <c r="F4649" s="2">
        <f t="shared" si="73"/>
        <v>12409781.58</v>
      </c>
    </row>
    <row r="4650" spans="1:6" x14ac:dyDescent="0.25">
      <c r="A4650" s="4">
        <v>44656</v>
      </c>
      <c r="B4650" t="s">
        <v>12</v>
      </c>
      <c r="C4650" t="s">
        <v>2672</v>
      </c>
      <c r="D4650" s="7">
        <f>SUMIFS($D:$D,$C:$C,C4650,$A:$A,_xlfn.MAXIFS($A:$A,$A:$A,"&lt;"&amp;A4650))+SUMIFS(Movimentacao!$D:$D,Movimentacao!$C:$C,C4650,Movimentacao!$A:$A,A4650)</f>
        <v>12048</v>
      </c>
      <c r="E4650" s="2">
        <v>73.06</v>
      </c>
      <c r="F4650" s="2">
        <f t="shared" si="73"/>
        <v>880226.88</v>
      </c>
    </row>
    <row r="4651" spans="1:6" x14ac:dyDescent="0.25">
      <c r="A4651" s="4">
        <v>44656</v>
      </c>
      <c r="B4651" t="s">
        <v>12</v>
      </c>
      <c r="C4651" t="s">
        <v>55</v>
      </c>
      <c r="D4651" s="7">
        <f>SUMIFS($D:$D,$C:$C,C4651,$A:$A,_xlfn.MAXIFS($A:$A,$A:$A,"&lt;"&amp;A4651))+SUMIFS(Movimentacao!$D:$D,Movimentacao!$C:$C,C4651,Movimentacao!$A:$A,A4651)</f>
        <v>30794</v>
      </c>
      <c r="E4651" s="2">
        <v>98</v>
      </c>
      <c r="F4651" s="2">
        <f t="shared" si="73"/>
        <v>3017812</v>
      </c>
    </row>
    <row r="4652" spans="1:6" x14ac:dyDescent="0.25">
      <c r="A4652" s="4">
        <v>44656</v>
      </c>
      <c r="B4652" t="s">
        <v>12</v>
      </c>
      <c r="C4652" t="s">
        <v>56</v>
      </c>
      <c r="D4652" s="7">
        <f>SUMIFS($D:$D,$C:$C,C4652,$A:$A,_xlfn.MAXIFS($A:$A,$A:$A,"&lt;"&amp;A4652))+SUMIFS(Movimentacao!$D:$D,Movimentacao!$C:$C,C4652,Movimentacao!$A:$A,A4652)</f>
        <v>24346</v>
      </c>
      <c r="E4652" s="2">
        <v>95.99</v>
      </c>
      <c r="F4652" s="2">
        <f t="shared" si="73"/>
        <v>2336972.54</v>
      </c>
    </row>
    <row r="4653" spans="1:6" x14ac:dyDescent="0.25">
      <c r="A4653" s="4">
        <v>44656</v>
      </c>
      <c r="B4653" t="s">
        <v>12</v>
      </c>
      <c r="C4653" t="s">
        <v>47</v>
      </c>
      <c r="D4653" s="7">
        <f>SUMIFS($D:$D,$C:$C,C4653,$A:$A,_xlfn.MAXIFS($A:$A,$A:$A,"&lt;"&amp;A4653))+SUMIFS(Movimentacao!$D:$D,Movimentacao!$C:$C,C4653,Movimentacao!$A:$A,A4653)</f>
        <v>64827</v>
      </c>
      <c r="E4653" s="2">
        <v>80.02</v>
      </c>
      <c r="F4653" s="2">
        <f t="shared" si="73"/>
        <v>5187456.54</v>
      </c>
    </row>
    <row r="4654" spans="1:6" x14ac:dyDescent="0.25">
      <c r="A4654" s="4">
        <v>44656</v>
      </c>
      <c r="B4654" t="s">
        <v>12</v>
      </c>
      <c r="C4654" t="s">
        <v>48</v>
      </c>
      <c r="D4654" s="7">
        <f>SUMIFS($D:$D,$C:$C,C4654,$A:$A,_xlfn.MAXIFS($A:$A,$A:$A,"&lt;"&amp;A4654))+SUMIFS(Movimentacao!$D:$D,Movimentacao!$C:$C,C4654,Movimentacao!$A:$A,A4654)</f>
        <v>32287</v>
      </c>
      <c r="E4654" s="2">
        <v>99.42</v>
      </c>
      <c r="F4654" s="2">
        <f t="shared" si="73"/>
        <v>3209973.54</v>
      </c>
    </row>
    <row r="4655" spans="1:6" x14ac:dyDescent="0.25">
      <c r="A4655" s="4">
        <v>44656</v>
      </c>
      <c r="B4655" t="s">
        <v>12</v>
      </c>
      <c r="C4655" t="s">
        <v>49</v>
      </c>
      <c r="D4655" s="7">
        <f>SUMIFS($D:$D,$C:$C,C4655,$A:$A,_xlfn.MAXIFS($A:$A,$A:$A,"&lt;"&amp;A4655))+SUMIFS(Movimentacao!$D:$D,Movimentacao!$C:$C,C4655,Movimentacao!$A:$A,A4655)</f>
        <v>32774</v>
      </c>
      <c r="E4655" s="2">
        <v>74.849999999999994</v>
      </c>
      <c r="F4655" s="2">
        <f t="shared" si="73"/>
        <v>2453133.9</v>
      </c>
    </row>
    <row r="4656" spans="1:6" x14ac:dyDescent="0.25">
      <c r="A4656" s="4">
        <v>44656</v>
      </c>
      <c r="B4656" t="s">
        <v>12</v>
      </c>
      <c r="C4656" t="s">
        <v>2671</v>
      </c>
      <c r="D4656" s="7">
        <f>SUMIFS($D:$D,$C:$C,C4656,$A:$A,_xlfn.MAXIFS($A:$A,$A:$A,"&lt;"&amp;A4656))+SUMIFS(Movimentacao!$D:$D,Movimentacao!$C:$C,C4656,Movimentacao!$A:$A,A4656)</f>
        <v>28327</v>
      </c>
      <c r="E4656" s="2">
        <v>179.57</v>
      </c>
      <c r="F4656" s="2">
        <f t="shared" si="73"/>
        <v>5086679.3899999997</v>
      </c>
    </row>
    <row r="4657" spans="1:6" x14ac:dyDescent="0.25">
      <c r="A4657" s="4">
        <v>44656</v>
      </c>
      <c r="B4657" t="s">
        <v>12</v>
      </c>
      <c r="C4657" t="s">
        <v>51</v>
      </c>
      <c r="D4657" s="7">
        <f>SUMIFS($D:$D,$C:$C,C4657,$A:$A,_xlfn.MAXIFS($A:$A,$A:$A,"&lt;"&amp;A4657))+SUMIFS(Movimentacao!$D:$D,Movimentacao!$C:$C,C4657,Movimentacao!$A:$A,A4657)</f>
        <v>42034</v>
      </c>
      <c r="E4657" s="2">
        <v>114.01</v>
      </c>
      <c r="F4657" s="2">
        <f t="shared" si="73"/>
        <v>4792296.34</v>
      </c>
    </row>
    <row r="4658" spans="1:6" x14ac:dyDescent="0.25">
      <c r="A4658" s="4">
        <v>44656</v>
      </c>
      <c r="B4658" t="s">
        <v>12</v>
      </c>
      <c r="C4658" t="s">
        <v>52</v>
      </c>
      <c r="D4658" s="7">
        <f>SUMIFS($D:$D,$C:$C,C4658,$A:$A,_xlfn.MAXIFS($A:$A,$A:$A,"&lt;"&amp;A4658))+SUMIFS(Movimentacao!$D:$D,Movimentacao!$C:$C,C4658,Movimentacao!$A:$A,A4658)</f>
        <v>133374</v>
      </c>
      <c r="E4658" s="2">
        <v>95.75</v>
      </c>
      <c r="F4658" s="2">
        <f t="shared" si="73"/>
        <v>12770560.5</v>
      </c>
    </row>
    <row r="4659" spans="1:6" x14ac:dyDescent="0.25">
      <c r="A4659" s="4">
        <v>44656</v>
      </c>
      <c r="B4659" t="s">
        <v>12</v>
      </c>
      <c r="C4659" t="s">
        <v>54</v>
      </c>
      <c r="D4659" s="7">
        <f>SUMIFS($D:$D,$C:$C,C4659,$A:$A,_xlfn.MAXIFS($A:$A,$A:$A,"&lt;"&amp;A4659))+SUMIFS(Movimentacao!$D:$D,Movimentacao!$C:$C,C4659,Movimentacao!$A:$A,A4659)</f>
        <v>84256</v>
      </c>
      <c r="E4659" s="2">
        <v>48.68</v>
      </c>
      <c r="F4659" s="2">
        <f t="shared" si="73"/>
        <v>4101582.08</v>
      </c>
    </row>
    <row r="4660" spans="1:6" x14ac:dyDescent="0.25">
      <c r="A4660" s="4">
        <v>44656</v>
      </c>
      <c r="B4660" t="s">
        <v>12</v>
      </c>
      <c r="C4660" t="s">
        <v>50</v>
      </c>
      <c r="D4660" s="7">
        <f>SUMIFS($D:$D,$C:$C,C4660,$A:$A,_xlfn.MAXIFS($A:$A,$A:$A,"&lt;"&amp;A4660))+SUMIFS(Movimentacao!$D:$D,Movimentacao!$C:$C,C4660,Movimentacao!$A:$A,A4660)</f>
        <v>59976</v>
      </c>
      <c r="E4660" s="2">
        <v>99.34</v>
      </c>
      <c r="F4660" s="2">
        <f t="shared" si="73"/>
        <v>5958015.8399999999</v>
      </c>
    </row>
    <row r="4661" spans="1:6" x14ac:dyDescent="0.25">
      <c r="A4661" s="4">
        <v>44657</v>
      </c>
      <c r="B4661" t="s">
        <v>12</v>
      </c>
      <c r="C4661" t="s">
        <v>2682</v>
      </c>
      <c r="D4661" s="7">
        <f>SUMIFS($D:$D,$C:$C,C4661,$A:$A,_xlfn.MAXIFS($A:$A,$A:$A,"&lt;"&amp;A4661))+SUMIFS(Movimentacao!$D:$D,Movimentacao!$C:$C,C4661,Movimentacao!$A:$A,A4661)</f>
        <v>69622</v>
      </c>
      <c r="E4661" s="2">
        <v>90.86</v>
      </c>
      <c r="F4661" s="2">
        <f t="shared" si="73"/>
        <v>6325854.9199999999</v>
      </c>
    </row>
    <row r="4662" spans="1:6" x14ac:dyDescent="0.25">
      <c r="A4662" s="4">
        <v>44657</v>
      </c>
      <c r="B4662" t="s">
        <v>12</v>
      </c>
      <c r="C4662" t="s">
        <v>2695</v>
      </c>
      <c r="D4662" s="7">
        <f>SUMIFS($D:$D,$C:$C,C4662,$A:$A,_xlfn.MAXIFS($A:$A,$A:$A,"&lt;"&amp;A4662))+SUMIFS(Movimentacao!$D:$D,Movimentacao!$C:$C,C4662,Movimentacao!$A:$A,A4662)</f>
        <v>20550</v>
      </c>
      <c r="E4662" s="2">
        <v>103.85</v>
      </c>
      <c r="F4662" s="2">
        <f t="shared" si="73"/>
        <v>2134117.5</v>
      </c>
    </row>
    <row r="4663" spans="1:6" x14ac:dyDescent="0.25">
      <c r="A4663" s="4">
        <v>44657</v>
      </c>
      <c r="B4663" t="s">
        <v>12</v>
      </c>
      <c r="C4663" t="s">
        <v>2694</v>
      </c>
      <c r="D4663" s="7">
        <f>SUMIFS($D:$D,$C:$C,C4663,$A:$A,_xlfn.MAXIFS($A:$A,$A:$A,"&lt;"&amp;A4663))+SUMIFS(Movimentacao!$D:$D,Movimentacao!$C:$C,C4663,Movimentacao!$A:$A,A4663)</f>
        <v>39976</v>
      </c>
      <c r="E4663" s="2">
        <v>103</v>
      </c>
      <c r="F4663" s="2">
        <f t="shared" si="73"/>
        <v>4117528</v>
      </c>
    </row>
    <row r="4664" spans="1:6" x14ac:dyDescent="0.25">
      <c r="A4664" s="4">
        <v>44657</v>
      </c>
      <c r="B4664" t="s">
        <v>12</v>
      </c>
      <c r="C4664" t="s">
        <v>2691</v>
      </c>
      <c r="D4664" s="7">
        <f>SUMIFS($D:$D,$C:$C,C4664,$A:$A,_xlfn.MAXIFS($A:$A,$A:$A,"&lt;"&amp;A4664))+SUMIFS(Movimentacao!$D:$D,Movimentacao!$C:$C,C4664,Movimentacao!$A:$A,A4664)</f>
        <v>103215</v>
      </c>
      <c r="E4664" s="2">
        <v>103.85</v>
      </c>
      <c r="F4664" s="2">
        <f t="shared" si="73"/>
        <v>10718877.75</v>
      </c>
    </row>
    <row r="4665" spans="1:6" x14ac:dyDescent="0.25">
      <c r="A4665" s="4">
        <v>44657</v>
      </c>
      <c r="B4665" t="s">
        <v>12</v>
      </c>
      <c r="C4665" t="s">
        <v>2690</v>
      </c>
      <c r="D4665" s="7">
        <f>SUMIFS($D:$D,$C:$C,C4665,$A:$A,_xlfn.MAXIFS($A:$A,$A:$A,"&lt;"&amp;A4665))+SUMIFS(Movimentacao!$D:$D,Movimentacao!$C:$C,C4665,Movimentacao!$A:$A,A4665)</f>
        <v>56908</v>
      </c>
      <c r="E4665" s="2">
        <v>90.24</v>
      </c>
      <c r="F4665" s="2">
        <f t="shared" si="73"/>
        <v>5135377.92</v>
      </c>
    </row>
    <row r="4666" spans="1:6" x14ac:dyDescent="0.25">
      <c r="A4666" s="4">
        <v>44657</v>
      </c>
      <c r="B4666" t="s">
        <v>12</v>
      </c>
      <c r="C4666" t="s">
        <v>2685</v>
      </c>
      <c r="D4666" s="7">
        <f>SUMIFS($D:$D,$C:$C,C4666,$A:$A,_xlfn.MAXIFS($A:$A,$A:$A,"&lt;"&amp;A4666))+SUMIFS(Movimentacao!$D:$D,Movimentacao!$C:$C,C4666,Movimentacao!$A:$A,A4666)</f>
        <v>120781</v>
      </c>
      <c r="E4666" s="2">
        <v>102.06</v>
      </c>
      <c r="F4666" s="2">
        <f t="shared" si="73"/>
        <v>12326908.859999999</v>
      </c>
    </row>
    <row r="4667" spans="1:6" x14ac:dyDescent="0.25">
      <c r="A4667" s="4">
        <v>44657</v>
      </c>
      <c r="B4667" t="s">
        <v>12</v>
      </c>
      <c r="C4667" t="s">
        <v>2689</v>
      </c>
      <c r="D4667" s="7">
        <f>SUMIFS($D:$D,$C:$C,C4667,$A:$A,_xlfn.MAXIFS($A:$A,$A:$A,"&lt;"&amp;A4667))+SUMIFS(Movimentacao!$D:$D,Movimentacao!$C:$C,C4667,Movimentacao!$A:$A,A4667)</f>
        <v>242226</v>
      </c>
      <c r="E4667" s="2">
        <v>101.55</v>
      </c>
      <c r="F4667" s="2">
        <f t="shared" si="73"/>
        <v>24598050.300000001</v>
      </c>
    </row>
    <row r="4668" spans="1:6" x14ac:dyDescent="0.25">
      <c r="A4668" s="4">
        <v>44657</v>
      </c>
      <c r="B4668" t="s">
        <v>12</v>
      </c>
      <c r="C4668" t="s">
        <v>2687</v>
      </c>
      <c r="D4668" s="7">
        <f>SUMIFS($D:$D,$C:$C,C4668,$A:$A,_xlfn.MAXIFS($A:$A,$A:$A,"&lt;"&amp;A4668))+SUMIFS(Movimentacao!$D:$D,Movimentacao!$C:$C,C4668,Movimentacao!$A:$A,A4668)</f>
        <v>51911</v>
      </c>
      <c r="E4668" s="2">
        <v>74.540000000000006</v>
      </c>
      <c r="F4668" s="2">
        <f t="shared" si="73"/>
        <v>3869445.9400000004</v>
      </c>
    </row>
    <row r="4669" spans="1:6" x14ac:dyDescent="0.25">
      <c r="A4669" s="4">
        <v>44657</v>
      </c>
      <c r="B4669" t="s">
        <v>12</v>
      </c>
      <c r="C4669" t="s">
        <v>2680</v>
      </c>
      <c r="D4669" s="7">
        <f>SUMIFS($D:$D,$C:$C,C4669,$A:$A,_xlfn.MAXIFS($A:$A,$A:$A,"&lt;"&amp;A4669))+SUMIFS(Movimentacao!$D:$D,Movimentacao!$C:$C,C4669,Movimentacao!$A:$A,A4669)</f>
        <v>132008</v>
      </c>
      <c r="E4669" s="2">
        <v>103.88</v>
      </c>
      <c r="F4669" s="2">
        <f t="shared" si="73"/>
        <v>13712991.039999999</v>
      </c>
    </row>
    <row r="4670" spans="1:6" x14ac:dyDescent="0.25">
      <c r="A4670" s="4">
        <v>44657</v>
      </c>
      <c r="B4670" t="s">
        <v>12</v>
      </c>
      <c r="C4670" t="s">
        <v>2672</v>
      </c>
      <c r="D4670" s="7">
        <f>SUMIFS($D:$D,$C:$C,C4670,$A:$A,_xlfn.MAXIFS($A:$A,$A:$A,"&lt;"&amp;A4670))+SUMIFS(Movimentacao!$D:$D,Movimentacao!$C:$C,C4670,Movimentacao!$A:$A,A4670)</f>
        <v>11917</v>
      </c>
      <c r="E4670" s="2">
        <v>73.84</v>
      </c>
      <c r="F4670" s="2">
        <f t="shared" si="73"/>
        <v>879951.28</v>
      </c>
    </row>
    <row r="4671" spans="1:6" x14ac:dyDescent="0.25">
      <c r="A4671" s="4">
        <v>44657</v>
      </c>
      <c r="B4671" t="s">
        <v>12</v>
      </c>
      <c r="C4671" t="s">
        <v>47</v>
      </c>
      <c r="D4671" s="7">
        <f>SUMIFS($D:$D,$C:$C,C4671,$A:$A,_xlfn.MAXIFS($A:$A,$A:$A,"&lt;"&amp;A4671))+SUMIFS(Movimentacao!$D:$D,Movimentacao!$C:$C,C4671,Movimentacao!$A:$A,A4671)</f>
        <v>63423</v>
      </c>
      <c r="E4671" s="2">
        <v>78.89</v>
      </c>
      <c r="F4671" s="2">
        <f t="shared" si="73"/>
        <v>5003440.47</v>
      </c>
    </row>
    <row r="4672" spans="1:6" x14ac:dyDescent="0.25">
      <c r="A4672" s="4">
        <v>44657</v>
      </c>
      <c r="B4672" t="s">
        <v>12</v>
      </c>
      <c r="C4672" t="s">
        <v>56</v>
      </c>
      <c r="D4672" s="7">
        <f>SUMIFS($D:$D,$C:$C,C4672,$A:$A,_xlfn.MAXIFS($A:$A,$A:$A,"&lt;"&amp;A4672))+SUMIFS(Movimentacao!$D:$D,Movimentacao!$C:$C,C4672,Movimentacao!$A:$A,A4672)</f>
        <v>23299</v>
      </c>
      <c r="E4672" s="2">
        <v>95.55</v>
      </c>
      <c r="F4672" s="2">
        <f t="shared" si="73"/>
        <v>2226219.4499999997</v>
      </c>
    </row>
    <row r="4673" spans="1:6" x14ac:dyDescent="0.25">
      <c r="A4673" s="4">
        <v>44657</v>
      </c>
      <c r="B4673" t="s">
        <v>12</v>
      </c>
      <c r="C4673" t="s">
        <v>55</v>
      </c>
      <c r="D4673" s="7">
        <f>SUMIFS($D:$D,$C:$C,C4673,$A:$A,_xlfn.MAXIFS($A:$A,$A:$A,"&lt;"&amp;A4673))+SUMIFS(Movimentacao!$D:$D,Movimentacao!$C:$C,C4673,Movimentacao!$A:$A,A4673)</f>
        <v>30794</v>
      </c>
      <c r="E4673" s="2">
        <v>96.61</v>
      </c>
      <c r="F4673" s="2">
        <f t="shared" si="73"/>
        <v>2975008.34</v>
      </c>
    </row>
    <row r="4674" spans="1:6" x14ac:dyDescent="0.25">
      <c r="A4674" s="4">
        <v>44657</v>
      </c>
      <c r="B4674" t="s">
        <v>12</v>
      </c>
      <c r="C4674" t="s">
        <v>54</v>
      </c>
      <c r="D4674" s="7">
        <f>SUMIFS($D:$D,$C:$C,C4674,$A:$A,_xlfn.MAXIFS($A:$A,$A:$A,"&lt;"&amp;A4674))+SUMIFS(Movimentacao!$D:$D,Movimentacao!$C:$C,C4674,Movimentacao!$A:$A,A4674)</f>
        <v>84256</v>
      </c>
      <c r="E4674" s="2">
        <v>48.61</v>
      </c>
      <c r="F4674" s="2">
        <f t="shared" si="73"/>
        <v>4095684.16</v>
      </c>
    </row>
    <row r="4675" spans="1:6" x14ac:dyDescent="0.25">
      <c r="A4675" s="4">
        <v>44657</v>
      </c>
      <c r="B4675" t="s">
        <v>12</v>
      </c>
      <c r="C4675" t="s">
        <v>52</v>
      </c>
      <c r="D4675" s="7">
        <f>SUMIFS($D:$D,$C:$C,C4675,$A:$A,_xlfn.MAXIFS($A:$A,$A:$A,"&lt;"&amp;A4675))+SUMIFS(Movimentacao!$D:$D,Movimentacao!$C:$C,C4675,Movimentacao!$A:$A,A4675)</f>
        <v>130374</v>
      </c>
      <c r="E4675" s="2">
        <v>95.75</v>
      </c>
      <c r="F4675" s="2">
        <f t="shared" si="73"/>
        <v>12483310.5</v>
      </c>
    </row>
    <row r="4676" spans="1:6" x14ac:dyDescent="0.25">
      <c r="A4676" s="4">
        <v>44657</v>
      </c>
      <c r="B4676" t="s">
        <v>12</v>
      </c>
      <c r="C4676" t="s">
        <v>51</v>
      </c>
      <c r="D4676" s="7">
        <f>SUMIFS($D:$D,$C:$C,C4676,$A:$A,_xlfn.MAXIFS($A:$A,$A:$A,"&lt;"&amp;A4676))+SUMIFS(Movimentacao!$D:$D,Movimentacao!$C:$C,C4676,Movimentacao!$A:$A,A4676)</f>
        <v>42034</v>
      </c>
      <c r="E4676" s="2">
        <v>115.5</v>
      </c>
      <c r="F4676" s="2">
        <f t="shared" si="73"/>
        <v>4854927</v>
      </c>
    </row>
    <row r="4677" spans="1:6" x14ac:dyDescent="0.25">
      <c r="A4677" s="4">
        <v>44657</v>
      </c>
      <c r="B4677" t="s">
        <v>12</v>
      </c>
      <c r="C4677" t="s">
        <v>50</v>
      </c>
      <c r="D4677" s="7">
        <f>SUMIFS($D:$D,$C:$C,C4677,$A:$A,_xlfn.MAXIFS($A:$A,$A:$A,"&lt;"&amp;A4677))+SUMIFS(Movimentacao!$D:$D,Movimentacao!$C:$C,C4677,Movimentacao!$A:$A,A4677)</f>
        <v>56355</v>
      </c>
      <c r="E4677" s="2">
        <v>99</v>
      </c>
      <c r="F4677" s="2">
        <f t="shared" si="73"/>
        <v>5579145</v>
      </c>
    </row>
    <row r="4678" spans="1:6" x14ac:dyDescent="0.25">
      <c r="A4678" s="4">
        <v>44657</v>
      </c>
      <c r="B4678" t="s">
        <v>12</v>
      </c>
      <c r="C4678" t="s">
        <v>49</v>
      </c>
      <c r="D4678" s="7">
        <f>SUMIFS($D:$D,$C:$C,C4678,$A:$A,_xlfn.MAXIFS($A:$A,$A:$A,"&lt;"&amp;A4678))+SUMIFS(Movimentacao!$D:$D,Movimentacao!$C:$C,C4678,Movimentacao!$A:$A,A4678)</f>
        <v>32774</v>
      </c>
      <c r="E4678" s="2">
        <v>74.27</v>
      </c>
      <c r="F4678" s="2">
        <f t="shared" si="73"/>
        <v>2434124.98</v>
      </c>
    </row>
    <row r="4679" spans="1:6" x14ac:dyDescent="0.25">
      <c r="A4679" s="4">
        <v>44657</v>
      </c>
      <c r="B4679" t="s">
        <v>12</v>
      </c>
      <c r="C4679" t="s">
        <v>48</v>
      </c>
      <c r="D4679" s="7">
        <f>SUMIFS($D:$D,$C:$C,C4679,$A:$A,_xlfn.MAXIFS($A:$A,$A:$A,"&lt;"&amp;A4679))+SUMIFS(Movimentacao!$D:$D,Movimentacao!$C:$C,C4679,Movimentacao!$A:$A,A4679)</f>
        <v>30959</v>
      </c>
      <c r="E4679" s="2">
        <v>99.73</v>
      </c>
      <c r="F4679" s="2">
        <f t="shared" si="73"/>
        <v>3087541.0700000003</v>
      </c>
    </row>
    <row r="4680" spans="1:6" x14ac:dyDescent="0.25">
      <c r="A4680" s="4">
        <v>44657</v>
      </c>
      <c r="B4680" t="s">
        <v>12</v>
      </c>
      <c r="C4680" t="s">
        <v>2671</v>
      </c>
      <c r="D4680" s="7">
        <f>SUMIFS($D:$D,$C:$C,C4680,$A:$A,_xlfn.MAXIFS($A:$A,$A:$A,"&lt;"&amp;A4680))+SUMIFS(Movimentacao!$D:$D,Movimentacao!$C:$C,C4680,Movimentacao!$A:$A,A4680)</f>
        <v>27308</v>
      </c>
      <c r="E4680" s="2">
        <v>178.66</v>
      </c>
      <c r="F4680" s="2">
        <f t="shared" si="73"/>
        <v>4878847.28</v>
      </c>
    </row>
    <row r="4681" spans="1:6" x14ac:dyDescent="0.25">
      <c r="A4681" s="4">
        <v>44658</v>
      </c>
      <c r="B4681" t="s">
        <v>12</v>
      </c>
      <c r="C4681" t="s">
        <v>2695</v>
      </c>
      <c r="D4681" s="7">
        <f>SUMIFS($D:$D,$C:$C,C4681,$A:$A,_xlfn.MAXIFS($A:$A,$A:$A,"&lt;"&amp;A4681))+SUMIFS(Movimentacao!$D:$D,Movimentacao!$C:$C,C4681,Movimentacao!$A:$A,A4681)</f>
        <v>20550</v>
      </c>
      <c r="E4681" s="2">
        <v>103.8</v>
      </c>
      <c r="F4681" s="2">
        <f t="shared" ref="F4681:F4744" si="74">D4681*E4681</f>
        <v>2133090</v>
      </c>
    </row>
    <row r="4682" spans="1:6" x14ac:dyDescent="0.25">
      <c r="A4682" s="4">
        <v>44658</v>
      </c>
      <c r="B4682" t="s">
        <v>12</v>
      </c>
      <c r="C4682" t="s">
        <v>2682</v>
      </c>
      <c r="D4682" s="7">
        <f>SUMIFS($D:$D,$C:$C,C4682,$A:$A,_xlfn.MAXIFS($A:$A,$A:$A,"&lt;"&amp;A4682))+SUMIFS(Movimentacao!$D:$D,Movimentacao!$C:$C,C4682,Movimentacao!$A:$A,A4682)</f>
        <v>67528</v>
      </c>
      <c r="E4682" s="2">
        <v>91.08</v>
      </c>
      <c r="F4682" s="2">
        <f t="shared" si="74"/>
        <v>6150450.2400000002</v>
      </c>
    </row>
    <row r="4683" spans="1:6" x14ac:dyDescent="0.25">
      <c r="A4683" s="4">
        <v>44658</v>
      </c>
      <c r="B4683" t="s">
        <v>12</v>
      </c>
      <c r="C4683" t="s">
        <v>2687</v>
      </c>
      <c r="D4683" s="7">
        <f>SUMIFS($D:$D,$C:$C,C4683,$A:$A,_xlfn.MAXIFS($A:$A,$A:$A,"&lt;"&amp;A4683))+SUMIFS(Movimentacao!$D:$D,Movimentacao!$C:$C,C4683,Movimentacao!$A:$A,A4683)</f>
        <v>51911</v>
      </c>
      <c r="E4683" s="2">
        <v>75</v>
      </c>
      <c r="F4683" s="2">
        <f t="shared" si="74"/>
        <v>3893325</v>
      </c>
    </row>
    <row r="4684" spans="1:6" x14ac:dyDescent="0.25">
      <c r="A4684" s="4">
        <v>44658</v>
      </c>
      <c r="B4684" t="s">
        <v>12</v>
      </c>
      <c r="C4684" t="s">
        <v>2689</v>
      </c>
      <c r="D4684" s="7">
        <f>SUMIFS($D:$D,$C:$C,C4684,$A:$A,_xlfn.MAXIFS($A:$A,$A:$A,"&lt;"&amp;A4684))+SUMIFS(Movimentacao!$D:$D,Movimentacao!$C:$C,C4684,Movimentacao!$A:$A,A4684)</f>
        <v>240607</v>
      </c>
      <c r="E4684" s="2">
        <v>101.25</v>
      </c>
      <c r="F4684" s="2">
        <f t="shared" si="74"/>
        <v>24361458.75</v>
      </c>
    </row>
    <row r="4685" spans="1:6" x14ac:dyDescent="0.25">
      <c r="A4685" s="4">
        <v>44658</v>
      </c>
      <c r="B4685" t="s">
        <v>12</v>
      </c>
      <c r="C4685" t="s">
        <v>2680</v>
      </c>
      <c r="D4685" s="7">
        <f>SUMIFS($D:$D,$C:$C,C4685,$A:$A,_xlfn.MAXIFS($A:$A,$A:$A,"&lt;"&amp;A4685))+SUMIFS(Movimentacao!$D:$D,Movimentacao!$C:$C,C4685,Movimentacao!$A:$A,A4685)</f>
        <v>128633</v>
      </c>
      <c r="E4685" s="2">
        <v>103.4</v>
      </c>
      <c r="F4685" s="2">
        <f t="shared" si="74"/>
        <v>13300652.200000001</v>
      </c>
    </row>
    <row r="4686" spans="1:6" x14ac:dyDescent="0.25">
      <c r="A4686" s="4">
        <v>44658</v>
      </c>
      <c r="B4686" t="s">
        <v>12</v>
      </c>
      <c r="C4686" t="s">
        <v>2690</v>
      </c>
      <c r="D4686" s="7">
        <f>SUMIFS($D:$D,$C:$C,C4686,$A:$A,_xlfn.MAXIFS($A:$A,$A:$A,"&lt;"&amp;A4686))+SUMIFS(Movimentacao!$D:$D,Movimentacao!$C:$C,C4686,Movimentacao!$A:$A,A4686)</f>
        <v>56908</v>
      </c>
      <c r="E4686" s="2">
        <v>90.14</v>
      </c>
      <c r="F4686" s="2">
        <f t="shared" si="74"/>
        <v>5129687.12</v>
      </c>
    </row>
    <row r="4687" spans="1:6" x14ac:dyDescent="0.25">
      <c r="A4687" s="4">
        <v>44658</v>
      </c>
      <c r="B4687" t="s">
        <v>12</v>
      </c>
      <c r="C4687" t="s">
        <v>2691</v>
      </c>
      <c r="D4687" s="7">
        <f>SUMIFS($D:$D,$C:$C,C4687,$A:$A,_xlfn.MAXIFS($A:$A,$A:$A,"&lt;"&amp;A4687))+SUMIFS(Movimentacao!$D:$D,Movimentacao!$C:$C,C4687,Movimentacao!$A:$A,A4687)</f>
        <v>103215</v>
      </c>
      <c r="E4687" s="2">
        <v>103.8</v>
      </c>
      <c r="F4687" s="2">
        <f t="shared" si="74"/>
        <v>10713717</v>
      </c>
    </row>
    <row r="4688" spans="1:6" x14ac:dyDescent="0.25">
      <c r="A4688" s="4">
        <v>44658</v>
      </c>
      <c r="B4688" t="s">
        <v>12</v>
      </c>
      <c r="C4688" t="s">
        <v>2694</v>
      </c>
      <c r="D4688" s="7">
        <f>SUMIFS($D:$D,$C:$C,C4688,$A:$A,_xlfn.MAXIFS($A:$A,$A:$A,"&lt;"&amp;A4688))+SUMIFS(Movimentacao!$D:$D,Movimentacao!$C:$C,C4688,Movimentacao!$A:$A,A4688)</f>
        <v>39976</v>
      </c>
      <c r="E4688" s="2">
        <v>102.85</v>
      </c>
      <c r="F4688" s="2">
        <f t="shared" si="74"/>
        <v>4111531.5999999996</v>
      </c>
    </row>
    <row r="4689" spans="1:6" x14ac:dyDescent="0.25">
      <c r="A4689" s="4">
        <v>44658</v>
      </c>
      <c r="B4689" t="s">
        <v>12</v>
      </c>
      <c r="C4689" t="s">
        <v>2685</v>
      </c>
      <c r="D4689" s="7">
        <f>SUMIFS($D:$D,$C:$C,C4689,$A:$A,_xlfn.MAXIFS($A:$A,$A:$A,"&lt;"&amp;A4689))+SUMIFS(Movimentacao!$D:$D,Movimentacao!$C:$C,C4689,Movimentacao!$A:$A,A4689)</f>
        <v>120781</v>
      </c>
      <c r="E4689" s="2">
        <v>101.06</v>
      </c>
      <c r="F4689" s="2">
        <f t="shared" si="74"/>
        <v>12206127.859999999</v>
      </c>
    </row>
    <row r="4690" spans="1:6" x14ac:dyDescent="0.25">
      <c r="A4690" s="4">
        <v>44658</v>
      </c>
      <c r="B4690" t="s">
        <v>12</v>
      </c>
      <c r="C4690" t="s">
        <v>2672</v>
      </c>
      <c r="D4690" s="7">
        <f>SUMIFS($D:$D,$C:$C,C4690,$A:$A,_xlfn.MAXIFS($A:$A,$A:$A,"&lt;"&amp;A4690))+SUMIFS(Movimentacao!$D:$D,Movimentacao!$C:$C,C4690,Movimentacao!$A:$A,A4690)</f>
        <v>11767</v>
      </c>
      <c r="E4690" s="2">
        <v>74.180000000000007</v>
      </c>
      <c r="F4690" s="2">
        <f t="shared" si="74"/>
        <v>872876.06</v>
      </c>
    </row>
    <row r="4691" spans="1:6" x14ac:dyDescent="0.25">
      <c r="A4691" s="4">
        <v>44658</v>
      </c>
      <c r="B4691" t="s">
        <v>12</v>
      </c>
      <c r="C4691" t="s">
        <v>55</v>
      </c>
      <c r="D4691" s="7">
        <f>SUMIFS($D:$D,$C:$C,C4691,$A:$A,_xlfn.MAXIFS($A:$A,$A:$A,"&lt;"&amp;A4691))+SUMIFS(Movimentacao!$D:$D,Movimentacao!$C:$C,C4691,Movimentacao!$A:$A,A4691)</f>
        <v>30794</v>
      </c>
      <c r="E4691" s="2">
        <v>96.83</v>
      </c>
      <c r="F4691" s="2">
        <f t="shared" si="74"/>
        <v>2981783.02</v>
      </c>
    </row>
    <row r="4692" spans="1:6" x14ac:dyDescent="0.25">
      <c r="A4692" s="4">
        <v>44658</v>
      </c>
      <c r="B4692" t="s">
        <v>12</v>
      </c>
      <c r="C4692" t="s">
        <v>56</v>
      </c>
      <c r="D4692" s="7">
        <f>SUMIFS($D:$D,$C:$C,C4692,$A:$A,_xlfn.MAXIFS($A:$A,$A:$A,"&lt;"&amp;A4692))+SUMIFS(Movimentacao!$D:$D,Movimentacao!$C:$C,C4692,Movimentacao!$A:$A,A4692)</f>
        <v>23299</v>
      </c>
      <c r="E4692" s="2">
        <v>95.7</v>
      </c>
      <c r="F4692" s="2">
        <f t="shared" si="74"/>
        <v>2229714.3000000003</v>
      </c>
    </row>
    <row r="4693" spans="1:6" x14ac:dyDescent="0.25">
      <c r="A4693" s="4">
        <v>44658</v>
      </c>
      <c r="B4693" t="s">
        <v>12</v>
      </c>
      <c r="C4693" t="s">
        <v>54</v>
      </c>
      <c r="D4693" s="7">
        <f>SUMIFS($D:$D,$C:$C,C4693,$A:$A,_xlfn.MAXIFS($A:$A,$A:$A,"&lt;"&amp;A4693))+SUMIFS(Movimentacao!$D:$D,Movimentacao!$C:$C,C4693,Movimentacao!$A:$A,A4693)</f>
        <v>84256</v>
      </c>
      <c r="E4693" s="2">
        <v>48.75</v>
      </c>
      <c r="F4693" s="2">
        <f t="shared" si="74"/>
        <v>4107480</v>
      </c>
    </row>
    <row r="4694" spans="1:6" x14ac:dyDescent="0.25">
      <c r="A4694" s="4">
        <v>44658</v>
      </c>
      <c r="B4694" t="s">
        <v>12</v>
      </c>
      <c r="C4694" t="s">
        <v>52</v>
      </c>
      <c r="D4694" s="7">
        <f>SUMIFS($D:$D,$C:$C,C4694,$A:$A,_xlfn.MAXIFS($A:$A,$A:$A,"&lt;"&amp;A4694))+SUMIFS(Movimentacao!$D:$D,Movimentacao!$C:$C,C4694,Movimentacao!$A:$A,A4694)</f>
        <v>127632</v>
      </c>
      <c r="E4694" s="2">
        <v>94.93</v>
      </c>
      <c r="F4694" s="2">
        <f t="shared" si="74"/>
        <v>12116105.760000002</v>
      </c>
    </row>
    <row r="4695" spans="1:6" x14ac:dyDescent="0.25">
      <c r="A4695" s="4">
        <v>44658</v>
      </c>
      <c r="B4695" t="s">
        <v>12</v>
      </c>
      <c r="C4695" t="s">
        <v>51</v>
      </c>
      <c r="D4695" s="7">
        <f>SUMIFS($D:$D,$C:$C,C4695,$A:$A,_xlfn.MAXIFS($A:$A,$A:$A,"&lt;"&amp;A4695))+SUMIFS(Movimentacao!$D:$D,Movimentacao!$C:$C,C4695,Movimentacao!$A:$A,A4695)</f>
        <v>42034</v>
      </c>
      <c r="E4695" s="2">
        <v>115.72</v>
      </c>
      <c r="F4695" s="2">
        <f t="shared" si="74"/>
        <v>4864174.4799999995</v>
      </c>
    </row>
    <row r="4696" spans="1:6" x14ac:dyDescent="0.25">
      <c r="A4696" s="4">
        <v>44658</v>
      </c>
      <c r="B4696" t="s">
        <v>12</v>
      </c>
      <c r="C4696" t="s">
        <v>50</v>
      </c>
      <c r="D4696" s="7">
        <f>SUMIFS($D:$D,$C:$C,C4696,$A:$A,_xlfn.MAXIFS($A:$A,$A:$A,"&lt;"&amp;A4696))+SUMIFS(Movimentacao!$D:$D,Movimentacao!$C:$C,C4696,Movimentacao!$A:$A,A4696)</f>
        <v>55324</v>
      </c>
      <c r="E4696" s="2">
        <v>99.48</v>
      </c>
      <c r="F4696" s="2">
        <f t="shared" si="74"/>
        <v>5503631.5200000005</v>
      </c>
    </row>
    <row r="4697" spans="1:6" x14ac:dyDescent="0.25">
      <c r="A4697" s="4">
        <v>44658</v>
      </c>
      <c r="B4697" t="s">
        <v>12</v>
      </c>
      <c r="C4697" t="s">
        <v>49</v>
      </c>
      <c r="D4697" s="7">
        <f>SUMIFS($D:$D,$C:$C,C4697,$A:$A,_xlfn.MAXIFS($A:$A,$A:$A,"&lt;"&amp;A4697))+SUMIFS(Movimentacao!$D:$D,Movimentacao!$C:$C,C4697,Movimentacao!$A:$A,A4697)</f>
        <v>32774</v>
      </c>
      <c r="E4697" s="2">
        <v>74.23</v>
      </c>
      <c r="F4697" s="2">
        <f t="shared" si="74"/>
        <v>2432814.02</v>
      </c>
    </row>
    <row r="4698" spans="1:6" x14ac:dyDescent="0.25">
      <c r="A4698" s="4">
        <v>44658</v>
      </c>
      <c r="B4698" t="s">
        <v>12</v>
      </c>
      <c r="C4698" t="s">
        <v>48</v>
      </c>
      <c r="D4698" s="7">
        <f>SUMIFS($D:$D,$C:$C,C4698,$A:$A,_xlfn.MAXIFS($A:$A,$A:$A,"&lt;"&amp;A4698))+SUMIFS(Movimentacao!$D:$D,Movimentacao!$C:$C,C4698,Movimentacao!$A:$A,A4698)</f>
        <v>30154</v>
      </c>
      <c r="E4698" s="2">
        <v>99.94</v>
      </c>
      <c r="F4698" s="2">
        <f t="shared" si="74"/>
        <v>3013590.76</v>
      </c>
    </row>
    <row r="4699" spans="1:6" x14ac:dyDescent="0.25">
      <c r="A4699" s="4">
        <v>44658</v>
      </c>
      <c r="B4699" t="s">
        <v>12</v>
      </c>
      <c r="C4699" t="s">
        <v>47</v>
      </c>
      <c r="D4699" s="7">
        <f>SUMIFS($D:$D,$C:$C,C4699,$A:$A,_xlfn.MAXIFS($A:$A,$A:$A,"&lt;"&amp;A4699))+SUMIFS(Movimentacao!$D:$D,Movimentacao!$C:$C,C4699,Movimentacao!$A:$A,A4699)</f>
        <v>62577</v>
      </c>
      <c r="E4699" s="2">
        <v>80</v>
      </c>
      <c r="F4699" s="2">
        <f t="shared" si="74"/>
        <v>5006160</v>
      </c>
    </row>
    <row r="4700" spans="1:6" x14ac:dyDescent="0.25">
      <c r="A4700" s="4">
        <v>44658</v>
      </c>
      <c r="B4700" t="s">
        <v>12</v>
      </c>
      <c r="C4700" t="s">
        <v>2671</v>
      </c>
      <c r="D4700" s="7">
        <f>SUMIFS($D:$D,$C:$C,C4700,$A:$A,_xlfn.MAXIFS($A:$A,$A:$A,"&lt;"&amp;A4700))+SUMIFS(Movimentacao!$D:$D,Movimentacao!$C:$C,C4700,Movimentacao!$A:$A,A4700)</f>
        <v>26649</v>
      </c>
      <c r="E4700" s="2">
        <v>174.81</v>
      </c>
      <c r="F4700" s="2">
        <f t="shared" si="74"/>
        <v>4658511.6900000004</v>
      </c>
    </row>
    <row r="4701" spans="1:6" x14ac:dyDescent="0.25">
      <c r="A4701" s="4">
        <v>44659</v>
      </c>
      <c r="B4701" t="s">
        <v>12</v>
      </c>
      <c r="C4701" t="s">
        <v>2682</v>
      </c>
      <c r="D4701" s="7">
        <f>SUMIFS($D:$D,$C:$C,C4701,$A:$A,_xlfn.MAXIFS($A:$A,$A:$A,"&lt;"&amp;A4701))+SUMIFS(Movimentacao!$D:$D,Movimentacao!$C:$C,C4701,Movimentacao!$A:$A,A4701)</f>
        <v>67528</v>
      </c>
      <c r="E4701" s="2">
        <v>90.5</v>
      </c>
      <c r="F4701" s="2">
        <f t="shared" si="74"/>
        <v>6111284</v>
      </c>
    </row>
    <row r="4702" spans="1:6" x14ac:dyDescent="0.25">
      <c r="A4702" s="4">
        <v>44659</v>
      </c>
      <c r="B4702" t="s">
        <v>12</v>
      </c>
      <c r="C4702" t="s">
        <v>2687</v>
      </c>
      <c r="D4702" s="7">
        <f>SUMIFS($D:$D,$C:$C,C4702,$A:$A,_xlfn.MAXIFS($A:$A,$A:$A,"&lt;"&amp;A4702))+SUMIFS(Movimentacao!$D:$D,Movimentacao!$C:$C,C4702,Movimentacao!$A:$A,A4702)</f>
        <v>51911</v>
      </c>
      <c r="E4702" s="2">
        <v>74.7</v>
      </c>
      <c r="F4702" s="2">
        <f t="shared" si="74"/>
        <v>3877751.7</v>
      </c>
    </row>
    <row r="4703" spans="1:6" x14ac:dyDescent="0.25">
      <c r="A4703" s="4">
        <v>44659</v>
      </c>
      <c r="B4703" t="s">
        <v>12</v>
      </c>
      <c r="C4703" t="s">
        <v>2689</v>
      </c>
      <c r="D4703" s="7">
        <f>SUMIFS($D:$D,$C:$C,C4703,$A:$A,_xlfn.MAXIFS($A:$A,$A:$A,"&lt;"&amp;A4703))+SUMIFS(Movimentacao!$D:$D,Movimentacao!$C:$C,C4703,Movimentacao!$A:$A,A4703)</f>
        <v>240607</v>
      </c>
      <c r="E4703" s="2">
        <v>102.04</v>
      </c>
      <c r="F4703" s="2">
        <f t="shared" si="74"/>
        <v>24551538.280000001</v>
      </c>
    </row>
    <row r="4704" spans="1:6" x14ac:dyDescent="0.25">
      <c r="A4704" s="4">
        <v>44659</v>
      </c>
      <c r="B4704" t="s">
        <v>12</v>
      </c>
      <c r="C4704" t="s">
        <v>2694</v>
      </c>
      <c r="D4704" s="7">
        <f>SUMIFS($D:$D,$C:$C,C4704,$A:$A,_xlfn.MAXIFS($A:$A,$A:$A,"&lt;"&amp;A4704))+SUMIFS(Movimentacao!$D:$D,Movimentacao!$C:$C,C4704,Movimentacao!$A:$A,A4704)</f>
        <v>39976</v>
      </c>
      <c r="E4704" s="2">
        <v>102.94</v>
      </c>
      <c r="F4704" s="2">
        <f t="shared" si="74"/>
        <v>4115129.44</v>
      </c>
    </row>
    <row r="4705" spans="1:6" x14ac:dyDescent="0.25">
      <c r="A4705" s="4">
        <v>44659</v>
      </c>
      <c r="B4705" t="s">
        <v>12</v>
      </c>
      <c r="C4705" t="s">
        <v>2690</v>
      </c>
      <c r="D4705" s="7">
        <f>SUMIFS($D:$D,$C:$C,C4705,$A:$A,_xlfn.MAXIFS($A:$A,$A:$A,"&lt;"&amp;A4705))+SUMIFS(Movimentacao!$D:$D,Movimentacao!$C:$C,C4705,Movimentacao!$A:$A,A4705)</f>
        <v>56908</v>
      </c>
      <c r="E4705" s="2">
        <v>89.99</v>
      </c>
      <c r="F4705" s="2">
        <f t="shared" si="74"/>
        <v>5121150.92</v>
      </c>
    </row>
    <row r="4706" spans="1:6" x14ac:dyDescent="0.25">
      <c r="A4706" s="4">
        <v>44659</v>
      </c>
      <c r="B4706" t="s">
        <v>12</v>
      </c>
      <c r="C4706" t="s">
        <v>2691</v>
      </c>
      <c r="D4706" s="7">
        <f>SUMIFS($D:$D,$C:$C,C4706,$A:$A,_xlfn.MAXIFS($A:$A,$A:$A,"&lt;"&amp;A4706))+SUMIFS(Movimentacao!$D:$D,Movimentacao!$C:$C,C4706,Movimentacao!$A:$A,A4706)</f>
        <v>103215</v>
      </c>
      <c r="E4706" s="2">
        <v>104</v>
      </c>
      <c r="F4706" s="2">
        <f t="shared" si="74"/>
        <v>10734360</v>
      </c>
    </row>
    <row r="4707" spans="1:6" x14ac:dyDescent="0.25">
      <c r="A4707" s="4">
        <v>44659</v>
      </c>
      <c r="B4707" t="s">
        <v>12</v>
      </c>
      <c r="C4707" t="s">
        <v>2680</v>
      </c>
      <c r="D4707" s="7">
        <f>SUMIFS($D:$D,$C:$C,C4707,$A:$A,_xlfn.MAXIFS($A:$A,$A:$A,"&lt;"&amp;A4707))+SUMIFS(Movimentacao!$D:$D,Movimentacao!$C:$C,C4707,Movimentacao!$A:$A,A4707)</f>
        <v>128633</v>
      </c>
      <c r="E4707" s="2">
        <v>103.21</v>
      </c>
      <c r="F4707" s="2">
        <f t="shared" si="74"/>
        <v>13276211.93</v>
      </c>
    </row>
    <row r="4708" spans="1:6" x14ac:dyDescent="0.25">
      <c r="A4708" s="4">
        <v>44659</v>
      </c>
      <c r="B4708" t="s">
        <v>12</v>
      </c>
      <c r="C4708" t="s">
        <v>2695</v>
      </c>
      <c r="D4708" s="7">
        <f>SUMIFS($D:$D,$C:$C,C4708,$A:$A,_xlfn.MAXIFS($A:$A,$A:$A,"&lt;"&amp;A4708))+SUMIFS(Movimentacao!$D:$D,Movimentacao!$C:$C,C4708,Movimentacao!$A:$A,A4708)</f>
        <v>20550</v>
      </c>
      <c r="E4708" s="2">
        <v>104</v>
      </c>
      <c r="F4708" s="2">
        <f t="shared" si="74"/>
        <v>2137200</v>
      </c>
    </row>
    <row r="4709" spans="1:6" x14ac:dyDescent="0.25">
      <c r="A4709" s="4">
        <v>44659</v>
      </c>
      <c r="B4709" t="s">
        <v>12</v>
      </c>
      <c r="C4709" t="s">
        <v>2685</v>
      </c>
      <c r="D4709" s="7">
        <f>SUMIFS($D:$D,$C:$C,C4709,$A:$A,_xlfn.MAXIFS($A:$A,$A:$A,"&lt;"&amp;A4709))+SUMIFS(Movimentacao!$D:$D,Movimentacao!$C:$C,C4709,Movimentacao!$A:$A,A4709)</f>
        <v>120781</v>
      </c>
      <c r="E4709" s="2">
        <v>101.43</v>
      </c>
      <c r="F4709" s="2">
        <f t="shared" si="74"/>
        <v>12250816.83</v>
      </c>
    </row>
    <row r="4710" spans="1:6" x14ac:dyDescent="0.25">
      <c r="A4710" s="4">
        <v>44659</v>
      </c>
      <c r="B4710" t="s">
        <v>12</v>
      </c>
      <c r="C4710" t="s">
        <v>2672</v>
      </c>
      <c r="D4710" s="7">
        <f>SUMIFS($D:$D,$C:$C,C4710,$A:$A,_xlfn.MAXIFS($A:$A,$A:$A,"&lt;"&amp;A4710))+SUMIFS(Movimentacao!$D:$D,Movimentacao!$C:$C,C4710,Movimentacao!$A:$A,A4710)</f>
        <v>11767</v>
      </c>
      <c r="E4710" s="2">
        <v>73.72</v>
      </c>
      <c r="F4710" s="2">
        <f t="shared" si="74"/>
        <v>867463.24</v>
      </c>
    </row>
    <row r="4711" spans="1:6" x14ac:dyDescent="0.25">
      <c r="A4711" s="4">
        <v>44659</v>
      </c>
      <c r="B4711" t="s">
        <v>12</v>
      </c>
      <c r="C4711" t="s">
        <v>55</v>
      </c>
      <c r="D4711" s="7">
        <f>SUMIFS($D:$D,$C:$C,C4711,$A:$A,_xlfn.MAXIFS($A:$A,$A:$A,"&lt;"&amp;A4711))+SUMIFS(Movimentacao!$D:$D,Movimentacao!$C:$C,C4711,Movimentacao!$A:$A,A4711)</f>
        <v>30794</v>
      </c>
      <c r="E4711" s="2">
        <v>96.43</v>
      </c>
      <c r="F4711" s="2">
        <f t="shared" si="74"/>
        <v>2969465.4200000004</v>
      </c>
    </row>
    <row r="4712" spans="1:6" x14ac:dyDescent="0.25">
      <c r="A4712" s="4">
        <v>44659</v>
      </c>
      <c r="B4712" t="s">
        <v>12</v>
      </c>
      <c r="C4712" t="s">
        <v>56</v>
      </c>
      <c r="D4712" s="7">
        <f>SUMIFS($D:$D,$C:$C,C4712,$A:$A,_xlfn.MAXIFS($A:$A,$A:$A,"&lt;"&amp;A4712))+SUMIFS(Movimentacao!$D:$D,Movimentacao!$C:$C,C4712,Movimentacao!$A:$A,A4712)</f>
        <v>23299</v>
      </c>
      <c r="E4712" s="2">
        <v>95.87</v>
      </c>
      <c r="F4712" s="2">
        <f t="shared" si="74"/>
        <v>2233675.13</v>
      </c>
    </row>
    <row r="4713" spans="1:6" x14ac:dyDescent="0.25">
      <c r="A4713" s="4">
        <v>44659</v>
      </c>
      <c r="B4713" t="s">
        <v>12</v>
      </c>
      <c r="C4713" t="s">
        <v>54</v>
      </c>
      <c r="D4713" s="7">
        <f>SUMIFS($D:$D,$C:$C,C4713,$A:$A,_xlfn.MAXIFS($A:$A,$A:$A,"&lt;"&amp;A4713))+SUMIFS(Movimentacao!$D:$D,Movimentacao!$C:$C,C4713,Movimentacao!$A:$A,A4713)</f>
        <v>84256</v>
      </c>
      <c r="E4713" s="2">
        <v>48.99</v>
      </c>
      <c r="F4713" s="2">
        <f t="shared" si="74"/>
        <v>4127701.44</v>
      </c>
    </row>
    <row r="4714" spans="1:6" x14ac:dyDescent="0.25">
      <c r="A4714" s="4">
        <v>44659</v>
      </c>
      <c r="B4714" t="s">
        <v>12</v>
      </c>
      <c r="C4714" t="s">
        <v>52</v>
      </c>
      <c r="D4714" s="7">
        <f>SUMIFS($D:$D,$C:$C,C4714,$A:$A,_xlfn.MAXIFS($A:$A,$A:$A,"&lt;"&amp;A4714))+SUMIFS(Movimentacao!$D:$D,Movimentacao!$C:$C,C4714,Movimentacao!$A:$A,A4714)</f>
        <v>127632</v>
      </c>
      <c r="E4714" s="2">
        <v>95.28</v>
      </c>
      <c r="F4714" s="2">
        <f t="shared" si="74"/>
        <v>12160776.960000001</v>
      </c>
    </row>
    <row r="4715" spans="1:6" x14ac:dyDescent="0.25">
      <c r="A4715" s="4">
        <v>44659</v>
      </c>
      <c r="B4715" t="s">
        <v>12</v>
      </c>
      <c r="C4715" t="s">
        <v>51</v>
      </c>
      <c r="D4715" s="7">
        <f>SUMIFS($D:$D,$C:$C,C4715,$A:$A,_xlfn.MAXIFS($A:$A,$A:$A,"&lt;"&amp;A4715))+SUMIFS(Movimentacao!$D:$D,Movimentacao!$C:$C,C4715,Movimentacao!$A:$A,A4715)</f>
        <v>42034</v>
      </c>
      <c r="E4715" s="2">
        <v>115.14</v>
      </c>
      <c r="F4715" s="2">
        <f t="shared" si="74"/>
        <v>4839794.76</v>
      </c>
    </row>
    <row r="4716" spans="1:6" x14ac:dyDescent="0.25">
      <c r="A4716" s="4">
        <v>44659</v>
      </c>
      <c r="B4716" t="s">
        <v>12</v>
      </c>
      <c r="C4716" t="s">
        <v>50</v>
      </c>
      <c r="D4716" s="7">
        <f>SUMIFS($D:$D,$C:$C,C4716,$A:$A,_xlfn.MAXIFS($A:$A,$A:$A,"&lt;"&amp;A4716))+SUMIFS(Movimentacao!$D:$D,Movimentacao!$C:$C,C4716,Movimentacao!$A:$A,A4716)</f>
        <v>55324</v>
      </c>
      <c r="E4716" s="2">
        <v>98.95</v>
      </c>
      <c r="F4716" s="2">
        <f t="shared" si="74"/>
        <v>5474309.7999999998</v>
      </c>
    </row>
    <row r="4717" spans="1:6" x14ac:dyDescent="0.25">
      <c r="A4717" s="4">
        <v>44659</v>
      </c>
      <c r="B4717" t="s">
        <v>12</v>
      </c>
      <c r="C4717" t="s">
        <v>49</v>
      </c>
      <c r="D4717" s="7">
        <f>SUMIFS($D:$D,$C:$C,C4717,$A:$A,_xlfn.MAXIFS($A:$A,$A:$A,"&lt;"&amp;A4717))+SUMIFS(Movimentacao!$D:$D,Movimentacao!$C:$C,C4717,Movimentacao!$A:$A,A4717)</f>
        <v>32774</v>
      </c>
      <c r="E4717" s="2">
        <v>74.8</v>
      </c>
      <c r="F4717" s="2">
        <f t="shared" si="74"/>
        <v>2451495.1999999997</v>
      </c>
    </row>
    <row r="4718" spans="1:6" x14ac:dyDescent="0.25">
      <c r="A4718" s="4">
        <v>44659</v>
      </c>
      <c r="B4718" t="s">
        <v>12</v>
      </c>
      <c r="C4718" t="s">
        <v>48</v>
      </c>
      <c r="D4718" s="7">
        <f>SUMIFS($D:$D,$C:$C,C4718,$A:$A,_xlfn.MAXIFS($A:$A,$A:$A,"&lt;"&amp;A4718))+SUMIFS(Movimentacao!$D:$D,Movimentacao!$C:$C,C4718,Movimentacao!$A:$A,A4718)</f>
        <v>30154</v>
      </c>
      <c r="E4718" s="2">
        <v>100</v>
      </c>
      <c r="F4718" s="2">
        <f t="shared" si="74"/>
        <v>3015400</v>
      </c>
    </row>
    <row r="4719" spans="1:6" x14ac:dyDescent="0.25">
      <c r="A4719" s="4">
        <v>44659</v>
      </c>
      <c r="B4719" t="s">
        <v>12</v>
      </c>
      <c r="C4719" t="s">
        <v>47</v>
      </c>
      <c r="D4719" s="7">
        <f>SUMIFS($D:$D,$C:$C,C4719,$A:$A,_xlfn.MAXIFS($A:$A,$A:$A,"&lt;"&amp;A4719))+SUMIFS(Movimentacao!$D:$D,Movimentacao!$C:$C,C4719,Movimentacao!$A:$A,A4719)</f>
        <v>62577</v>
      </c>
      <c r="E4719" s="2">
        <v>80.34</v>
      </c>
      <c r="F4719" s="2">
        <f t="shared" si="74"/>
        <v>5027436.1800000006</v>
      </c>
    </row>
    <row r="4720" spans="1:6" x14ac:dyDescent="0.25">
      <c r="A4720" s="4">
        <v>44659</v>
      </c>
      <c r="B4720" t="s">
        <v>12</v>
      </c>
      <c r="C4720" t="s">
        <v>2671</v>
      </c>
      <c r="D4720" s="7">
        <f>SUMIFS($D:$D,$C:$C,C4720,$A:$A,_xlfn.MAXIFS($A:$A,$A:$A,"&lt;"&amp;A4720))+SUMIFS(Movimentacao!$D:$D,Movimentacao!$C:$C,C4720,Movimentacao!$A:$A,A4720)</f>
        <v>26649</v>
      </c>
      <c r="E4720" s="2">
        <v>175.17</v>
      </c>
      <c r="F4720" s="2">
        <f t="shared" si="74"/>
        <v>4668105.33</v>
      </c>
    </row>
    <row r="4721" spans="1:6" x14ac:dyDescent="0.25">
      <c r="A4721" s="4">
        <v>44662</v>
      </c>
      <c r="B4721" t="s">
        <v>12</v>
      </c>
      <c r="C4721" t="s">
        <v>2689</v>
      </c>
      <c r="D4721" s="7">
        <f>SUMIFS($D:$D,$C:$C,C4721,$A:$A,_xlfn.MAXIFS($A:$A,$A:$A,"&lt;"&amp;A4721))+SUMIFS(Movimentacao!$D:$D,Movimentacao!$C:$C,C4721,Movimentacao!$A:$A,A4721)</f>
        <v>240607</v>
      </c>
      <c r="E4721" s="2">
        <v>101.09</v>
      </c>
      <c r="F4721" s="2">
        <f t="shared" si="74"/>
        <v>24322961.630000003</v>
      </c>
    </row>
    <row r="4722" spans="1:6" x14ac:dyDescent="0.25">
      <c r="A4722" s="4">
        <v>44662</v>
      </c>
      <c r="B4722" t="s">
        <v>12</v>
      </c>
      <c r="C4722" t="s">
        <v>2682</v>
      </c>
      <c r="D4722" s="7">
        <f>SUMIFS($D:$D,$C:$C,C4722,$A:$A,_xlfn.MAXIFS($A:$A,$A:$A,"&lt;"&amp;A4722))+SUMIFS(Movimentacao!$D:$D,Movimentacao!$C:$C,C4722,Movimentacao!$A:$A,A4722)</f>
        <v>67528</v>
      </c>
      <c r="E4722" s="2">
        <v>90.5</v>
      </c>
      <c r="F4722" s="2">
        <f t="shared" si="74"/>
        <v>6111284</v>
      </c>
    </row>
    <row r="4723" spans="1:6" x14ac:dyDescent="0.25">
      <c r="A4723" s="4">
        <v>44662</v>
      </c>
      <c r="B4723" t="s">
        <v>12</v>
      </c>
      <c r="C4723" t="s">
        <v>2687</v>
      </c>
      <c r="D4723" s="7">
        <f>SUMIFS($D:$D,$C:$C,C4723,$A:$A,_xlfn.MAXIFS($A:$A,$A:$A,"&lt;"&amp;A4723))+SUMIFS(Movimentacao!$D:$D,Movimentacao!$C:$C,C4723,Movimentacao!$A:$A,A4723)</f>
        <v>51911</v>
      </c>
      <c r="E4723" s="2">
        <v>75.010000000000005</v>
      </c>
      <c r="F4723" s="2">
        <f t="shared" si="74"/>
        <v>3893844.1100000003</v>
      </c>
    </row>
    <row r="4724" spans="1:6" x14ac:dyDescent="0.25">
      <c r="A4724" s="4">
        <v>44662</v>
      </c>
      <c r="B4724" t="s">
        <v>12</v>
      </c>
      <c r="C4724" t="s">
        <v>2676</v>
      </c>
      <c r="D4724" s="7">
        <f>SUMIFS($D:$D,$C:$C,C4724,$A:$A,_xlfn.MAXIFS($A:$A,$A:$A,"&lt;"&amp;A4724))+SUMIFS(Movimentacao!$D:$D,Movimentacao!$C:$C,C4724,Movimentacao!$A:$A,A4724)</f>
        <v>15057</v>
      </c>
      <c r="E4724" s="2">
        <v>2.87</v>
      </c>
      <c r="F4724" s="2">
        <f t="shared" si="74"/>
        <v>43213.590000000004</v>
      </c>
    </row>
    <row r="4725" spans="1:6" x14ac:dyDescent="0.25">
      <c r="A4725" s="4">
        <v>44662</v>
      </c>
      <c r="B4725" t="s">
        <v>12</v>
      </c>
      <c r="C4725" t="s">
        <v>2680</v>
      </c>
      <c r="D4725" s="7">
        <f>SUMIFS($D:$D,$C:$C,C4725,$A:$A,_xlfn.MAXIFS($A:$A,$A:$A,"&lt;"&amp;A4725))+SUMIFS(Movimentacao!$D:$D,Movimentacao!$C:$C,C4725,Movimentacao!$A:$A,A4725)</f>
        <v>128633</v>
      </c>
      <c r="E4725" s="2">
        <v>102.27</v>
      </c>
      <c r="F4725" s="2">
        <f t="shared" si="74"/>
        <v>13155296.91</v>
      </c>
    </row>
    <row r="4726" spans="1:6" x14ac:dyDescent="0.25">
      <c r="A4726" s="4">
        <v>44662</v>
      </c>
      <c r="B4726" t="s">
        <v>12</v>
      </c>
      <c r="C4726" t="s">
        <v>2691</v>
      </c>
      <c r="D4726" s="7">
        <f>SUMIFS($D:$D,$C:$C,C4726,$A:$A,_xlfn.MAXIFS($A:$A,$A:$A,"&lt;"&amp;A4726))+SUMIFS(Movimentacao!$D:$D,Movimentacao!$C:$C,C4726,Movimentacao!$A:$A,A4726)</f>
        <v>103215</v>
      </c>
      <c r="E4726" s="2">
        <v>103.52</v>
      </c>
      <c r="F4726" s="2">
        <f t="shared" si="74"/>
        <v>10684816.799999999</v>
      </c>
    </row>
    <row r="4727" spans="1:6" x14ac:dyDescent="0.25">
      <c r="A4727" s="4">
        <v>44662</v>
      </c>
      <c r="B4727" t="s">
        <v>12</v>
      </c>
      <c r="C4727" t="s">
        <v>2694</v>
      </c>
      <c r="D4727" s="7">
        <f>SUMIFS($D:$D,$C:$C,C4727,$A:$A,_xlfn.MAXIFS($A:$A,$A:$A,"&lt;"&amp;A4727))+SUMIFS(Movimentacao!$D:$D,Movimentacao!$C:$C,C4727,Movimentacao!$A:$A,A4727)</f>
        <v>39976</v>
      </c>
      <c r="E4727" s="2">
        <v>102.71</v>
      </c>
      <c r="F4727" s="2">
        <f t="shared" si="74"/>
        <v>4105934.96</v>
      </c>
    </row>
    <row r="4728" spans="1:6" x14ac:dyDescent="0.25">
      <c r="A4728" s="4">
        <v>44662</v>
      </c>
      <c r="B4728" t="s">
        <v>12</v>
      </c>
      <c r="C4728" t="s">
        <v>2695</v>
      </c>
      <c r="D4728" s="7">
        <f>SUMIFS($D:$D,$C:$C,C4728,$A:$A,_xlfn.MAXIFS($A:$A,$A:$A,"&lt;"&amp;A4728))+SUMIFS(Movimentacao!$D:$D,Movimentacao!$C:$C,C4728,Movimentacao!$A:$A,A4728)</f>
        <v>20550</v>
      </c>
      <c r="E4728" s="2">
        <v>103.52</v>
      </c>
      <c r="F4728" s="2">
        <f t="shared" si="74"/>
        <v>2127336</v>
      </c>
    </row>
    <row r="4729" spans="1:6" x14ac:dyDescent="0.25">
      <c r="A4729" s="4">
        <v>44662</v>
      </c>
      <c r="B4729" t="s">
        <v>12</v>
      </c>
      <c r="C4729" t="s">
        <v>2690</v>
      </c>
      <c r="D4729" s="7">
        <f>SUMIFS($D:$D,$C:$C,C4729,$A:$A,_xlfn.MAXIFS($A:$A,$A:$A,"&lt;"&amp;A4729))+SUMIFS(Movimentacao!$D:$D,Movimentacao!$C:$C,C4729,Movimentacao!$A:$A,A4729)</f>
        <v>56908</v>
      </c>
      <c r="E4729" s="2">
        <v>90.23</v>
      </c>
      <c r="F4729" s="2">
        <f t="shared" si="74"/>
        <v>5134808.84</v>
      </c>
    </row>
    <row r="4730" spans="1:6" x14ac:dyDescent="0.25">
      <c r="A4730" s="4">
        <v>44662</v>
      </c>
      <c r="B4730" t="s">
        <v>12</v>
      </c>
      <c r="C4730" t="s">
        <v>2672</v>
      </c>
      <c r="D4730" s="7">
        <f>SUMIFS($D:$D,$C:$C,C4730,$A:$A,_xlfn.MAXIFS($A:$A,$A:$A,"&lt;"&amp;A4730))+SUMIFS(Movimentacao!$D:$D,Movimentacao!$C:$C,C4730,Movimentacao!$A:$A,A4730)</f>
        <v>11767</v>
      </c>
      <c r="E4730" s="2">
        <v>74.59</v>
      </c>
      <c r="F4730" s="2">
        <f t="shared" si="74"/>
        <v>877700.53</v>
      </c>
    </row>
    <row r="4731" spans="1:6" x14ac:dyDescent="0.25">
      <c r="A4731" s="4">
        <v>44662</v>
      </c>
      <c r="B4731" t="s">
        <v>12</v>
      </c>
      <c r="C4731" t="s">
        <v>2685</v>
      </c>
      <c r="D4731" s="7">
        <f>SUMIFS($D:$D,$C:$C,C4731,$A:$A,_xlfn.MAXIFS($A:$A,$A:$A,"&lt;"&amp;A4731))+SUMIFS(Movimentacao!$D:$D,Movimentacao!$C:$C,C4731,Movimentacao!$A:$A,A4731)</f>
        <v>120781</v>
      </c>
      <c r="E4731" s="2">
        <v>101.8</v>
      </c>
      <c r="F4731" s="2">
        <f t="shared" si="74"/>
        <v>12295505.799999999</v>
      </c>
    </row>
    <row r="4732" spans="1:6" x14ac:dyDescent="0.25">
      <c r="A4732" s="4">
        <v>44662</v>
      </c>
      <c r="B4732" t="s">
        <v>12</v>
      </c>
      <c r="C4732" t="s">
        <v>56</v>
      </c>
      <c r="D4732" s="7">
        <f>SUMIFS($D:$D,$C:$C,C4732,$A:$A,_xlfn.MAXIFS($A:$A,$A:$A,"&lt;"&amp;A4732))+SUMIFS(Movimentacao!$D:$D,Movimentacao!$C:$C,C4732,Movimentacao!$A:$A,A4732)</f>
        <v>23299</v>
      </c>
      <c r="E4732" s="2">
        <v>96.14</v>
      </c>
      <c r="F4732" s="2">
        <f t="shared" si="74"/>
        <v>2239965.86</v>
      </c>
    </row>
    <row r="4733" spans="1:6" x14ac:dyDescent="0.25">
      <c r="A4733" s="4">
        <v>44662</v>
      </c>
      <c r="B4733" t="s">
        <v>12</v>
      </c>
      <c r="C4733" t="s">
        <v>47</v>
      </c>
      <c r="D4733" s="7">
        <f>SUMIFS($D:$D,$C:$C,C4733,$A:$A,_xlfn.MAXIFS($A:$A,$A:$A,"&lt;"&amp;A4733))+SUMIFS(Movimentacao!$D:$D,Movimentacao!$C:$C,C4733,Movimentacao!$A:$A,A4733)</f>
        <v>62577</v>
      </c>
      <c r="E4733" s="2">
        <v>82.15</v>
      </c>
      <c r="F4733" s="2">
        <f t="shared" si="74"/>
        <v>5140700.5500000007</v>
      </c>
    </row>
    <row r="4734" spans="1:6" x14ac:dyDescent="0.25">
      <c r="A4734" s="4">
        <v>44662</v>
      </c>
      <c r="B4734" t="s">
        <v>12</v>
      </c>
      <c r="C4734" t="s">
        <v>48</v>
      </c>
      <c r="D4734" s="7">
        <f>SUMIFS($D:$D,$C:$C,C4734,$A:$A,_xlfn.MAXIFS($A:$A,$A:$A,"&lt;"&amp;A4734))+SUMIFS(Movimentacao!$D:$D,Movimentacao!$C:$C,C4734,Movimentacao!$A:$A,A4734)</f>
        <v>30154</v>
      </c>
      <c r="E4734" s="2">
        <v>100.12</v>
      </c>
      <c r="F4734" s="2">
        <f t="shared" si="74"/>
        <v>3019018.48</v>
      </c>
    </row>
    <row r="4735" spans="1:6" x14ac:dyDescent="0.25">
      <c r="A4735" s="4">
        <v>44662</v>
      </c>
      <c r="B4735" t="s">
        <v>12</v>
      </c>
      <c r="C4735" t="s">
        <v>49</v>
      </c>
      <c r="D4735" s="7">
        <f>SUMIFS($D:$D,$C:$C,C4735,$A:$A,_xlfn.MAXIFS($A:$A,$A:$A,"&lt;"&amp;A4735))+SUMIFS(Movimentacao!$D:$D,Movimentacao!$C:$C,C4735,Movimentacao!$A:$A,A4735)</f>
        <v>32774</v>
      </c>
      <c r="E4735" s="2">
        <v>75</v>
      </c>
      <c r="F4735" s="2">
        <f t="shared" si="74"/>
        <v>2458050</v>
      </c>
    </row>
    <row r="4736" spans="1:6" x14ac:dyDescent="0.25">
      <c r="A4736" s="4">
        <v>44662</v>
      </c>
      <c r="B4736" t="s">
        <v>12</v>
      </c>
      <c r="C4736" t="s">
        <v>50</v>
      </c>
      <c r="D4736" s="7">
        <f>SUMIFS($D:$D,$C:$C,C4736,$A:$A,_xlfn.MAXIFS($A:$A,$A:$A,"&lt;"&amp;A4736))+SUMIFS(Movimentacao!$D:$D,Movimentacao!$C:$C,C4736,Movimentacao!$A:$A,A4736)</f>
        <v>55324</v>
      </c>
      <c r="E4736" s="2">
        <v>99.05</v>
      </c>
      <c r="F4736" s="2">
        <f t="shared" si="74"/>
        <v>5479842.2000000002</v>
      </c>
    </row>
    <row r="4737" spans="1:6" x14ac:dyDescent="0.25">
      <c r="A4737" s="4">
        <v>44662</v>
      </c>
      <c r="B4737" t="s">
        <v>12</v>
      </c>
      <c r="C4737" t="s">
        <v>2671</v>
      </c>
      <c r="D4737" s="7">
        <f>SUMIFS($D:$D,$C:$C,C4737,$A:$A,_xlfn.MAXIFS($A:$A,$A:$A,"&lt;"&amp;A4737))+SUMIFS(Movimentacao!$D:$D,Movimentacao!$C:$C,C4737,Movimentacao!$A:$A,A4737)</f>
        <v>26649</v>
      </c>
      <c r="E4737" s="2">
        <v>175</v>
      </c>
      <c r="F4737" s="2">
        <f t="shared" si="74"/>
        <v>4663575</v>
      </c>
    </row>
    <row r="4738" spans="1:6" x14ac:dyDescent="0.25">
      <c r="A4738" s="4">
        <v>44662</v>
      </c>
      <c r="B4738" t="s">
        <v>12</v>
      </c>
      <c r="C4738" t="s">
        <v>52</v>
      </c>
      <c r="D4738" s="7">
        <f>SUMIFS($D:$D,$C:$C,C4738,$A:$A,_xlfn.MAXIFS($A:$A,$A:$A,"&lt;"&amp;A4738))+SUMIFS(Movimentacao!$D:$D,Movimentacao!$C:$C,C4738,Movimentacao!$A:$A,A4738)</f>
        <v>127632</v>
      </c>
      <c r="E4738" s="2">
        <v>95.25</v>
      </c>
      <c r="F4738" s="2">
        <f t="shared" si="74"/>
        <v>12156948</v>
      </c>
    </row>
    <row r="4739" spans="1:6" x14ac:dyDescent="0.25">
      <c r="A4739" s="4">
        <v>44662</v>
      </c>
      <c r="B4739" t="s">
        <v>12</v>
      </c>
      <c r="C4739" t="s">
        <v>54</v>
      </c>
      <c r="D4739" s="7">
        <f>SUMIFS($D:$D,$C:$C,C4739,$A:$A,_xlfn.MAXIFS($A:$A,$A:$A,"&lt;"&amp;A4739))+SUMIFS(Movimentacao!$D:$D,Movimentacao!$C:$C,C4739,Movimentacao!$A:$A,A4739)</f>
        <v>84256</v>
      </c>
      <c r="E4739" s="2">
        <v>48.88</v>
      </c>
      <c r="F4739" s="2">
        <f t="shared" si="74"/>
        <v>4118433.2800000003</v>
      </c>
    </row>
    <row r="4740" spans="1:6" x14ac:dyDescent="0.25">
      <c r="A4740" s="4">
        <v>44662</v>
      </c>
      <c r="B4740" t="s">
        <v>12</v>
      </c>
      <c r="C4740" t="s">
        <v>55</v>
      </c>
      <c r="D4740" s="7">
        <f>SUMIFS($D:$D,$C:$C,C4740,$A:$A,_xlfn.MAXIFS($A:$A,$A:$A,"&lt;"&amp;A4740))+SUMIFS(Movimentacao!$D:$D,Movimentacao!$C:$C,C4740,Movimentacao!$A:$A,A4740)</f>
        <v>30794</v>
      </c>
      <c r="E4740" s="2">
        <v>97.86</v>
      </c>
      <c r="F4740" s="2">
        <f t="shared" si="74"/>
        <v>3013500.84</v>
      </c>
    </row>
    <row r="4741" spans="1:6" x14ac:dyDescent="0.25">
      <c r="A4741" s="4">
        <v>44662</v>
      </c>
      <c r="B4741" t="s">
        <v>12</v>
      </c>
      <c r="C4741" t="s">
        <v>51</v>
      </c>
      <c r="D4741" s="7">
        <f>SUMIFS($D:$D,$C:$C,C4741,$A:$A,_xlfn.MAXIFS($A:$A,$A:$A,"&lt;"&amp;A4741))+SUMIFS(Movimentacao!$D:$D,Movimentacao!$C:$C,C4741,Movimentacao!$A:$A,A4741)</f>
        <v>42034</v>
      </c>
      <c r="E4741" s="2">
        <v>115.79</v>
      </c>
      <c r="F4741" s="2">
        <f t="shared" si="74"/>
        <v>4867116.8600000003</v>
      </c>
    </row>
    <row r="4742" spans="1:6" x14ac:dyDescent="0.25">
      <c r="A4742" s="4">
        <v>44663</v>
      </c>
      <c r="B4742" t="s">
        <v>12</v>
      </c>
      <c r="C4742" t="s">
        <v>2682</v>
      </c>
      <c r="D4742" s="7">
        <f>SUMIFS($D:$D,$C:$C,C4742,$A:$A,_xlfn.MAXIFS($A:$A,$A:$A,"&lt;"&amp;A4742))+SUMIFS(Movimentacao!$D:$D,Movimentacao!$C:$C,C4742,Movimentacao!$A:$A,A4742)</f>
        <v>67528</v>
      </c>
      <c r="E4742" s="2">
        <v>90.64</v>
      </c>
      <c r="F4742" s="2">
        <f t="shared" si="74"/>
        <v>6120737.9199999999</v>
      </c>
    </row>
    <row r="4743" spans="1:6" x14ac:dyDescent="0.25">
      <c r="A4743" s="4">
        <v>44663</v>
      </c>
      <c r="B4743" t="s">
        <v>12</v>
      </c>
      <c r="C4743" t="s">
        <v>2676</v>
      </c>
      <c r="D4743" s="7">
        <f>SUMIFS($D:$D,$C:$C,C4743,$A:$A,_xlfn.MAXIFS($A:$A,$A:$A,"&lt;"&amp;A4743))+SUMIFS(Movimentacao!$D:$D,Movimentacao!$C:$C,C4743,Movimentacao!$A:$A,A4743)</f>
        <v>15057</v>
      </c>
      <c r="E4743" s="2">
        <v>3.01</v>
      </c>
      <c r="F4743" s="2">
        <f t="shared" si="74"/>
        <v>45321.57</v>
      </c>
    </row>
    <row r="4744" spans="1:6" x14ac:dyDescent="0.25">
      <c r="A4744" s="4">
        <v>44663</v>
      </c>
      <c r="B4744" t="s">
        <v>12</v>
      </c>
      <c r="C4744" t="s">
        <v>2695</v>
      </c>
      <c r="D4744" s="7">
        <f>SUMIFS($D:$D,$C:$C,C4744,$A:$A,_xlfn.MAXIFS($A:$A,$A:$A,"&lt;"&amp;A4744))+SUMIFS(Movimentacao!$D:$D,Movimentacao!$C:$C,C4744,Movimentacao!$A:$A,A4744)</f>
        <v>20550</v>
      </c>
      <c r="E4744" s="2">
        <v>103.3</v>
      </c>
      <c r="F4744" s="2">
        <f t="shared" si="74"/>
        <v>2122815</v>
      </c>
    </row>
    <row r="4745" spans="1:6" x14ac:dyDescent="0.25">
      <c r="A4745" s="4">
        <v>44663</v>
      </c>
      <c r="B4745" t="s">
        <v>12</v>
      </c>
      <c r="C4745" t="s">
        <v>2694</v>
      </c>
      <c r="D4745" s="7">
        <f>SUMIFS($D:$D,$C:$C,C4745,$A:$A,_xlfn.MAXIFS($A:$A,$A:$A,"&lt;"&amp;A4745))+SUMIFS(Movimentacao!$D:$D,Movimentacao!$C:$C,C4745,Movimentacao!$A:$A,A4745)</f>
        <v>39976</v>
      </c>
      <c r="E4745" s="2">
        <v>102.52</v>
      </c>
      <c r="F4745" s="2">
        <f t="shared" ref="F4745:F4808" si="75">D4745*E4745</f>
        <v>4098339.52</v>
      </c>
    </row>
    <row r="4746" spans="1:6" x14ac:dyDescent="0.25">
      <c r="A4746" s="4">
        <v>44663</v>
      </c>
      <c r="B4746" t="s">
        <v>12</v>
      </c>
      <c r="C4746" t="s">
        <v>2691</v>
      </c>
      <c r="D4746" s="7">
        <f>SUMIFS($D:$D,$C:$C,C4746,$A:$A,_xlfn.MAXIFS($A:$A,$A:$A,"&lt;"&amp;A4746))+SUMIFS(Movimentacao!$D:$D,Movimentacao!$C:$C,C4746,Movimentacao!$A:$A,A4746)</f>
        <v>103215</v>
      </c>
      <c r="E4746" s="2">
        <v>103.3</v>
      </c>
      <c r="F4746" s="2">
        <f t="shared" si="75"/>
        <v>10662109.5</v>
      </c>
    </row>
    <row r="4747" spans="1:6" x14ac:dyDescent="0.25">
      <c r="A4747" s="4">
        <v>44663</v>
      </c>
      <c r="B4747" t="s">
        <v>12</v>
      </c>
      <c r="C4747" t="s">
        <v>2690</v>
      </c>
      <c r="D4747" s="7">
        <f>SUMIFS($D:$D,$C:$C,C4747,$A:$A,_xlfn.MAXIFS($A:$A,$A:$A,"&lt;"&amp;A4747))+SUMIFS(Movimentacao!$D:$D,Movimentacao!$C:$C,C4747,Movimentacao!$A:$A,A4747)</f>
        <v>56908</v>
      </c>
      <c r="E4747" s="2">
        <v>90.18</v>
      </c>
      <c r="F4747" s="2">
        <f t="shared" si="75"/>
        <v>5131963.4400000004</v>
      </c>
    </row>
    <row r="4748" spans="1:6" x14ac:dyDescent="0.25">
      <c r="A4748" s="4">
        <v>44663</v>
      </c>
      <c r="B4748" t="s">
        <v>12</v>
      </c>
      <c r="C4748" t="s">
        <v>2685</v>
      </c>
      <c r="D4748" s="7">
        <f>SUMIFS($D:$D,$C:$C,C4748,$A:$A,_xlfn.MAXIFS($A:$A,$A:$A,"&lt;"&amp;A4748))+SUMIFS(Movimentacao!$D:$D,Movimentacao!$C:$C,C4748,Movimentacao!$A:$A,A4748)</f>
        <v>120781</v>
      </c>
      <c r="E4748" s="2">
        <v>101.55</v>
      </c>
      <c r="F4748" s="2">
        <f t="shared" si="75"/>
        <v>12265310.549999999</v>
      </c>
    </row>
    <row r="4749" spans="1:6" x14ac:dyDescent="0.25">
      <c r="A4749" s="4">
        <v>44663</v>
      </c>
      <c r="B4749" t="s">
        <v>12</v>
      </c>
      <c r="C4749" t="s">
        <v>2689</v>
      </c>
      <c r="D4749" s="7">
        <f>SUMIFS($D:$D,$C:$C,C4749,$A:$A,_xlfn.MAXIFS($A:$A,$A:$A,"&lt;"&amp;A4749))+SUMIFS(Movimentacao!$D:$D,Movimentacao!$C:$C,C4749,Movimentacao!$A:$A,A4749)</f>
        <v>240607</v>
      </c>
      <c r="E4749" s="2">
        <v>101.98</v>
      </c>
      <c r="F4749" s="2">
        <f t="shared" si="75"/>
        <v>24537101.859999999</v>
      </c>
    </row>
    <row r="4750" spans="1:6" x14ac:dyDescent="0.25">
      <c r="A4750" s="4">
        <v>44663</v>
      </c>
      <c r="B4750" t="s">
        <v>12</v>
      </c>
      <c r="C4750" t="s">
        <v>2687</v>
      </c>
      <c r="D4750" s="7">
        <f>SUMIFS($D:$D,$C:$C,C4750,$A:$A,_xlfn.MAXIFS($A:$A,$A:$A,"&lt;"&amp;A4750))+SUMIFS(Movimentacao!$D:$D,Movimentacao!$C:$C,C4750,Movimentacao!$A:$A,A4750)</f>
        <v>51911</v>
      </c>
      <c r="E4750" s="2">
        <v>73.95</v>
      </c>
      <c r="F4750" s="2">
        <f t="shared" si="75"/>
        <v>3838818.45</v>
      </c>
    </row>
    <row r="4751" spans="1:6" x14ac:dyDescent="0.25">
      <c r="A4751" s="4">
        <v>44663</v>
      </c>
      <c r="B4751" t="s">
        <v>12</v>
      </c>
      <c r="C4751" t="s">
        <v>2680</v>
      </c>
      <c r="D4751" s="7">
        <f>SUMIFS($D:$D,$C:$C,C4751,$A:$A,_xlfn.MAXIFS($A:$A,$A:$A,"&lt;"&amp;A4751))+SUMIFS(Movimentacao!$D:$D,Movimentacao!$C:$C,C4751,Movimentacao!$A:$A,A4751)</f>
        <v>128633</v>
      </c>
      <c r="E4751" s="2">
        <v>102.1</v>
      </c>
      <c r="F4751" s="2">
        <f t="shared" si="75"/>
        <v>13133429.299999999</v>
      </c>
    </row>
    <row r="4752" spans="1:6" x14ac:dyDescent="0.25">
      <c r="A4752" s="4">
        <v>44663</v>
      </c>
      <c r="B4752" t="s">
        <v>12</v>
      </c>
      <c r="C4752" t="s">
        <v>2672</v>
      </c>
      <c r="D4752" s="7">
        <f>SUMIFS($D:$D,$C:$C,C4752,$A:$A,_xlfn.MAXIFS($A:$A,$A:$A,"&lt;"&amp;A4752))+SUMIFS(Movimentacao!$D:$D,Movimentacao!$C:$C,C4752,Movimentacao!$A:$A,A4752)</f>
        <v>11767</v>
      </c>
      <c r="E4752" s="2">
        <v>75.739999999999995</v>
      </c>
      <c r="F4752" s="2">
        <f t="shared" si="75"/>
        <v>891232.58</v>
      </c>
    </row>
    <row r="4753" spans="1:6" x14ac:dyDescent="0.25">
      <c r="A4753" s="4">
        <v>44663</v>
      </c>
      <c r="B4753" t="s">
        <v>12</v>
      </c>
      <c r="C4753" t="s">
        <v>2671</v>
      </c>
      <c r="D4753" s="7">
        <f>SUMIFS($D:$D,$C:$C,C4753,$A:$A,_xlfn.MAXIFS($A:$A,$A:$A,"&lt;"&amp;A4753))+SUMIFS(Movimentacao!$D:$D,Movimentacao!$C:$C,C4753,Movimentacao!$A:$A,A4753)</f>
        <v>26649</v>
      </c>
      <c r="E4753" s="2">
        <v>174.09</v>
      </c>
      <c r="F4753" s="2">
        <f t="shared" si="75"/>
        <v>4639324.41</v>
      </c>
    </row>
    <row r="4754" spans="1:6" x14ac:dyDescent="0.25">
      <c r="A4754" s="4">
        <v>44663</v>
      </c>
      <c r="B4754" t="s">
        <v>12</v>
      </c>
      <c r="C4754" t="s">
        <v>48</v>
      </c>
      <c r="D4754" s="7">
        <f>SUMIFS($D:$D,$C:$C,C4754,$A:$A,_xlfn.MAXIFS($A:$A,$A:$A,"&lt;"&amp;A4754))+SUMIFS(Movimentacao!$D:$D,Movimentacao!$C:$C,C4754,Movimentacao!$A:$A,A4754)</f>
        <v>30154</v>
      </c>
      <c r="E4754" s="2">
        <v>99.34</v>
      </c>
      <c r="F4754" s="2">
        <f t="shared" si="75"/>
        <v>2995498.3600000003</v>
      </c>
    </row>
    <row r="4755" spans="1:6" x14ac:dyDescent="0.25">
      <c r="A4755" s="4">
        <v>44663</v>
      </c>
      <c r="B4755" t="s">
        <v>12</v>
      </c>
      <c r="C4755" t="s">
        <v>49</v>
      </c>
      <c r="D4755" s="7">
        <f>SUMIFS($D:$D,$C:$C,C4755,$A:$A,_xlfn.MAXIFS($A:$A,$A:$A,"&lt;"&amp;A4755))+SUMIFS(Movimentacao!$D:$D,Movimentacao!$C:$C,C4755,Movimentacao!$A:$A,A4755)</f>
        <v>32774</v>
      </c>
      <c r="E4755" s="2">
        <v>75</v>
      </c>
      <c r="F4755" s="2">
        <f t="shared" si="75"/>
        <v>2458050</v>
      </c>
    </row>
    <row r="4756" spans="1:6" x14ac:dyDescent="0.25">
      <c r="A4756" s="4">
        <v>44663</v>
      </c>
      <c r="B4756" t="s">
        <v>12</v>
      </c>
      <c r="C4756" t="s">
        <v>50</v>
      </c>
      <c r="D4756" s="7">
        <f>SUMIFS($D:$D,$C:$C,C4756,$A:$A,_xlfn.MAXIFS($A:$A,$A:$A,"&lt;"&amp;A4756))+SUMIFS(Movimentacao!$D:$D,Movimentacao!$C:$C,C4756,Movimentacao!$A:$A,A4756)</f>
        <v>55324</v>
      </c>
      <c r="E4756" s="2">
        <v>99.12</v>
      </c>
      <c r="F4756" s="2">
        <f t="shared" si="75"/>
        <v>5483714.8799999999</v>
      </c>
    </row>
    <row r="4757" spans="1:6" x14ac:dyDescent="0.25">
      <c r="A4757" s="4">
        <v>44663</v>
      </c>
      <c r="B4757" t="s">
        <v>12</v>
      </c>
      <c r="C4757" t="s">
        <v>51</v>
      </c>
      <c r="D4757" s="7">
        <f>SUMIFS($D:$D,$C:$C,C4757,$A:$A,_xlfn.MAXIFS($A:$A,$A:$A,"&lt;"&amp;A4757))+SUMIFS(Movimentacao!$D:$D,Movimentacao!$C:$C,C4757,Movimentacao!$A:$A,A4757)</f>
        <v>42034</v>
      </c>
      <c r="E4757" s="2">
        <v>115.29</v>
      </c>
      <c r="F4757" s="2">
        <f t="shared" si="75"/>
        <v>4846099.8600000003</v>
      </c>
    </row>
    <row r="4758" spans="1:6" x14ac:dyDescent="0.25">
      <c r="A4758" s="4">
        <v>44663</v>
      </c>
      <c r="B4758" t="s">
        <v>12</v>
      </c>
      <c r="C4758" t="s">
        <v>47</v>
      </c>
      <c r="D4758" s="7">
        <f>SUMIFS($D:$D,$C:$C,C4758,$A:$A,_xlfn.MAXIFS($A:$A,$A:$A,"&lt;"&amp;A4758))+SUMIFS(Movimentacao!$D:$D,Movimentacao!$C:$C,C4758,Movimentacao!$A:$A,A4758)</f>
        <v>62577</v>
      </c>
      <c r="E4758" s="2">
        <v>81.78</v>
      </c>
      <c r="F4758" s="2">
        <f t="shared" si="75"/>
        <v>5117547.0600000005</v>
      </c>
    </row>
    <row r="4759" spans="1:6" x14ac:dyDescent="0.25">
      <c r="A4759" s="4">
        <v>44663</v>
      </c>
      <c r="B4759" t="s">
        <v>12</v>
      </c>
      <c r="C4759" t="s">
        <v>54</v>
      </c>
      <c r="D4759" s="7">
        <f>SUMIFS($D:$D,$C:$C,C4759,$A:$A,_xlfn.MAXIFS($A:$A,$A:$A,"&lt;"&amp;A4759))+SUMIFS(Movimentacao!$D:$D,Movimentacao!$C:$C,C4759,Movimentacao!$A:$A,A4759)</f>
        <v>84256</v>
      </c>
      <c r="E4759" s="2">
        <v>48.8</v>
      </c>
      <c r="F4759" s="2">
        <f t="shared" si="75"/>
        <v>4111692.8</v>
      </c>
    </row>
    <row r="4760" spans="1:6" x14ac:dyDescent="0.25">
      <c r="A4760" s="4">
        <v>44663</v>
      </c>
      <c r="B4760" t="s">
        <v>12</v>
      </c>
      <c r="C4760" t="s">
        <v>55</v>
      </c>
      <c r="D4760" s="7">
        <f>SUMIFS($D:$D,$C:$C,C4760,$A:$A,_xlfn.MAXIFS($A:$A,$A:$A,"&lt;"&amp;A4760))+SUMIFS(Movimentacao!$D:$D,Movimentacao!$C:$C,C4760,Movimentacao!$A:$A,A4760)</f>
        <v>30794</v>
      </c>
      <c r="E4760" s="2">
        <v>97.06</v>
      </c>
      <c r="F4760" s="2">
        <f t="shared" si="75"/>
        <v>2988865.64</v>
      </c>
    </row>
    <row r="4761" spans="1:6" x14ac:dyDescent="0.25">
      <c r="A4761" s="4">
        <v>44663</v>
      </c>
      <c r="B4761" t="s">
        <v>12</v>
      </c>
      <c r="C4761" t="s">
        <v>56</v>
      </c>
      <c r="D4761" s="7">
        <f>SUMIFS($D:$D,$C:$C,C4761,$A:$A,_xlfn.MAXIFS($A:$A,$A:$A,"&lt;"&amp;A4761))+SUMIFS(Movimentacao!$D:$D,Movimentacao!$C:$C,C4761,Movimentacao!$A:$A,A4761)</f>
        <v>23299</v>
      </c>
      <c r="E4761" s="2">
        <v>96.39</v>
      </c>
      <c r="F4761" s="2">
        <f t="shared" si="75"/>
        <v>2245790.61</v>
      </c>
    </row>
    <row r="4762" spans="1:6" x14ac:dyDescent="0.25">
      <c r="A4762" s="4">
        <v>44663</v>
      </c>
      <c r="B4762" t="s">
        <v>12</v>
      </c>
      <c r="C4762" t="s">
        <v>52</v>
      </c>
      <c r="D4762" s="7">
        <f>SUMIFS($D:$D,$C:$C,C4762,$A:$A,_xlfn.MAXIFS($A:$A,$A:$A,"&lt;"&amp;A4762))+SUMIFS(Movimentacao!$D:$D,Movimentacao!$C:$C,C4762,Movimentacao!$A:$A,A4762)</f>
        <v>127632</v>
      </c>
      <c r="E4762" s="2">
        <v>95.44</v>
      </c>
      <c r="F4762" s="2">
        <f t="shared" si="75"/>
        <v>12181198.08</v>
      </c>
    </row>
    <row r="4763" spans="1:6" x14ac:dyDescent="0.25">
      <c r="A4763" s="4">
        <v>44664</v>
      </c>
      <c r="B4763" t="s">
        <v>12</v>
      </c>
      <c r="C4763" t="s">
        <v>2682</v>
      </c>
      <c r="D4763" s="7">
        <f>SUMIFS($D:$D,$C:$C,C4763,$A:$A,_xlfn.MAXIFS($A:$A,$A:$A,"&lt;"&amp;A4763))+SUMIFS(Movimentacao!$D:$D,Movimentacao!$C:$C,C4763,Movimentacao!$A:$A,A4763)</f>
        <v>67528</v>
      </c>
      <c r="E4763" s="2">
        <v>90.5</v>
      </c>
      <c r="F4763" s="2">
        <f t="shared" si="75"/>
        <v>6111284</v>
      </c>
    </row>
    <row r="4764" spans="1:6" x14ac:dyDescent="0.25">
      <c r="A4764" s="4">
        <v>44664</v>
      </c>
      <c r="B4764" t="s">
        <v>12</v>
      </c>
      <c r="C4764" t="s">
        <v>2676</v>
      </c>
      <c r="D4764" s="7">
        <f>SUMIFS($D:$D,$C:$C,C4764,$A:$A,_xlfn.MAXIFS($A:$A,$A:$A,"&lt;"&amp;A4764))+SUMIFS(Movimentacao!$D:$D,Movimentacao!$C:$C,C4764,Movimentacao!$A:$A,A4764)</f>
        <v>15057</v>
      </c>
      <c r="E4764" s="2">
        <v>1.72</v>
      </c>
      <c r="F4764" s="2">
        <f t="shared" si="75"/>
        <v>25898.04</v>
      </c>
    </row>
    <row r="4765" spans="1:6" x14ac:dyDescent="0.25">
      <c r="A4765" s="4">
        <v>44664</v>
      </c>
      <c r="B4765" t="s">
        <v>12</v>
      </c>
      <c r="C4765" t="s">
        <v>2695</v>
      </c>
      <c r="D4765" s="7">
        <f>SUMIFS($D:$D,$C:$C,C4765,$A:$A,_xlfn.MAXIFS($A:$A,$A:$A,"&lt;"&amp;A4765))+SUMIFS(Movimentacao!$D:$D,Movimentacao!$C:$C,C4765,Movimentacao!$A:$A,A4765)</f>
        <v>20550</v>
      </c>
      <c r="E4765" s="2">
        <v>103.18</v>
      </c>
      <c r="F4765" s="2">
        <f t="shared" si="75"/>
        <v>2120349</v>
      </c>
    </row>
    <row r="4766" spans="1:6" x14ac:dyDescent="0.25">
      <c r="A4766" s="4">
        <v>44664</v>
      </c>
      <c r="B4766" t="s">
        <v>12</v>
      </c>
      <c r="C4766" t="s">
        <v>2694</v>
      </c>
      <c r="D4766" s="7">
        <f>SUMIFS($D:$D,$C:$C,C4766,$A:$A,_xlfn.MAXIFS($A:$A,$A:$A,"&lt;"&amp;A4766))+SUMIFS(Movimentacao!$D:$D,Movimentacao!$C:$C,C4766,Movimentacao!$A:$A,A4766)</f>
        <v>39976</v>
      </c>
      <c r="E4766" s="2">
        <v>102.48</v>
      </c>
      <c r="F4766" s="2">
        <f t="shared" si="75"/>
        <v>4096740.48</v>
      </c>
    </row>
    <row r="4767" spans="1:6" x14ac:dyDescent="0.25">
      <c r="A4767" s="4">
        <v>44664</v>
      </c>
      <c r="B4767" t="s">
        <v>12</v>
      </c>
      <c r="C4767" t="s">
        <v>2691</v>
      </c>
      <c r="D4767" s="7">
        <f>SUMIFS($D:$D,$C:$C,C4767,$A:$A,_xlfn.MAXIFS($A:$A,$A:$A,"&lt;"&amp;A4767))+SUMIFS(Movimentacao!$D:$D,Movimentacao!$C:$C,C4767,Movimentacao!$A:$A,A4767)</f>
        <v>103215</v>
      </c>
      <c r="E4767" s="2">
        <v>103.18</v>
      </c>
      <c r="F4767" s="2">
        <f t="shared" si="75"/>
        <v>10649723.700000001</v>
      </c>
    </row>
    <row r="4768" spans="1:6" x14ac:dyDescent="0.25">
      <c r="A4768" s="4">
        <v>44664</v>
      </c>
      <c r="B4768" t="s">
        <v>12</v>
      </c>
      <c r="C4768" t="s">
        <v>2690</v>
      </c>
      <c r="D4768" s="7">
        <f>SUMIFS($D:$D,$C:$C,C4768,$A:$A,_xlfn.MAXIFS($A:$A,$A:$A,"&lt;"&amp;A4768))+SUMIFS(Movimentacao!$D:$D,Movimentacao!$C:$C,C4768,Movimentacao!$A:$A,A4768)</f>
        <v>56908</v>
      </c>
      <c r="E4768" s="2">
        <v>90.15</v>
      </c>
      <c r="F4768" s="2">
        <f t="shared" si="75"/>
        <v>5130256.2</v>
      </c>
    </row>
    <row r="4769" spans="1:6" x14ac:dyDescent="0.25">
      <c r="A4769" s="4">
        <v>44664</v>
      </c>
      <c r="B4769" t="s">
        <v>12</v>
      </c>
      <c r="C4769" t="s">
        <v>2685</v>
      </c>
      <c r="D4769" s="7">
        <f>SUMIFS($D:$D,$C:$C,C4769,$A:$A,_xlfn.MAXIFS($A:$A,$A:$A,"&lt;"&amp;A4769))+SUMIFS(Movimentacao!$D:$D,Movimentacao!$C:$C,C4769,Movimentacao!$A:$A,A4769)</f>
        <v>120781</v>
      </c>
      <c r="E4769" s="2">
        <v>101.79</v>
      </c>
      <c r="F4769" s="2">
        <f t="shared" si="75"/>
        <v>12294297.99</v>
      </c>
    </row>
    <row r="4770" spans="1:6" x14ac:dyDescent="0.25">
      <c r="A4770" s="4">
        <v>44664</v>
      </c>
      <c r="B4770" t="s">
        <v>12</v>
      </c>
      <c r="C4770" t="s">
        <v>2689</v>
      </c>
      <c r="D4770" s="7">
        <f>SUMIFS($D:$D,$C:$C,C4770,$A:$A,_xlfn.MAXIFS($A:$A,$A:$A,"&lt;"&amp;A4770))+SUMIFS(Movimentacao!$D:$D,Movimentacao!$C:$C,C4770,Movimentacao!$A:$A,A4770)</f>
        <v>240607</v>
      </c>
      <c r="E4770" s="2">
        <v>102</v>
      </c>
      <c r="F4770" s="2">
        <f t="shared" si="75"/>
        <v>24541914</v>
      </c>
    </row>
    <row r="4771" spans="1:6" x14ac:dyDescent="0.25">
      <c r="A4771" s="4">
        <v>44664</v>
      </c>
      <c r="B4771" t="s">
        <v>12</v>
      </c>
      <c r="C4771" t="s">
        <v>2687</v>
      </c>
      <c r="D4771" s="7">
        <f>SUMIFS($D:$D,$C:$C,C4771,$A:$A,_xlfn.MAXIFS($A:$A,$A:$A,"&lt;"&amp;A4771))+SUMIFS(Movimentacao!$D:$D,Movimentacao!$C:$C,C4771,Movimentacao!$A:$A,A4771)</f>
        <v>51911</v>
      </c>
      <c r="E4771" s="2">
        <v>73.75</v>
      </c>
      <c r="F4771" s="2">
        <f t="shared" si="75"/>
        <v>3828436.25</v>
      </c>
    </row>
    <row r="4772" spans="1:6" x14ac:dyDescent="0.25">
      <c r="A4772" s="4">
        <v>44664</v>
      </c>
      <c r="B4772" t="s">
        <v>12</v>
      </c>
      <c r="C4772" t="s">
        <v>2680</v>
      </c>
      <c r="D4772" s="7">
        <f>SUMIFS($D:$D,$C:$C,C4772,$A:$A,_xlfn.MAXIFS($A:$A,$A:$A,"&lt;"&amp;A4772))+SUMIFS(Movimentacao!$D:$D,Movimentacao!$C:$C,C4772,Movimentacao!$A:$A,A4772)</f>
        <v>128633</v>
      </c>
      <c r="E4772" s="2">
        <v>101.24</v>
      </c>
      <c r="F4772" s="2">
        <f t="shared" si="75"/>
        <v>13022804.92</v>
      </c>
    </row>
    <row r="4773" spans="1:6" x14ac:dyDescent="0.25">
      <c r="A4773" s="4">
        <v>44664</v>
      </c>
      <c r="B4773" t="s">
        <v>12</v>
      </c>
      <c r="C4773" t="s">
        <v>2672</v>
      </c>
      <c r="D4773" s="7">
        <f>SUMIFS($D:$D,$C:$C,C4773,$A:$A,_xlfn.MAXIFS($A:$A,$A:$A,"&lt;"&amp;A4773))+SUMIFS(Movimentacao!$D:$D,Movimentacao!$C:$C,C4773,Movimentacao!$A:$A,A4773)</f>
        <v>11767</v>
      </c>
      <c r="E4773" s="2">
        <v>76.31</v>
      </c>
      <c r="F4773" s="2">
        <f t="shared" si="75"/>
        <v>897939.77</v>
      </c>
    </row>
    <row r="4774" spans="1:6" x14ac:dyDescent="0.25">
      <c r="A4774" s="4">
        <v>44664</v>
      </c>
      <c r="B4774" t="s">
        <v>12</v>
      </c>
      <c r="C4774" t="s">
        <v>2671</v>
      </c>
      <c r="D4774" s="7">
        <f>SUMIFS($D:$D,$C:$C,C4774,$A:$A,_xlfn.MAXIFS($A:$A,$A:$A,"&lt;"&amp;A4774))+SUMIFS(Movimentacao!$D:$D,Movimentacao!$C:$C,C4774,Movimentacao!$A:$A,A4774)</f>
        <v>26649</v>
      </c>
      <c r="E4774" s="2">
        <v>175.24</v>
      </c>
      <c r="F4774" s="2">
        <f t="shared" si="75"/>
        <v>4669970.76</v>
      </c>
    </row>
    <row r="4775" spans="1:6" x14ac:dyDescent="0.25">
      <c r="A4775" s="4">
        <v>44664</v>
      </c>
      <c r="B4775" t="s">
        <v>12</v>
      </c>
      <c r="C4775" t="s">
        <v>56</v>
      </c>
      <c r="D4775" s="7">
        <f>SUMIFS($D:$D,$C:$C,C4775,$A:$A,_xlfn.MAXIFS($A:$A,$A:$A,"&lt;"&amp;A4775))+SUMIFS(Movimentacao!$D:$D,Movimentacao!$C:$C,C4775,Movimentacao!$A:$A,A4775)</f>
        <v>23299</v>
      </c>
      <c r="E4775" s="2">
        <v>96.9</v>
      </c>
      <c r="F4775" s="2">
        <f t="shared" si="75"/>
        <v>2257673.1</v>
      </c>
    </row>
    <row r="4776" spans="1:6" x14ac:dyDescent="0.25">
      <c r="A4776" s="4">
        <v>44664</v>
      </c>
      <c r="B4776" t="s">
        <v>12</v>
      </c>
      <c r="C4776" t="s">
        <v>55</v>
      </c>
      <c r="D4776" s="7">
        <f>SUMIFS($D:$D,$C:$C,C4776,$A:$A,_xlfn.MAXIFS($A:$A,$A:$A,"&lt;"&amp;A4776))+SUMIFS(Movimentacao!$D:$D,Movimentacao!$C:$C,C4776,Movimentacao!$A:$A,A4776)</f>
        <v>30794</v>
      </c>
      <c r="E4776" s="2">
        <v>95.9</v>
      </c>
      <c r="F4776" s="2">
        <f t="shared" si="75"/>
        <v>2953144.6</v>
      </c>
    </row>
    <row r="4777" spans="1:6" x14ac:dyDescent="0.25">
      <c r="A4777" s="4">
        <v>44664</v>
      </c>
      <c r="B4777" t="s">
        <v>12</v>
      </c>
      <c r="C4777" t="s">
        <v>54</v>
      </c>
      <c r="D4777" s="7">
        <f>SUMIFS($D:$D,$C:$C,C4777,$A:$A,_xlfn.MAXIFS($A:$A,$A:$A,"&lt;"&amp;A4777))+SUMIFS(Movimentacao!$D:$D,Movimentacao!$C:$C,C4777,Movimentacao!$A:$A,A4777)</f>
        <v>84256</v>
      </c>
      <c r="E4777" s="2">
        <v>48.79</v>
      </c>
      <c r="F4777" s="2">
        <f t="shared" si="75"/>
        <v>4110850.2399999998</v>
      </c>
    </row>
    <row r="4778" spans="1:6" x14ac:dyDescent="0.25">
      <c r="A4778" s="4">
        <v>44664</v>
      </c>
      <c r="B4778" t="s">
        <v>12</v>
      </c>
      <c r="C4778" t="s">
        <v>52</v>
      </c>
      <c r="D4778" s="7">
        <f>SUMIFS($D:$D,$C:$C,C4778,$A:$A,_xlfn.MAXIFS($A:$A,$A:$A,"&lt;"&amp;A4778))+SUMIFS(Movimentacao!$D:$D,Movimentacao!$C:$C,C4778,Movimentacao!$A:$A,A4778)</f>
        <v>127632</v>
      </c>
      <c r="E4778" s="2">
        <v>94.18</v>
      </c>
      <c r="F4778" s="2">
        <f t="shared" si="75"/>
        <v>12020381.760000002</v>
      </c>
    </row>
    <row r="4779" spans="1:6" x14ac:dyDescent="0.25">
      <c r="A4779" s="4">
        <v>44664</v>
      </c>
      <c r="B4779" t="s">
        <v>12</v>
      </c>
      <c r="C4779" t="s">
        <v>51</v>
      </c>
      <c r="D4779" s="7">
        <f>SUMIFS($D:$D,$C:$C,C4779,$A:$A,_xlfn.MAXIFS($A:$A,$A:$A,"&lt;"&amp;A4779))+SUMIFS(Movimentacao!$D:$D,Movimentacao!$C:$C,C4779,Movimentacao!$A:$A,A4779)</f>
        <v>42034</v>
      </c>
      <c r="E4779" s="2">
        <v>115</v>
      </c>
      <c r="F4779" s="2">
        <f t="shared" si="75"/>
        <v>4833910</v>
      </c>
    </row>
    <row r="4780" spans="1:6" x14ac:dyDescent="0.25">
      <c r="A4780" s="4">
        <v>44664</v>
      </c>
      <c r="B4780" t="s">
        <v>12</v>
      </c>
      <c r="C4780" t="s">
        <v>50</v>
      </c>
      <c r="D4780" s="7">
        <f>SUMIFS($D:$D,$C:$C,C4780,$A:$A,_xlfn.MAXIFS($A:$A,$A:$A,"&lt;"&amp;A4780))+SUMIFS(Movimentacao!$D:$D,Movimentacao!$C:$C,C4780,Movimentacao!$A:$A,A4780)</f>
        <v>55324</v>
      </c>
      <c r="E4780" s="2">
        <v>99.24</v>
      </c>
      <c r="F4780" s="2">
        <f t="shared" si="75"/>
        <v>5490353.7599999998</v>
      </c>
    </row>
    <row r="4781" spans="1:6" x14ac:dyDescent="0.25">
      <c r="A4781" s="4">
        <v>44664</v>
      </c>
      <c r="B4781" t="s">
        <v>12</v>
      </c>
      <c r="C4781" t="s">
        <v>49</v>
      </c>
      <c r="D4781" s="7">
        <f>SUMIFS($D:$D,$C:$C,C4781,$A:$A,_xlfn.MAXIFS($A:$A,$A:$A,"&lt;"&amp;A4781))+SUMIFS(Movimentacao!$D:$D,Movimentacao!$C:$C,C4781,Movimentacao!$A:$A,A4781)</f>
        <v>32774</v>
      </c>
      <c r="E4781" s="2">
        <v>74.19</v>
      </c>
      <c r="F4781" s="2">
        <f t="shared" si="75"/>
        <v>2431503.06</v>
      </c>
    </row>
    <row r="4782" spans="1:6" x14ac:dyDescent="0.25">
      <c r="A4782" s="4">
        <v>44664</v>
      </c>
      <c r="B4782" t="s">
        <v>12</v>
      </c>
      <c r="C4782" t="s">
        <v>48</v>
      </c>
      <c r="D4782" s="7">
        <f>SUMIFS($D:$D,$C:$C,C4782,$A:$A,_xlfn.MAXIFS($A:$A,$A:$A,"&lt;"&amp;A4782))+SUMIFS(Movimentacao!$D:$D,Movimentacao!$C:$C,C4782,Movimentacao!$A:$A,A4782)</f>
        <v>30154</v>
      </c>
      <c r="E4782" s="2">
        <v>99.3</v>
      </c>
      <c r="F4782" s="2">
        <f t="shared" si="75"/>
        <v>2994292.1999999997</v>
      </c>
    </row>
    <row r="4783" spans="1:6" x14ac:dyDescent="0.25">
      <c r="A4783" s="4">
        <v>44664</v>
      </c>
      <c r="B4783" t="s">
        <v>12</v>
      </c>
      <c r="C4783" t="s">
        <v>47</v>
      </c>
      <c r="D4783" s="7">
        <f>SUMIFS($D:$D,$C:$C,C4783,$A:$A,_xlfn.MAXIFS($A:$A,$A:$A,"&lt;"&amp;A4783))+SUMIFS(Movimentacao!$D:$D,Movimentacao!$C:$C,C4783,Movimentacao!$A:$A,A4783)</f>
        <v>62577</v>
      </c>
      <c r="E4783" s="2">
        <v>83.09</v>
      </c>
      <c r="F4783" s="2">
        <f t="shared" si="75"/>
        <v>5199522.9300000006</v>
      </c>
    </row>
    <row r="4784" spans="1:6" x14ac:dyDescent="0.25">
      <c r="A4784" s="4">
        <v>44665</v>
      </c>
      <c r="B4784" t="s">
        <v>12</v>
      </c>
      <c r="C4784" t="s">
        <v>2687</v>
      </c>
      <c r="D4784" s="7">
        <f>SUMIFS($D:$D,$C:$C,C4784,$A:$A,_xlfn.MAXIFS($A:$A,$A:$A,"&lt;"&amp;A4784))+SUMIFS(Movimentacao!$D:$D,Movimentacao!$C:$C,C4784,Movimentacao!$A:$A,A4784)</f>
        <v>51911</v>
      </c>
      <c r="E4784" s="2">
        <v>73.650000000000006</v>
      </c>
      <c r="F4784" s="2">
        <f t="shared" si="75"/>
        <v>3823245.1500000004</v>
      </c>
    </row>
    <row r="4785" spans="1:6" x14ac:dyDescent="0.25">
      <c r="A4785" s="4">
        <v>44665</v>
      </c>
      <c r="B4785" t="s">
        <v>12</v>
      </c>
      <c r="C4785" t="s">
        <v>2689</v>
      </c>
      <c r="D4785" s="7">
        <f>SUMIFS($D:$D,$C:$C,C4785,$A:$A,_xlfn.MAXIFS($A:$A,$A:$A,"&lt;"&amp;A4785))+SUMIFS(Movimentacao!$D:$D,Movimentacao!$C:$C,C4785,Movimentacao!$A:$A,A4785)</f>
        <v>240607</v>
      </c>
      <c r="E4785" s="2">
        <v>102.25</v>
      </c>
      <c r="F4785" s="2">
        <f t="shared" si="75"/>
        <v>24602065.75</v>
      </c>
    </row>
    <row r="4786" spans="1:6" x14ac:dyDescent="0.25">
      <c r="A4786" s="4">
        <v>44665</v>
      </c>
      <c r="B4786" t="s">
        <v>12</v>
      </c>
      <c r="C4786" t="s">
        <v>2685</v>
      </c>
      <c r="D4786" s="7">
        <f>SUMIFS($D:$D,$C:$C,C4786,$A:$A,_xlfn.MAXIFS($A:$A,$A:$A,"&lt;"&amp;A4786))+SUMIFS(Movimentacao!$D:$D,Movimentacao!$C:$C,C4786,Movimentacao!$A:$A,A4786)</f>
        <v>120781</v>
      </c>
      <c r="E4786" s="2">
        <v>101.7</v>
      </c>
      <c r="F4786" s="2">
        <f t="shared" si="75"/>
        <v>12283427.700000001</v>
      </c>
    </row>
    <row r="4787" spans="1:6" x14ac:dyDescent="0.25">
      <c r="A4787" s="4">
        <v>44665</v>
      </c>
      <c r="B4787" t="s">
        <v>12</v>
      </c>
      <c r="C4787" t="s">
        <v>2690</v>
      </c>
      <c r="D4787" s="7">
        <f>SUMIFS($D:$D,$C:$C,C4787,$A:$A,_xlfn.MAXIFS($A:$A,$A:$A,"&lt;"&amp;A4787))+SUMIFS(Movimentacao!$D:$D,Movimentacao!$C:$C,C4787,Movimentacao!$A:$A,A4787)</f>
        <v>56908</v>
      </c>
      <c r="E4787" s="2">
        <v>90.29</v>
      </c>
      <c r="F4787" s="2">
        <f t="shared" si="75"/>
        <v>5138223.32</v>
      </c>
    </row>
    <row r="4788" spans="1:6" x14ac:dyDescent="0.25">
      <c r="A4788" s="4">
        <v>44665</v>
      </c>
      <c r="B4788" t="s">
        <v>12</v>
      </c>
      <c r="C4788" t="s">
        <v>2696</v>
      </c>
      <c r="D4788" s="7">
        <f>SUMIFS($D:$D,$C:$C,C4788,$A:$A,_xlfn.MAXIFS($A:$A,$A:$A,"&lt;"&amp;A4788))+SUMIFS(Movimentacao!$D:$D,Movimentacao!$C:$C,C4788,Movimentacao!$A:$A,A4788)</f>
        <v>123765</v>
      </c>
      <c r="E4788" s="2">
        <v>102.82</v>
      </c>
      <c r="F4788" s="2">
        <f t="shared" si="75"/>
        <v>12725517.299999999</v>
      </c>
    </row>
    <row r="4789" spans="1:6" x14ac:dyDescent="0.25">
      <c r="A4789" s="4">
        <v>44665</v>
      </c>
      <c r="B4789" t="s">
        <v>12</v>
      </c>
      <c r="C4789" t="s">
        <v>2694</v>
      </c>
      <c r="D4789" s="7">
        <f>SUMIFS($D:$D,$C:$C,C4789,$A:$A,_xlfn.MAXIFS($A:$A,$A:$A,"&lt;"&amp;A4789))+SUMIFS(Movimentacao!$D:$D,Movimentacao!$C:$C,C4789,Movimentacao!$A:$A,A4789)</f>
        <v>39976</v>
      </c>
      <c r="E4789" s="2">
        <v>102.48</v>
      </c>
      <c r="F4789" s="2">
        <f t="shared" si="75"/>
        <v>4096740.48</v>
      </c>
    </row>
    <row r="4790" spans="1:6" x14ac:dyDescent="0.25">
      <c r="A4790" s="4">
        <v>44665</v>
      </c>
      <c r="B4790" t="s">
        <v>12</v>
      </c>
      <c r="C4790" t="s">
        <v>2695</v>
      </c>
      <c r="D4790" s="7">
        <f>SUMIFS($D:$D,$C:$C,C4790,$A:$A,_xlfn.MAXIFS($A:$A,$A:$A,"&lt;"&amp;A4790))+SUMIFS(Movimentacao!$D:$D,Movimentacao!$C:$C,C4790,Movimentacao!$A:$A,A4790)</f>
        <v>0</v>
      </c>
      <c r="E4790" s="2">
        <v>102.82</v>
      </c>
      <c r="F4790" s="2">
        <f t="shared" si="75"/>
        <v>0</v>
      </c>
    </row>
    <row r="4791" spans="1:6" x14ac:dyDescent="0.25">
      <c r="A4791" s="4">
        <v>44665</v>
      </c>
      <c r="B4791" t="s">
        <v>12</v>
      </c>
      <c r="C4791" t="s">
        <v>2676</v>
      </c>
      <c r="D4791" s="7">
        <f>SUMIFS($D:$D,$C:$C,C4791,$A:$A,_xlfn.MAXIFS($A:$A,$A:$A,"&lt;"&amp;A4791))+SUMIFS(Movimentacao!$D:$D,Movimentacao!$C:$C,C4791,Movimentacao!$A:$A,A4791)</f>
        <v>15057</v>
      </c>
      <c r="E4791" s="2">
        <v>1.9</v>
      </c>
      <c r="F4791" s="2">
        <f t="shared" si="75"/>
        <v>28608.3</v>
      </c>
    </row>
    <row r="4792" spans="1:6" x14ac:dyDescent="0.25">
      <c r="A4792" s="4">
        <v>44665</v>
      </c>
      <c r="B4792" t="s">
        <v>12</v>
      </c>
      <c r="C4792" t="s">
        <v>2682</v>
      </c>
      <c r="D4792" s="7">
        <f>SUMIFS($D:$D,$C:$C,C4792,$A:$A,_xlfn.MAXIFS($A:$A,$A:$A,"&lt;"&amp;A4792))+SUMIFS(Movimentacao!$D:$D,Movimentacao!$C:$C,C4792,Movimentacao!$A:$A,A4792)</f>
        <v>67528</v>
      </c>
      <c r="E4792" s="2">
        <v>91</v>
      </c>
      <c r="F4792" s="2">
        <f t="shared" si="75"/>
        <v>6145048</v>
      </c>
    </row>
    <row r="4793" spans="1:6" x14ac:dyDescent="0.25">
      <c r="A4793" s="4">
        <v>44665</v>
      </c>
      <c r="B4793" t="s">
        <v>12</v>
      </c>
      <c r="C4793" t="s">
        <v>2691</v>
      </c>
      <c r="D4793" s="7">
        <f>SUMIFS($D:$D,$C:$C,C4793,$A:$A,_xlfn.MAXIFS($A:$A,$A:$A,"&lt;"&amp;A4793))+SUMIFS(Movimentacao!$D:$D,Movimentacao!$C:$C,C4793,Movimentacao!$A:$A,A4793)</f>
        <v>0</v>
      </c>
      <c r="E4793" s="2">
        <v>102.82</v>
      </c>
      <c r="F4793" s="2">
        <f t="shared" si="75"/>
        <v>0</v>
      </c>
    </row>
    <row r="4794" spans="1:6" x14ac:dyDescent="0.25">
      <c r="A4794" s="4">
        <v>44665</v>
      </c>
      <c r="B4794" t="s">
        <v>12</v>
      </c>
      <c r="C4794" t="s">
        <v>2680</v>
      </c>
      <c r="D4794" s="7">
        <f>SUMIFS($D:$D,$C:$C,C4794,$A:$A,_xlfn.MAXIFS($A:$A,$A:$A,"&lt;"&amp;A4794))+SUMIFS(Movimentacao!$D:$D,Movimentacao!$C:$C,C4794,Movimentacao!$A:$A,A4794)</f>
        <v>128633</v>
      </c>
      <c r="E4794" s="2">
        <v>102</v>
      </c>
      <c r="F4794" s="2">
        <f t="shared" si="75"/>
        <v>13120566</v>
      </c>
    </row>
    <row r="4795" spans="1:6" x14ac:dyDescent="0.25">
      <c r="A4795" s="4">
        <v>44665</v>
      </c>
      <c r="B4795" t="s">
        <v>12</v>
      </c>
      <c r="C4795" t="s">
        <v>2672</v>
      </c>
      <c r="D4795" s="7">
        <f>SUMIFS($D:$D,$C:$C,C4795,$A:$A,_xlfn.MAXIFS($A:$A,$A:$A,"&lt;"&amp;A4795))+SUMIFS(Movimentacao!$D:$D,Movimentacao!$C:$C,C4795,Movimentacao!$A:$A,A4795)</f>
        <v>11767</v>
      </c>
      <c r="E4795" s="2">
        <v>77.150000000000006</v>
      </c>
      <c r="F4795" s="2">
        <f t="shared" si="75"/>
        <v>907824.05</v>
      </c>
    </row>
    <row r="4796" spans="1:6" x14ac:dyDescent="0.25">
      <c r="A4796" s="4">
        <v>44665</v>
      </c>
      <c r="B4796" t="s">
        <v>12</v>
      </c>
      <c r="C4796" t="s">
        <v>2671</v>
      </c>
      <c r="D4796" s="7">
        <f>SUMIFS($D:$D,$C:$C,C4796,$A:$A,_xlfn.MAXIFS($A:$A,$A:$A,"&lt;"&amp;A4796))+SUMIFS(Movimentacao!$D:$D,Movimentacao!$C:$C,C4796,Movimentacao!$A:$A,A4796)</f>
        <v>26649</v>
      </c>
      <c r="E4796" s="2">
        <v>176.1</v>
      </c>
      <c r="F4796" s="2">
        <f t="shared" si="75"/>
        <v>4692888.8999999994</v>
      </c>
    </row>
    <row r="4797" spans="1:6" x14ac:dyDescent="0.25">
      <c r="A4797" s="4">
        <v>44665</v>
      </c>
      <c r="B4797" t="s">
        <v>12</v>
      </c>
      <c r="C4797" t="s">
        <v>48</v>
      </c>
      <c r="D4797" s="7">
        <f>SUMIFS($D:$D,$C:$C,C4797,$A:$A,_xlfn.MAXIFS($A:$A,$A:$A,"&lt;"&amp;A4797))+SUMIFS(Movimentacao!$D:$D,Movimentacao!$C:$C,C4797,Movimentacao!$A:$A,A4797)</f>
        <v>30154</v>
      </c>
      <c r="E4797" s="2">
        <v>99.75</v>
      </c>
      <c r="F4797" s="2">
        <f t="shared" si="75"/>
        <v>3007861.5</v>
      </c>
    </row>
    <row r="4798" spans="1:6" x14ac:dyDescent="0.25">
      <c r="A4798" s="4">
        <v>44665</v>
      </c>
      <c r="B4798" t="s">
        <v>12</v>
      </c>
      <c r="C4798" t="s">
        <v>49</v>
      </c>
      <c r="D4798" s="7">
        <f>SUMIFS($D:$D,$C:$C,C4798,$A:$A,_xlfn.MAXIFS($A:$A,$A:$A,"&lt;"&amp;A4798))+SUMIFS(Movimentacao!$D:$D,Movimentacao!$C:$C,C4798,Movimentacao!$A:$A,A4798)</f>
        <v>32774</v>
      </c>
      <c r="E4798" s="2">
        <v>75</v>
      </c>
      <c r="F4798" s="2">
        <f t="shared" si="75"/>
        <v>2458050</v>
      </c>
    </row>
    <row r="4799" spans="1:6" x14ac:dyDescent="0.25">
      <c r="A4799" s="4">
        <v>44665</v>
      </c>
      <c r="B4799" t="s">
        <v>12</v>
      </c>
      <c r="C4799" t="s">
        <v>50</v>
      </c>
      <c r="D4799" s="7">
        <f>SUMIFS($D:$D,$C:$C,C4799,$A:$A,_xlfn.MAXIFS($A:$A,$A:$A,"&lt;"&amp;A4799))+SUMIFS(Movimentacao!$D:$D,Movimentacao!$C:$C,C4799,Movimentacao!$A:$A,A4799)</f>
        <v>55324</v>
      </c>
      <c r="E4799" s="2">
        <v>98.73</v>
      </c>
      <c r="F4799" s="2">
        <f t="shared" si="75"/>
        <v>5462138.5200000005</v>
      </c>
    </row>
    <row r="4800" spans="1:6" x14ac:dyDescent="0.25">
      <c r="A4800" s="4">
        <v>44665</v>
      </c>
      <c r="B4800" t="s">
        <v>12</v>
      </c>
      <c r="C4800" t="s">
        <v>51</v>
      </c>
      <c r="D4800" s="7">
        <f>SUMIFS($D:$D,$C:$C,C4800,$A:$A,_xlfn.MAXIFS($A:$A,$A:$A,"&lt;"&amp;A4800))+SUMIFS(Movimentacao!$D:$D,Movimentacao!$C:$C,C4800,Movimentacao!$A:$A,A4800)</f>
        <v>42034</v>
      </c>
      <c r="E4800" s="2">
        <v>116</v>
      </c>
      <c r="F4800" s="2">
        <f t="shared" si="75"/>
        <v>4875944</v>
      </c>
    </row>
    <row r="4801" spans="1:6" x14ac:dyDescent="0.25">
      <c r="A4801" s="4">
        <v>44665</v>
      </c>
      <c r="B4801" t="s">
        <v>12</v>
      </c>
      <c r="C4801" t="s">
        <v>47</v>
      </c>
      <c r="D4801" s="7">
        <f>SUMIFS($D:$D,$C:$C,C4801,$A:$A,_xlfn.MAXIFS($A:$A,$A:$A,"&lt;"&amp;A4801))+SUMIFS(Movimentacao!$D:$D,Movimentacao!$C:$C,C4801,Movimentacao!$A:$A,A4801)</f>
        <v>62577</v>
      </c>
      <c r="E4801" s="2">
        <v>83.57</v>
      </c>
      <c r="F4801" s="2">
        <f t="shared" si="75"/>
        <v>5229559.8899999997</v>
      </c>
    </row>
    <row r="4802" spans="1:6" x14ac:dyDescent="0.25">
      <c r="A4802" s="4">
        <v>44665</v>
      </c>
      <c r="B4802" t="s">
        <v>12</v>
      </c>
      <c r="C4802" t="s">
        <v>54</v>
      </c>
      <c r="D4802" s="7">
        <f>SUMIFS($D:$D,$C:$C,C4802,$A:$A,_xlfn.MAXIFS($A:$A,$A:$A,"&lt;"&amp;A4802))+SUMIFS(Movimentacao!$D:$D,Movimentacao!$C:$C,C4802,Movimentacao!$A:$A,A4802)</f>
        <v>84256</v>
      </c>
      <c r="E4802" s="2">
        <v>48.79</v>
      </c>
      <c r="F4802" s="2">
        <f t="shared" si="75"/>
        <v>4110850.2399999998</v>
      </c>
    </row>
    <row r="4803" spans="1:6" x14ac:dyDescent="0.25">
      <c r="A4803" s="4">
        <v>44665</v>
      </c>
      <c r="B4803" t="s">
        <v>12</v>
      </c>
      <c r="C4803" t="s">
        <v>55</v>
      </c>
      <c r="D4803" s="7">
        <f>SUMIFS($D:$D,$C:$C,C4803,$A:$A,_xlfn.MAXIFS($A:$A,$A:$A,"&lt;"&amp;A4803))+SUMIFS(Movimentacao!$D:$D,Movimentacao!$C:$C,C4803,Movimentacao!$A:$A,A4803)</f>
        <v>30794</v>
      </c>
      <c r="E4803" s="2">
        <v>95.05</v>
      </c>
      <c r="F4803" s="2">
        <f t="shared" si="75"/>
        <v>2926969.6999999997</v>
      </c>
    </row>
    <row r="4804" spans="1:6" x14ac:dyDescent="0.25">
      <c r="A4804" s="4">
        <v>44665</v>
      </c>
      <c r="B4804" t="s">
        <v>12</v>
      </c>
      <c r="C4804" t="s">
        <v>56</v>
      </c>
      <c r="D4804" s="7">
        <f>SUMIFS($D:$D,$C:$C,C4804,$A:$A,_xlfn.MAXIFS($A:$A,$A:$A,"&lt;"&amp;A4804))+SUMIFS(Movimentacao!$D:$D,Movimentacao!$C:$C,C4804,Movimentacao!$A:$A,A4804)</f>
        <v>23299</v>
      </c>
      <c r="E4804" s="2">
        <v>98.09</v>
      </c>
      <c r="F4804" s="2">
        <f t="shared" si="75"/>
        <v>2285398.91</v>
      </c>
    </row>
    <row r="4805" spans="1:6" x14ac:dyDescent="0.25">
      <c r="A4805" s="4">
        <v>44665</v>
      </c>
      <c r="B4805" t="s">
        <v>12</v>
      </c>
      <c r="C4805" t="s">
        <v>52</v>
      </c>
      <c r="D4805" s="7">
        <f>SUMIFS($D:$D,$C:$C,C4805,$A:$A,_xlfn.MAXIFS($A:$A,$A:$A,"&lt;"&amp;A4805))+SUMIFS(Movimentacao!$D:$D,Movimentacao!$C:$C,C4805,Movimentacao!$A:$A,A4805)</f>
        <v>127632</v>
      </c>
      <c r="E4805" s="2">
        <v>94.4</v>
      </c>
      <c r="F4805" s="2">
        <f t="shared" si="75"/>
        <v>12048460.800000001</v>
      </c>
    </row>
    <row r="4806" spans="1:6" x14ac:dyDescent="0.25">
      <c r="A4806" s="4">
        <v>44669</v>
      </c>
      <c r="B4806" t="s">
        <v>12</v>
      </c>
      <c r="C4806" t="s">
        <v>2680</v>
      </c>
      <c r="D4806" s="7">
        <f>SUMIFS($D:$D,$C:$C,C4806,$A:$A,_xlfn.MAXIFS($A:$A,$A:$A,"&lt;"&amp;A4806))+SUMIFS(Movimentacao!$D:$D,Movimentacao!$C:$C,C4806,Movimentacao!$A:$A,A4806)</f>
        <v>128633</v>
      </c>
      <c r="E4806" s="2">
        <v>101.43</v>
      </c>
      <c r="F4806" s="2">
        <f t="shared" si="75"/>
        <v>13047245.190000001</v>
      </c>
    </row>
    <row r="4807" spans="1:6" x14ac:dyDescent="0.25">
      <c r="A4807" s="4">
        <v>44669</v>
      </c>
      <c r="B4807" t="s">
        <v>12</v>
      </c>
      <c r="C4807" t="s">
        <v>2696</v>
      </c>
      <c r="D4807" s="7">
        <f>SUMIFS($D:$D,$C:$C,C4807,$A:$A,_xlfn.MAXIFS($A:$A,$A:$A,"&lt;"&amp;A4807))+SUMIFS(Movimentacao!$D:$D,Movimentacao!$C:$C,C4807,Movimentacao!$A:$A,A4807)</f>
        <v>123765</v>
      </c>
      <c r="E4807" s="2">
        <v>102.66</v>
      </c>
      <c r="F4807" s="2">
        <f t="shared" si="75"/>
        <v>12705714.9</v>
      </c>
    </row>
    <row r="4808" spans="1:6" x14ac:dyDescent="0.25">
      <c r="A4808" s="4">
        <v>44669</v>
      </c>
      <c r="B4808" t="s">
        <v>12</v>
      </c>
      <c r="C4808" t="s">
        <v>2676</v>
      </c>
      <c r="D4808" s="7">
        <f>SUMIFS($D:$D,$C:$C,C4808,$A:$A,_xlfn.MAXIFS($A:$A,$A:$A,"&lt;"&amp;A4808))+SUMIFS(Movimentacao!$D:$D,Movimentacao!$C:$C,C4808,Movimentacao!$A:$A,A4808)</f>
        <v>15057</v>
      </c>
      <c r="E4808" s="2">
        <v>1.46</v>
      </c>
      <c r="F4808" s="2">
        <f t="shared" si="75"/>
        <v>21983.22</v>
      </c>
    </row>
    <row r="4809" spans="1:6" x14ac:dyDescent="0.25">
      <c r="A4809" s="4">
        <v>44669</v>
      </c>
      <c r="B4809" t="s">
        <v>12</v>
      </c>
      <c r="C4809" t="s">
        <v>2694</v>
      </c>
      <c r="D4809" s="7">
        <f>SUMIFS($D:$D,$C:$C,C4809,$A:$A,_xlfn.MAXIFS($A:$A,$A:$A,"&lt;"&amp;A4809))+SUMIFS(Movimentacao!$D:$D,Movimentacao!$C:$C,C4809,Movimentacao!$A:$A,A4809)</f>
        <v>39976</v>
      </c>
      <c r="E4809" s="2">
        <v>102.25</v>
      </c>
      <c r="F4809" s="2">
        <f t="shared" ref="F4809:F4872" si="76">D4809*E4809</f>
        <v>4087546</v>
      </c>
    </row>
    <row r="4810" spans="1:6" x14ac:dyDescent="0.25">
      <c r="A4810" s="4">
        <v>44669</v>
      </c>
      <c r="B4810" t="s">
        <v>12</v>
      </c>
      <c r="C4810" t="s">
        <v>2690</v>
      </c>
      <c r="D4810" s="7">
        <f>SUMIFS($D:$D,$C:$C,C4810,$A:$A,_xlfn.MAXIFS($A:$A,$A:$A,"&lt;"&amp;A4810))+SUMIFS(Movimentacao!$D:$D,Movimentacao!$C:$C,C4810,Movimentacao!$A:$A,A4810)</f>
        <v>56908</v>
      </c>
      <c r="E4810" s="2">
        <v>90.29</v>
      </c>
      <c r="F4810" s="2">
        <f t="shared" si="76"/>
        <v>5138223.32</v>
      </c>
    </row>
    <row r="4811" spans="1:6" x14ac:dyDescent="0.25">
      <c r="A4811" s="4">
        <v>44669</v>
      </c>
      <c r="B4811" t="s">
        <v>12</v>
      </c>
      <c r="C4811" t="s">
        <v>2685</v>
      </c>
      <c r="D4811" s="7">
        <f>SUMIFS($D:$D,$C:$C,C4811,$A:$A,_xlfn.MAXIFS($A:$A,$A:$A,"&lt;"&amp;A4811))+SUMIFS(Movimentacao!$D:$D,Movimentacao!$C:$C,C4811,Movimentacao!$A:$A,A4811)</f>
        <v>120781</v>
      </c>
      <c r="E4811" s="2">
        <v>102.05</v>
      </c>
      <c r="F4811" s="2">
        <f t="shared" si="76"/>
        <v>12325701.049999999</v>
      </c>
    </row>
    <row r="4812" spans="1:6" x14ac:dyDescent="0.25">
      <c r="A4812" s="4">
        <v>44669</v>
      </c>
      <c r="B4812" t="s">
        <v>12</v>
      </c>
      <c r="C4812" t="s">
        <v>2689</v>
      </c>
      <c r="D4812" s="7">
        <f>SUMIFS($D:$D,$C:$C,C4812,$A:$A,_xlfn.MAXIFS($A:$A,$A:$A,"&lt;"&amp;A4812))+SUMIFS(Movimentacao!$D:$D,Movimentacao!$C:$C,C4812,Movimentacao!$A:$A,A4812)</f>
        <v>240607</v>
      </c>
      <c r="E4812" s="2">
        <v>102.3</v>
      </c>
      <c r="F4812" s="2">
        <f t="shared" si="76"/>
        <v>24614096.099999998</v>
      </c>
    </row>
    <row r="4813" spans="1:6" x14ac:dyDescent="0.25">
      <c r="A4813" s="4">
        <v>44669</v>
      </c>
      <c r="B4813" t="s">
        <v>12</v>
      </c>
      <c r="C4813" t="s">
        <v>2687</v>
      </c>
      <c r="D4813" s="7">
        <f>SUMIFS($D:$D,$C:$C,C4813,$A:$A,_xlfn.MAXIFS($A:$A,$A:$A,"&lt;"&amp;A4813))+SUMIFS(Movimentacao!$D:$D,Movimentacao!$C:$C,C4813,Movimentacao!$A:$A,A4813)</f>
        <v>51911</v>
      </c>
      <c r="E4813" s="2">
        <v>72.930000000000007</v>
      </c>
      <c r="F4813" s="2">
        <f t="shared" si="76"/>
        <v>3785869.2300000004</v>
      </c>
    </row>
    <row r="4814" spans="1:6" x14ac:dyDescent="0.25">
      <c r="A4814" s="4">
        <v>44669</v>
      </c>
      <c r="B4814" t="s">
        <v>12</v>
      </c>
      <c r="C4814" t="s">
        <v>2682</v>
      </c>
      <c r="D4814" s="7">
        <f>SUMIFS($D:$D,$C:$C,C4814,$A:$A,_xlfn.MAXIFS($A:$A,$A:$A,"&lt;"&amp;A4814))+SUMIFS(Movimentacao!$D:$D,Movimentacao!$C:$C,C4814,Movimentacao!$A:$A,A4814)</f>
        <v>67528</v>
      </c>
      <c r="E4814" s="2">
        <v>91.25</v>
      </c>
      <c r="F4814" s="2">
        <f t="shared" si="76"/>
        <v>6161930</v>
      </c>
    </row>
    <row r="4815" spans="1:6" x14ac:dyDescent="0.25">
      <c r="A4815" s="4">
        <v>44669</v>
      </c>
      <c r="B4815" t="s">
        <v>12</v>
      </c>
      <c r="C4815" t="s">
        <v>2672</v>
      </c>
      <c r="D4815" s="7">
        <f>SUMIFS($D:$D,$C:$C,C4815,$A:$A,_xlfn.MAXIFS($A:$A,$A:$A,"&lt;"&amp;A4815))+SUMIFS(Movimentacao!$D:$D,Movimentacao!$C:$C,C4815,Movimentacao!$A:$A,A4815)</f>
        <v>11767</v>
      </c>
      <c r="E4815" s="2">
        <v>77</v>
      </c>
      <c r="F4815" s="2">
        <f t="shared" si="76"/>
        <v>906059</v>
      </c>
    </row>
    <row r="4816" spans="1:6" x14ac:dyDescent="0.25">
      <c r="A4816" s="4">
        <v>44669</v>
      </c>
      <c r="B4816" t="s">
        <v>12</v>
      </c>
      <c r="C4816" t="s">
        <v>55</v>
      </c>
      <c r="D4816" s="7">
        <f>SUMIFS($D:$D,$C:$C,C4816,$A:$A,_xlfn.MAXIFS($A:$A,$A:$A,"&lt;"&amp;A4816))+SUMIFS(Movimentacao!$D:$D,Movimentacao!$C:$C,C4816,Movimentacao!$A:$A,A4816)</f>
        <v>30794</v>
      </c>
      <c r="E4816" s="2">
        <v>95.01</v>
      </c>
      <c r="F4816" s="2">
        <f t="shared" si="76"/>
        <v>2925737.94</v>
      </c>
    </row>
    <row r="4817" spans="1:6" x14ac:dyDescent="0.25">
      <c r="A4817" s="4">
        <v>44669</v>
      </c>
      <c r="B4817" t="s">
        <v>12</v>
      </c>
      <c r="C4817" t="s">
        <v>56</v>
      </c>
      <c r="D4817" s="7">
        <f>SUMIFS($D:$D,$C:$C,C4817,$A:$A,_xlfn.MAXIFS($A:$A,$A:$A,"&lt;"&amp;A4817))+SUMIFS(Movimentacao!$D:$D,Movimentacao!$C:$C,C4817,Movimentacao!$A:$A,A4817)</f>
        <v>23299</v>
      </c>
      <c r="E4817" s="2">
        <v>98.3</v>
      </c>
      <c r="F4817" s="2">
        <f t="shared" si="76"/>
        <v>2290291.6999999997</v>
      </c>
    </row>
    <row r="4818" spans="1:6" x14ac:dyDescent="0.25">
      <c r="A4818" s="4">
        <v>44669</v>
      </c>
      <c r="B4818" t="s">
        <v>12</v>
      </c>
      <c r="C4818" t="s">
        <v>47</v>
      </c>
      <c r="D4818" s="7">
        <f>SUMIFS($D:$D,$C:$C,C4818,$A:$A,_xlfn.MAXIFS($A:$A,$A:$A,"&lt;"&amp;A4818))+SUMIFS(Movimentacao!$D:$D,Movimentacao!$C:$C,C4818,Movimentacao!$A:$A,A4818)</f>
        <v>62577</v>
      </c>
      <c r="E4818" s="2">
        <v>84.19</v>
      </c>
      <c r="F4818" s="2">
        <f t="shared" si="76"/>
        <v>5268357.63</v>
      </c>
    </row>
    <row r="4819" spans="1:6" x14ac:dyDescent="0.25">
      <c r="A4819" s="4">
        <v>44669</v>
      </c>
      <c r="B4819" t="s">
        <v>12</v>
      </c>
      <c r="C4819" t="s">
        <v>48</v>
      </c>
      <c r="D4819" s="7">
        <f>SUMIFS($D:$D,$C:$C,C4819,$A:$A,_xlfn.MAXIFS($A:$A,$A:$A,"&lt;"&amp;A4819))+SUMIFS(Movimentacao!$D:$D,Movimentacao!$C:$C,C4819,Movimentacao!$A:$A,A4819)</f>
        <v>30154</v>
      </c>
      <c r="E4819" s="2">
        <v>99.1</v>
      </c>
      <c r="F4819" s="2">
        <f t="shared" si="76"/>
        <v>2988261.4</v>
      </c>
    </row>
    <row r="4820" spans="1:6" x14ac:dyDescent="0.25">
      <c r="A4820" s="4">
        <v>44669</v>
      </c>
      <c r="B4820" t="s">
        <v>12</v>
      </c>
      <c r="C4820" t="s">
        <v>49</v>
      </c>
      <c r="D4820" s="7">
        <f>SUMIFS($D:$D,$C:$C,C4820,$A:$A,_xlfn.MAXIFS($A:$A,$A:$A,"&lt;"&amp;A4820))+SUMIFS(Movimentacao!$D:$D,Movimentacao!$C:$C,C4820,Movimentacao!$A:$A,A4820)</f>
        <v>32774</v>
      </c>
      <c r="E4820" s="2">
        <v>75.09</v>
      </c>
      <c r="F4820" s="2">
        <f t="shared" si="76"/>
        <v>2460999.66</v>
      </c>
    </row>
    <row r="4821" spans="1:6" x14ac:dyDescent="0.25">
      <c r="A4821" s="4">
        <v>44669</v>
      </c>
      <c r="B4821" t="s">
        <v>12</v>
      </c>
      <c r="C4821" t="s">
        <v>50</v>
      </c>
      <c r="D4821" s="7">
        <f>SUMIFS($D:$D,$C:$C,C4821,$A:$A,_xlfn.MAXIFS($A:$A,$A:$A,"&lt;"&amp;A4821))+SUMIFS(Movimentacao!$D:$D,Movimentacao!$C:$C,C4821,Movimentacao!$A:$A,A4821)</f>
        <v>55324</v>
      </c>
      <c r="E4821" s="2">
        <v>100</v>
      </c>
      <c r="F4821" s="2">
        <f t="shared" si="76"/>
        <v>5532400</v>
      </c>
    </row>
    <row r="4822" spans="1:6" x14ac:dyDescent="0.25">
      <c r="A4822" s="4">
        <v>44669</v>
      </c>
      <c r="B4822" t="s">
        <v>12</v>
      </c>
      <c r="C4822" t="s">
        <v>2671</v>
      </c>
      <c r="D4822" s="7">
        <f>SUMIFS($D:$D,$C:$C,C4822,$A:$A,_xlfn.MAXIFS($A:$A,$A:$A,"&lt;"&amp;A4822))+SUMIFS(Movimentacao!$D:$D,Movimentacao!$C:$C,C4822,Movimentacao!$A:$A,A4822)</f>
        <v>26649</v>
      </c>
      <c r="E4822" s="2">
        <v>176.25</v>
      </c>
      <c r="F4822" s="2">
        <f t="shared" si="76"/>
        <v>4696886.25</v>
      </c>
    </row>
    <row r="4823" spans="1:6" x14ac:dyDescent="0.25">
      <c r="A4823" s="4">
        <v>44669</v>
      </c>
      <c r="B4823" t="s">
        <v>12</v>
      </c>
      <c r="C4823" t="s">
        <v>52</v>
      </c>
      <c r="D4823" s="7">
        <f>SUMIFS($D:$D,$C:$C,C4823,$A:$A,_xlfn.MAXIFS($A:$A,$A:$A,"&lt;"&amp;A4823))+SUMIFS(Movimentacao!$D:$D,Movimentacao!$C:$C,C4823,Movimentacao!$A:$A,A4823)</f>
        <v>127632</v>
      </c>
      <c r="E4823" s="2">
        <v>94</v>
      </c>
      <c r="F4823" s="2">
        <f t="shared" si="76"/>
        <v>11997408</v>
      </c>
    </row>
    <row r="4824" spans="1:6" x14ac:dyDescent="0.25">
      <c r="A4824" s="4">
        <v>44669</v>
      </c>
      <c r="B4824" t="s">
        <v>12</v>
      </c>
      <c r="C4824" t="s">
        <v>54</v>
      </c>
      <c r="D4824" s="7">
        <f>SUMIFS($D:$D,$C:$C,C4824,$A:$A,_xlfn.MAXIFS($A:$A,$A:$A,"&lt;"&amp;A4824))+SUMIFS(Movimentacao!$D:$D,Movimentacao!$C:$C,C4824,Movimentacao!$A:$A,A4824)</f>
        <v>84256</v>
      </c>
      <c r="E4824" s="2">
        <v>48.79</v>
      </c>
      <c r="F4824" s="2">
        <f t="shared" si="76"/>
        <v>4110850.2399999998</v>
      </c>
    </row>
    <row r="4825" spans="1:6" x14ac:dyDescent="0.25">
      <c r="A4825" s="4">
        <v>44669</v>
      </c>
      <c r="B4825" t="s">
        <v>12</v>
      </c>
      <c r="C4825" t="s">
        <v>51</v>
      </c>
      <c r="D4825" s="7">
        <f>SUMIFS($D:$D,$C:$C,C4825,$A:$A,_xlfn.MAXIFS($A:$A,$A:$A,"&lt;"&amp;A4825))+SUMIFS(Movimentacao!$D:$D,Movimentacao!$C:$C,C4825,Movimentacao!$A:$A,A4825)</f>
        <v>42034</v>
      </c>
      <c r="E4825" s="2">
        <v>116.8</v>
      </c>
      <c r="F4825" s="2">
        <f t="shared" si="76"/>
        <v>4909571.2</v>
      </c>
    </row>
    <row r="4826" spans="1:6" x14ac:dyDescent="0.25">
      <c r="A4826" s="4">
        <v>44670</v>
      </c>
      <c r="B4826" t="s">
        <v>12</v>
      </c>
      <c r="C4826" t="s">
        <v>2696</v>
      </c>
      <c r="D4826" s="7">
        <f>SUMIFS($D:$D,$C:$C,C4826,$A:$A,_xlfn.MAXIFS($A:$A,$A:$A,"&lt;"&amp;A4826))+SUMIFS(Movimentacao!$D:$D,Movimentacao!$C:$C,C4826,Movimentacao!$A:$A,A4826)</f>
        <v>123765</v>
      </c>
      <c r="E4826" s="2">
        <v>102.34</v>
      </c>
      <c r="F4826" s="2">
        <f t="shared" si="76"/>
        <v>12666110.1</v>
      </c>
    </row>
    <row r="4827" spans="1:6" x14ac:dyDescent="0.25">
      <c r="A4827" s="4">
        <v>44670</v>
      </c>
      <c r="B4827" t="s">
        <v>12</v>
      </c>
      <c r="C4827" t="s">
        <v>2676</v>
      </c>
      <c r="D4827" s="7">
        <f>SUMIFS($D:$D,$C:$C,C4827,$A:$A,_xlfn.MAXIFS($A:$A,$A:$A,"&lt;"&amp;A4827))+SUMIFS(Movimentacao!$D:$D,Movimentacao!$C:$C,C4827,Movimentacao!$A:$A,A4827)</f>
        <v>15057</v>
      </c>
      <c r="E4827" s="2">
        <v>1.51</v>
      </c>
      <c r="F4827" s="2">
        <f t="shared" si="76"/>
        <v>22736.07</v>
      </c>
    </row>
    <row r="4828" spans="1:6" x14ac:dyDescent="0.25">
      <c r="A4828" s="4">
        <v>44670</v>
      </c>
      <c r="B4828" t="s">
        <v>12</v>
      </c>
      <c r="C4828" t="s">
        <v>2694</v>
      </c>
      <c r="D4828" s="7">
        <f>SUMIFS($D:$D,$C:$C,C4828,$A:$A,_xlfn.MAXIFS($A:$A,$A:$A,"&lt;"&amp;A4828))+SUMIFS(Movimentacao!$D:$D,Movimentacao!$C:$C,C4828,Movimentacao!$A:$A,A4828)</f>
        <v>39976</v>
      </c>
      <c r="E4828" s="2">
        <v>102.3</v>
      </c>
      <c r="F4828" s="2">
        <f t="shared" si="76"/>
        <v>4089544.8</v>
      </c>
    </row>
    <row r="4829" spans="1:6" x14ac:dyDescent="0.25">
      <c r="A4829" s="4">
        <v>44670</v>
      </c>
      <c r="B4829" t="s">
        <v>12</v>
      </c>
      <c r="C4829" t="s">
        <v>2690</v>
      </c>
      <c r="D4829" s="7">
        <f>SUMIFS($D:$D,$C:$C,C4829,$A:$A,_xlfn.MAXIFS($A:$A,$A:$A,"&lt;"&amp;A4829))+SUMIFS(Movimentacao!$D:$D,Movimentacao!$C:$C,C4829,Movimentacao!$A:$A,A4829)</f>
        <v>56908</v>
      </c>
      <c r="E4829" s="2">
        <v>90</v>
      </c>
      <c r="F4829" s="2">
        <f t="shared" si="76"/>
        <v>5121720</v>
      </c>
    </row>
    <row r="4830" spans="1:6" x14ac:dyDescent="0.25">
      <c r="A4830" s="4">
        <v>44670</v>
      </c>
      <c r="B4830" t="s">
        <v>12</v>
      </c>
      <c r="C4830" t="s">
        <v>2685</v>
      </c>
      <c r="D4830" s="7">
        <f>SUMIFS($D:$D,$C:$C,C4830,$A:$A,_xlfn.MAXIFS($A:$A,$A:$A,"&lt;"&amp;A4830))+SUMIFS(Movimentacao!$D:$D,Movimentacao!$C:$C,C4830,Movimentacao!$A:$A,A4830)</f>
        <v>120781</v>
      </c>
      <c r="E4830" s="2">
        <v>102.14</v>
      </c>
      <c r="F4830" s="2">
        <f t="shared" si="76"/>
        <v>12336571.34</v>
      </c>
    </row>
    <row r="4831" spans="1:6" x14ac:dyDescent="0.25">
      <c r="A4831" s="4">
        <v>44670</v>
      </c>
      <c r="B4831" t="s">
        <v>12</v>
      </c>
      <c r="C4831" t="s">
        <v>2689</v>
      </c>
      <c r="D4831" s="7">
        <f>SUMIFS($D:$D,$C:$C,C4831,$A:$A,_xlfn.MAXIFS($A:$A,$A:$A,"&lt;"&amp;A4831))+SUMIFS(Movimentacao!$D:$D,Movimentacao!$C:$C,C4831,Movimentacao!$A:$A,A4831)</f>
        <v>240607</v>
      </c>
      <c r="E4831" s="2">
        <v>101.15</v>
      </c>
      <c r="F4831" s="2">
        <f t="shared" si="76"/>
        <v>24337398.050000001</v>
      </c>
    </row>
    <row r="4832" spans="1:6" x14ac:dyDescent="0.25">
      <c r="A4832" s="4">
        <v>44670</v>
      </c>
      <c r="B4832" t="s">
        <v>12</v>
      </c>
      <c r="C4832" t="s">
        <v>2682</v>
      </c>
      <c r="D4832" s="7">
        <f>SUMIFS($D:$D,$C:$C,C4832,$A:$A,_xlfn.MAXIFS($A:$A,$A:$A,"&lt;"&amp;A4832))+SUMIFS(Movimentacao!$D:$D,Movimentacao!$C:$C,C4832,Movimentacao!$A:$A,A4832)</f>
        <v>67528</v>
      </c>
      <c r="E4832" s="2">
        <v>91.49</v>
      </c>
      <c r="F4832" s="2">
        <f t="shared" si="76"/>
        <v>6178136.7199999997</v>
      </c>
    </row>
    <row r="4833" spans="1:6" x14ac:dyDescent="0.25">
      <c r="A4833" s="4">
        <v>44670</v>
      </c>
      <c r="B4833" t="s">
        <v>12</v>
      </c>
      <c r="C4833" t="s">
        <v>2680</v>
      </c>
      <c r="D4833" s="7">
        <f>SUMIFS($D:$D,$C:$C,C4833,$A:$A,_xlfn.MAXIFS($A:$A,$A:$A,"&lt;"&amp;A4833))+SUMIFS(Movimentacao!$D:$D,Movimentacao!$C:$C,C4833,Movimentacao!$A:$A,A4833)</f>
        <v>128633</v>
      </c>
      <c r="E4833" s="2">
        <v>101.68</v>
      </c>
      <c r="F4833" s="2">
        <f t="shared" si="76"/>
        <v>13079403.440000001</v>
      </c>
    </row>
    <row r="4834" spans="1:6" x14ac:dyDescent="0.25">
      <c r="A4834" s="4">
        <v>44670</v>
      </c>
      <c r="B4834" t="s">
        <v>12</v>
      </c>
      <c r="C4834" t="s">
        <v>2671</v>
      </c>
      <c r="D4834" s="7">
        <f>SUMIFS($D:$D,$C:$C,C4834,$A:$A,_xlfn.MAXIFS($A:$A,$A:$A,"&lt;"&amp;A4834))+SUMIFS(Movimentacao!$D:$D,Movimentacao!$C:$C,C4834,Movimentacao!$A:$A,A4834)</f>
        <v>26649</v>
      </c>
      <c r="E4834" s="2">
        <v>176.5</v>
      </c>
      <c r="F4834" s="2">
        <f t="shared" si="76"/>
        <v>4703548.5</v>
      </c>
    </row>
    <row r="4835" spans="1:6" x14ac:dyDescent="0.25">
      <c r="A4835" s="4">
        <v>44670</v>
      </c>
      <c r="B4835" t="s">
        <v>12</v>
      </c>
      <c r="C4835" t="s">
        <v>2687</v>
      </c>
      <c r="D4835" s="7">
        <f>SUMIFS($D:$D,$C:$C,C4835,$A:$A,_xlfn.MAXIFS($A:$A,$A:$A,"&lt;"&amp;A4835))+SUMIFS(Movimentacao!$D:$D,Movimentacao!$C:$C,C4835,Movimentacao!$A:$A,A4835)</f>
        <v>51911</v>
      </c>
      <c r="E4835" s="2">
        <v>74.05</v>
      </c>
      <c r="F4835" s="2">
        <f t="shared" si="76"/>
        <v>3844009.55</v>
      </c>
    </row>
    <row r="4836" spans="1:6" x14ac:dyDescent="0.25">
      <c r="A4836" s="4">
        <v>44670</v>
      </c>
      <c r="B4836" t="s">
        <v>12</v>
      </c>
      <c r="C4836" t="s">
        <v>2672</v>
      </c>
      <c r="D4836" s="7">
        <f>SUMIFS($D:$D,$C:$C,C4836,$A:$A,_xlfn.MAXIFS($A:$A,$A:$A,"&lt;"&amp;A4836))+SUMIFS(Movimentacao!$D:$D,Movimentacao!$C:$C,C4836,Movimentacao!$A:$A,A4836)</f>
        <v>11767</v>
      </c>
      <c r="E4836" s="2">
        <v>77.2</v>
      </c>
      <c r="F4836" s="2">
        <f t="shared" si="76"/>
        <v>908412.4</v>
      </c>
    </row>
    <row r="4837" spans="1:6" x14ac:dyDescent="0.25">
      <c r="A4837" s="4">
        <v>44670</v>
      </c>
      <c r="B4837" t="s">
        <v>12</v>
      </c>
      <c r="C4837" t="s">
        <v>55</v>
      </c>
      <c r="D4837" s="7">
        <f>SUMIFS($D:$D,$C:$C,C4837,$A:$A,_xlfn.MAXIFS($A:$A,$A:$A,"&lt;"&amp;A4837))+SUMIFS(Movimentacao!$D:$D,Movimentacao!$C:$C,C4837,Movimentacao!$A:$A,A4837)</f>
        <v>30794</v>
      </c>
      <c r="E4837" s="2">
        <v>95.11</v>
      </c>
      <c r="F4837" s="2">
        <f t="shared" si="76"/>
        <v>2928817.34</v>
      </c>
    </row>
    <row r="4838" spans="1:6" x14ac:dyDescent="0.25">
      <c r="A4838" s="4">
        <v>44670</v>
      </c>
      <c r="B4838" t="s">
        <v>12</v>
      </c>
      <c r="C4838" t="s">
        <v>54</v>
      </c>
      <c r="D4838" s="7">
        <f>SUMIFS($D:$D,$C:$C,C4838,$A:$A,_xlfn.MAXIFS($A:$A,$A:$A,"&lt;"&amp;A4838))+SUMIFS(Movimentacao!$D:$D,Movimentacao!$C:$C,C4838,Movimentacao!$A:$A,A4838)</f>
        <v>84256</v>
      </c>
      <c r="E4838" s="2">
        <v>48.38</v>
      </c>
      <c r="F4838" s="2">
        <f t="shared" si="76"/>
        <v>4076305.2800000003</v>
      </c>
    </row>
    <row r="4839" spans="1:6" x14ac:dyDescent="0.25">
      <c r="A4839" s="4">
        <v>44670</v>
      </c>
      <c r="B4839" t="s">
        <v>12</v>
      </c>
      <c r="C4839" t="s">
        <v>52</v>
      </c>
      <c r="D4839" s="7">
        <f>SUMIFS($D:$D,$C:$C,C4839,$A:$A,_xlfn.MAXIFS($A:$A,$A:$A,"&lt;"&amp;A4839))+SUMIFS(Movimentacao!$D:$D,Movimentacao!$C:$C,C4839,Movimentacao!$A:$A,A4839)</f>
        <v>127632</v>
      </c>
      <c r="E4839" s="2">
        <v>94.1</v>
      </c>
      <c r="F4839" s="2">
        <f t="shared" si="76"/>
        <v>12010171.199999999</v>
      </c>
    </row>
    <row r="4840" spans="1:6" x14ac:dyDescent="0.25">
      <c r="A4840" s="4">
        <v>44670</v>
      </c>
      <c r="B4840" t="s">
        <v>12</v>
      </c>
      <c r="C4840" t="s">
        <v>51</v>
      </c>
      <c r="D4840" s="7">
        <f>SUMIFS($D:$D,$C:$C,C4840,$A:$A,_xlfn.MAXIFS($A:$A,$A:$A,"&lt;"&amp;A4840))+SUMIFS(Movimentacao!$D:$D,Movimentacao!$C:$C,C4840,Movimentacao!$A:$A,A4840)</f>
        <v>42034</v>
      </c>
      <c r="E4840" s="2">
        <v>116.56</v>
      </c>
      <c r="F4840" s="2">
        <f t="shared" si="76"/>
        <v>4899483.04</v>
      </c>
    </row>
    <row r="4841" spans="1:6" x14ac:dyDescent="0.25">
      <c r="A4841" s="4">
        <v>44670</v>
      </c>
      <c r="B4841" t="s">
        <v>12</v>
      </c>
      <c r="C4841" t="s">
        <v>50</v>
      </c>
      <c r="D4841" s="7">
        <f>SUMIFS($D:$D,$C:$C,C4841,$A:$A,_xlfn.MAXIFS($A:$A,$A:$A,"&lt;"&amp;A4841))+SUMIFS(Movimentacao!$D:$D,Movimentacao!$C:$C,C4841,Movimentacao!$A:$A,A4841)</f>
        <v>55324</v>
      </c>
      <c r="E4841" s="2">
        <v>100</v>
      </c>
      <c r="F4841" s="2">
        <f t="shared" si="76"/>
        <v>5532400</v>
      </c>
    </row>
    <row r="4842" spans="1:6" x14ac:dyDescent="0.25">
      <c r="A4842" s="4">
        <v>44670</v>
      </c>
      <c r="B4842" t="s">
        <v>12</v>
      </c>
      <c r="C4842" t="s">
        <v>49</v>
      </c>
      <c r="D4842" s="7">
        <f>SUMIFS($D:$D,$C:$C,C4842,$A:$A,_xlfn.MAXIFS($A:$A,$A:$A,"&lt;"&amp;A4842))+SUMIFS(Movimentacao!$D:$D,Movimentacao!$C:$C,C4842,Movimentacao!$A:$A,A4842)</f>
        <v>32774</v>
      </c>
      <c r="E4842" s="2">
        <v>75</v>
      </c>
      <c r="F4842" s="2">
        <f t="shared" si="76"/>
        <v>2458050</v>
      </c>
    </row>
    <row r="4843" spans="1:6" x14ac:dyDescent="0.25">
      <c r="A4843" s="4">
        <v>44670</v>
      </c>
      <c r="B4843" t="s">
        <v>12</v>
      </c>
      <c r="C4843" t="s">
        <v>48</v>
      </c>
      <c r="D4843" s="7">
        <f>SUMIFS($D:$D,$C:$C,C4843,$A:$A,_xlfn.MAXIFS($A:$A,$A:$A,"&lt;"&amp;A4843))+SUMIFS(Movimentacao!$D:$D,Movimentacao!$C:$C,C4843,Movimentacao!$A:$A,A4843)</f>
        <v>30154</v>
      </c>
      <c r="E4843" s="2">
        <v>99.47</v>
      </c>
      <c r="F4843" s="2">
        <f t="shared" si="76"/>
        <v>2999418.38</v>
      </c>
    </row>
    <row r="4844" spans="1:6" x14ac:dyDescent="0.25">
      <c r="A4844" s="4">
        <v>44670</v>
      </c>
      <c r="B4844" t="s">
        <v>12</v>
      </c>
      <c r="C4844" t="s">
        <v>47</v>
      </c>
      <c r="D4844" s="7">
        <f>SUMIFS($D:$D,$C:$C,C4844,$A:$A,_xlfn.MAXIFS($A:$A,$A:$A,"&lt;"&amp;A4844))+SUMIFS(Movimentacao!$D:$D,Movimentacao!$C:$C,C4844,Movimentacao!$A:$A,A4844)</f>
        <v>62577</v>
      </c>
      <c r="E4844" s="2">
        <v>80.22</v>
      </c>
      <c r="F4844" s="2">
        <f t="shared" si="76"/>
        <v>5019926.9399999995</v>
      </c>
    </row>
    <row r="4845" spans="1:6" x14ac:dyDescent="0.25">
      <c r="A4845" s="4">
        <v>44670</v>
      </c>
      <c r="B4845" t="s">
        <v>12</v>
      </c>
      <c r="C4845" t="s">
        <v>56</v>
      </c>
      <c r="D4845" s="7">
        <f>SUMIFS($D:$D,$C:$C,C4845,$A:$A,_xlfn.MAXIFS($A:$A,$A:$A,"&lt;"&amp;A4845))+SUMIFS(Movimentacao!$D:$D,Movimentacao!$C:$C,C4845,Movimentacao!$A:$A,A4845)</f>
        <v>23299</v>
      </c>
      <c r="E4845" s="2">
        <v>98.99</v>
      </c>
      <c r="F4845" s="2">
        <f t="shared" si="76"/>
        <v>2306368.0099999998</v>
      </c>
    </row>
    <row r="4846" spans="1:6" x14ac:dyDescent="0.25">
      <c r="A4846" s="4">
        <v>44671</v>
      </c>
      <c r="B4846" t="s">
        <v>12</v>
      </c>
      <c r="C4846" t="s">
        <v>2680</v>
      </c>
      <c r="D4846" s="7">
        <f>SUMIFS($D:$D,$C:$C,C4846,$A:$A,_xlfn.MAXIFS($A:$A,$A:$A,"&lt;"&amp;A4846))+SUMIFS(Movimentacao!$D:$D,Movimentacao!$C:$C,C4846,Movimentacao!$A:$A,A4846)</f>
        <v>125648</v>
      </c>
      <c r="E4846" s="2">
        <v>101.25</v>
      </c>
      <c r="F4846" s="2">
        <f t="shared" si="76"/>
        <v>12721860</v>
      </c>
    </row>
    <row r="4847" spans="1:6" x14ac:dyDescent="0.25">
      <c r="A4847" s="4">
        <v>44671</v>
      </c>
      <c r="B4847" t="s">
        <v>12</v>
      </c>
      <c r="C4847" t="s">
        <v>2682</v>
      </c>
      <c r="D4847" s="7">
        <f>SUMIFS($D:$D,$C:$C,C4847,$A:$A,_xlfn.MAXIFS($A:$A,$A:$A,"&lt;"&amp;A4847))+SUMIFS(Movimentacao!$D:$D,Movimentacao!$C:$C,C4847,Movimentacao!$A:$A,A4847)</f>
        <v>67528</v>
      </c>
      <c r="E4847" s="2">
        <v>91.03</v>
      </c>
      <c r="F4847" s="2">
        <f t="shared" si="76"/>
        <v>6147073.8399999999</v>
      </c>
    </row>
    <row r="4848" spans="1:6" x14ac:dyDescent="0.25">
      <c r="A4848" s="4">
        <v>44671</v>
      </c>
      <c r="B4848" t="s">
        <v>12</v>
      </c>
      <c r="C4848" t="s">
        <v>2687</v>
      </c>
      <c r="D4848" s="7">
        <f>SUMIFS($D:$D,$C:$C,C4848,$A:$A,_xlfn.MAXIFS($A:$A,$A:$A,"&lt;"&amp;A4848))+SUMIFS(Movimentacao!$D:$D,Movimentacao!$C:$C,C4848,Movimentacao!$A:$A,A4848)</f>
        <v>51911</v>
      </c>
      <c r="E4848" s="2">
        <v>74.13</v>
      </c>
      <c r="F4848" s="2">
        <f t="shared" si="76"/>
        <v>3848162.4299999997</v>
      </c>
    </row>
    <row r="4849" spans="1:6" x14ac:dyDescent="0.25">
      <c r="A4849" s="4">
        <v>44671</v>
      </c>
      <c r="B4849" t="s">
        <v>12</v>
      </c>
      <c r="C4849" t="s">
        <v>2689</v>
      </c>
      <c r="D4849" s="7">
        <f>SUMIFS($D:$D,$C:$C,C4849,$A:$A,_xlfn.MAXIFS($A:$A,$A:$A,"&lt;"&amp;A4849))+SUMIFS(Movimentacao!$D:$D,Movimentacao!$C:$C,C4849,Movimentacao!$A:$A,A4849)</f>
        <v>240607</v>
      </c>
      <c r="E4849" s="2">
        <v>101.15</v>
      </c>
      <c r="F4849" s="2">
        <f t="shared" si="76"/>
        <v>24337398.050000001</v>
      </c>
    </row>
    <row r="4850" spans="1:6" x14ac:dyDescent="0.25">
      <c r="A4850" s="4">
        <v>44671</v>
      </c>
      <c r="B4850" t="s">
        <v>12</v>
      </c>
      <c r="C4850" t="s">
        <v>2672</v>
      </c>
      <c r="D4850" s="7">
        <f>SUMIFS($D:$D,$C:$C,C4850,$A:$A,_xlfn.MAXIFS($A:$A,$A:$A,"&lt;"&amp;A4850))+SUMIFS(Movimentacao!$D:$D,Movimentacao!$C:$C,C4850,Movimentacao!$A:$A,A4850)</f>
        <v>11767</v>
      </c>
      <c r="E4850" s="2">
        <v>76.8</v>
      </c>
      <c r="F4850" s="2">
        <f t="shared" si="76"/>
        <v>903705.59999999998</v>
      </c>
    </row>
    <row r="4851" spans="1:6" x14ac:dyDescent="0.25">
      <c r="A4851" s="4">
        <v>44671</v>
      </c>
      <c r="B4851" t="s">
        <v>12</v>
      </c>
      <c r="C4851" t="s">
        <v>2690</v>
      </c>
      <c r="D4851" s="7">
        <f>SUMIFS($D:$D,$C:$C,C4851,$A:$A,_xlfn.MAXIFS($A:$A,$A:$A,"&lt;"&amp;A4851))+SUMIFS(Movimentacao!$D:$D,Movimentacao!$C:$C,C4851,Movimentacao!$A:$A,A4851)</f>
        <v>56908</v>
      </c>
      <c r="E4851" s="2">
        <v>90.74</v>
      </c>
      <c r="F4851" s="2">
        <f t="shared" si="76"/>
        <v>5163831.92</v>
      </c>
    </row>
    <row r="4852" spans="1:6" x14ac:dyDescent="0.25">
      <c r="A4852" s="4">
        <v>44671</v>
      </c>
      <c r="B4852" t="s">
        <v>12</v>
      </c>
      <c r="C4852" t="s">
        <v>2694</v>
      </c>
      <c r="D4852" s="7">
        <f>SUMIFS($D:$D,$C:$C,C4852,$A:$A,_xlfn.MAXIFS($A:$A,$A:$A,"&lt;"&amp;A4852))+SUMIFS(Movimentacao!$D:$D,Movimentacao!$C:$C,C4852,Movimentacao!$A:$A,A4852)</f>
        <v>39976</v>
      </c>
      <c r="E4852" s="2">
        <v>102.59</v>
      </c>
      <c r="F4852" s="2">
        <f t="shared" si="76"/>
        <v>4101137.8400000003</v>
      </c>
    </row>
    <row r="4853" spans="1:6" x14ac:dyDescent="0.25">
      <c r="A4853" s="4">
        <v>44671</v>
      </c>
      <c r="B4853" t="s">
        <v>12</v>
      </c>
      <c r="C4853" t="s">
        <v>2676</v>
      </c>
      <c r="D4853" s="7">
        <f>SUMIFS($D:$D,$C:$C,C4853,$A:$A,_xlfn.MAXIFS($A:$A,$A:$A,"&lt;"&amp;A4853))+SUMIFS(Movimentacao!$D:$D,Movimentacao!$C:$C,C4853,Movimentacao!$A:$A,A4853)</f>
        <v>15057</v>
      </c>
      <c r="E4853" s="2">
        <v>1.32</v>
      </c>
      <c r="F4853" s="2">
        <f t="shared" si="76"/>
        <v>19875.240000000002</v>
      </c>
    </row>
    <row r="4854" spans="1:6" x14ac:dyDescent="0.25">
      <c r="A4854" s="4">
        <v>44671</v>
      </c>
      <c r="B4854" t="s">
        <v>12</v>
      </c>
      <c r="C4854" t="s">
        <v>2685</v>
      </c>
      <c r="D4854" s="7">
        <f>SUMIFS($D:$D,$C:$C,C4854,$A:$A,_xlfn.MAXIFS($A:$A,$A:$A,"&lt;"&amp;A4854))+SUMIFS(Movimentacao!$D:$D,Movimentacao!$C:$C,C4854,Movimentacao!$A:$A,A4854)</f>
        <v>120781</v>
      </c>
      <c r="E4854" s="2">
        <v>101.93</v>
      </c>
      <c r="F4854" s="2">
        <f t="shared" si="76"/>
        <v>12311207.33</v>
      </c>
    </row>
    <row r="4855" spans="1:6" x14ac:dyDescent="0.25">
      <c r="A4855" s="4">
        <v>44671</v>
      </c>
      <c r="B4855" t="s">
        <v>12</v>
      </c>
      <c r="C4855" t="s">
        <v>2696</v>
      </c>
      <c r="D4855" s="7">
        <f>SUMIFS($D:$D,$C:$C,C4855,$A:$A,_xlfn.MAXIFS($A:$A,$A:$A,"&lt;"&amp;A4855))+SUMIFS(Movimentacao!$D:$D,Movimentacao!$C:$C,C4855,Movimentacao!$A:$A,A4855)</f>
        <v>123765</v>
      </c>
      <c r="E4855" s="2">
        <v>101.6</v>
      </c>
      <c r="F4855" s="2">
        <f t="shared" si="76"/>
        <v>12574524</v>
      </c>
    </row>
    <row r="4856" spans="1:6" x14ac:dyDescent="0.25">
      <c r="A4856" s="4">
        <v>44671</v>
      </c>
      <c r="B4856" t="s">
        <v>12</v>
      </c>
      <c r="C4856" t="s">
        <v>2671</v>
      </c>
      <c r="D4856" s="7">
        <f>SUMIFS($D:$D,$C:$C,C4856,$A:$A,_xlfn.MAXIFS($A:$A,$A:$A,"&lt;"&amp;A4856))+SUMIFS(Movimentacao!$D:$D,Movimentacao!$C:$C,C4856,Movimentacao!$A:$A,A4856)</f>
        <v>26649</v>
      </c>
      <c r="E4856" s="2">
        <v>176.5</v>
      </c>
      <c r="F4856" s="2">
        <f t="shared" si="76"/>
        <v>4703548.5</v>
      </c>
    </row>
    <row r="4857" spans="1:6" x14ac:dyDescent="0.25">
      <c r="A4857" s="4">
        <v>44671</v>
      </c>
      <c r="B4857" t="s">
        <v>12</v>
      </c>
      <c r="C4857" t="s">
        <v>55</v>
      </c>
      <c r="D4857" s="7">
        <f>SUMIFS($D:$D,$C:$C,C4857,$A:$A,_xlfn.MAXIFS($A:$A,$A:$A,"&lt;"&amp;A4857))+SUMIFS(Movimentacao!$D:$D,Movimentacao!$C:$C,C4857,Movimentacao!$A:$A,A4857)</f>
        <v>30794</v>
      </c>
      <c r="E4857" s="2">
        <v>95.8</v>
      </c>
      <c r="F4857" s="2">
        <f t="shared" si="76"/>
        <v>2950065.1999999997</v>
      </c>
    </row>
    <row r="4858" spans="1:6" x14ac:dyDescent="0.25">
      <c r="A4858" s="4">
        <v>44671</v>
      </c>
      <c r="B4858" t="s">
        <v>12</v>
      </c>
      <c r="C4858" t="s">
        <v>47</v>
      </c>
      <c r="D4858" s="7">
        <f>SUMIFS($D:$D,$C:$C,C4858,$A:$A,_xlfn.MAXIFS($A:$A,$A:$A,"&lt;"&amp;A4858))+SUMIFS(Movimentacao!$D:$D,Movimentacao!$C:$C,C4858,Movimentacao!$A:$A,A4858)</f>
        <v>62577</v>
      </c>
      <c r="E4858" s="2">
        <v>80.91</v>
      </c>
      <c r="F4858" s="2">
        <f t="shared" si="76"/>
        <v>5063105.0699999994</v>
      </c>
    </row>
    <row r="4859" spans="1:6" x14ac:dyDescent="0.25">
      <c r="A4859" s="4">
        <v>44671</v>
      </c>
      <c r="B4859" t="s">
        <v>12</v>
      </c>
      <c r="C4859" t="s">
        <v>48</v>
      </c>
      <c r="D4859" s="7">
        <f>SUMIFS($D:$D,$C:$C,C4859,$A:$A,_xlfn.MAXIFS($A:$A,$A:$A,"&lt;"&amp;A4859))+SUMIFS(Movimentacao!$D:$D,Movimentacao!$C:$C,C4859,Movimentacao!$A:$A,A4859)</f>
        <v>30154</v>
      </c>
      <c r="E4859" s="2">
        <v>100.2</v>
      </c>
      <c r="F4859" s="2">
        <f t="shared" si="76"/>
        <v>3021430.8000000003</v>
      </c>
    </row>
    <row r="4860" spans="1:6" x14ac:dyDescent="0.25">
      <c r="A4860" s="4">
        <v>44671</v>
      </c>
      <c r="B4860" t="s">
        <v>12</v>
      </c>
      <c r="C4860" t="s">
        <v>49</v>
      </c>
      <c r="D4860" s="7">
        <f>SUMIFS($D:$D,$C:$C,C4860,$A:$A,_xlfn.MAXIFS($A:$A,$A:$A,"&lt;"&amp;A4860))+SUMIFS(Movimentacao!$D:$D,Movimentacao!$C:$C,C4860,Movimentacao!$A:$A,A4860)</f>
        <v>32774</v>
      </c>
      <c r="E4860" s="2">
        <v>75.010000000000005</v>
      </c>
      <c r="F4860" s="2">
        <f t="shared" si="76"/>
        <v>2458377.7400000002</v>
      </c>
    </row>
    <row r="4861" spans="1:6" x14ac:dyDescent="0.25">
      <c r="A4861" s="4">
        <v>44671</v>
      </c>
      <c r="B4861" t="s">
        <v>12</v>
      </c>
      <c r="C4861" t="s">
        <v>56</v>
      </c>
      <c r="D4861" s="7">
        <f>SUMIFS($D:$D,$C:$C,C4861,$A:$A,_xlfn.MAXIFS($A:$A,$A:$A,"&lt;"&amp;A4861))+SUMIFS(Movimentacao!$D:$D,Movimentacao!$C:$C,C4861,Movimentacao!$A:$A,A4861)</f>
        <v>23299</v>
      </c>
      <c r="E4861" s="2">
        <v>98.78</v>
      </c>
      <c r="F4861" s="2">
        <f t="shared" si="76"/>
        <v>2301475.2200000002</v>
      </c>
    </row>
    <row r="4862" spans="1:6" x14ac:dyDescent="0.25">
      <c r="A4862" s="4">
        <v>44671</v>
      </c>
      <c r="B4862" t="s">
        <v>12</v>
      </c>
      <c r="C4862" t="s">
        <v>51</v>
      </c>
      <c r="D4862" s="7">
        <f>SUMIFS($D:$D,$C:$C,C4862,$A:$A,_xlfn.MAXIFS($A:$A,$A:$A,"&lt;"&amp;A4862))+SUMIFS(Movimentacao!$D:$D,Movimentacao!$C:$C,C4862,Movimentacao!$A:$A,A4862)</f>
        <v>42034</v>
      </c>
      <c r="E4862" s="2">
        <v>116.7</v>
      </c>
      <c r="F4862" s="2">
        <f t="shared" si="76"/>
        <v>4905367.8</v>
      </c>
    </row>
    <row r="4863" spans="1:6" x14ac:dyDescent="0.25">
      <c r="A4863" s="4">
        <v>44671</v>
      </c>
      <c r="B4863" t="s">
        <v>12</v>
      </c>
      <c r="C4863" t="s">
        <v>52</v>
      </c>
      <c r="D4863" s="7">
        <f>SUMIFS($D:$D,$C:$C,C4863,$A:$A,_xlfn.MAXIFS($A:$A,$A:$A,"&lt;"&amp;A4863))+SUMIFS(Movimentacao!$D:$D,Movimentacao!$C:$C,C4863,Movimentacao!$A:$A,A4863)</f>
        <v>127632</v>
      </c>
      <c r="E4863" s="2">
        <v>93.95</v>
      </c>
      <c r="F4863" s="2">
        <f t="shared" si="76"/>
        <v>11991026.4</v>
      </c>
    </row>
    <row r="4864" spans="1:6" x14ac:dyDescent="0.25">
      <c r="A4864" s="4">
        <v>44671</v>
      </c>
      <c r="B4864" t="s">
        <v>12</v>
      </c>
      <c r="C4864" t="s">
        <v>54</v>
      </c>
      <c r="D4864" s="7">
        <f>SUMIFS($D:$D,$C:$C,C4864,$A:$A,_xlfn.MAXIFS($A:$A,$A:$A,"&lt;"&amp;A4864))+SUMIFS(Movimentacao!$D:$D,Movimentacao!$C:$C,C4864,Movimentacao!$A:$A,A4864)</f>
        <v>84256</v>
      </c>
      <c r="E4864" s="2">
        <v>48.16</v>
      </c>
      <c r="F4864" s="2">
        <f t="shared" si="76"/>
        <v>4057768.9599999995</v>
      </c>
    </row>
    <row r="4865" spans="1:6" x14ac:dyDescent="0.25">
      <c r="A4865" s="4">
        <v>44671</v>
      </c>
      <c r="B4865" t="s">
        <v>12</v>
      </c>
      <c r="C4865" t="s">
        <v>50</v>
      </c>
      <c r="D4865" s="7">
        <f>SUMIFS($D:$D,$C:$C,C4865,$A:$A,_xlfn.MAXIFS($A:$A,$A:$A,"&lt;"&amp;A4865))+SUMIFS(Movimentacao!$D:$D,Movimentacao!$C:$C,C4865,Movimentacao!$A:$A,A4865)</f>
        <v>55324</v>
      </c>
      <c r="E4865" s="2">
        <v>100</v>
      </c>
      <c r="F4865" s="2">
        <f t="shared" si="76"/>
        <v>5532400</v>
      </c>
    </row>
    <row r="4866" spans="1:6" x14ac:dyDescent="0.25">
      <c r="A4866" s="4">
        <v>44673</v>
      </c>
      <c r="B4866" t="s">
        <v>12</v>
      </c>
      <c r="C4866" t="s">
        <v>2696</v>
      </c>
      <c r="D4866" s="7">
        <f>SUMIFS($D:$D,$C:$C,C4866,$A:$A,_xlfn.MAXIFS($A:$A,$A:$A,"&lt;"&amp;A4866))+SUMIFS(Movimentacao!$D:$D,Movimentacao!$C:$C,C4866,Movimentacao!$A:$A,A4866)</f>
        <v>123765</v>
      </c>
      <c r="E4866" s="2">
        <v>101.5</v>
      </c>
      <c r="F4866" s="2">
        <f t="shared" si="76"/>
        <v>12562147.5</v>
      </c>
    </row>
    <row r="4867" spans="1:6" x14ac:dyDescent="0.25">
      <c r="A4867" s="4">
        <v>44673</v>
      </c>
      <c r="B4867" t="s">
        <v>12</v>
      </c>
      <c r="C4867" t="s">
        <v>2672</v>
      </c>
      <c r="D4867" s="7">
        <f>SUMIFS($D:$D,$C:$C,C4867,$A:$A,_xlfn.MAXIFS($A:$A,$A:$A,"&lt;"&amp;A4867))+SUMIFS(Movimentacao!$D:$D,Movimentacao!$C:$C,C4867,Movimentacao!$A:$A,A4867)</f>
        <v>11767</v>
      </c>
      <c r="E4867" s="2">
        <v>77.09</v>
      </c>
      <c r="F4867" s="2">
        <f t="shared" si="76"/>
        <v>907118.03</v>
      </c>
    </row>
    <row r="4868" spans="1:6" x14ac:dyDescent="0.25">
      <c r="A4868" s="4">
        <v>44673</v>
      </c>
      <c r="B4868" t="s">
        <v>12</v>
      </c>
      <c r="C4868" t="s">
        <v>2694</v>
      </c>
      <c r="D4868" s="7">
        <f>SUMIFS($D:$D,$C:$C,C4868,$A:$A,_xlfn.MAXIFS($A:$A,$A:$A,"&lt;"&amp;A4868))+SUMIFS(Movimentacao!$D:$D,Movimentacao!$C:$C,C4868,Movimentacao!$A:$A,A4868)</f>
        <v>39976</v>
      </c>
      <c r="E4868" s="2">
        <v>102.25</v>
      </c>
      <c r="F4868" s="2">
        <f t="shared" si="76"/>
        <v>4087546</v>
      </c>
    </row>
    <row r="4869" spans="1:6" x14ac:dyDescent="0.25">
      <c r="A4869" s="4">
        <v>44673</v>
      </c>
      <c r="B4869" t="s">
        <v>12</v>
      </c>
      <c r="C4869" t="s">
        <v>2690</v>
      </c>
      <c r="D4869" s="7">
        <f>SUMIFS($D:$D,$C:$C,C4869,$A:$A,_xlfn.MAXIFS($A:$A,$A:$A,"&lt;"&amp;A4869))+SUMIFS(Movimentacao!$D:$D,Movimentacao!$C:$C,C4869,Movimentacao!$A:$A,A4869)</f>
        <v>56908</v>
      </c>
      <c r="E4869" s="2">
        <v>91.09</v>
      </c>
      <c r="F4869" s="2">
        <f t="shared" si="76"/>
        <v>5183749.72</v>
      </c>
    </row>
    <row r="4870" spans="1:6" x14ac:dyDescent="0.25">
      <c r="A4870" s="4">
        <v>44673</v>
      </c>
      <c r="B4870" t="s">
        <v>12</v>
      </c>
      <c r="C4870" t="s">
        <v>2685</v>
      </c>
      <c r="D4870" s="7">
        <f>SUMIFS($D:$D,$C:$C,C4870,$A:$A,_xlfn.MAXIFS($A:$A,$A:$A,"&lt;"&amp;A4870))+SUMIFS(Movimentacao!$D:$D,Movimentacao!$C:$C,C4870,Movimentacao!$A:$A,A4870)</f>
        <v>120781</v>
      </c>
      <c r="E4870" s="2">
        <v>101.97</v>
      </c>
      <c r="F4870" s="2">
        <f t="shared" si="76"/>
        <v>12316038.57</v>
      </c>
    </row>
    <row r="4871" spans="1:6" x14ac:dyDescent="0.25">
      <c r="A4871" s="4">
        <v>44673</v>
      </c>
      <c r="B4871" t="s">
        <v>12</v>
      </c>
      <c r="C4871" t="s">
        <v>2689</v>
      </c>
      <c r="D4871" s="7">
        <f>SUMIFS($D:$D,$C:$C,C4871,$A:$A,_xlfn.MAXIFS($A:$A,$A:$A,"&lt;"&amp;A4871))+SUMIFS(Movimentacao!$D:$D,Movimentacao!$C:$C,C4871,Movimentacao!$A:$A,A4871)</f>
        <v>240607</v>
      </c>
      <c r="E4871" s="2">
        <v>101.7</v>
      </c>
      <c r="F4871" s="2">
        <f t="shared" si="76"/>
        <v>24469731.900000002</v>
      </c>
    </row>
    <row r="4872" spans="1:6" x14ac:dyDescent="0.25">
      <c r="A4872" s="4">
        <v>44673</v>
      </c>
      <c r="B4872" t="s">
        <v>12</v>
      </c>
      <c r="C4872" t="s">
        <v>2687</v>
      </c>
      <c r="D4872" s="7">
        <f>SUMIFS($D:$D,$C:$C,C4872,$A:$A,_xlfn.MAXIFS($A:$A,$A:$A,"&lt;"&amp;A4872))+SUMIFS(Movimentacao!$D:$D,Movimentacao!$C:$C,C4872,Movimentacao!$A:$A,A4872)</f>
        <v>51911</v>
      </c>
      <c r="E4872" s="2">
        <v>73.150000000000006</v>
      </c>
      <c r="F4872" s="2">
        <f t="shared" si="76"/>
        <v>3797289.6500000004</v>
      </c>
    </row>
    <row r="4873" spans="1:6" x14ac:dyDescent="0.25">
      <c r="A4873" s="4">
        <v>44673</v>
      </c>
      <c r="B4873" t="s">
        <v>12</v>
      </c>
      <c r="C4873" t="s">
        <v>2682</v>
      </c>
      <c r="D4873" s="7">
        <f>SUMIFS($D:$D,$C:$C,C4873,$A:$A,_xlfn.MAXIFS($A:$A,$A:$A,"&lt;"&amp;A4873))+SUMIFS(Movimentacao!$D:$D,Movimentacao!$C:$C,C4873,Movimentacao!$A:$A,A4873)</f>
        <v>67528</v>
      </c>
      <c r="E4873" s="2">
        <v>91.01</v>
      </c>
      <c r="F4873" s="2">
        <f t="shared" ref="F4873:F4936" si="77">D4873*E4873</f>
        <v>6145723.2800000003</v>
      </c>
    </row>
    <row r="4874" spans="1:6" x14ac:dyDescent="0.25">
      <c r="A4874" s="4">
        <v>44673</v>
      </c>
      <c r="B4874" t="s">
        <v>12</v>
      </c>
      <c r="C4874" t="s">
        <v>2680</v>
      </c>
      <c r="D4874" s="7">
        <f>SUMIFS($D:$D,$C:$C,C4874,$A:$A,_xlfn.MAXIFS($A:$A,$A:$A,"&lt;"&amp;A4874))+SUMIFS(Movimentacao!$D:$D,Movimentacao!$C:$C,C4874,Movimentacao!$A:$A,A4874)</f>
        <v>124896</v>
      </c>
      <c r="E4874" s="2">
        <v>101.25</v>
      </c>
      <c r="F4874" s="2">
        <f t="shared" si="77"/>
        <v>12645720</v>
      </c>
    </row>
    <row r="4875" spans="1:6" x14ac:dyDescent="0.25">
      <c r="A4875" s="4">
        <v>44673</v>
      </c>
      <c r="B4875" t="s">
        <v>12</v>
      </c>
      <c r="C4875" t="s">
        <v>2676</v>
      </c>
      <c r="D4875" s="7">
        <f>SUMIFS($D:$D,$C:$C,C4875,$A:$A,_xlfn.MAXIFS($A:$A,$A:$A,"&lt;"&amp;A4875))+SUMIFS(Movimentacao!$D:$D,Movimentacao!$C:$C,C4875,Movimentacao!$A:$A,A4875)</f>
        <v>15057</v>
      </c>
      <c r="E4875" s="2">
        <v>1.4</v>
      </c>
      <c r="F4875" s="2">
        <f t="shared" si="77"/>
        <v>21079.8</v>
      </c>
    </row>
    <row r="4876" spans="1:6" x14ac:dyDescent="0.25">
      <c r="A4876" s="4">
        <v>44673</v>
      </c>
      <c r="B4876" t="s">
        <v>12</v>
      </c>
      <c r="C4876" t="s">
        <v>2671</v>
      </c>
      <c r="D4876" s="7">
        <f>SUMIFS($D:$D,$C:$C,C4876,$A:$A,_xlfn.MAXIFS($A:$A,$A:$A,"&lt;"&amp;A4876))+SUMIFS(Movimentacao!$D:$D,Movimentacao!$C:$C,C4876,Movimentacao!$A:$A,A4876)</f>
        <v>26649</v>
      </c>
      <c r="E4876" s="2">
        <v>178</v>
      </c>
      <c r="F4876" s="2">
        <f t="shared" si="77"/>
        <v>4743522</v>
      </c>
    </row>
    <row r="4877" spans="1:6" x14ac:dyDescent="0.25">
      <c r="A4877" s="4">
        <v>44673</v>
      </c>
      <c r="B4877" t="s">
        <v>12</v>
      </c>
      <c r="C4877" t="s">
        <v>55</v>
      </c>
      <c r="D4877" s="7">
        <f>SUMIFS($D:$D,$C:$C,C4877,$A:$A,_xlfn.MAXIFS($A:$A,$A:$A,"&lt;"&amp;A4877))+SUMIFS(Movimentacao!$D:$D,Movimentacao!$C:$C,C4877,Movimentacao!$A:$A,A4877)</f>
        <v>30794</v>
      </c>
      <c r="E4877" s="2">
        <v>95.52</v>
      </c>
      <c r="F4877" s="2">
        <f t="shared" si="77"/>
        <v>2941442.88</v>
      </c>
    </row>
    <row r="4878" spans="1:6" x14ac:dyDescent="0.25">
      <c r="A4878" s="4">
        <v>44673</v>
      </c>
      <c r="B4878" t="s">
        <v>12</v>
      </c>
      <c r="C4878" t="s">
        <v>54</v>
      </c>
      <c r="D4878" s="7">
        <f>SUMIFS($D:$D,$C:$C,C4878,$A:$A,_xlfn.MAXIFS($A:$A,$A:$A,"&lt;"&amp;A4878))+SUMIFS(Movimentacao!$D:$D,Movimentacao!$C:$C,C4878,Movimentacao!$A:$A,A4878)</f>
        <v>84256</v>
      </c>
      <c r="E4878" s="2">
        <v>48.3</v>
      </c>
      <c r="F4878" s="2">
        <f t="shared" si="77"/>
        <v>4069564.8</v>
      </c>
    </row>
    <row r="4879" spans="1:6" x14ac:dyDescent="0.25">
      <c r="A4879" s="4">
        <v>44673</v>
      </c>
      <c r="B4879" t="s">
        <v>12</v>
      </c>
      <c r="C4879" t="s">
        <v>52</v>
      </c>
      <c r="D4879" s="7">
        <f>SUMIFS($D:$D,$C:$C,C4879,$A:$A,_xlfn.MAXIFS($A:$A,$A:$A,"&lt;"&amp;A4879))+SUMIFS(Movimentacao!$D:$D,Movimentacao!$C:$C,C4879,Movimentacao!$A:$A,A4879)</f>
        <v>127632</v>
      </c>
      <c r="E4879" s="2">
        <v>94.07</v>
      </c>
      <c r="F4879" s="2">
        <f t="shared" si="77"/>
        <v>12006342.239999998</v>
      </c>
    </row>
    <row r="4880" spans="1:6" x14ac:dyDescent="0.25">
      <c r="A4880" s="4">
        <v>44673</v>
      </c>
      <c r="B4880" t="s">
        <v>12</v>
      </c>
      <c r="C4880" t="s">
        <v>51</v>
      </c>
      <c r="D4880" s="7">
        <f>SUMIFS($D:$D,$C:$C,C4880,$A:$A,_xlfn.MAXIFS($A:$A,$A:$A,"&lt;"&amp;A4880))+SUMIFS(Movimentacao!$D:$D,Movimentacao!$C:$C,C4880,Movimentacao!$A:$A,A4880)</f>
        <v>42034</v>
      </c>
      <c r="E4880" s="2">
        <v>116.56</v>
      </c>
      <c r="F4880" s="2">
        <f t="shared" si="77"/>
        <v>4899483.04</v>
      </c>
    </row>
    <row r="4881" spans="1:6" x14ac:dyDescent="0.25">
      <c r="A4881" s="4">
        <v>44673</v>
      </c>
      <c r="B4881" t="s">
        <v>12</v>
      </c>
      <c r="C4881" t="s">
        <v>50</v>
      </c>
      <c r="D4881" s="7">
        <f>SUMIFS($D:$D,$C:$C,C4881,$A:$A,_xlfn.MAXIFS($A:$A,$A:$A,"&lt;"&amp;A4881))+SUMIFS(Movimentacao!$D:$D,Movimentacao!$C:$C,C4881,Movimentacao!$A:$A,A4881)</f>
        <v>55324</v>
      </c>
      <c r="E4881" s="2">
        <v>99.41</v>
      </c>
      <c r="F4881" s="2">
        <f t="shared" si="77"/>
        <v>5499758.8399999999</v>
      </c>
    </row>
    <row r="4882" spans="1:6" x14ac:dyDescent="0.25">
      <c r="A4882" s="4">
        <v>44673</v>
      </c>
      <c r="B4882" t="s">
        <v>12</v>
      </c>
      <c r="C4882" t="s">
        <v>49</v>
      </c>
      <c r="D4882" s="7">
        <f>SUMIFS($D:$D,$C:$C,C4882,$A:$A,_xlfn.MAXIFS($A:$A,$A:$A,"&lt;"&amp;A4882))+SUMIFS(Movimentacao!$D:$D,Movimentacao!$C:$C,C4882,Movimentacao!$A:$A,A4882)</f>
        <v>32774</v>
      </c>
      <c r="E4882" s="2">
        <v>75.73</v>
      </c>
      <c r="F4882" s="2">
        <f t="shared" si="77"/>
        <v>2481975.02</v>
      </c>
    </row>
    <row r="4883" spans="1:6" x14ac:dyDescent="0.25">
      <c r="A4883" s="4">
        <v>44673</v>
      </c>
      <c r="B4883" t="s">
        <v>12</v>
      </c>
      <c r="C4883" t="s">
        <v>48</v>
      </c>
      <c r="D4883" s="7">
        <f>SUMIFS($D:$D,$C:$C,C4883,$A:$A,_xlfn.MAXIFS($A:$A,$A:$A,"&lt;"&amp;A4883))+SUMIFS(Movimentacao!$D:$D,Movimentacao!$C:$C,C4883,Movimentacao!$A:$A,A4883)</f>
        <v>30154</v>
      </c>
      <c r="E4883" s="2">
        <v>99.86</v>
      </c>
      <c r="F4883" s="2">
        <f t="shared" si="77"/>
        <v>3011178.44</v>
      </c>
    </row>
    <row r="4884" spans="1:6" x14ac:dyDescent="0.25">
      <c r="A4884" s="4">
        <v>44673</v>
      </c>
      <c r="B4884" t="s">
        <v>12</v>
      </c>
      <c r="C4884" t="s">
        <v>47</v>
      </c>
      <c r="D4884" s="7">
        <f>SUMIFS($D:$D,$C:$C,C4884,$A:$A,_xlfn.MAXIFS($A:$A,$A:$A,"&lt;"&amp;A4884))+SUMIFS(Movimentacao!$D:$D,Movimentacao!$C:$C,C4884,Movimentacao!$A:$A,A4884)</f>
        <v>62577</v>
      </c>
      <c r="E4884" s="2">
        <v>80.900000000000006</v>
      </c>
      <c r="F4884" s="2">
        <f t="shared" si="77"/>
        <v>5062479.3000000007</v>
      </c>
    </row>
    <row r="4885" spans="1:6" x14ac:dyDescent="0.25">
      <c r="A4885" s="4">
        <v>44673</v>
      </c>
      <c r="B4885" t="s">
        <v>12</v>
      </c>
      <c r="C4885" t="s">
        <v>56</v>
      </c>
      <c r="D4885" s="7">
        <f>SUMIFS($D:$D,$C:$C,C4885,$A:$A,_xlfn.MAXIFS($A:$A,$A:$A,"&lt;"&amp;A4885))+SUMIFS(Movimentacao!$D:$D,Movimentacao!$C:$C,C4885,Movimentacao!$A:$A,A4885)</f>
        <v>23299</v>
      </c>
      <c r="E4885" s="2">
        <v>98.7</v>
      </c>
      <c r="F4885" s="2">
        <f t="shared" si="77"/>
        <v>2299611.3000000003</v>
      </c>
    </row>
    <row r="4886" spans="1:6" x14ac:dyDescent="0.25">
      <c r="A4886" s="4">
        <v>44676</v>
      </c>
      <c r="B4886" t="s">
        <v>12</v>
      </c>
      <c r="C4886" t="s">
        <v>2682</v>
      </c>
      <c r="D4886" s="7">
        <f>SUMIFS($D:$D,$C:$C,C4886,$A:$A,_xlfn.MAXIFS($A:$A,$A:$A,"&lt;"&amp;A4886))+SUMIFS(Movimentacao!$D:$D,Movimentacao!$C:$C,C4886,Movimentacao!$A:$A,A4886)</f>
        <v>67528</v>
      </c>
      <c r="E4886" s="2">
        <v>90.49</v>
      </c>
      <c r="F4886" s="2">
        <f t="shared" si="77"/>
        <v>6110608.7199999997</v>
      </c>
    </row>
    <row r="4887" spans="1:6" x14ac:dyDescent="0.25">
      <c r="A4887" s="4">
        <v>44676</v>
      </c>
      <c r="B4887" t="s">
        <v>12</v>
      </c>
      <c r="C4887" t="s">
        <v>2687</v>
      </c>
      <c r="D4887" s="7">
        <f>SUMIFS($D:$D,$C:$C,C4887,$A:$A,_xlfn.MAXIFS($A:$A,$A:$A,"&lt;"&amp;A4887))+SUMIFS(Movimentacao!$D:$D,Movimentacao!$C:$C,C4887,Movimentacao!$A:$A,A4887)</f>
        <v>51911</v>
      </c>
      <c r="E4887" s="2">
        <v>73.17</v>
      </c>
      <c r="F4887" s="2">
        <f t="shared" si="77"/>
        <v>3798327.87</v>
      </c>
    </row>
    <row r="4888" spans="1:6" x14ac:dyDescent="0.25">
      <c r="A4888" s="4">
        <v>44676</v>
      </c>
      <c r="B4888" t="s">
        <v>12</v>
      </c>
      <c r="C4888" t="s">
        <v>2689</v>
      </c>
      <c r="D4888" s="7">
        <f>SUMIFS($D:$D,$C:$C,C4888,$A:$A,_xlfn.MAXIFS($A:$A,$A:$A,"&lt;"&amp;A4888))+SUMIFS(Movimentacao!$D:$D,Movimentacao!$C:$C,C4888,Movimentacao!$A:$A,A4888)</f>
        <v>240607</v>
      </c>
      <c r="E4888" s="2">
        <v>102</v>
      </c>
      <c r="F4888" s="2">
        <f t="shared" si="77"/>
        <v>24541914</v>
      </c>
    </row>
    <row r="4889" spans="1:6" x14ac:dyDescent="0.25">
      <c r="A4889" s="4">
        <v>44676</v>
      </c>
      <c r="B4889" t="s">
        <v>12</v>
      </c>
      <c r="C4889" t="s">
        <v>2680</v>
      </c>
      <c r="D4889" s="7">
        <f>SUMIFS($D:$D,$C:$C,C4889,$A:$A,_xlfn.MAXIFS($A:$A,$A:$A,"&lt;"&amp;A4889))+SUMIFS(Movimentacao!$D:$D,Movimentacao!$C:$C,C4889,Movimentacao!$A:$A,A4889)</f>
        <v>124896</v>
      </c>
      <c r="E4889" s="2">
        <v>100.17</v>
      </c>
      <c r="F4889" s="2">
        <f t="shared" si="77"/>
        <v>12510832.32</v>
      </c>
    </row>
    <row r="4890" spans="1:6" x14ac:dyDescent="0.25">
      <c r="A4890" s="4">
        <v>44676</v>
      </c>
      <c r="B4890" t="s">
        <v>12</v>
      </c>
      <c r="C4890" t="s">
        <v>2690</v>
      </c>
      <c r="D4890" s="7">
        <f>SUMIFS($D:$D,$C:$C,C4890,$A:$A,_xlfn.MAXIFS($A:$A,$A:$A,"&lt;"&amp;A4890))+SUMIFS(Movimentacao!$D:$D,Movimentacao!$C:$C,C4890,Movimentacao!$A:$A,A4890)</f>
        <v>56908</v>
      </c>
      <c r="E4890" s="2">
        <v>91.14</v>
      </c>
      <c r="F4890" s="2">
        <f t="shared" si="77"/>
        <v>5186595.12</v>
      </c>
    </row>
    <row r="4891" spans="1:6" x14ac:dyDescent="0.25">
      <c r="A4891" s="4">
        <v>44676</v>
      </c>
      <c r="B4891" t="s">
        <v>12</v>
      </c>
      <c r="C4891" t="s">
        <v>2676</v>
      </c>
      <c r="D4891" s="7">
        <f>SUMIFS($D:$D,$C:$C,C4891,$A:$A,_xlfn.MAXIFS($A:$A,$A:$A,"&lt;"&amp;A4891))+SUMIFS(Movimentacao!$D:$D,Movimentacao!$C:$C,C4891,Movimentacao!$A:$A,A4891)</f>
        <v>15057</v>
      </c>
      <c r="E4891" s="2">
        <v>1.49</v>
      </c>
      <c r="F4891" s="2">
        <f t="shared" si="77"/>
        <v>22434.93</v>
      </c>
    </row>
    <row r="4892" spans="1:6" x14ac:dyDescent="0.25">
      <c r="A4892" s="4">
        <v>44676</v>
      </c>
      <c r="B4892" t="s">
        <v>12</v>
      </c>
      <c r="C4892" t="s">
        <v>2696</v>
      </c>
      <c r="D4892" s="7">
        <f>SUMIFS($D:$D,$C:$C,C4892,$A:$A,_xlfn.MAXIFS($A:$A,$A:$A,"&lt;"&amp;A4892))+SUMIFS(Movimentacao!$D:$D,Movimentacao!$C:$C,C4892,Movimentacao!$A:$A,A4892)</f>
        <v>123765</v>
      </c>
      <c r="E4892" s="2">
        <v>102.35</v>
      </c>
      <c r="F4892" s="2">
        <f t="shared" si="77"/>
        <v>12667347.75</v>
      </c>
    </row>
    <row r="4893" spans="1:6" x14ac:dyDescent="0.25">
      <c r="A4893" s="4">
        <v>44676</v>
      </c>
      <c r="B4893" t="s">
        <v>12</v>
      </c>
      <c r="C4893" t="s">
        <v>2685</v>
      </c>
      <c r="D4893" s="7">
        <f>SUMIFS($D:$D,$C:$C,C4893,$A:$A,_xlfn.MAXIFS($A:$A,$A:$A,"&lt;"&amp;A4893))+SUMIFS(Movimentacao!$D:$D,Movimentacao!$C:$C,C4893,Movimentacao!$A:$A,A4893)</f>
        <v>120781</v>
      </c>
      <c r="E4893" s="2">
        <v>102</v>
      </c>
      <c r="F4893" s="2">
        <f t="shared" si="77"/>
        <v>12319662</v>
      </c>
    </row>
    <row r="4894" spans="1:6" x14ac:dyDescent="0.25">
      <c r="A4894" s="4">
        <v>44676</v>
      </c>
      <c r="B4894" t="s">
        <v>12</v>
      </c>
      <c r="C4894" t="s">
        <v>2672</v>
      </c>
      <c r="D4894" s="7">
        <f>SUMIFS($D:$D,$C:$C,C4894,$A:$A,_xlfn.MAXIFS($A:$A,$A:$A,"&lt;"&amp;A4894))+SUMIFS(Movimentacao!$D:$D,Movimentacao!$C:$C,C4894,Movimentacao!$A:$A,A4894)</f>
        <v>11767</v>
      </c>
      <c r="E4894" s="2">
        <v>77.28</v>
      </c>
      <c r="F4894" s="2">
        <f t="shared" si="77"/>
        <v>909353.76</v>
      </c>
    </row>
    <row r="4895" spans="1:6" x14ac:dyDescent="0.25">
      <c r="A4895" s="4">
        <v>44676</v>
      </c>
      <c r="B4895" t="s">
        <v>12</v>
      </c>
      <c r="C4895" t="s">
        <v>2694</v>
      </c>
      <c r="D4895" s="7">
        <f>SUMIFS($D:$D,$C:$C,C4895,$A:$A,_xlfn.MAXIFS($A:$A,$A:$A,"&lt;"&amp;A4895))+SUMIFS(Movimentacao!$D:$D,Movimentacao!$C:$C,C4895,Movimentacao!$A:$A,A4895)</f>
        <v>39976</v>
      </c>
      <c r="E4895" s="2">
        <v>102.31</v>
      </c>
      <c r="F4895" s="2">
        <f t="shared" si="77"/>
        <v>4089944.56</v>
      </c>
    </row>
    <row r="4896" spans="1:6" x14ac:dyDescent="0.25">
      <c r="A4896" s="4">
        <v>44676</v>
      </c>
      <c r="B4896" t="s">
        <v>12</v>
      </c>
      <c r="C4896" t="s">
        <v>56</v>
      </c>
      <c r="D4896" s="7">
        <f>SUMIFS($D:$D,$C:$C,C4896,$A:$A,_xlfn.MAXIFS($A:$A,$A:$A,"&lt;"&amp;A4896))+SUMIFS(Movimentacao!$D:$D,Movimentacao!$C:$C,C4896,Movimentacao!$A:$A,A4896)</f>
        <v>23299</v>
      </c>
      <c r="E4896" s="2">
        <v>98.98</v>
      </c>
      <c r="F4896" s="2">
        <f t="shared" si="77"/>
        <v>2306135.02</v>
      </c>
    </row>
    <row r="4897" spans="1:6" x14ac:dyDescent="0.25">
      <c r="A4897" s="4">
        <v>44676</v>
      </c>
      <c r="B4897" t="s">
        <v>12</v>
      </c>
      <c r="C4897" t="s">
        <v>48</v>
      </c>
      <c r="D4897" s="7">
        <f>SUMIFS($D:$D,$C:$C,C4897,$A:$A,_xlfn.MAXIFS($A:$A,$A:$A,"&lt;"&amp;A4897))+SUMIFS(Movimentacao!$D:$D,Movimentacao!$C:$C,C4897,Movimentacao!$A:$A,A4897)</f>
        <v>30154</v>
      </c>
      <c r="E4897" s="2">
        <v>100.13</v>
      </c>
      <c r="F4897" s="2">
        <f t="shared" si="77"/>
        <v>3019320.02</v>
      </c>
    </row>
    <row r="4898" spans="1:6" x14ac:dyDescent="0.25">
      <c r="A4898" s="4">
        <v>44676</v>
      </c>
      <c r="B4898" t="s">
        <v>12</v>
      </c>
      <c r="C4898" t="s">
        <v>2671</v>
      </c>
      <c r="D4898" s="7">
        <f>SUMIFS($D:$D,$C:$C,C4898,$A:$A,_xlfn.MAXIFS($A:$A,$A:$A,"&lt;"&amp;A4898))+SUMIFS(Movimentacao!$D:$D,Movimentacao!$C:$C,C4898,Movimentacao!$A:$A,A4898)</f>
        <v>26649</v>
      </c>
      <c r="E4898" s="2">
        <v>178.15</v>
      </c>
      <c r="F4898" s="2">
        <f t="shared" si="77"/>
        <v>4747519.3500000006</v>
      </c>
    </row>
    <row r="4899" spans="1:6" x14ac:dyDescent="0.25">
      <c r="A4899" s="4">
        <v>44676</v>
      </c>
      <c r="B4899" t="s">
        <v>12</v>
      </c>
      <c r="C4899" t="s">
        <v>49</v>
      </c>
      <c r="D4899" s="7">
        <f>SUMIFS($D:$D,$C:$C,C4899,$A:$A,_xlfn.MAXIFS($A:$A,$A:$A,"&lt;"&amp;A4899))+SUMIFS(Movimentacao!$D:$D,Movimentacao!$C:$C,C4899,Movimentacao!$A:$A,A4899)</f>
        <v>32774</v>
      </c>
      <c r="E4899" s="2">
        <v>75.7</v>
      </c>
      <c r="F4899" s="2">
        <f t="shared" si="77"/>
        <v>2480991.8000000003</v>
      </c>
    </row>
    <row r="4900" spans="1:6" x14ac:dyDescent="0.25">
      <c r="A4900" s="4">
        <v>44676</v>
      </c>
      <c r="B4900" t="s">
        <v>12</v>
      </c>
      <c r="C4900" t="s">
        <v>50</v>
      </c>
      <c r="D4900" s="7">
        <f>SUMIFS($D:$D,$C:$C,C4900,$A:$A,_xlfn.MAXIFS($A:$A,$A:$A,"&lt;"&amp;A4900))+SUMIFS(Movimentacao!$D:$D,Movimentacao!$C:$C,C4900,Movimentacao!$A:$A,A4900)</f>
        <v>55324</v>
      </c>
      <c r="E4900" s="2">
        <v>99.05</v>
      </c>
      <c r="F4900" s="2">
        <f t="shared" si="77"/>
        <v>5479842.2000000002</v>
      </c>
    </row>
    <row r="4901" spans="1:6" x14ac:dyDescent="0.25">
      <c r="A4901" s="4">
        <v>44676</v>
      </c>
      <c r="B4901" t="s">
        <v>12</v>
      </c>
      <c r="C4901" t="s">
        <v>47</v>
      </c>
      <c r="D4901" s="7">
        <f>SUMIFS($D:$D,$C:$C,C4901,$A:$A,_xlfn.MAXIFS($A:$A,$A:$A,"&lt;"&amp;A4901))+SUMIFS(Movimentacao!$D:$D,Movimentacao!$C:$C,C4901,Movimentacao!$A:$A,A4901)</f>
        <v>62577</v>
      </c>
      <c r="E4901" s="2">
        <v>80.98</v>
      </c>
      <c r="F4901" s="2">
        <f t="shared" si="77"/>
        <v>5067485.46</v>
      </c>
    </row>
    <row r="4902" spans="1:6" x14ac:dyDescent="0.25">
      <c r="A4902" s="4">
        <v>44676</v>
      </c>
      <c r="B4902" t="s">
        <v>12</v>
      </c>
      <c r="C4902" t="s">
        <v>52</v>
      </c>
      <c r="D4902" s="7">
        <f>SUMIFS($D:$D,$C:$C,C4902,$A:$A,_xlfn.MAXIFS($A:$A,$A:$A,"&lt;"&amp;A4902))+SUMIFS(Movimentacao!$D:$D,Movimentacao!$C:$C,C4902,Movimentacao!$A:$A,A4902)</f>
        <v>127632</v>
      </c>
      <c r="E4902" s="2">
        <v>94.2</v>
      </c>
      <c r="F4902" s="2">
        <f t="shared" si="77"/>
        <v>12022934.4</v>
      </c>
    </row>
    <row r="4903" spans="1:6" x14ac:dyDescent="0.25">
      <c r="A4903" s="4">
        <v>44676</v>
      </c>
      <c r="B4903" t="s">
        <v>12</v>
      </c>
      <c r="C4903" t="s">
        <v>54</v>
      </c>
      <c r="D4903" s="7">
        <f>SUMIFS($D:$D,$C:$C,C4903,$A:$A,_xlfn.MAXIFS($A:$A,$A:$A,"&lt;"&amp;A4903))+SUMIFS(Movimentacao!$D:$D,Movimentacao!$C:$C,C4903,Movimentacao!$A:$A,A4903)</f>
        <v>84256</v>
      </c>
      <c r="E4903" s="2">
        <v>48</v>
      </c>
      <c r="F4903" s="2">
        <f t="shared" si="77"/>
        <v>4044288</v>
      </c>
    </row>
    <row r="4904" spans="1:6" x14ac:dyDescent="0.25">
      <c r="A4904" s="4">
        <v>44676</v>
      </c>
      <c r="B4904" t="s">
        <v>12</v>
      </c>
      <c r="C4904" t="s">
        <v>55</v>
      </c>
      <c r="D4904" s="7">
        <f>SUMIFS($D:$D,$C:$C,C4904,$A:$A,_xlfn.MAXIFS($A:$A,$A:$A,"&lt;"&amp;A4904))+SUMIFS(Movimentacao!$D:$D,Movimentacao!$C:$C,C4904,Movimentacao!$A:$A,A4904)</f>
        <v>30794</v>
      </c>
      <c r="E4904" s="2">
        <v>95.98</v>
      </c>
      <c r="F4904" s="2">
        <f t="shared" si="77"/>
        <v>2955608.12</v>
      </c>
    </row>
    <row r="4905" spans="1:6" x14ac:dyDescent="0.25">
      <c r="A4905" s="4">
        <v>44676</v>
      </c>
      <c r="B4905" t="s">
        <v>12</v>
      </c>
      <c r="C4905" t="s">
        <v>51</v>
      </c>
      <c r="D4905" s="7">
        <f>SUMIFS($D:$D,$C:$C,C4905,$A:$A,_xlfn.MAXIFS($A:$A,$A:$A,"&lt;"&amp;A4905))+SUMIFS(Movimentacao!$D:$D,Movimentacao!$C:$C,C4905,Movimentacao!$A:$A,A4905)</f>
        <v>42034</v>
      </c>
      <c r="E4905" s="2">
        <v>116.14</v>
      </c>
      <c r="F4905" s="2">
        <f t="shared" si="77"/>
        <v>4881828.76</v>
      </c>
    </row>
    <row r="4906" spans="1:6" x14ac:dyDescent="0.25">
      <c r="A4906" s="4">
        <v>44677</v>
      </c>
      <c r="B4906" t="s">
        <v>12</v>
      </c>
      <c r="C4906" t="s">
        <v>2680</v>
      </c>
      <c r="D4906" s="7">
        <f>SUMIFS($D:$D,$C:$C,C4906,$A:$A,_xlfn.MAXIFS($A:$A,$A:$A,"&lt;"&amp;A4906))+SUMIFS(Movimentacao!$D:$D,Movimentacao!$C:$C,C4906,Movimentacao!$A:$A,A4906)</f>
        <v>124896</v>
      </c>
      <c r="E4906" s="2">
        <v>100.01</v>
      </c>
      <c r="F4906" s="2">
        <f t="shared" si="77"/>
        <v>12490848.960000001</v>
      </c>
    </row>
    <row r="4907" spans="1:6" x14ac:dyDescent="0.25">
      <c r="A4907" s="4">
        <v>44677</v>
      </c>
      <c r="B4907" t="s">
        <v>12</v>
      </c>
      <c r="C4907" t="s">
        <v>2696</v>
      </c>
      <c r="D4907" s="7">
        <f>SUMIFS($D:$D,$C:$C,C4907,$A:$A,_xlfn.MAXIFS($A:$A,$A:$A,"&lt;"&amp;A4907))+SUMIFS(Movimentacao!$D:$D,Movimentacao!$C:$C,C4907,Movimentacao!$A:$A,A4907)</f>
        <v>123765</v>
      </c>
      <c r="E4907" s="2">
        <v>102.2</v>
      </c>
      <c r="F4907" s="2">
        <f t="shared" si="77"/>
        <v>12648783</v>
      </c>
    </row>
    <row r="4908" spans="1:6" x14ac:dyDescent="0.25">
      <c r="A4908" s="4">
        <v>44677</v>
      </c>
      <c r="B4908" t="s">
        <v>12</v>
      </c>
      <c r="C4908" t="s">
        <v>2676</v>
      </c>
      <c r="D4908" s="7">
        <f>SUMIFS($D:$D,$C:$C,C4908,$A:$A,_xlfn.MAXIFS($A:$A,$A:$A,"&lt;"&amp;A4908))+SUMIFS(Movimentacao!$D:$D,Movimentacao!$C:$C,C4908,Movimentacao!$A:$A,A4908)</f>
        <v>0</v>
      </c>
      <c r="E4908" s="2">
        <v>1.55</v>
      </c>
      <c r="F4908" s="2">
        <f t="shared" si="77"/>
        <v>0</v>
      </c>
    </row>
    <row r="4909" spans="1:6" x14ac:dyDescent="0.25">
      <c r="A4909" s="4">
        <v>44677</v>
      </c>
      <c r="B4909" t="s">
        <v>12</v>
      </c>
      <c r="C4909" t="s">
        <v>2694</v>
      </c>
      <c r="D4909" s="7">
        <f>SUMIFS($D:$D,$C:$C,C4909,$A:$A,_xlfn.MAXIFS($A:$A,$A:$A,"&lt;"&amp;A4909))+SUMIFS(Movimentacao!$D:$D,Movimentacao!$C:$C,C4909,Movimentacao!$A:$A,A4909)</f>
        <v>39976</v>
      </c>
      <c r="E4909" s="2">
        <v>102.01</v>
      </c>
      <c r="F4909" s="2">
        <f t="shared" si="77"/>
        <v>4077951.7600000002</v>
      </c>
    </row>
    <row r="4910" spans="1:6" x14ac:dyDescent="0.25">
      <c r="A4910" s="4">
        <v>44677</v>
      </c>
      <c r="B4910" t="s">
        <v>12</v>
      </c>
      <c r="C4910" t="s">
        <v>2690</v>
      </c>
      <c r="D4910" s="7">
        <f>SUMIFS($D:$D,$C:$C,C4910,$A:$A,_xlfn.MAXIFS($A:$A,$A:$A,"&lt;"&amp;A4910))+SUMIFS(Movimentacao!$D:$D,Movimentacao!$C:$C,C4910,Movimentacao!$A:$A,A4910)</f>
        <v>56908</v>
      </c>
      <c r="E4910" s="2">
        <v>91.33</v>
      </c>
      <c r="F4910" s="2">
        <f t="shared" si="77"/>
        <v>5197407.6399999997</v>
      </c>
    </row>
    <row r="4911" spans="1:6" x14ac:dyDescent="0.25">
      <c r="A4911" s="4">
        <v>44677</v>
      </c>
      <c r="B4911" t="s">
        <v>12</v>
      </c>
      <c r="C4911" t="s">
        <v>2685</v>
      </c>
      <c r="D4911" s="7">
        <f>SUMIFS($D:$D,$C:$C,C4911,$A:$A,_xlfn.MAXIFS($A:$A,$A:$A,"&lt;"&amp;A4911))+SUMIFS(Movimentacao!$D:$D,Movimentacao!$C:$C,C4911,Movimentacao!$A:$A,A4911)</f>
        <v>120781</v>
      </c>
      <c r="E4911" s="2">
        <v>102.02</v>
      </c>
      <c r="F4911" s="2">
        <f t="shared" si="77"/>
        <v>12322077.619999999</v>
      </c>
    </row>
    <row r="4912" spans="1:6" x14ac:dyDescent="0.25">
      <c r="A4912" s="4">
        <v>44677</v>
      </c>
      <c r="B4912" t="s">
        <v>12</v>
      </c>
      <c r="C4912" t="s">
        <v>2689</v>
      </c>
      <c r="D4912" s="7">
        <f>SUMIFS($D:$D,$C:$C,C4912,$A:$A,_xlfn.MAXIFS($A:$A,$A:$A,"&lt;"&amp;A4912))+SUMIFS(Movimentacao!$D:$D,Movimentacao!$C:$C,C4912,Movimentacao!$A:$A,A4912)</f>
        <v>240607</v>
      </c>
      <c r="E4912" s="2">
        <v>101.85</v>
      </c>
      <c r="F4912" s="2">
        <f t="shared" si="77"/>
        <v>24505822.949999999</v>
      </c>
    </row>
    <row r="4913" spans="1:6" x14ac:dyDescent="0.25">
      <c r="A4913" s="4">
        <v>44677</v>
      </c>
      <c r="B4913" t="s">
        <v>12</v>
      </c>
      <c r="C4913" t="s">
        <v>2687</v>
      </c>
      <c r="D4913" s="7">
        <f>SUMIFS($D:$D,$C:$C,C4913,$A:$A,_xlfn.MAXIFS($A:$A,$A:$A,"&lt;"&amp;A4913))+SUMIFS(Movimentacao!$D:$D,Movimentacao!$C:$C,C4913,Movimentacao!$A:$A,A4913)</f>
        <v>51911</v>
      </c>
      <c r="E4913" s="2">
        <v>73.41</v>
      </c>
      <c r="F4913" s="2">
        <f t="shared" si="77"/>
        <v>3810786.51</v>
      </c>
    </row>
    <row r="4914" spans="1:6" x14ac:dyDescent="0.25">
      <c r="A4914" s="4">
        <v>44677</v>
      </c>
      <c r="B4914" t="s">
        <v>12</v>
      </c>
      <c r="C4914" t="s">
        <v>2682</v>
      </c>
      <c r="D4914" s="7">
        <f>SUMIFS($D:$D,$C:$C,C4914,$A:$A,_xlfn.MAXIFS($A:$A,$A:$A,"&lt;"&amp;A4914))+SUMIFS(Movimentacao!$D:$D,Movimentacao!$C:$C,C4914,Movimentacao!$A:$A,A4914)</f>
        <v>67528</v>
      </c>
      <c r="E4914" s="2">
        <v>90.99</v>
      </c>
      <c r="F4914" s="2">
        <f t="shared" si="77"/>
        <v>6144372.7199999997</v>
      </c>
    </row>
    <row r="4915" spans="1:6" x14ac:dyDescent="0.25">
      <c r="A4915" s="4">
        <v>44677</v>
      </c>
      <c r="B4915" t="s">
        <v>12</v>
      </c>
      <c r="C4915" t="s">
        <v>2672</v>
      </c>
      <c r="D4915" s="7">
        <f>SUMIFS($D:$D,$C:$C,C4915,$A:$A,_xlfn.MAXIFS($A:$A,$A:$A,"&lt;"&amp;A4915))+SUMIFS(Movimentacao!$D:$D,Movimentacao!$C:$C,C4915,Movimentacao!$A:$A,A4915)</f>
        <v>11767</v>
      </c>
      <c r="E4915" s="2">
        <v>77.08</v>
      </c>
      <c r="F4915" s="2">
        <f t="shared" si="77"/>
        <v>907000.36</v>
      </c>
    </row>
    <row r="4916" spans="1:6" x14ac:dyDescent="0.25">
      <c r="A4916" s="4">
        <v>44677</v>
      </c>
      <c r="B4916" t="s">
        <v>12</v>
      </c>
      <c r="C4916" t="s">
        <v>2671</v>
      </c>
      <c r="D4916" s="7">
        <f>SUMIFS($D:$D,$C:$C,C4916,$A:$A,_xlfn.MAXIFS($A:$A,$A:$A,"&lt;"&amp;A4916))+SUMIFS(Movimentacao!$D:$D,Movimentacao!$C:$C,C4916,Movimentacao!$A:$A,A4916)</f>
        <v>26649</v>
      </c>
      <c r="E4916" s="2">
        <v>177.84</v>
      </c>
      <c r="F4916" s="2">
        <f t="shared" si="77"/>
        <v>4739258.16</v>
      </c>
    </row>
    <row r="4917" spans="1:6" x14ac:dyDescent="0.25">
      <c r="A4917" s="4">
        <v>44677</v>
      </c>
      <c r="B4917" t="s">
        <v>12</v>
      </c>
      <c r="C4917" t="s">
        <v>56</v>
      </c>
      <c r="D4917" s="7">
        <f>SUMIFS($D:$D,$C:$C,C4917,$A:$A,_xlfn.MAXIFS($A:$A,$A:$A,"&lt;"&amp;A4917))+SUMIFS(Movimentacao!$D:$D,Movimentacao!$C:$C,C4917,Movimentacao!$A:$A,A4917)</f>
        <v>23299</v>
      </c>
      <c r="E4917" s="2">
        <v>98.7</v>
      </c>
      <c r="F4917" s="2">
        <f t="shared" si="77"/>
        <v>2299611.3000000003</v>
      </c>
    </row>
    <row r="4918" spans="1:6" x14ac:dyDescent="0.25">
      <c r="A4918" s="4">
        <v>44677</v>
      </c>
      <c r="B4918" t="s">
        <v>12</v>
      </c>
      <c r="C4918" t="s">
        <v>55</v>
      </c>
      <c r="D4918" s="7">
        <f>SUMIFS($D:$D,$C:$C,C4918,$A:$A,_xlfn.MAXIFS($A:$A,$A:$A,"&lt;"&amp;A4918))+SUMIFS(Movimentacao!$D:$D,Movimentacao!$C:$C,C4918,Movimentacao!$A:$A,A4918)</f>
        <v>30794</v>
      </c>
      <c r="E4918" s="2">
        <v>95.68</v>
      </c>
      <c r="F4918" s="2">
        <f t="shared" si="77"/>
        <v>2946369.9200000004</v>
      </c>
    </row>
    <row r="4919" spans="1:6" x14ac:dyDescent="0.25">
      <c r="A4919" s="4">
        <v>44677</v>
      </c>
      <c r="B4919" t="s">
        <v>12</v>
      </c>
      <c r="C4919" t="s">
        <v>54</v>
      </c>
      <c r="D4919" s="7">
        <f>SUMIFS($D:$D,$C:$C,C4919,$A:$A,_xlfn.MAXIFS($A:$A,$A:$A,"&lt;"&amp;A4919))+SUMIFS(Movimentacao!$D:$D,Movimentacao!$C:$C,C4919,Movimentacao!$A:$A,A4919)</f>
        <v>84256</v>
      </c>
      <c r="E4919" s="2">
        <v>47.81</v>
      </c>
      <c r="F4919" s="2">
        <f t="shared" si="77"/>
        <v>4028279.3600000003</v>
      </c>
    </row>
    <row r="4920" spans="1:6" x14ac:dyDescent="0.25">
      <c r="A4920" s="4">
        <v>44677</v>
      </c>
      <c r="B4920" t="s">
        <v>12</v>
      </c>
      <c r="C4920" t="s">
        <v>52</v>
      </c>
      <c r="D4920" s="7">
        <f>SUMIFS($D:$D,$C:$C,C4920,$A:$A,_xlfn.MAXIFS($A:$A,$A:$A,"&lt;"&amp;A4920))+SUMIFS(Movimentacao!$D:$D,Movimentacao!$C:$C,C4920,Movimentacao!$A:$A,A4920)</f>
        <v>127632</v>
      </c>
      <c r="E4920" s="2">
        <v>94.3</v>
      </c>
      <c r="F4920" s="2">
        <f t="shared" si="77"/>
        <v>12035697.6</v>
      </c>
    </row>
    <row r="4921" spans="1:6" x14ac:dyDescent="0.25">
      <c r="A4921" s="4">
        <v>44677</v>
      </c>
      <c r="B4921" t="s">
        <v>12</v>
      </c>
      <c r="C4921" t="s">
        <v>51</v>
      </c>
      <c r="D4921" s="7">
        <f>SUMIFS($D:$D,$C:$C,C4921,$A:$A,_xlfn.MAXIFS($A:$A,$A:$A,"&lt;"&amp;A4921))+SUMIFS(Movimentacao!$D:$D,Movimentacao!$C:$C,C4921,Movimentacao!$A:$A,A4921)</f>
        <v>42034</v>
      </c>
      <c r="E4921" s="2">
        <v>116.36</v>
      </c>
      <c r="F4921" s="2">
        <f t="shared" si="77"/>
        <v>4891076.24</v>
      </c>
    </row>
    <row r="4922" spans="1:6" x14ac:dyDescent="0.25">
      <c r="A4922" s="4">
        <v>44677</v>
      </c>
      <c r="B4922" t="s">
        <v>12</v>
      </c>
      <c r="C4922" t="s">
        <v>50</v>
      </c>
      <c r="D4922" s="7">
        <f>SUMIFS($D:$D,$C:$C,C4922,$A:$A,_xlfn.MAXIFS($A:$A,$A:$A,"&lt;"&amp;A4922))+SUMIFS(Movimentacao!$D:$D,Movimentacao!$C:$C,C4922,Movimentacao!$A:$A,A4922)</f>
        <v>55324</v>
      </c>
      <c r="E4922" s="2">
        <v>99.39</v>
      </c>
      <c r="F4922" s="2">
        <f t="shared" si="77"/>
        <v>5498652.3600000003</v>
      </c>
    </row>
    <row r="4923" spans="1:6" x14ac:dyDescent="0.25">
      <c r="A4923" s="4">
        <v>44677</v>
      </c>
      <c r="B4923" t="s">
        <v>12</v>
      </c>
      <c r="C4923" t="s">
        <v>49</v>
      </c>
      <c r="D4923" s="7">
        <f>SUMIFS($D:$D,$C:$C,C4923,$A:$A,_xlfn.MAXIFS($A:$A,$A:$A,"&lt;"&amp;A4923))+SUMIFS(Movimentacao!$D:$D,Movimentacao!$C:$C,C4923,Movimentacao!$A:$A,A4923)</f>
        <v>32774</v>
      </c>
      <c r="E4923" s="2">
        <v>75.25</v>
      </c>
      <c r="F4923" s="2">
        <f t="shared" si="77"/>
        <v>2466243.5</v>
      </c>
    </row>
    <row r="4924" spans="1:6" x14ac:dyDescent="0.25">
      <c r="A4924" s="4">
        <v>44677</v>
      </c>
      <c r="B4924" t="s">
        <v>12</v>
      </c>
      <c r="C4924" t="s">
        <v>48</v>
      </c>
      <c r="D4924" s="7">
        <f>SUMIFS($D:$D,$C:$C,C4924,$A:$A,_xlfn.MAXIFS($A:$A,$A:$A,"&lt;"&amp;A4924))+SUMIFS(Movimentacao!$D:$D,Movimentacao!$C:$C,C4924,Movimentacao!$A:$A,A4924)</f>
        <v>30154</v>
      </c>
      <c r="E4924" s="2">
        <v>100.5</v>
      </c>
      <c r="F4924" s="2">
        <f t="shared" si="77"/>
        <v>3030477</v>
      </c>
    </row>
    <row r="4925" spans="1:6" x14ac:dyDescent="0.25">
      <c r="A4925" s="4">
        <v>44677</v>
      </c>
      <c r="B4925" t="s">
        <v>12</v>
      </c>
      <c r="C4925" t="s">
        <v>47</v>
      </c>
      <c r="D4925" s="7">
        <f>SUMIFS($D:$D,$C:$C,C4925,$A:$A,_xlfn.MAXIFS($A:$A,$A:$A,"&lt;"&amp;A4925))+SUMIFS(Movimentacao!$D:$D,Movimentacao!$C:$C,C4925,Movimentacao!$A:$A,A4925)</f>
        <v>62577</v>
      </c>
      <c r="E4925" s="2">
        <v>80.650000000000006</v>
      </c>
      <c r="F4925" s="2">
        <f t="shared" si="77"/>
        <v>5046835.0500000007</v>
      </c>
    </row>
    <row r="4926" spans="1:6" x14ac:dyDescent="0.25">
      <c r="A4926" s="4">
        <v>44678</v>
      </c>
      <c r="B4926" t="s">
        <v>12</v>
      </c>
      <c r="C4926" t="s">
        <v>2682</v>
      </c>
      <c r="D4926" s="7">
        <f>SUMIFS($D:$D,$C:$C,C4926,$A:$A,_xlfn.MAXIFS($A:$A,$A:$A,"&lt;"&amp;A4926))+SUMIFS(Movimentacao!$D:$D,Movimentacao!$C:$C,C4926,Movimentacao!$A:$A,A4926)</f>
        <v>67528</v>
      </c>
      <c r="E4926" s="2">
        <v>90.7</v>
      </c>
      <c r="F4926" s="2">
        <f t="shared" si="77"/>
        <v>6124789.6000000006</v>
      </c>
    </row>
    <row r="4927" spans="1:6" x14ac:dyDescent="0.25">
      <c r="A4927" s="4">
        <v>44678</v>
      </c>
      <c r="B4927" t="s">
        <v>12</v>
      </c>
      <c r="C4927" t="s">
        <v>2687</v>
      </c>
      <c r="D4927" s="7">
        <f>SUMIFS($D:$D,$C:$C,C4927,$A:$A,_xlfn.MAXIFS($A:$A,$A:$A,"&lt;"&amp;A4927))+SUMIFS(Movimentacao!$D:$D,Movimentacao!$C:$C,C4927,Movimentacao!$A:$A,A4927)</f>
        <v>51911</v>
      </c>
      <c r="E4927" s="2">
        <v>73.67</v>
      </c>
      <c r="F4927" s="2">
        <f t="shared" si="77"/>
        <v>3824283.37</v>
      </c>
    </row>
    <row r="4928" spans="1:6" x14ac:dyDescent="0.25">
      <c r="A4928" s="4">
        <v>44678</v>
      </c>
      <c r="B4928" t="s">
        <v>12</v>
      </c>
      <c r="C4928" t="s">
        <v>2689</v>
      </c>
      <c r="D4928" s="7">
        <f>SUMIFS($D:$D,$C:$C,C4928,$A:$A,_xlfn.MAXIFS($A:$A,$A:$A,"&lt;"&amp;A4928))+SUMIFS(Movimentacao!$D:$D,Movimentacao!$C:$C,C4928,Movimentacao!$A:$A,A4928)</f>
        <v>240607</v>
      </c>
      <c r="E4928" s="2">
        <v>102</v>
      </c>
      <c r="F4928" s="2">
        <f t="shared" si="77"/>
        <v>24541914</v>
      </c>
    </row>
    <row r="4929" spans="1:6" x14ac:dyDescent="0.25">
      <c r="A4929" s="4">
        <v>44678</v>
      </c>
      <c r="B4929" t="s">
        <v>12</v>
      </c>
      <c r="C4929" t="s">
        <v>2685</v>
      </c>
      <c r="D4929" s="7">
        <f>SUMIFS($D:$D,$C:$C,C4929,$A:$A,_xlfn.MAXIFS($A:$A,$A:$A,"&lt;"&amp;A4929))+SUMIFS(Movimentacao!$D:$D,Movimentacao!$C:$C,C4929,Movimentacao!$A:$A,A4929)</f>
        <v>120781</v>
      </c>
      <c r="E4929" s="2">
        <v>101.82</v>
      </c>
      <c r="F4929" s="2">
        <f t="shared" si="77"/>
        <v>12297921.42</v>
      </c>
    </row>
    <row r="4930" spans="1:6" x14ac:dyDescent="0.25">
      <c r="A4930" s="4">
        <v>44678</v>
      </c>
      <c r="B4930" t="s">
        <v>12</v>
      </c>
      <c r="C4930" t="s">
        <v>2688</v>
      </c>
      <c r="D4930" s="7">
        <f>SUMIFS($D:$D,$C:$C,C4930,$A:$A,_xlfn.MAXIFS($A:$A,$A:$A,"&lt;"&amp;A4930))+SUMIFS(Movimentacao!$D:$D,Movimentacao!$C:$C,C4930,Movimentacao!$A:$A,A4930)</f>
        <v>11905</v>
      </c>
      <c r="E4930" s="2">
        <v>0.99</v>
      </c>
      <c r="F4930" s="2">
        <f t="shared" si="77"/>
        <v>11785.95</v>
      </c>
    </row>
    <row r="4931" spans="1:6" x14ac:dyDescent="0.25">
      <c r="A4931" s="4">
        <v>44678</v>
      </c>
      <c r="B4931" t="s">
        <v>12</v>
      </c>
      <c r="C4931" t="s">
        <v>2694</v>
      </c>
      <c r="D4931" s="7">
        <f>SUMIFS($D:$D,$C:$C,C4931,$A:$A,_xlfn.MAXIFS($A:$A,$A:$A,"&lt;"&amp;A4931))+SUMIFS(Movimentacao!$D:$D,Movimentacao!$C:$C,C4931,Movimentacao!$A:$A,A4931)</f>
        <v>39976</v>
      </c>
      <c r="E4931" s="2">
        <v>102.5</v>
      </c>
      <c r="F4931" s="2">
        <f t="shared" si="77"/>
        <v>4097540</v>
      </c>
    </row>
    <row r="4932" spans="1:6" x14ac:dyDescent="0.25">
      <c r="A4932" s="4">
        <v>44678</v>
      </c>
      <c r="B4932" t="s">
        <v>12</v>
      </c>
      <c r="C4932" t="s">
        <v>2696</v>
      </c>
      <c r="D4932" s="7">
        <f>SUMIFS($D:$D,$C:$C,C4932,$A:$A,_xlfn.MAXIFS($A:$A,$A:$A,"&lt;"&amp;A4932))+SUMIFS(Movimentacao!$D:$D,Movimentacao!$C:$C,C4932,Movimentacao!$A:$A,A4932)</f>
        <v>123765</v>
      </c>
      <c r="E4932" s="2">
        <v>102.35</v>
      </c>
      <c r="F4932" s="2">
        <f t="shared" si="77"/>
        <v>12667347.75</v>
      </c>
    </row>
    <row r="4933" spans="1:6" x14ac:dyDescent="0.25">
      <c r="A4933" s="4">
        <v>44678</v>
      </c>
      <c r="B4933" t="s">
        <v>12</v>
      </c>
      <c r="C4933" t="s">
        <v>2680</v>
      </c>
      <c r="D4933" s="7">
        <f>SUMIFS($D:$D,$C:$C,C4933,$A:$A,_xlfn.MAXIFS($A:$A,$A:$A,"&lt;"&amp;A4933))+SUMIFS(Movimentacao!$D:$D,Movimentacao!$C:$C,C4933,Movimentacao!$A:$A,A4933)</f>
        <v>124896</v>
      </c>
      <c r="E4933" s="2">
        <v>99.79</v>
      </c>
      <c r="F4933" s="2">
        <f t="shared" si="77"/>
        <v>12463371.84</v>
      </c>
    </row>
    <row r="4934" spans="1:6" x14ac:dyDescent="0.25">
      <c r="A4934" s="4">
        <v>44678</v>
      </c>
      <c r="B4934" t="s">
        <v>12</v>
      </c>
      <c r="C4934" t="s">
        <v>2690</v>
      </c>
      <c r="D4934" s="7">
        <f>SUMIFS($D:$D,$C:$C,C4934,$A:$A,_xlfn.MAXIFS($A:$A,$A:$A,"&lt;"&amp;A4934))+SUMIFS(Movimentacao!$D:$D,Movimentacao!$C:$C,C4934,Movimentacao!$A:$A,A4934)</f>
        <v>56908</v>
      </c>
      <c r="E4934" s="2">
        <v>91.43</v>
      </c>
      <c r="F4934" s="2">
        <f t="shared" si="77"/>
        <v>5203098.4400000004</v>
      </c>
    </row>
    <row r="4935" spans="1:6" x14ac:dyDescent="0.25">
      <c r="A4935" s="4">
        <v>44678</v>
      </c>
      <c r="B4935" t="s">
        <v>12</v>
      </c>
      <c r="C4935" t="s">
        <v>2672</v>
      </c>
      <c r="D4935" s="7">
        <f>SUMIFS($D:$D,$C:$C,C4935,$A:$A,_xlfn.MAXIFS($A:$A,$A:$A,"&lt;"&amp;A4935))+SUMIFS(Movimentacao!$D:$D,Movimentacao!$C:$C,C4935,Movimentacao!$A:$A,A4935)</f>
        <v>11767</v>
      </c>
      <c r="E4935" s="2">
        <v>77.3</v>
      </c>
      <c r="F4935" s="2">
        <f t="shared" si="77"/>
        <v>909589.1</v>
      </c>
    </row>
    <row r="4936" spans="1:6" x14ac:dyDescent="0.25">
      <c r="A4936" s="4">
        <v>44678</v>
      </c>
      <c r="B4936" t="s">
        <v>12</v>
      </c>
      <c r="C4936" t="s">
        <v>2671</v>
      </c>
      <c r="D4936" s="7">
        <f>SUMIFS($D:$D,$C:$C,C4936,$A:$A,_xlfn.MAXIFS($A:$A,$A:$A,"&lt;"&amp;A4936))+SUMIFS(Movimentacao!$D:$D,Movimentacao!$C:$C,C4936,Movimentacao!$A:$A,A4936)</f>
        <v>26649</v>
      </c>
      <c r="E4936" s="2">
        <v>178.22</v>
      </c>
      <c r="F4936" s="2">
        <f t="shared" si="77"/>
        <v>4749384.78</v>
      </c>
    </row>
    <row r="4937" spans="1:6" x14ac:dyDescent="0.25">
      <c r="A4937" s="4">
        <v>44678</v>
      </c>
      <c r="B4937" t="s">
        <v>12</v>
      </c>
      <c r="C4937" t="s">
        <v>56</v>
      </c>
      <c r="D4937" s="7">
        <f>SUMIFS($D:$D,$C:$C,C4937,$A:$A,_xlfn.MAXIFS($A:$A,$A:$A,"&lt;"&amp;A4937))+SUMIFS(Movimentacao!$D:$D,Movimentacao!$C:$C,C4937,Movimentacao!$A:$A,A4937)</f>
        <v>23299</v>
      </c>
      <c r="E4937" s="2">
        <v>98.17</v>
      </c>
      <c r="F4937" s="2">
        <f t="shared" ref="F4937:F5000" si="78">D4937*E4937</f>
        <v>2287262.83</v>
      </c>
    </row>
    <row r="4938" spans="1:6" x14ac:dyDescent="0.25">
      <c r="A4938" s="4">
        <v>44678</v>
      </c>
      <c r="B4938" t="s">
        <v>12</v>
      </c>
      <c r="C4938" t="s">
        <v>55</v>
      </c>
      <c r="D4938" s="7">
        <f>SUMIFS($D:$D,$C:$C,C4938,$A:$A,_xlfn.MAXIFS($A:$A,$A:$A,"&lt;"&amp;A4938))+SUMIFS(Movimentacao!$D:$D,Movimentacao!$C:$C,C4938,Movimentacao!$A:$A,A4938)</f>
        <v>30794</v>
      </c>
      <c r="E4938" s="2">
        <v>95.6</v>
      </c>
      <c r="F4938" s="2">
        <f t="shared" si="78"/>
        <v>2943906.4</v>
      </c>
    </row>
    <row r="4939" spans="1:6" x14ac:dyDescent="0.25">
      <c r="A4939" s="4">
        <v>44678</v>
      </c>
      <c r="B4939" t="s">
        <v>12</v>
      </c>
      <c r="C4939" t="s">
        <v>54</v>
      </c>
      <c r="D4939" s="7">
        <f>SUMIFS($D:$D,$C:$C,C4939,$A:$A,_xlfn.MAXIFS($A:$A,$A:$A,"&lt;"&amp;A4939))+SUMIFS(Movimentacao!$D:$D,Movimentacao!$C:$C,C4939,Movimentacao!$A:$A,A4939)</f>
        <v>84256</v>
      </c>
      <c r="E4939" s="2">
        <v>48.13</v>
      </c>
      <c r="F4939" s="2">
        <f t="shared" si="78"/>
        <v>4055241.2800000003</v>
      </c>
    </row>
    <row r="4940" spans="1:6" x14ac:dyDescent="0.25">
      <c r="A4940" s="4">
        <v>44678</v>
      </c>
      <c r="B4940" t="s">
        <v>12</v>
      </c>
      <c r="C4940" t="s">
        <v>52</v>
      </c>
      <c r="D4940" s="7">
        <f>SUMIFS($D:$D,$C:$C,C4940,$A:$A,_xlfn.MAXIFS($A:$A,$A:$A,"&lt;"&amp;A4940))+SUMIFS(Movimentacao!$D:$D,Movimentacao!$C:$C,C4940,Movimentacao!$A:$A,A4940)</f>
        <v>127632</v>
      </c>
      <c r="E4940" s="2">
        <v>94.38</v>
      </c>
      <c r="F4940" s="2">
        <f t="shared" si="78"/>
        <v>12045908.16</v>
      </c>
    </row>
    <row r="4941" spans="1:6" x14ac:dyDescent="0.25">
      <c r="A4941" s="4">
        <v>44678</v>
      </c>
      <c r="B4941" t="s">
        <v>12</v>
      </c>
      <c r="C4941" t="s">
        <v>51</v>
      </c>
      <c r="D4941" s="7">
        <f>SUMIFS($D:$D,$C:$C,C4941,$A:$A,_xlfn.MAXIFS($A:$A,$A:$A,"&lt;"&amp;A4941))+SUMIFS(Movimentacao!$D:$D,Movimentacao!$C:$C,C4941,Movimentacao!$A:$A,A4941)</f>
        <v>42034</v>
      </c>
      <c r="E4941" s="2">
        <v>117.49</v>
      </c>
      <c r="F4941" s="2">
        <f t="shared" si="78"/>
        <v>4938574.66</v>
      </c>
    </row>
    <row r="4942" spans="1:6" x14ac:dyDescent="0.25">
      <c r="A4942" s="4">
        <v>44678</v>
      </c>
      <c r="B4942" t="s">
        <v>12</v>
      </c>
      <c r="C4942" t="s">
        <v>50</v>
      </c>
      <c r="D4942" s="7">
        <f>SUMIFS($D:$D,$C:$C,C4942,$A:$A,_xlfn.MAXIFS($A:$A,$A:$A,"&lt;"&amp;A4942))+SUMIFS(Movimentacao!$D:$D,Movimentacao!$C:$C,C4942,Movimentacao!$A:$A,A4942)</f>
        <v>55324</v>
      </c>
      <c r="E4942" s="2">
        <v>99.45</v>
      </c>
      <c r="F4942" s="2">
        <f t="shared" si="78"/>
        <v>5501971.7999999998</v>
      </c>
    </row>
    <row r="4943" spans="1:6" x14ac:dyDescent="0.25">
      <c r="A4943" s="4">
        <v>44678</v>
      </c>
      <c r="B4943" t="s">
        <v>12</v>
      </c>
      <c r="C4943" t="s">
        <v>49</v>
      </c>
      <c r="D4943" s="7">
        <f>SUMIFS($D:$D,$C:$C,C4943,$A:$A,_xlfn.MAXIFS($A:$A,$A:$A,"&lt;"&amp;A4943))+SUMIFS(Movimentacao!$D:$D,Movimentacao!$C:$C,C4943,Movimentacao!$A:$A,A4943)</f>
        <v>32774</v>
      </c>
      <c r="E4943" s="2">
        <v>76.900000000000006</v>
      </c>
      <c r="F4943" s="2">
        <f t="shared" si="78"/>
        <v>2520320.6</v>
      </c>
    </row>
    <row r="4944" spans="1:6" x14ac:dyDescent="0.25">
      <c r="A4944" s="4">
        <v>44678</v>
      </c>
      <c r="B4944" t="s">
        <v>12</v>
      </c>
      <c r="C4944" t="s">
        <v>48</v>
      </c>
      <c r="D4944" s="7">
        <f>SUMIFS($D:$D,$C:$C,C4944,$A:$A,_xlfn.MAXIFS($A:$A,$A:$A,"&lt;"&amp;A4944))+SUMIFS(Movimentacao!$D:$D,Movimentacao!$C:$C,C4944,Movimentacao!$A:$A,A4944)</f>
        <v>30154</v>
      </c>
      <c r="E4944" s="2">
        <v>100.77</v>
      </c>
      <c r="F4944" s="2">
        <f t="shared" si="78"/>
        <v>3038618.58</v>
      </c>
    </row>
    <row r="4945" spans="1:6" x14ac:dyDescent="0.25">
      <c r="A4945" s="4">
        <v>44678</v>
      </c>
      <c r="B4945" t="s">
        <v>12</v>
      </c>
      <c r="C4945" t="s">
        <v>47</v>
      </c>
      <c r="D4945" s="7">
        <f>SUMIFS($D:$D,$C:$C,C4945,$A:$A,_xlfn.MAXIFS($A:$A,$A:$A,"&lt;"&amp;A4945))+SUMIFS(Movimentacao!$D:$D,Movimentacao!$C:$C,C4945,Movimentacao!$A:$A,A4945)</f>
        <v>62577</v>
      </c>
      <c r="E4945" s="2">
        <v>81.209999999999994</v>
      </c>
      <c r="F4945" s="2">
        <f t="shared" si="78"/>
        <v>5081878.17</v>
      </c>
    </row>
    <row r="4946" spans="1:6" x14ac:dyDescent="0.25">
      <c r="A4946" s="4">
        <v>44679</v>
      </c>
      <c r="B4946" t="s">
        <v>12</v>
      </c>
      <c r="C4946" t="s">
        <v>2682</v>
      </c>
      <c r="D4946" s="7">
        <f>SUMIFS($D:$D,$C:$C,C4946,$A:$A,_xlfn.MAXIFS($A:$A,$A:$A,"&lt;"&amp;A4946))+SUMIFS(Movimentacao!$D:$D,Movimentacao!$C:$C,C4946,Movimentacao!$A:$A,A4946)</f>
        <v>67528</v>
      </c>
      <c r="E4946" s="2">
        <v>91.34</v>
      </c>
      <c r="F4946" s="2">
        <f t="shared" si="78"/>
        <v>6168007.5200000005</v>
      </c>
    </row>
    <row r="4947" spans="1:6" x14ac:dyDescent="0.25">
      <c r="A4947" s="4">
        <v>44679</v>
      </c>
      <c r="B4947" t="s">
        <v>12</v>
      </c>
      <c r="C4947" t="s">
        <v>2687</v>
      </c>
      <c r="D4947" s="7">
        <f>SUMIFS($D:$D,$C:$C,C4947,$A:$A,_xlfn.MAXIFS($A:$A,$A:$A,"&lt;"&amp;A4947))+SUMIFS(Movimentacao!$D:$D,Movimentacao!$C:$C,C4947,Movimentacao!$A:$A,A4947)</f>
        <v>51911</v>
      </c>
      <c r="E4947" s="2">
        <v>74.36</v>
      </c>
      <c r="F4947" s="2">
        <f t="shared" si="78"/>
        <v>3860101.96</v>
      </c>
    </row>
    <row r="4948" spans="1:6" x14ac:dyDescent="0.25">
      <c r="A4948" s="4">
        <v>44679</v>
      </c>
      <c r="B4948" t="s">
        <v>12</v>
      </c>
      <c r="C4948" t="s">
        <v>2689</v>
      </c>
      <c r="D4948" s="7">
        <f>SUMIFS($D:$D,$C:$C,C4948,$A:$A,_xlfn.MAXIFS($A:$A,$A:$A,"&lt;"&amp;A4948))+SUMIFS(Movimentacao!$D:$D,Movimentacao!$C:$C,C4948,Movimentacao!$A:$A,A4948)</f>
        <v>240607</v>
      </c>
      <c r="E4948" s="2">
        <v>101.99</v>
      </c>
      <c r="F4948" s="2">
        <f t="shared" si="78"/>
        <v>24539507.93</v>
      </c>
    </row>
    <row r="4949" spans="1:6" x14ac:dyDescent="0.25">
      <c r="A4949" s="4">
        <v>44679</v>
      </c>
      <c r="B4949" t="s">
        <v>12</v>
      </c>
      <c r="C4949" t="s">
        <v>2685</v>
      </c>
      <c r="D4949" s="7">
        <f>SUMIFS($D:$D,$C:$C,C4949,$A:$A,_xlfn.MAXIFS($A:$A,$A:$A,"&lt;"&amp;A4949))+SUMIFS(Movimentacao!$D:$D,Movimentacao!$C:$C,C4949,Movimentacao!$A:$A,A4949)</f>
        <v>120781</v>
      </c>
      <c r="E4949" s="2">
        <v>102.31</v>
      </c>
      <c r="F4949" s="2">
        <f t="shared" si="78"/>
        <v>12357104.109999999</v>
      </c>
    </row>
    <row r="4950" spans="1:6" x14ac:dyDescent="0.25">
      <c r="A4950" s="4">
        <v>44679</v>
      </c>
      <c r="B4950" t="s">
        <v>12</v>
      </c>
      <c r="C4950" t="s">
        <v>2688</v>
      </c>
      <c r="D4950" s="7">
        <f>SUMIFS($D:$D,$C:$C,C4950,$A:$A,_xlfn.MAXIFS($A:$A,$A:$A,"&lt;"&amp;A4950))+SUMIFS(Movimentacao!$D:$D,Movimentacao!$C:$C,C4950,Movimentacao!$A:$A,A4950)</f>
        <v>11905</v>
      </c>
      <c r="E4950" s="2">
        <v>1.29</v>
      </c>
      <c r="F4950" s="2">
        <f t="shared" si="78"/>
        <v>15357.45</v>
      </c>
    </row>
    <row r="4951" spans="1:6" x14ac:dyDescent="0.25">
      <c r="A4951" s="4">
        <v>44679</v>
      </c>
      <c r="B4951" t="s">
        <v>12</v>
      </c>
      <c r="C4951" t="s">
        <v>2694</v>
      </c>
      <c r="D4951" s="7">
        <f>SUMIFS($D:$D,$C:$C,C4951,$A:$A,_xlfn.MAXIFS($A:$A,$A:$A,"&lt;"&amp;A4951))+SUMIFS(Movimentacao!$D:$D,Movimentacao!$C:$C,C4951,Movimentacao!$A:$A,A4951)</f>
        <v>39976</v>
      </c>
      <c r="E4951" s="2">
        <v>102.67</v>
      </c>
      <c r="F4951" s="2">
        <f t="shared" si="78"/>
        <v>4104335.92</v>
      </c>
    </row>
    <row r="4952" spans="1:6" x14ac:dyDescent="0.25">
      <c r="A4952" s="4">
        <v>44679</v>
      </c>
      <c r="B4952" t="s">
        <v>12</v>
      </c>
      <c r="C4952" t="s">
        <v>2696</v>
      </c>
      <c r="D4952" s="7">
        <f>SUMIFS($D:$D,$C:$C,C4952,$A:$A,_xlfn.MAXIFS($A:$A,$A:$A,"&lt;"&amp;A4952))+SUMIFS(Movimentacao!$D:$D,Movimentacao!$C:$C,C4952,Movimentacao!$A:$A,A4952)</f>
        <v>123765</v>
      </c>
      <c r="E4952" s="2">
        <v>102.1</v>
      </c>
      <c r="F4952" s="2">
        <f t="shared" si="78"/>
        <v>12636406.5</v>
      </c>
    </row>
    <row r="4953" spans="1:6" x14ac:dyDescent="0.25">
      <c r="A4953" s="4">
        <v>44679</v>
      </c>
      <c r="B4953" t="s">
        <v>12</v>
      </c>
      <c r="C4953" t="s">
        <v>2680</v>
      </c>
      <c r="D4953" s="7">
        <f>SUMIFS($D:$D,$C:$C,C4953,$A:$A,_xlfn.MAXIFS($A:$A,$A:$A,"&lt;"&amp;A4953))+SUMIFS(Movimentacao!$D:$D,Movimentacao!$C:$C,C4953,Movimentacao!$A:$A,A4953)</f>
        <v>124896</v>
      </c>
      <c r="E4953" s="2">
        <v>100.37</v>
      </c>
      <c r="F4953" s="2">
        <f t="shared" si="78"/>
        <v>12535811.520000001</v>
      </c>
    </row>
    <row r="4954" spans="1:6" x14ac:dyDescent="0.25">
      <c r="A4954" s="4">
        <v>44679</v>
      </c>
      <c r="B4954" t="s">
        <v>12</v>
      </c>
      <c r="C4954" t="s">
        <v>2690</v>
      </c>
      <c r="D4954" s="7">
        <f>SUMIFS($D:$D,$C:$C,C4954,$A:$A,_xlfn.MAXIFS($A:$A,$A:$A,"&lt;"&amp;A4954))+SUMIFS(Movimentacao!$D:$D,Movimentacao!$C:$C,C4954,Movimentacao!$A:$A,A4954)</f>
        <v>56908</v>
      </c>
      <c r="E4954" s="2">
        <v>91.99</v>
      </c>
      <c r="F4954" s="2">
        <f t="shared" si="78"/>
        <v>5234966.92</v>
      </c>
    </row>
    <row r="4955" spans="1:6" x14ac:dyDescent="0.25">
      <c r="A4955" s="4">
        <v>44679</v>
      </c>
      <c r="B4955" t="s">
        <v>12</v>
      </c>
      <c r="C4955" t="s">
        <v>2672</v>
      </c>
      <c r="D4955" s="7">
        <f>SUMIFS($D:$D,$C:$C,C4955,$A:$A,_xlfn.MAXIFS($A:$A,$A:$A,"&lt;"&amp;A4955))+SUMIFS(Movimentacao!$D:$D,Movimentacao!$C:$C,C4955,Movimentacao!$A:$A,A4955)</f>
        <v>11767</v>
      </c>
      <c r="E4955" s="2">
        <v>77.59</v>
      </c>
      <c r="F4955" s="2">
        <f t="shared" si="78"/>
        <v>913001.53</v>
      </c>
    </row>
    <row r="4956" spans="1:6" x14ac:dyDescent="0.25">
      <c r="A4956" s="4">
        <v>44679</v>
      </c>
      <c r="B4956" t="s">
        <v>12</v>
      </c>
      <c r="C4956" t="s">
        <v>2671</v>
      </c>
      <c r="D4956" s="7">
        <f>SUMIFS($D:$D,$C:$C,C4956,$A:$A,_xlfn.MAXIFS($A:$A,$A:$A,"&lt;"&amp;A4956))+SUMIFS(Movimentacao!$D:$D,Movimentacao!$C:$C,C4956,Movimentacao!$A:$A,A4956)</f>
        <v>26649</v>
      </c>
      <c r="E4956" s="2">
        <v>177.86</v>
      </c>
      <c r="F4956" s="2">
        <f t="shared" si="78"/>
        <v>4739791.1400000006</v>
      </c>
    </row>
    <row r="4957" spans="1:6" x14ac:dyDescent="0.25">
      <c r="A4957" s="4">
        <v>44679</v>
      </c>
      <c r="B4957" t="s">
        <v>12</v>
      </c>
      <c r="C4957" t="s">
        <v>56</v>
      </c>
      <c r="D4957" s="7">
        <f>SUMIFS($D:$D,$C:$C,C4957,$A:$A,_xlfn.MAXIFS($A:$A,$A:$A,"&lt;"&amp;A4957))+SUMIFS(Movimentacao!$D:$D,Movimentacao!$C:$C,C4957,Movimentacao!$A:$A,A4957)</f>
        <v>23299</v>
      </c>
      <c r="E4957" s="2">
        <v>98</v>
      </c>
      <c r="F4957" s="2">
        <f t="shared" si="78"/>
        <v>2283302</v>
      </c>
    </row>
    <row r="4958" spans="1:6" x14ac:dyDescent="0.25">
      <c r="A4958" s="4">
        <v>44679</v>
      </c>
      <c r="B4958" t="s">
        <v>12</v>
      </c>
      <c r="C4958" t="s">
        <v>48</v>
      </c>
      <c r="D4958" s="7">
        <f>SUMIFS($D:$D,$C:$C,C4958,$A:$A,_xlfn.MAXIFS($A:$A,$A:$A,"&lt;"&amp;A4958))+SUMIFS(Movimentacao!$D:$D,Movimentacao!$C:$C,C4958,Movimentacao!$A:$A,A4958)</f>
        <v>30154</v>
      </c>
      <c r="E4958" s="2">
        <v>101.05</v>
      </c>
      <c r="F4958" s="2">
        <f t="shared" si="78"/>
        <v>3047061.6999999997</v>
      </c>
    </row>
    <row r="4959" spans="1:6" x14ac:dyDescent="0.25">
      <c r="A4959" s="4">
        <v>44679</v>
      </c>
      <c r="B4959" t="s">
        <v>12</v>
      </c>
      <c r="C4959" t="s">
        <v>49</v>
      </c>
      <c r="D4959" s="7">
        <f>SUMIFS($D:$D,$C:$C,C4959,$A:$A,_xlfn.MAXIFS($A:$A,$A:$A,"&lt;"&amp;A4959))+SUMIFS(Movimentacao!$D:$D,Movimentacao!$C:$C,C4959,Movimentacao!$A:$A,A4959)</f>
        <v>32774</v>
      </c>
      <c r="E4959" s="2">
        <v>75.84</v>
      </c>
      <c r="F4959" s="2">
        <f t="shared" si="78"/>
        <v>2485580.16</v>
      </c>
    </row>
    <row r="4960" spans="1:6" x14ac:dyDescent="0.25">
      <c r="A4960" s="4">
        <v>44679</v>
      </c>
      <c r="B4960" t="s">
        <v>12</v>
      </c>
      <c r="C4960" t="s">
        <v>50</v>
      </c>
      <c r="D4960" s="7">
        <f>SUMIFS($D:$D,$C:$C,C4960,$A:$A,_xlfn.MAXIFS($A:$A,$A:$A,"&lt;"&amp;A4960))+SUMIFS(Movimentacao!$D:$D,Movimentacao!$C:$C,C4960,Movimentacao!$A:$A,A4960)</f>
        <v>55324</v>
      </c>
      <c r="E4960" s="2">
        <v>100</v>
      </c>
      <c r="F4960" s="2">
        <f t="shared" si="78"/>
        <v>5532400</v>
      </c>
    </row>
    <row r="4961" spans="1:6" x14ac:dyDescent="0.25">
      <c r="A4961" s="4">
        <v>44679</v>
      </c>
      <c r="B4961" t="s">
        <v>12</v>
      </c>
      <c r="C4961" t="s">
        <v>47</v>
      </c>
      <c r="D4961" s="7">
        <f>SUMIFS($D:$D,$C:$C,C4961,$A:$A,_xlfn.MAXIFS($A:$A,$A:$A,"&lt;"&amp;A4961))+SUMIFS(Movimentacao!$D:$D,Movimentacao!$C:$C,C4961,Movimentacao!$A:$A,A4961)</f>
        <v>62577</v>
      </c>
      <c r="E4961" s="2">
        <v>80.47</v>
      </c>
      <c r="F4961" s="2">
        <f t="shared" si="78"/>
        <v>5035571.1899999995</v>
      </c>
    </row>
    <row r="4962" spans="1:6" x14ac:dyDescent="0.25">
      <c r="A4962" s="4">
        <v>44679</v>
      </c>
      <c r="B4962" t="s">
        <v>12</v>
      </c>
      <c r="C4962" t="s">
        <v>52</v>
      </c>
      <c r="D4962" s="7">
        <f>SUMIFS($D:$D,$C:$C,C4962,$A:$A,_xlfn.MAXIFS($A:$A,$A:$A,"&lt;"&amp;A4962))+SUMIFS(Movimentacao!$D:$D,Movimentacao!$C:$C,C4962,Movimentacao!$A:$A,A4962)</f>
        <v>127632</v>
      </c>
      <c r="E4962" s="2">
        <v>94.6</v>
      </c>
      <c r="F4962" s="2">
        <f t="shared" si="78"/>
        <v>12073987.199999999</v>
      </c>
    </row>
    <row r="4963" spans="1:6" x14ac:dyDescent="0.25">
      <c r="A4963" s="4">
        <v>44679</v>
      </c>
      <c r="B4963" t="s">
        <v>12</v>
      </c>
      <c r="C4963" t="s">
        <v>54</v>
      </c>
      <c r="D4963" s="7">
        <f>SUMIFS($D:$D,$C:$C,C4963,$A:$A,_xlfn.MAXIFS($A:$A,$A:$A,"&lt;"&amp;A4963))+SUMIFS(Movimentacao!$D:$D,Movimentacao!$C:$C,C4963,Movimentacao!$A:$A,A4963)</f>
        <v>84256</v>
      </c>
      <c r="E4963" s="2">
        <v>48.02</v>
      </c>
      <c r="F4963" s="2">
        <f t="shared" si="78"/>
        <v>4045973.12</v>
      </c>
    </row>
    <row r="4964" spans="1:6" x14ac:dyDescent="0.25">
      <c r="A4964" s="4">
        <v>44679</v>
      </c>
      <c r="B4964" t="s">
        <v>12</v>
      </c>
      <c r="C4964" t="s">
        <v>55</v>
      </c>
      <c r="D4964" s="7">
        <f>SUMIFS($D:$D,$C:$C,C4964,$A:$A,_xlfn.MAXIFS($A:$A,$A:$A,"&lt;"&amp;A4964))+SUMIFS(Movimentacao!$D:$D,Movimentacao!$C:$C,C4964,Movimentacao!$A:$A,A4964)</f>
        <v>30794</v>
      </c>
      <c r="E4964" s="2">
        <v>96.74</v>
      </c>
      <c r="F4964" s="2">
        <f t="shared" si="78"/>
        <v>2979011.56</v>
      </c>
    </row>
    <row r="4965" spans="1:6" x14ac:dyDescent="0.25">
      <c r="A4965" s="4">
        <v>44679</v>
      </c>
      <c r="B4965" t="s">
        <v>12</v>
      </c>
      <c r="C4965" t="s">
        <v>51</v>
      </c>
      <c r="D4965" s="7">
        <f>SUMIFS($D:$D,$C:$C,C4965,$A:$A,_xlfn.MAXIFS($A:$A,$A:$A,"&lt;"&amp;A4965))+SUMIFS(Movimentacao!$D:$D,Movimentacao!$C:$C,C4965,Movimentacao!$A:$A,A4965)</f>
        <v>42034</v>
      </c>
      <c r="E4965" s="2">
        <v>117.5</v>
      </c>
      <c r="F4965" s="2">
        <f t="shared" si="78"/>
        <v>4938995</v>
      </c>
    </row>
    <row r="4966" spans="1:6" x14ac:dyDescent="0.25">
      <c r="A4966" s="4">
        <v>44680</v>
      </c>
      <c r="B4966" t="s">
        <v>12</v>
      </c>
      <c r="C4966" t="s">
        <v>2680</v>
      </c>
      <c r="D4966" s="7">
        <f>SUMIFS($D:$D,$C:$C,C4966,$A:$A,_xlfn.MAXIFS($A:$A,$A:$A,"&lt;"&amp;A4966))+SUMIFS(Movimentacao!$D:$D,Movimentacao!$C:$C,C4966,Movimentacao!$A:$A,A4966)</f>
        <v>124844</v>
      </c>
      <c r="E4966" s="2">
        <v>100.1</v>
      </c>
      <c r="F4966" s="2">
        <f t="shared" si="78"/>
        <v>12496884.399999999</v>
      </c>
    </row>
    <row r="4967" spans="1:6" x14ac:dyDescent="0.25">
      <c r="A4967" s="4">
        <v>44680</v>
      </c>
      <c r="B4967" t="s">
        <v>12</v>
      </c>
      <c r="C4967" t="s">
        <v>2696</v>
      </c>
      <c r="D4967" s="7">
        <f>SUMIFS($D:$D,$C:$C,C4967,$A:$A,_xlfn.MAXIFS($A:$A,$A:$A,"&lt;"&amp;A4967))+SUMIFS(Movimentacao!$D:$D,Movimentacao!$C:$C,C4967,Movimentacao!$A:$A,A4967)</f>
        <v>123765</v>
      </c>
      <c r="E4967" s="2">
        <v>102.5</v>
      </c>
      <c r="F4967" s="2">
        <f t="shared" si="78"/>
        <v>12685912.5</v>
      </c>
    </row>
    <row r="4968" spans="1:6" x14ac:dyDescent="0.25">
      <c r="A4968" s="4">
        <v>44680</v>
      </c>
      <c r="B4968" t="s">
        <v>12</v>
      </c>
      <c r="C4968" t="s">
        <v>2694</v>
      </c>
      <c r="D4968" s="7">
        <f>SUMIFS($D:$D,$C:$C,C4968,$A:$A,_xlfn.MAXIFS($A:$A,$A:$A,"&lt;"&amp;A4968))+SUMIFS(Movimentacao!$D:$D,Movimentacao!$C:$C,C4968,Movimentacao!$A:$A,A4968)</f>
        <v>39976</v>
      </c>
      <c r="E4968" s="2">
        <v>103.19</v>
      </c>
      <c r="F4968" s="2">
        <f t="shared" si="78"/>
        <v>4125123.44</v>
      </c>
    </row>
    <row r="4969" spans="1:6" x14ac:dyDescent="0.25">
      <c r="A4969" s="4">
        <v>44680</v>
      </c>
      <c r="B4969" t="s">
        <v>12</v>
      </c>
      <c r="C4969" t="s">
        <v>2690</v>
      </c>
      <c r="D4969" s="7">
        <f>SUMIFS($D:$D,$C:$C,C4969,$A:$A,_xlfn.MAXIFS($A:$A,$A:$A,"&lt;"&amp;A4969))+SUMIFS(Movimentacao!$D:$D,Movimentacao!$C:$C,C4969,Movimentacao!$A:$A,A4969)</f>
        <v>56908</v>
      </c>
      <c r="E4969" s="2">
        <v>91.43</v>
      </c>
      <c r="F4969" s="2">
        <f t="shared" si="78"/>
        <v>5203098.4400000004</v>
      </c>
    </row>
    <row r="4970" spans="1:6" x14ac:dyDescent="0.25">
      <c r="A4970" s="4">
        <v>44680</v>
      </c>
      <c r="B4970" t="s">
        <v>12</v>
      </c>
      <c r="C4970" t="s">
        <v>2685</v>
      </c>
      <c r="D4970" s="7">
        <f>SUMIFS($D:$D,$C:$C,C4970,$A:$A,_xlfn.MAXIFS($A:$A,$A:$A,"&lt;"&amp;A4970))+SUMIFS(Movimentacao!$D:$D,Movimentacao!$C:$C,C4970,Movimentacao!$A:$A,A4970)</f>
        <v>120781</v>
      </c>
      <c r="E4970" s="2">
        <v>102.37</v>
      </c>
      <c r="F4970" s="2">
        <f t="shared" si="78"/>
        <v>12364350.970000001</v>
      </c>
    </row>
    <row r="4971" spans="1:6" x14ac:dyDescent="0.25">
      <c r="A4971" s="4">
        <v>44680</v>
      </c>
      <c r="B4971" t="s">
        <v>12</v>
      </c>
      <c r="C4971" t="s">
        <v>2689</v>
      </c>
      <c r="D4971" s="7">
        <f>SUMIFS($D:$D,$C:$C,C4971,$A:$A,_xlfn.MAXIFS($A:$A,$A:$A,"&lt;"&amp;A4971))+SUMIFS(Movimentacao!$D:$D,Movimentacao!$C:$C,C4971,Movimentacao!$A:$A,A4971)</f>
        <v>240607</v>
      </c>
      <c r="E4971" s="2">
        <v>101.98</v>
      </c>
      <c r="F4971" s="2">
        <f t="shared" si="78"/>
        <v>24537101.859999999</v>
      </c>
    </row>
    <row r="4972" spans="1:6" x14ac:dyDescent="0.25">
      <c r="A4972" s="4">
        <v>44680</v>
      </c>
      <c r="B4972" t="s">
        <v>12</v>
      </c>
      <c r="C4972" t="s">
        <v>2687</v>
      </c>
      <c r="D4972" s="7">
        <f>SUMIFS($D:$D,$C:$C,C4972,$A:$A,_xlfn.MAXIFS($A:$A,$A:$A,"&lt;"&amp;A4972))+SUMIFS(Movimentacao!$D:$D,Movimentacao!$C:$C,C4972,Movimentacao!$A:$A,A4972)</f>
        <v>51911</v>
      </c>
      <c r="E4972" s="2">
        <v>75</v>
      </c>
      <c r="F4972" s="2">
        <f t="shared" si="78"/>
        <v>3893325</v>
      </c>
    </row>
    <row r="4973" spans="1:6" x14ac:dyDescent="0.25">
      <c r="A4973" s="4">
        <v>44680</v>
      </c>
      <c r="B4973" t="s">
        <v>12</v>
      </c>
      <c r="C4973" t="s">
        <v>2682</v>
      </c>
      <c r="D4973" s="7">
        <f>SUMIFS($D:$D,$C:$C,C4973,$A:$A,_xlfn.MAXIFS($A:$A,$A:$A,"&lt;"&amp;A4973))+SUMIFS(Movimentacao!$D:$D,Movimentacao!$C:$C,C4973,Movimentacao!$A:$A,A4973)</f>
        <v>67528</v>
      </c>
      <c r="E4973" s="2">
        <v>90.84</v>
      </c>
      <c r="F4973" s="2">
        <f t="shared" si="78"/>
        <v>6134243.5200000005</v>
      </c>
    </row>
    <row r="4974" spans="1:6" x14ac:dyDescent="0.25">
      <c r="A4974" s="4">
        <v>44680</v>
      </c>
      <c r="B4974" t="s">
        <v>12</v>
      </c>
      <c r="C4974" t="s">
        <v>2672</v>
      </c>
      <c r="D4974" s="7">
        <f>SUMIFS($D:$D,$C:$C,C4974,$A:$A,_xlfn.MAXIFS($A:$A,$A:$A,"&lt;"&amp;A4974))+SUMIFS(Movimentacao!$D:$D,Movimentacao!$C:$C,C4974,Movimentacao!$A:$A,A4974)</f>
        <v>11767</v>
      </c>
      <c r="E4974" s="2">
        <v>77.48</v>
      </c>
      <c r="F4974" s="2">
        <f t="shared" si="78"/>
        <v>911707.16</v>
      </c>
    </row>
    <row r="4975" spans="1:6" x14ac:dyDescent="0.25">
      <c r="A4975" s="4">
        <v>44680</v>
      </c>
      <c r="B4975" t="s">
        <v>12</v>
      </c>
      <c r="C4975" t="s">
        <v>2688</v>
      </c>
      <c r="D4975" s="7">
        <f>SUMIFS($D:$D,$C:$C,C4975,$A:$A,_xlfn.MAXIFS($A:$A,$A:$A,"&lt;"&amp;A4975))+SUMIFS(Movimentacao!$D:$D,Movimentacao!$C:$C,C4975,Movimentacao!$A:$A,A4975)</f>
        <v>11905</v>
      </c>
      <c r="E4975" s="2">
        <v>1.02</v>
      </c>
      <c r="F4975" s="2">
        <f t="shared" si="78"/>
        <v>12143.1</v>
      </c>
    </row>
    <row r="4976" spans="1:6" x14ac:dyDescent="0.25">
      <c r="A4976" s="4">
        <v>44680</v>
      </c>
      <c r="B4976" t="s">
        <v>12</v>
      </c>
      <c r="C4976" t="s">
        <v>56</v>
      </c>
      <c r="D4976" s="7">
        <f>SUMIFS($D:$D,$C:$C,C4976,$A:$A,_xlfn.MAXIFS($A:$A,$A:$A,"&lt;"&amp;A4976))+SUMIFS(Movimentacao!$D:$D,Movimentacao!$C:$C,C4976,Movimentacao!$A:$A,A4976)</f>
        <v>23299</v>
      </c>
      <c r="E4976" s="2">
        <v>97.95</v>
      </c>
      <c r="F4976" s="2">
        <f t="shared" si="78"/>
        <v>2282137.0500000003</v>
      </c>
    </row>
    <row r="4977" spans="1:6" x14ac:dyDescent="0.25">
      <c r="A4977" s="4">
        <v>44680</v>
      </c>
      <c r="B4977" t="s">
        <v>12</v>
      </c>
      <c r="C4977" t="s">
        <v>47</v>
      </c>
      <c r="D4977" s="7">
        <f>SUMIFS($D:$D,$C:$C,C4977,$A:$A,_xlfn.MAXIFS($A:$A,$A:$A,"&lt;"&amp;A4977))+SUMIFS(Movimentacao!$D:$D,Movimentacao!$C:$C,C4977,Movimentacao!$A:$A,A4977)</f>
        <v>62577</v>
      </c>
      <c r="E4977" s="2">
        <v>80.2</v>
      </c>
      <c r="F4977" s="2">
        <f t="shared" si="78"/>
        <v>5018675.4000000004</v>
      </c>
    </row>
    <row r="4978" spans="1:6" x14ac:dyDescent="0.25">
      <c r="A4978" s="4">
        <v>44680</v>
      </c>
      <c r="B4978" t="s">
        <v>12</v>
      </c>
      <c r="C4978" t="s">
        <v>48</v>
      </c>
      <c r="D4978" s="7">
        <f>SUMIFS($D:$D,$C:$C,C4978,$A:$A,_xlfn.MAXIFS($A:$A,$A:$A,"&lt;"&amp;A4978))+SUMIFS(Movimentacao!$D:$D,Movimentacao!$C:$C,C4978,Movimentacao!$A:$A,A4978)</f>
        <v>30154</v>
      </c>
      <c r="E4978" s="2">
        <v>101.37</v>
      </c>
      <c r="F4978" s="2">
        <f t="shared" si="78"/>
        <v>3056710.98</v>
      </c>
    </row>
    <row r="4979" spans="1:6" x14ac:dyDescent="0.25">
      <c r="A4979" s="4">
        <v>44680</v>
      </c>
      <c r="B4979" t="s">
        <v>12</v>
      </c>
      <c r="C4979" t="s">
        <v>49</v>
      </c>
      <c r="D4979" s="7">
        <f>SUMIFS($D:$D,$C:$C,C4979,$A:$A,_xlfn.MAXIFS($A:$A,$A:$A,"&lt;"&amp;A4979))+SUMIFS(Movimentacao!$D:$D,Movimentacao!$C:$C,C4979,Movimentacao!$A:$A,A4979)</f>
        <v>32774</v>
      </c>
      <c r="E4979" s="2">
        <v>76.25</v>
      </c>
      <c r="F4979" s="2">
        <f t="shared" si="78"/>
        <v>2499017.5</v>
      </c>
    </row>
    <row r="4980" spans="1:6" x14ac:dyDescent="0.25">
      <c r="A4980" s="4">
        <v>44680</v>
      </c>
      <c r="B4980" t="s">
        <v>12</v>
      </c>
      <c r="C4980" t="s">
        <v>50</v>
      </c>
      <c r="D4980" s="7">
        <f>SUMIFS($D:$D,$C:$C,C4980,$A:$A,_xlfn.MAXIFS($A:$A,$A:$A,"&lt;"&amp;A4980))+SUMIFS(Movimentacao!$D:$D,Movimentacao!$C:$C,C4980,Movimentacao!$A:$A,A4980)</f>
        <v>55324</v>
      </c>
      <c r="E4980" s="2">
        <v>99.71</v>
      </c>
      <c r="F4980" s="2">
        <f t="shared" si="78"/>
        <v>5516356.04</v>
      </c>
    </row>
    <row r="4981" spans="1:6" x14ac:dyDescent="0.25">
      <c r="A4981" s="4">
        <v>44680</v>
      </c>
      <c r="B4981" t="s">
        <v>12</v>
      </c>
      <c r="C4981" t="s">
        <v>2671</v>
      </c>
      <c r="D4981" s="7">
        <f>SUMIFS($D:$D,$C:$C,C4981,$A:$A,_xlfn.MAXIFS($A:$A,$A:$A,"&lt;"&amp;A4981))+SUMIFS(Movimentacao!$D:$D,Movimentacao!$C:$C,C4981,Movimentacao!$A:$A,A4981)</f>
        <v>26649</v>
      </c>
      <c r="E4981" s="2">
        <v>177.9</v>
      </c>
      <c r="F4981" s="2">
        <f t="shared" si="78"/>
        <v>4740857.1000000006</v>
      </c>
    </row>
    <row r="4982" spans="1:6" x14ac:dyDescent="0.25">
      <c r="A4982" s="4">
        <v>44680</v>
      </c>
      <c r="B4982" t="s">
        <v>12</v>
      </c>
      <c r="C4982" t="s">
        <v>52</v>
      </c>
      <c r="D4982" s="7">
        <f>SUMIFS($D:$D,$C:$C,C4982,$A:$A,_xlfn.MAXIFS($A:$A,$A:$A,"&lt;"&amp;A4982))+SUMIFS(Movimentacao!$D:$D,Movimentacao!$C:$C,C4982,Movimentacao!$A:$A,A4982)</f>
        <v>127632</v>
      </c>
      <c r="E4982" s="2">
        <v>94.89</v>
      </c>
      <c r="F4982" s="2">
        <f t="shared" si="78"/>
        <v>12111000.48</v>
      </c>
    </row>
    <row r="4983" spans="1:6" x14ac:dyDescent="0.25">
      <c r="A4983" s="4">
        <v>44680</v>
      </c>
      <c r="B4983" t="s">
        <v>12</v>
      </c>
      <c r="C4983" t="s">
        <v>54</v>
      </c>
      <c r="D4983" s="7">
        <f>SUMIFS($D:$D,$C:$C,C4983,$A:$A,_xlfn.MAXIFS($A:$A,$A:$A,"&lt;"&amp;A4983))+SUMIFS(Movimentacao!$D:$D,Movimentacao!$C:$C,C4983,Movimentacao!$A:$A,A4983)</f>
        <v>84256</v>
      </c>
      <c r="E4983" s="2">
        <v>48</v>
      </c>
      <c r="F4983" s="2">
        <f t="shared" si="78"/>
        <v>4044288</v>
      </c>
    </row>
    <row r="4984" spans="1:6" x14ac:dyDescent="0.25">
      <c r="A4984" s="4">
        <v>44680</v>
      </c>
      <c r="B4984" t="s">
        <v>12</v>
      </c>
      <c r="C4984" t="s">
        <v>55</v>
      </c>
      <c r="D4984" s="7">
        <f>SUMIFS($D:$D,$C:$C,C4984,$A:$A,_xlfn.MAXIFS($A:$A,$A:$A,"&lt;"&amp;A4984))+SUMIFS(Movimentacao!$D:$D,Movimentacao!$C:$C,C4984,Movimentacao!$A:$A,A4984)</f>
        <v>30794</v>
      </c>
      <c r="E4984" s="2">
        <v>98</v>
      </c>
      <c r="F4984" s="2">
        <f t="shared" si="78"/>
        <v>3017812</v>
      </c>
    </row>
    <row r="4985" spans="1:6" x14ac:dyDescent="0.25">
      <c r="A4985" s="4">
        <v>44680</v>
      </c>
      <c r="B4985" t="s">
        <v>12</v>
      </c>
      <c r="C4985" t="s">
        <v>51</v>
      </c>
      <c r="D4985" s="7">
        <f>SUMIFS($D:$D,$C:$C,C4985,$A:$A,_xlfn.MAXIFS($A:$A,$A:$A,"&lt;"&amp;A4985))+SUMIFS(Movimentacao!$D:$D,Movimentacao!$C:$C,C4985,Movimentacao!$A:$A,A4985)</f>
        <v>42034</v>
      </c>
      <c r="E4985" s="2">
        <v>119</v>
      </c>
      <c r="F4985" s="2">
        <f t="shared" si="78"/>
        <v>5002046</v>
      </c>
    </row>
    <row r="4986" spans="1:6" x14ac:dyDescent="0.25">
      <c r="A4986" s="4">
        <v>44683</v>
      </c>
      <c r="B4986" t="s">
        <v>12</v>
      </c>
      <c r="C4986" t="s">
        <v>2680</v>
      </c>
      <c r="D4986" s="7">
        <f>SUMIFS($D:$D,$C:$C,C4986,$A:$A,_xlfn.MAXIFS($A:$A,$A:$A,"&lt;"&amp;A4986))+SUMIFS(Movimentacao!$D:$D,Movimentacao!$C:$C,C4986,Movimentacao!$A:$A,A4986)</f>
        <v>124844</v>
      </c>
      <c r="E4986" s="2">
        <v>100.18</v>
      </c>
      <c r="F4986" s="2">
        <f t="shared" si="78"/>
        <v>12506871.92</v>
      </c>
    </row>
    <row r="4987" spans="1:6" x14ac:dyDescent="0.25">
      <c r="A4987" s="4">
        <v>44683</v>
      </c>
      <c r="B4987" t="s">
        <v>12</v>
      </c>
      <c r="C4987" t="s">
        <v>2688</v>
      </c>
      <c r="D4987" s="7">
        <f>SUMIFS($D:$D,$C:$C,C4987,$A:$A,_xlfn.MAXIFS($A:$A,$A:$A,"&lt;"&amp;A4987))+SUMIFS(Movimentacao!$D:$D,Movimentacao!$C:$C,C4987,Movimentacao!$A:$A,A4987)</f>
        <v>11905</v>
      </c>
      <c r="E4987" s="2">
        <v>0.99</v>
      </c>
      <c r="F4987" s="2">
        <f t="shared" si="78"/>
        <v>11785.95</v>
      </c>
    </row>
    <row r="4988" spans="1:6" x14ac:dyDescent="0.25">
      <c r="A4988" s="4">
        <v>44683</v>
      </c>
      <c r="B4988" t="s">
        <v>12</v>
      </c>
      <c r="C4988" t="s">
        <v>2696</v>
      </c>
      <c r="D4988" s="7">
        <f>SUMIFS($D:$D,$C:$C,C4988,$A:$A,_xlfn.MAXIFS($A:$A,$A:$A,"&lt;"&amp;A4988))+SUMIFS(Movimentacao!$D:$D,Movimentacao!$C:$C,C4988,Movimentacao!$A:$A,A4988)</f>
        <v>123765</v>
      </c>
      <c r="E4988" s="2">
        <v>100.98</v>
      </c>
      <c r="F4988" s="2">
        <f t="shared" si="78"/>
        <v>12497789.700000001</v>
      </c>
    </row>
    <row r="4989" spans="1:6" x14ac:dyDescent="0.25">
      <c r="A4989" s="4">
        <v>44683</v>
      </c>
      <c r="B4989" t="s">
        <v>12</v>
      </c>
      <c r="C4989" t="s">
        <v>2694</v>
      </c>
      <c r="D4989" s="7">
        <f>SUMIFS($D:$D,$C:$C,C4989,$A:$A,_xlfn.MAXIFS($A:$A,$A:$A,"&lt;"&amp;A4989))+SUMIFS(Movimentacao!$D:$D,Movimentacao!$C:$C,C4989,Movimentacao!$A:$A,A4989)</f>
        <v>39976</v>
      </c>
      <c r="E4989" s="2">
        <v>102.13</v>
      </c>
      <c r="F4989" s="2">
        <f t="shared" si="78"/>
        <v>4082748.88</v>
      </c>
    </row>
    <row r="4990" spans="1:6" x14ac:dyDescent="0.25">
      <c r="A4990" s="4">
        <v>44683</v>
      </c>
      <c r="B4990" t="s">
        <v>12</v>
      </c>
      <c r="C4990" t="s">
        <v>2690</v>
      </c>
      <c r="D4990" s="7">
        <f>SUMIFS($D:$D,$C:$C,C4990,$A:$A,_xlfn.MAXIFS($A:$A,$A:$A,"&lt;"&amp;A4990))+SUMIFS(Movimentacao!$D:$D,Movimentacao!$C:$C,C4990,Movimentacao!$A:$A,A4990)</f>
        <v>56908</v>
      </c>
      <c r="E4990" s="2">
        <v>90.79</v>
      </c>
      <c r="F4990" s="2">
        <f t="shared" si="78"/>
        <v>5166677.32</v>
      </c>
    </row>
    <row r="4991" spans="1:6" x14ac:dyDescent="0.25">
      <c r="A4991" s="4">
        <v>44683</v>
      </c>
      <c r="B4991" t="s">
        <v>12</v>
      </c>
      <c r="C4991" t="s">
        <v>2685</v>
      </c>
      <c r="D4991" s="7">
        <f>SUMIFS($D:$D,$C:$C,C4991,$A:$A,_xlfn.MAXIFS($A:$A,$A:$A,"&lt;"&amp;A4991))+SUMIFS(Movimentacao!$D:$D,Movimentacao!$C:$C,C4991,Movimentacao!$A:$A,A4991)</f>
        <v>120781</v>
      </c>
      <c r="E4991" s="2">
        <v>100.72</v>
      </c>
      <c r="F4991" s="2">
        <f t="shared" si="78"/>
        <v>12165062.32</v>
      </c>
    </row>
    <row r="4992" spans="1:6" x14ac:dyDescent="0.25">
      <c r="A4992" s="4">
        <v>44683</v>
      </c>
      <c r="B4992" t="s">
        <v>12</v>
      </c>
      <c r="C4992" t="s">
        <v>2689</v>
      </c>
      <c r="D4992" s="7">
        <f>SUMIFS($D:$D,$C:$C,C4992,$A:$A,_xlfn.MAXIFS($A:$A,$A:$A,"&lt;"&amp;A4992))+SUMIFS(Movimentacao!$D:$D,Movimentacao!$C:$C,C4992,Movimentacao!$A:$A,A4992)</f>
        <v>240607</v>
      </c>
      <c r="E4992" s="2">
        <v>100.49</v>
      </c>
      <c r="F4992" s="2">
        <f t="shared" si="78"/>
        <v>24178597.43</v>
      </c>
    </row>
    <row r="4993" spans="1:6" x14ac:dyDescent="0.25">
      <c r="A4993" s="4">
        <v>44683</v>
      </c>
      <c r="B4993" t="s">
        <v>12</v>
      </c>
      <c r="C4993" t="s">
        <v>2687</v>
      </c>
      <c r="D4993" s="7">
        <f>SUMIFS($D:$D,$C:$C,C4993,$A:$A,_xlfn.MAXIFS($A:$A,$A:$A,"&lt;"&amp;A4993))+SUMIFS(Movimentacao!$D:$D,Movimentacao!$C:$C,C4993,Movimentacao!$A:$A,A4993)</f>
        <v>51911</v>
      </c>
      <c r="E4993" s="2">
        <v>72.88</v>
      </c>
      <c r="F4993" s="2">
        <f t="shared" si="78"/>
        <v>3783273.6799999997</v>
      </c>
    </row>
    <row r="4994" spans="1:6" x14ac:dyDescent="0.25">
      <c r="A4994" s="4">
        <v>44683</v>
      </c>
      <c r="B4994" t="s">
        <v>12</v>
      </c>
      <c r="C4994" t="s">
        <v>2682</v>
      </c>
      <c r="D4994" s="7">
        <f>SUMIFS($D:$D,$C:$C,C4994,$A:$A,_xlfn.MAXIFS($A:$A,$A:$A,"&lt;"&amp;A4994))+SUMIFS(Movimentacao!$D:$D,Movimentacao!$C:$C,C4994,Movimentacao!$A:$A,A4994)</f>
        <v>67528</v>
      </c>
      <c r="E4994" s="2">
        <v>90.33</v>
      </c>
      <c r="F4994" s="2">
        <f t="shared" si="78"/>
        <v>6099804.2400000002</v>
      </c>
    </row>
    <row r="4995" spans="1:6" x14ac:dyDescent="0.25">
      <c r="A4995" s="4">
        <v>44683</v>
      </c>
      <c r="B4995" t="s">
        <v>12</v>
      </c>
      <c r="C4995" t="s">
        <v>2672</v>
      </c>
      <c r="D4995" s="7">
        <f>SUMIFS($D:$D,$C:$C,C4995,$A:$A,_xlfn.MAXIFS($A:$A,$A:$A,"&lt;"&amp;A4995))+SUMIFS(Movimentacao!$D:$D,Movimentacao!$C:$C,C4995,Movimentacao!$A:$A,A4995)</f>
        <v>11767</v>
      </c>
      <c r="E4995" s="2">
        <v>76.900000000000006</v>
      </c>
      <c r="F4995" s="2">
        <f t="shared" si="78"/>
        <v>904882.3</v>
      </c>
    </row>
    <row r="4996" spans="1:6" x14ac:dyDescent="0.25">
      <c r="A4996" s="4">
        <v>44683</v>
      </c>
      <c r="B4996" t="s">
        <v>12</v>
      </c>
      <c r="C4996" t="s">
        <v>2671</v>
      </c>
      <c r="D4996" s="7">
        <f>SUMIFS($D:$D,$C:$C,C4996,$A:$A,_xlfn.MAXIFS($A:$A,$A:$A,"&lt;"&amp;A4996))+SUMIFS(Movimentacao!$D:$D,Movimentacao!$C:$C,C4996,Movimentacao!$A:$A,A4996)</f>
        <v>26649</v>
      </c>
      <c r="E4996" s="2">
        <v>176.55</v>
      </c>
      <c r="F4996" s="2">
        <f t="shared" si="78"/>
        <v>4704880.95</v>
      </c>
    </row>
    <row r="4997" spans="1:6" x14ac:dyDescent="0.25">
      <c r="A4997" s="4">
        <v>44683</v>
      </c>
      <c r="B4997" t="s">
        <v>12</v>
      </c>
      <c r="C4997" t="s">
        <v>56</v>
      </c>
      <c r="D4997" s="7">
        <f>SUMIFS($D:$D,$C:$C,C4997,$A:$A,_xlfn.MAXIFS($A:$A,$A:$A,"&lt;"&amp;A4997))+SUMIFS(Movimentacao!$D:$D,Movimentacao!$C:$C,C4997,Movimentacao!$A:$A,A4997)</f>
        <v>23299</v>
      </c>
      <c r="E4997" s="2">
        <v>96.6</v>
      </c>
      <c r="F4997" s="2">
        <f t="shared" si="78"/>
        <v>2250683.4</v>
      </c>
    </row>
    <row r="4998" spans="1:6" x14ac:dyDescent="0.25">
      <c r="A4998" s="4">
        <v>44683</v>
      </c>
      <c r="B4998" t="s">
        <v>12</v>
      </c>
      <c r="C4998" t="s">
        <v>48</v>
      </c>
      <c r="D4998" s="7">
        <f>SUMIFS($D:$D,$C:$C,C4998,$A:$A,_xlfn.MAXIFS($A:$A,$A:$A,"&lt;"&amp;A4998))+SUMIFS(Movimentacao!$D:$D,Movimentacao!$C:$C,C4998,Movimentacao!$A:$A,A4998)</f>
        <v>30154</v>
      </c>
      <c r="E4998" s="2">
        <v>100.54</v>
      </c>
      <c r="F4998" s="2">
        <f t="shared" si="78"/>
        <v>3031683.16</v>
      </c>
    </row>
    <row r="4999" spans="1:6" x14ac:dyDescent="0.25">
      <c r="A4999" s="4">
        <v>44683</v>
      </c>
      <c r="B4999" t="s">
        <v>12</v>
      </c>
      <c r="C4999" t="s">
        <v>49</v>
      </c>
      <c r="D4999" s="7">
        <f>SUMIFS($D:$D,$C:$C,C4999,$A:$A,_xlfn.MAXIFS($A:$A,$A:$A,"&lt;"&amp;A4999))+SUMIFS(Movimentacao!$D:$D,Movimentacao!$C:$C,C4999,Movimentacao!$A:$A,A4999)</f>
        <v>32774</v>
      </c>
      <c r="E4999" s="2">
        <v>76.2</v>
      </c>
      <c r="F4999" s="2">
        <f t="shared" si="78"/>
        <v>2497378.8000000003</v>
      </c>
    </row>
    <row r="5000" spans="1:6" x14ac:dyDescent="0.25">
      <c r="A5000" s="4">
        <v>44683</v>
      </c>
      <c r="B5000" t="s">
        <v>12</v>
      </c>
      <c r="C5000" t="s">
        <v>50</v>
      </c>
      <c r="D5000" s="7">
        <f>SUMIFS($D:$D,$C:$C,C5000,$A:$A,_xlfn.MAXIFS($A:$A,$A:$A,"&lt;"&amp;A5000))+SUMIFS(Movimentacao!$D:$D,Movimentacao!$C:$C,C5000,Movimentacao!$A:$A,A5000)</f>
        <v>55324</v>
      </c>
      <c r="E5000" s="2">
        <v>98.99</v>
      </c>
      <c r="F5000" s="2">
        <f t="shared" si="78"/>
        <v>5476522.7599999998</v>
      </c>
    </row>
    <row r="5001" spans="1:6" x14ac:dyDescent="0.25">
      <c r="A5001" s="4">
        <v>44683</v>
      </c>
      <c r="B5001" t="s">
        <v>12</v>
      </c>
      <c r="C5001" t="s">
        <v>47</v>
      </c>
      <c r="D5001" s="7">
        <f>SUMIFS($D:$D,$C:$C,C5001,$A:$A,_xlfn.MAXIFS($A:$A,$A:$A,"&lt;"&amp;A5001))+SUMIFS(Movimentacao!$D:$D,Movimentacao!$C:$C,C5001,Movimentacao!$A:$A,A5001)</f>
        <v>62577</v>
      </c>
      <c r="E5001" s="2">
        <v>78.900000000000006</v>
      </c>
      <c r="F5001" s="2">
        <f t="shared" ref="F5001:F5064" si="79">D5001*E5001</f>
        <v>4937325.3000000007</v>
      </c>
    </row>
    <row r="5002" spans="1:6" x14ac:dyDescent="0.25">
      <c r="A5002" s="4">
        <v>44683</v>
      </c>
      <c r="B5002" t="s">
        <v>12</v>
      </c>
      <c r="C5002" t="s">
        <v>52</v>
      </c>
      <c r="D5002" s="7">
        <f>SUMIFS($D:$D,$C:$C,C5002,$A:$A,_xlfn.MAXIFS($A:$A,$A:$A,"&lt;"&amp;A5002))+SUMIFS(Movimentacao!$D:$D,Movimentacao!$C:$C,C5002,Movimentacao!$A:$A,A5002)</f>
        <v>127632</v>
      </c>
      <c r="E5002" s="2">
        <v>94.12</v>
      </c>
      <c r="F5002" s="2">
        <f t="shared" si="79"/>
        <v>12012723.84</v>
      </c>
    </row>
    <row r="5003" spans="1:6" x14ac:dyDescent="0.25">
      <c r="A5003" s="4">
        <v>44683</v>
      </c>
      <c r="B5003" t="s">
        <v>12</v>
      </c>
      <c r="C5003" t="s">
        <v>54</v>
      </c>
      <c r="D5003" s="7">
        <f>SUMIFS($D:$D,$C:$C,C5003,$A:$A,_xlfn.MAXIFS($A:$A,$A:$A,"&lt;"&amp;A5003))+SUMIFS(Movimentacao!$D:$D,Movimentacao!$C:$C,C5003,Movimentacao!$A:$A,A5003)</f>
        <v>84256</v>
      </c>
      <c r="E5003" s="2">
        <v>47.62</v>
      </c>
      <c r="F5003" s="2">
        <f t="shared" si="79"/>
        <v>4012270.7199999997</v>
      </c>
    </row>
    <row r="5004" spans="1:6" x14ac:dyDescent="0.25">
      <c r="A5004" s="4">
        <v>44683</v>
      </c>
      <c r="B5004" t="s">
        <v>12</v>
      </c>
      <c r="C5004" t="s">
        <v>55</v>
      </c>
      <c r="D5004" s="7">
        <f>SUMIFS($D:$D,$C:$C,C5004,$A:$A,_xlfn.MAXIFS($A:$A,$A:$A,"&lt;"&amp;A5004))+SUMIFS(Movimentacao!$D:$D,Movimentacao!$C:$C,C5004,Movimentacao!$A:$A,A5004)</f>
        <v>30794</v>
      </c>
      <c r="E5004" s="2">
        <v>95.8</v>
      </c>
      <c r="F5004" s="2">
        <f t="shared" si="79"/>
        <v>2950065.1999999997</v>
      </c>
    </row>
    <row r="5005" spans="1:6" x14ac:dyDescent="0.25">
      <c r="A5005" s="4">
        <v>44683</v>
      </c>
      <c r="B5005" t="s">
        <v>12</v>
      </c>
      <c r="C5005" t="s">
        <v>51</v>
      </c>
      <c r="D5005" s="7">
        <f>SUMIFS($D:$D,$C:$C,C5005,$A:$A,_xlfn.MAXIFS($A:$A,$A:$A,"&lt;"&amp;A5005))+SUMIFS(Movimentacao!$D:$D,Movimentacao!$C:$C,C5005,Movimentacao!$A:$A,A5005)</f>
        <v>42034</v>
      </c>
      <c r="E5005" s="2">
        <v>120.09</v>
      </c>
      <c r="F5005" s="2">
        <f t="shared" si="79"/>
        <v>5047863.0600000005</v>
      </c>
    </row>
    <row r="5006" spans="1:6" x14ac:dyDescent="0.25">
      <c r="A5006" s="4">
        <v>44684</v>
      </c>
      <c r="B5006" t="s">
        <v>12</v>
      </c>
      <c r="C5006" t="s">
        <v>2680</v>
      </c>
      <c r="D5006" s="7">
        <f>SUMIFS($D:$D,$C:$C,C5006,$A:$A,_xlfn.MAXIFS($A:$A,$A:$A,"&lt;"&amp;A5006))+SUMIFS(Movimentacao!$D:$D,Movimentacao!$C:$C,C5006,Movimentacao!$A:$A,A5006)</f>
        <v>124351</v>
      </c>
      <c r="E5006" s="2">
        <v>101.29</v>
      </c>
      <c r="F5006" s="2">
        <f t="shared" si="79"/>
        <v>12595512.790000001</v>
      </c>
    </row>
    <row r="5007" spans="1:6" x14ac:dyDescent="0.25">
      <c r="A5007" s="4">
        <v>44684</v>
      </c>
      <c r="B5007" t="s">
        <v>12</v>
      </c>
      <c r="C5007" t="s">
        <v>2696</v>
      </c>
      <c r="D5007" s="7">
        <f>SUMIFS($D:$D,$C:$C,C5007,$A:$A,_xlfn.MAXIFS($A:$A,$A:$A,"&lt;"&amp;A5007))+SUMIFS(Movimentacao!$D:$D,Movimentacao!$C:$C,C5007,Movimentacao!$A:$A,A5007)</f>
        <v>123765</v>
      </c>
      <c r="E5007" s="2">
        <v>100.77</v>
      </c>
      <c r="F5007" s="2">
        <f t="shared" si="79"/>
        <v>12471799.049999999</v>
      </c>
    </row>
    <row r="5008" spans="1:6" x14ac:dyDescent="0.25">
      <c r="A5008" s="4">
        <v>44684</v>
      </c>
      <c r="B5008" t="s">
        <v>12</v>
      </c>
      <c r="C5008" t="s">
        <v>2694</v>
      </c>
      <c r="D5008" s="7">
        <f>SUMIFS($D:$D,$C:$C,C5008,$A:$A,_xlfn.MAXIFS($A:$A,$A:$A,"&lt;"&amp;A5008))+SUMIFS(Movimentacao!$D:$D,Movimentacao!$C:$C,C5008,Movimentacao!$A:$A,A5008)</f>
        <v>39976</v>
      </c>
      <c r="E5008" s="2">
        <v>101.52</v>
      </c>
      <c r="F5008" s="2">
        <f t="shared" si="79"/>
        <v>4058363.52</v>
      </c>
    </row>
    <row r="5009" spans="1:6" x14ac:dyDescent="0.25">
      <c r="A5009" s="4">
        <v>44684</v>
      </c>
      <c r="B5009" t="s">
        <v>12</v>
      </c>
      <c r="C5009" t="s">
        <v>2690</v>
      </c>
      <c r="D5009" s="7">
        <f>SUMIFS($D:$D,$C:$C,C5009,$A:$A,_xlfn.MAXIFS($A:$A,$A:$A,"&lt;"&amp;A5009))+SUMIFS(Movimentacao!$D:$D,Movimentacao!$C:$C,C5009,Movimentacao!$A:$A,A5009)</f>
        <v>56908</v>
      </c>
      <c r="E5009" s="2">
        <v>91.68</v>
      </c>
      <c r="F5009" s="2">
        <f t="shared" si="79"/>
        <v>5217325.4400000004</v>
      </c>
    </row>
    <row r="5010" spans="1:6" x14ac:dyDescent="0.25">
      <c r="A5010" s="4">
        <v>44684</v>
      </c>
      <c r="B5010" t="s">
        <v>12</v>
      </c>
      <c r="C5010" t="s">
        <v>2685</v>
      </c>
      <c r="D5010" s="7">
        <f>SUMIFS($D:$D,$C:$C,C5010,$A:$A,_xlfn.MAXIFS($A:$A,$A:$A,"&lt;"&amp;A5010))+SUMIFS(Movimentacao!$D:$D,Movimentacao!$C:$C,C5010,Movimentacao!$A:$A,A5010)</f>
        <v>120781</v>
      </c>
      <c r="E5010" s="2">
        <v>100.71</v>
      </c>
      <c r="F5010" s="2">
        <f t="shared" si="79"/>
        <v>12163854.51</v>
      </c>
    </row>
    <row r="5011" spans="1:6" x14ac:dyDescent="0.25">
      <c r="A5011" s="4">
        <v>44684</v>
      </c>
      <c r="B5011" t="s">
        <v>12</v>
      </c>
      <c r="C5011" t="s">
        <v>2689</v>
      </c>
      <c r="D5011" s="7">
        <f>SUMIFS($D:$D,$C:$C,C5011,$A:$A,_xlfn.MAXIFS($A:$A,$A:$A,"&lt;"&amp;A5011))+SUMIFS(Movimentacao!$D:$D,Movimentacao!$C:$C,C5011,Movimentacao!$A:$A,A5011)</f>
        <v>240607</v>
      </c>
      <c r="E5011" s="2">
        <v>100.32</v>
      </c>
      <c r="F5011" s="2">
        <f t="shared" si="79"/>
        <v>24137694.239999998</v>
      </c>
    </row>
    <row r="5012" spans="1:6" x14ac:dyDescent="0.25">
      <c r="A5012" s="4">
        <v>44684</v>
      </c>
      <c r="B5012" t="s">
        <v>12</v>
      </c>
      <c r="C5012" t="s">
        <v>2687</v>
      </c>
      <c r="D5012" s="7">
        <f>SUMIFS($D:$D,$C:$C,C5012,$A:$A,_xlfn.MAXIFS($A:$A,$A:$A,"&lt;"&amp;A5012))+SUMIFS(Movimentacao!$D:$D,Movimentacao!$C:$C,C5012,Movimentacao!$A:$A,A5012)</f>
        <v>51911</v>
      </c>
      <c r="E5012" s="2">
        <v>72.849999999999994</v>
      </c>
      <c r="F5012" s="2">
        <f t="shared" si="79"/>
        <v>3781716.3499999996</v>
      </c>
    </row>
    <row r="5013" spans="1:6" x14ac:dyDescent="0.25">
      <c r="A5013" s="4">
        <v>44684</v>
      </c>
      <c r="B5013" t="s">
        <v>12</v>
      </c>
      <c r="C5013" t="s">
        <v>2682</v>
      </c>
      <c r="D5013" s="7">
        <f>SUMIFS($D:$D,$C:$C,C5013,$A:$A,_xlfn.MAXIFS($A:$A,$A:$A,"&lt;"&amp;A5013))+SUMIFS(Movimentacao!$D:$D,Movimentacao!$C:$C,C5013,Movimentacao!$A:$A,A5013)</f>
        <v>67528</v>
      </c>
      <c r="E5013" s="2">
        <v>90.75</v>
      </c>
      <c r="F5013" s="2">
        <f t="shared" si="79"/>
        <v>6128166</v>
      </c>
    </row>
    <row r="5014" spans="1:6" x14ac:dyDescent="0.25">
      <c r="A5014" s="4">
        <v>44684</v>
      </c>
      <c r="B5014" t="s">
        <v>12</v>
      </c>
      <c r="C5014" t="s">
        <v>2672</v>
      </c>
      <c r="D5014" s="7">
        <f>SUMIFS($D:$D,$C:$C,C5014,$A:$A,_xlfn.MAXIFS($A:$A,$A:$A,"&lt;"&amp;A5014))+SUMIFS(Movimentacao!$D:$D,Movimentacao!$C:$C,C5014,Movimentacao!$A:$A,A5014)</f>
        <v>11767</v>
      </c>
      <c r="E5014" s="2">
        <v>76.010000000000005</v>
      </c>
      <c r="F5014" s="2">
        <f t="shared" si="79"/>
        <v>894409.67</v>
      </c>
    </row>
    <row r="5015" spans="1:6" x14ac:dyDescent="0.25">
      <c r="A5015" s="4">
        <v>44684</v>
      </c>
      <c r="B5015" t="s">
        <v>12</v>
      </c>
      <c r="C5015" t="s">
        <v>2688</v>
      </c>
      <c r="D5015" s="7">
        <f>SUMIFS($D:$D,$C:$C,C5015,$A:$A,_xlfn.MAXIFS($A:$A,$A:$A,"&lt;"&amp;A5015))+SUMIFS(Movimentacao!$D:$D,Movimentacao!$C:$C,C5015,Movimentacao!$A:$A,A5015)</f>
        <v>11905</v>
      </c>
      <c r="E5015" s="2">
        <v>1.79</v>
      </c>
      <c r="F5015" s="2">
        <f t="shared" si="79"/>
        <v>21309.95</v>
      </c>
    </row>
    <row r="5016" spans="1:6" x14ac:dyDescent="0.25">
      <c r="A5016" s="4">
        <v>44684</v>
      </c>
      <c r="B5016" t="s">
        <v>12</v>
      </c>
      <c r="C5016" t="s">
        <v>56</v>
      </c>
      <c r="D5016" s="7">
        <f>SUMIFS($D:$D,$C:$C,C5016,$A:$A,_xlfn.MAXIFS($A:$A,$A:$A,"&lt;"&amp;A5016))+SUMIFS(Movimentacao!$D:$D,Movimentacao!$C:$C,C5016,Movimentacao!$A:$A,A5016)</f>
        <v>23299</v>
      </c>
      <c r="E5016" s="2">
        <v>96</v>
      </c>
      <c r="F5016" s="2">
        <f t="shared" si="79"/>
        <v>2236704</v>
      </c>
    </row>
    <row r="5017" spans="1:6" x14ac:dyDescent="0.25">
      <c r="A5017" s="4">
        <v>44684</v>
      </c>
      <c r="B5017" t="s">
        <v>12</v>
      </c>
      <c r="C5017" t="s">
        <v>47</v>
      </c>
      <c r="D5017" s="7">
        <f>SUMIFS($D:$D,$C:$C,C5017,$A:$A,_xlfn.MAXIFS($A:$A,$A:$A,"&lt;"&amp;A5017))+SUMIFS(Movimentacao!$D:$D,Movimentacao!$C:$C,C5017,Movimentacao!$A:$A,A5017)</f>
        <v>62577</v>
      </c>
      <c r="E5017" s="2">
        <v>79.819999999999993</v>
      </c>
      <c r="F5017" s="2">
        <f t="shared" si="79"/>
        <v>4994896.1399999997</v>
      </c>
    </row>
    <row r="5018" spans="1:6" x14ac:dyDescent="0.25">
      <c r="A5018" s="4">
        <v>44684</v>
      </c>
      <c r="B5018" t="s">
        <v>12</v>
      </c>
      <c r="C5018" t="s">
        <v>48</v>
      </c>
      <c r="D5018" s="7">
        <f>SUMIFS($D:$D,$C:$C,C5018,$A:$A,_xlfn.MAXIFS($A:$A,$A:$A,"&lt;"&amp;A5018))+SUMIFS(Movimentacao!$D:$D,Movimentacao!$C:$C,C5018,Movimentacao!$A:$A,A5018)</f>
        <v>30154</v>
      </c>
      <c r="E5018" s="2">
        <v>100.39</v>
      </c>
      <c r="F5018" s="2">
        <f t="shared" si="79"/>
        <v>3027160.06</v>
      </c>
    </row>
    <row r="5019" spans="1:6" x14ac:dyDescent="0.25">
      <c r="A5019" s="4">
        <v>44684</v>
      </c>
      <c r="B5019" t="s">
        <v>12</v>
      </c>
      <c r="C5019" t="s">
        <v>49</v>
      </c>
      <c r="D5019" s="7">
        <f>SUMIFS($D:$D,$C:$C,C5019,$A:$A,_xlfn.MAXIFS($A:$A,$A:$A,"&lt;"&amp;A5019))+SUMIFS(Movimentacao!$D:$D,Movimentacao!$C:$C,C5019,Movimentacao!$A:$A,A5019)</f>
        <v>32774</v>
      </c>
      <c r="E5019" s="2">
        <v>76.010000000000005</v>
      </c>
      <c r="F5019" s="2">
        <f t="shared" si="79"/>
        <v>2491151.7400000002</v>
      </c>
    </row>
    <row r="5020" spans="1:6" x14ac:dyDescent="0.25">
      <c r="A5020" s="4">
        <v>44684</v>
      </c>
      <c r="B5020" t="s">
        <v>12</v>
      </c>
      <c r="C5020" t="s">
        <v>50</v>
      </c>
      <c r="D5020" s="7">
        <f>SUMIFS($D:$D,$C:$C,C5020,$A:$A,_xlfn.MAXIFS($A:$A,$A:$A,"&lt;"&amp;A5020))+SUMIFS(Movimentacao!$D:$D,Movimentacao!$C:$C,C5020,Movimentacao!$A:$A,A5020)</f>
        <v>55324</v>
      </c>
      <c r="E5020" s="2">
        <v>98.82</v>
      </c>
      <c r="F5020" s="2">
        <f t="shared" si="79"/>
        <v>5467117.6799999997</v>
      </c>
    </row>
    <row r="5021" spans="1:6" x14ac:dyDescent="0.25">
      <c r="A5021" s="4">
        <v>44684</v>
      </c>
      <c r="B5021" t="s">
        <v>12</v>
      </c>
      <c r="C5021" t="s">
        <v>2671</v>
      </c>
      <c r="D5021" s="7">
        <f>SUMIFS($D:$D,$C:$C,C5021,$A:$A,_xlfn.MAXIFS($A:$A,$A:$A,"&lt;"&amp;A5021))+SUMIFS(Movimentacao!$D:$D,Movimentacao!$C:$C,C5021,Movimentacao!$A:$A,A5021)</f>
        <v>26649</v>
      </c>
      <c r="E5021" s="2">
        <v>176.61</v>
      </c>
      <c r="F5021" s="2">
        <f t="shared" si="79"/>
        <v>4706479.8900000006</v>
      </c>
    </row>
    <row r="5022" spans="1:6" x14ac:dyDescent="0.25">
      <c r="A5022" s="4">
        <v>44684</v>
      </c>
      <c r="B5022" t="s">
        <v>12</v>
      </c>
      <c r="C5022" t="s">
        <v>52</v>
      </c>
      <c r="D5022" s="7">
        <f>SUMIFS($D:$D,$C:$C,C5022,$A:$A,_xlfn.MAXIFS($A:$A,$A:$A,"&lt;"&amp;A5022))+SUMIFS(Movimentacao!$D:$D,Movimentacao!$C:$C,C5022,Movimentacao!$A:$A,A5022)</f>
        <v>127632</v>
      </c>
      <c r="E5022" s="2">
        <v>93.8</v>
      </c>
      <c r="F5022" s="2">
        <f t="shared" si="79"/>
        <v>11971881.6</v>
      </c>
    </row>
    <row r="5023" spans="1:6" x14ac:dyDescent="0.25">
      <c r="A5023" s="4">
        <v>44684</v>
      </c>
      <c r="B5023" t="s">
        <v>12</v>
      </c>
      <c r="C5023" t="s">
        <v>54</v>
      </c>
      <c r="D5023" s="7">
        <f>SUMIFS($D:$D,$C:$C,C5023,$A:$A,_xlfn.MAXIFS($A:$A,$A:$A,"&lt;"&amp;A5023))+SUMIFS(Movimentacao!$D:$D,Movimentacao!$C:$C,C5023,Movimentacao!$A:$A,A5023)</f>
        <v>84256</v>
      </c>
      <c r="E5023" s="2">
        <v>47.14</v>
      </c>
      <c r="F5023" s="2">
        <f t="shared" si="79"/>
        <v>3971827.84</v>
      </c>
    </row>
    <row r="5024" spans="1:6" x14ac:dyDescent="0.25">
      <c r="A5024" s="4">
        <v>44684</v>
      </c>
      <c r="B5024" t="s">
        <v>12</v>
      </c>
      <c r="C5024" t="s">
        <v>55</v>
      </c>
      <c r="D5024" s="7">
        <f>SUMIFS($D:$D,$C:$C,C5024,$A:$A,_xlfn.MAXIFS($A:$A,$A:$A,"&lt;"&amp;A5024))+SUMIFS(Movimentacao!$D:$D,Movimentacao!$C:$C,C5024,Movimentacao!$A:$A,A5024)</f>
        <v>30794</v>
      </c>
      <c r="E5024" s="2">
        <v>95.9</v>
      </c>
      <c r="F5024" s="2">
        <f t="shared" si="79"/>
        <v>2953144.6</v>
      </c>
    </row>
    <row r="5025" spans="1:6" x14ac:dyDescent="0.25">
      <c r="A5025" s="4">
        <v>44684</v>
      </c>
      <c r="B5025" t="s">
        <v>12</v>
      </c>
      <c r="C5025" t="s">
        <v>51</v>
      </c>
      <c r="D5025" s="7">
        <f>SUMIFS($D:$D,$C:$C,C5025,$A:$A,_xlfn.MAXIFS($A:$A,$A:$A,"&lt;"&amp;A5025))+SUMIFS(Movimentacao!$D:$D,Movimentacao!$C:$C,C5025,Movimentacao!$A:$A,A5025)</f>
        <v>42034</v>
      </c>
      <c r="E5025" s="2">
        <v>123.5</v>
      </c>
      <c r="F5025" s="2">
        <f t="shared" si="79"/>
        <v>5191199</v>
      </c>
    </row>
    <row r="5026" spans="1:6" x14ac:dyDescent="0.25">
      <c r="A5026" s="4">
        <v>44685</v>
      </c>
      <c r="B5026" t="s">
        <v>12</v>
      </c>
      <c r="C5026" t="s">
        <v>2680</v>
      </c>
      <c r="D5026" s="7">
        <f>SUMIFS($D:$D,$C:$C,C5026,$A:$A,_xlfn.MAXIFS($A:$A,$A:$A,"&lt;"&amp;A5026))+SUMIFS(Movimentacao!$D:$D,Movimentacao!$C:$C,C5026,Movimentacao!$A:$A,A5026)</f>
        <v>124351</v>
      </c>
      <c r="E5026" s="2">
        <v>100.32</v>
      </c>
      <c r="F5026" s="2">
        <f t="shared" si="79"/>
        <v>12474892.319999998</v>
      </c>
    </row>
    <row r="5027" spans="1:6" x14ac:dyDescent="0.25">
      <c r="A5027" s="4">
        <v>44685</v>
      </c>
      <c r="B5027" t="s">
        <v>12</v>
      </c>
      <c r="C5027" t="s">
        <v>2696</v>
      </c>
      <c r="D5027" s="7">
        <f>SUMIFS($D:$D,$C:$C,C5027,$A:$A,_xlfn.MAXIFS($A:$A,$A:$A,"&lt;"&amp;A5027))+SUMIFS(Movimentacao!$D:$D,Movimentacao!$C:$C,C5027,Movimentacao!$A:$A,A5027)</f>
        <v>123765</v>
      </c>
      <c r="E5027" s="2">
        <v>99.8</v>
      </c>
      <c r="F5027" s="2">
        <f t="shared" si="79"/>
        <v>12351747</v>
      </c>
    </row>
    <row r="5028" spans="1:6" x14ac:dyDescent="0.25">
      <c r="A5028" s="4">
        <v>44685</v>
      </c>
      <c r="B5028" t="s">
        <v>12</v>
      </c>
      <c r="C5028" t="s">
        <v>2694</v>
      </c>
      <c r="D5028" s="7">
        <f>SUMIFS($D:$D,$C:$C,C5028,$A:$A,_xlfn.MAXIFS($A:$A,$A:$A,"&lt;"&amp;A5028))+SUMIFS(Movimentacao!$D:$D,Movimentacao!$C:$C,C5028,Movimentacao!$A:$A,A5028)</f>
        <v>39976</v>
      </c>
      <c r="E5028" s="2">
        <v>102.22</v>
      </c>
      <c r="F5028" s="2">
        <f t="shared" si="79"/>
        <v>4086346.7199999997</v>
      </c>
    </row>
    <row r="5029" spans="1:6" x14ac:dyDescent="0.25">
      <c r="A5029" s="4">
        <v>44685</v>
      </c>
      <c r="B5029" t="s">
        <v>12</v>
      </c>
      <c r="C5029" t="s">
        <v>2690</v>
      </c>
      <c r="D5029" s="7">
        <f>SUMIFS($D:$D,$C:$C,C5029,$A:$A,_xlfn.MAXIFS($A:$A,$A:$A,"&lt;"&amp;A5029))+SUMIFS(Movimentacao!$D:$D,Movimentacao!$C:$C,C5029,Movimentacao!$A:$A,A5029)</f>
        <v>56908</v>
      </c>
      <c r="E5029" s="2">
        <v>91.8</v>
      </c>
      <c r="F5029" s="2">
        <f t="shared" si="79"/>
        <v>5224154.3999999994</v>
      </c>
    </row>
    <row r="5030" spans="1:6" x14ac:dyDescent="0.25">
      <c r="A5030" s="4">
        <v>44685</v>
      </c>
      <c r="B5030" t="s">
        <v>12</v>
      </c>
      <c r="C5030" t="s">
        <v>2685</v>
      </c>
      <c r="D5030" s="7">
        <f>SUMIFS($D:$D,$C:$C,C5030,$A:$A,_xlfn.MAXIFS($A:$A,$A:$A,"&lt;"&amp;A5030))+SUMIFS(Movimentacao!$D:$D,Movimentacao!$C:$C,C5030,Movimentacao!$A:$A,A5030)</f>
        <v>120781</v>
      </c>
      <c r="E5030" s="2">
        <v>100.97</v>
      </c>
      <c r="F5030" s="2">
        <f t="shared" si="79"/>
        <v>12195257.57</v>
      </c>
    </row>
    <row r="5031" spans="1:6" x14ac:dyDescent="0.25">
      <c r="A5031" s="4">
        <v>44685</v>
      </c>
      <c r="B5031" t="s">
        <v>12</v>
      </c>
      <c r="C5031" t="s">
        <v>2689</v>
      </c>
      <c r="D5031" s="7">
        <f>SUMIFS($D:$D,$C:$C,C5031,$A:$A,_xlfn.MAXIFS($A:$A,$A:$A,"&lt;"&amp;A5031))+SUMIFS(Movimentacao!$D:$D,Movimentacao!$C:$C,C5031,Movimentacao!$A:$A,A5031)</f>
        <v>240607</v>
      </c>
      <c r="E5031" s="2">
        <v>100.77</v>
      </c>
      <c r="F5031" s="2">
        <f t="shared" si="79"/>
        <v>24245967.390000001</v>
      </c>
    </row>
    <row r="5032" spans="1:6" x14ac:dyDescent="0.25">
      <c r="A5032" s="4">
        <v>44685</v>
      </c>
      <c r="B5032" t="s">
        <v>12</v>
      </c>
      <c r="C5032" t="s">
        <v>2687</v>
      </c>
      <c r="D5032" s="7">
        <f>SUMIFS($D:$D,$C:$C,C5032,$A:$A,_xlfn.MAXIFS($A:$A,$A:$A,"&lt;"&amp;A5032))+SUMIFS(Movimentacao!$D:$D,Movimentacao!$C:$C,C5032,Movimentacao!$A:$A,A5032)</f>
        <v>51911</v>
      </c>
      <c r="E5032" s="2">
        <v>73.489999999999995</v>
      </c>
      <c r="F5032" s="2">
        <f t="shared" si="79"/>
        <v>3814939.3899999997</v>
      </c>
    </row>
    <row r="5033" spans="1:6" x14ac:dyDescent="0.25">
      <c r="A5033" s="4">
        <v>44685</v>
      </c>
      <c r="B5033" t="s">
        <v>12</v>
      </c>
      <c r="C5033" t="s">
        <v>2682</v>
      </c>
      <c r="D5033" s="7">
        <f>SUMIFS($D:$D,$C:$C,C5033,$A:$A,_xlfn.MAXIFS($A:$A,$A:$A,"&lt;"&amp;A5033))+SUMIFS(Movimentacao!$D:$D,Movimentacao!$C:$C,C5033,Movimentacao!$A:$A,A5033)</f>
        <v>67528</v>
      </c>
      <c r="E5033" s="2">
        <v>91.42</v>
      </c>
      <c r="F5033" s="2">
        <f t="shared" si="79"/>
        <v>6173409.7599999998</v>
      </c>
    </row>
    <row r="5034" spans="1:6" x14ac:dyDescent="0.25">
      <c r="A5034" s="4">
        <v>44685</v>
      </c>
      <c r="B5034" t="s">
        <v>12</v>
      </c>
      <c r="C5034" t="s">
        <v>2672</v>
      </c>
      <c r="D5034" s="7">
        <f>SUMIFS($D:$D,$C:$C,C5034,$A:$A,_xlfn.MAXIFS($A:$A,$A:$A,"&lt;"&amp;A5034))+SUMIFS(Movimentacao!$D:$D,Movimentacao!$C:$C,C5034,Movimentacao!$A:$A,A5034)</f>
        <v>11767</v>
      </c>
      <c r="E5034" s="2">
        <v>75.180000000000007</v>
      </c>
      <c r="F5034" s="2">
        <f t="shared" si="79"/>
        <v>884643.06</v>
      </c>
    </row>
    <row r="5035" spans="1:6" x14ac:dyDescent="0.25">
      <c r="A5035" s="4">
        <v>44685</v>
      </c>
      <c r="B5035" t="s">
        <v>12</v>
      </c>
      <c r="C5035" t="s">
        <v>2688</v>
      </c>
      <c r="D5035" s="7">
        <f>SUMIFS($D:$D,$C:$C,C5035,$A:$A,_xlfn.MAXIFS($A:$A,$A:$A,"&lt;"&amp;A5035))+SUMIFS(Movimentacao!$D:$D,Movimentacao!$C:$C,C5035,Movimentacao!$A:$A,A5035)</f>
        <v>11905</v>
      </c>
      <c r="E5035" s="2">
        <v>0.94</v>
      </c>
      <c r="F5035" s="2">
        <f t="shared" si="79"/>
        <v>11190.699999999999</v>
      </c>
    </row>
    <row r="5036" spans="1:6" x14ac:dyDescent="0.25">
      <c r="A5036" s="4">
        <v>44685</v>
      </c>
      <c r="B5036" t="s">
        <v>12</v>
      </c>
      <c r="C5036" t="s">
        <v>56</v>
      </c>
      <c r="D5036" s="7">
        <f>SUMIFS($D:$D,$C:$C,C5036,$A:$A,_xlfn.MAXIFS($A:$A,$A:$A,"&lt;"&amp;A5036))+SUMIFS(Movimentacao!$D:$D,Movimentacao!$C:$C,C5036,Movimentacao!$A:$A,A5036)</f>
        <v>23299</v>
      </c>
      <c r="E5036" s="2">
        <v>95.66</v>
      </c>
      <c r="F5036" s="2">
        <f t="shared" si="79"/>
        <v>2228782.34</v>
      </c>
    </row>
    <row r="5037" spans="1:6" x14ac:dyDescent="0.25">
      <c r="A5037" s="4">
        <v>44685</v>
      </c>
      <c r="B5037" t="s">
        <v>12</v>
      </c>
      <c r="C5037" t="s">
        <v>47</v>
      </c>
      <c r="D5037" s="7">
        <f>SUMIFS($D:$D,$C:$C,C5037,$A:$A,_xlfn.MAXIFS($A:$A,$A:$A,"&lt;"&amp;A5037))+SUMIFS(Movimentacao!$D:$D,Movimentacao!$C:$C,C5037,Movimentacao!$A:$A,A5037)</f>
        <v>62577</v>
      </c>
      <c r="E5037" s="2">
        <v>79.77</v>
      </c>
      <c r="F5037" s="2">
        <f t="shared" si="79"/>
        <v>4991767.29</v>
      </c>
    </row>
    <row r="5038" spans="1:6" x14ac:dyDescent="0.25">
      <c r="A5038" s="4">
        <v>44685</v>
      </c>
      <c r="B5038" t="s">
        <v>12</v>
      </c>
      <c r="C5038" t="s">
        <v>48</v>
      </c>
      <c r="D5038" s="7">
        <f>SUMIFS($D:$D,$C:$C,C5038,$A:$A,_xlfn.MAXIFS($A:$A,$A:$A,"&lt;"&amp;A5038))+SUMIFS(Movimentacao!$D:$D,Movimentacao!$C:$C,C5038,Movimentacao!$A:$A,A5038)</f>
        <v>30154</v>
      </c>
      <c r="E5038" s="2">
        <v>100.55</v>
      </c>
      <c r="F5038" s="2">
        <f t="shared" si="79"/>
        <v>3031984.6999999997</v>
      </c>
    </row>
    <row r="5039" spans="1:6" x14ac:dyDescent="0.25">
      <c r="A5039" s="4">
        <v>44685</v>
      </c>
      <c r="B5039" t="s">
        <v>12</v>
      </c>
      <c r="C5039" t="s">
        <v>49</v>
      </c>
      <c r="D5039" s="7">
        <f>SUMIFS($D:$D,$C:$C,C5039,$A:$A,_xlfn.MAXIFS($A:$A,$A:$A,"&lt;"&amp;A5039))+SUMIFS(Movimentacao!$D:$D,Movimentacao!$C:$C,C5039,Movimentacao!$A:$A,A5039)</f>
        <v>32774</v>
      </c>
      <c r="E5039" s="2">
        <v>76.5</v>
      </c>
      <c r="F5039" s="2">
        <f t="shared" si="79"/>
        <v>2507211</v>
      </c>
    </row>
    <row r="5040" spans="1:6" x14ac:dyDescent="0.25">
      <c r="A5040" s="4">
        <v>44685</v>
      </c>
      <c r="B5040" t="s">
        <v>12</v>
      </c>
      <c r="C5040" t="s">
        <v>50</v>
      </c>
      <c r="D5040" s="7">
        <f>SUMIFS($D:$D,$C:$C,C5040,$A:$A,_xlfn.MAXIFS($A:$A,$A:$A,"&lt;"&amp;A5040))+SUMIFS(Movimentacao!$D:$D,Movimentacao!$C:$C,C5040,Movimentacao!$A:$A,A5040)</f>
        <v>55324</v>
      </c>
      <c r="E5040" s="2">
        <v>98.55</v>
      </c>
      <c r="F5040" s="2">
        <f t="shared" si="79"/>
        <v>5452180.2000000002</v>
      </c>
    </row>
    <row r="5041" spans="1:6" x14ac:dyDescent="0.25">
      <c r="A5041" s="4">
        <v>44685</v>
      </c>
      <c r="B5041" t="s">
        <v>12</v>
      </c>
      <c r="C5041" t="s">
        <v>2671</v>
      </c>
      <c r="D5041" s="7">
        <f>SUMIFS($D:$D,$C:$C,C5041,$A:$A,_xlfn.MAXIFS($A:$A,$A:$A,"&lt;"&amp;A5041))+SUMIFS(Movimentacao!$D:$D,Movimentacao!$C:$C,C5041,Movimentacao!$A:$A,A5041)</f>
        <v>26649</v>
      </c>
      <c r="E5041" s="2">
        <v>176.9</v>
      </c>
      <c r="F5041" s="2">
        <f t="shared" si="79"/>
        <v>4714208.1000000006</v>
      </c>
    </row>
    <row r="5042" spans="1:6" x14ac:dyDescent="0.25">
      <c r="A5042" s="4">
        <v>44685</v>
      </c>
      <c r="B5042" t="s">
        <v>12</v>
      </c>
      <c r="C5042" t="s">
        <v>52</v>
      </c>
      <c r="D5042" s="7">
        <f>SUMIFS($D:$D,$C:$C,C5042,$A:$A,_xlfn.MAXIFS($A:$A,$A:$A,"&lt;"&amp;A5042))+SUMIFS(Movimentacao!$D:$D,Movimentacao!$C:$C,C5042,Movimentacao!$A:$A,A5042)</f>
        <v>127632</v>
      </c>
      <c r="E5042" s="2">
        <v>93.6</v>
      </c>
      <c r="F5042" s="2">
        <f t="shared" si="79"/>
        <v>11946355.199999999</v>
      </c>
    </row>
    <row r="5043" spans="1:6" x14ac:dyDescent="0.25">
      <c r="A5043" s="4">
        <v>44685</v>
      </c>
      <c r="B5043" t="s">
        <v>12</v>
      </c>
      <c r="C5043" t="s">
        <v>54</v>
      </c>
      <c r="D5043" s="7">
        <f>SUMIFS($D:$D,$C:$C,C5043,$A:$A,_xlfn.MAXIFS($A:$A,$A:$A,"&lt;"&amp;A5043))+SUMIFS(Movimentacao!$D:$D,Movimentacao!$C:$C,C5043,Movimentacao!$A:$A,A5043)</f>
        <v>84256</v>
      </c>
      <c r="E5043" s="2">
        <v>46.8</v>
      </c>
      <c r="F5043" s="2">
        <f t="shared" si="79"/>
        <v>3943180.8</v>
      </c>
    </row>
    <row r="5044" spans="1:6" x14ac:dyDescent="0.25">
      <c r="A5044" s="4">
        <v>44685</v>
      </c>
      <c r="B5044" t="s">
        <v>12</v>
      </c>
      <c r="C5044" t="s">
        <v>55</v>
      </c>
      <c r="D5044" s="7">
        <f>SUMIFS($D:$D,$C:$C,C5044,$A:$A,_xlfn.MAXIFS($A:$A,$A:$A,"&lt;"&amp;A5044))+SUMIFS(Movimentacao!$D:$D,Movimentacao!$C:$C,C5044,Movimentacao!$A:$A,A5044)</f>
        <v>30794</v>
      </c>
      <c r="E5044" s="2">
        <v>95.66</v>
      </c>
      <c r="F5044" s="2">
        <f t="shared" si="79"/>
        <v>2945754.04</v>
      </c>
    </row>
    <row r="5045" spans="1:6" x14ac:dyDescent="0.25">
      <c r="A5045" s="4">
        <v>44685</v>
      </c>
      <c r="B5045" t="s">
        <v>12</v>
      </c>
      <c r="C5045" t="s">
        <v>51</v>
      </c>
      <c r="D5045" s="7">
        <f>SUMIFS($D:$D,$C:$C,C5045,$A:$A,_xlfn.MAXIFS($A:$A,$A:$A,"&lt;"&amp;A5045))+SUMIFS(Movimentacao!$D:$D,Movimentacao!$C:$C,C5045,Movimentacao!$A:$A,A5045)</f>
        <v>42034</v>
      </c>
      <c r="E5045" s="2">
        <v>120.02</v>
      </c>
      <c r="F5045" s="2">
        <f t="shared" si="79"/>
        <v>5044920.68</v>
      </c>
    </row>
    <row r="5046" spans="1:6" x14ac:dyDescent="0.25">
      <c r="A5046" s="4">
        <v>44686</v>
      </c>
      <c r="B5046" t="s">
        <v>12</v>
      </c>
      <c r="C5046" t="s">
        <v>2672</v>
      </c>
      <c r="D5046" s="7">
        <f>SUMIFS($D:$D,$C:$C,C5046,$A:$A,_xlfn.MAXIFS($A:$A,$A:$A,"&lt;"&amp;A5046))+SUMIFS(Movimentacao!$D:$D,Movimentacao!$C:$C,C5046,Movimentacao!$A:$A,A5046)</f>
        <v>11767</v>
      </c>
      <c r="E5046" s="2">
        <v>73.099999999999994</v>
      </c>
      <c r="F5046" s="2">
        <f t="shared" si="79"/>
        <v>860167.7</v>
      </c>
    </row>
    <row r="5047" spans="1:6" x14ac:dyDescent="0.25">
      <c r="A5047" s="4">
        <v>44686</v>
      </c>
      <c r="B5047" t="s">
        <v>12</v>
      </c>
      <c r="C5047" t="s">
        <v>2696</v>
      </c>
      <c r="D5047" s="7">
        <f>SUMIFS($D:$D,$C:$C,C5047,$A:$A,_xlfn.MAXIFS($A:$A,$A:$A,"&lt;"&amp;A5047))+SUMIFS(Movimentacao!$D:$D,Movimentacao!$C:$C,C5047,Movimentacao!$A:$A,A5047)</f>
        <v>123765</v>
      </c>
      <c r="E5047" s="2">
        <v>99.96</v>
      </c>
      <c r="F5047" s="2">
        <f t="shared" si="79"/>
        <v>12371549.399999999</v>
      </c>
    </row>
    <row r="5048" spans="1:6" x14ac:dyDescent="0.25">
      <c r="A5048" s="4">
        <v>44686</v>
      </c>
      <c r="B5048" t="s">
        <v>12</v>
      </c>
      <c r="C5048" t="s">
        <v>2694</v>
      </c>
      <c r="D5048" s="7">
        <f>SUMIFS($D:$D,$C:$C,C5048,$A:$A,_xlfn.MAXIFS($A:$A,$A:$A,"&lt;"&amp;A5048))+SUMIFS(Movimentacao!$D:$D,Movimentacao!$C:$C,C5048,Movimentacao!$A:$A,A5048)</f>
        <v>39976</v>
      </c>
      <c r="E5048" s="2">
        <v>101.3</v>
      </c>
      <c r="F5048" s="2">
        <f t="shared" si="79"/>
        <v>4049568.8</v>
      </c>
    </row>
    <row r="5049" spans="1:6" x14ac:dyDescent="0.25">
      <c r="A5049" s="4">
        <v>44686</v>
      </c>
      <c r="B5049" t="s">
        <v>12</v>
      </c>
      <c r="C5049" t="s">
        <v>2690</v>
      </c>
      <c r="D5049" s="7">
        <f>SUMIFS($D:$D,$C:$C,C5049,$A:$A,_xlfn.MAXIFS($A:$A,$A:$A,"&lt;"&amp;A5049))+SUMIFS(Movimentacao!$D:$D,Movimentacao!$C:$C,C5049,Movimentacao!$A:$A,A5049)</f>
        <v>56908</v>
      </c>
      <c r="E5049" s="2">
        <v>91.72</v>
      </c>
      <c r="F5049" s="2">
        <f t="shared" si="79"/>
        <v>5219601.76</v>
      </c>
    </row>
    <row r="5050" spans="1:6" x14ac:dyDescent="0.25">
      <c r="A5050" s="4">
        <v>44686</v>
      </c>
      <c r="B5050" t="s">
        <v>12</v>
      </c>
      <c r="C5050" t="s">
        <v>2685</v>
      </c>
      <c r="D5050" s="7">
        <f>SUMIFS($D:$D,$C:$C,C5050,$A:$A,_xlfn.MAXIFS($A:$A,$A:$A,"&lt;"&amp;A5050))+SUMIFS(Movimentacao!$D:$D,Movimentacao!$C:$C,C5050,Movimentacao!$A:$A,A5050)</f>
        <v>120781</v>
      </c>
      <c r="E5050" s="2">
        <v>101</v>
      </c>
      <c r="F5050" s="2">
        <f t="shared" si="79"/>
        <v>12198881</v>
      </c>
    </row>
    <row r="5051" spans="1:6" x14ac:dyDescent="0.25">
      <c r="A5051" s="4">
        <v>44686</v>
      </c>
      <c r="B5051" t="s">
        <v>12</v>
      </c>
      <c r="C5051" t="s">
        <v>2689</v>
      </c>
      <c r="D5051" s="7">
        <f>SUMIFS($D:$D,$C:$C,C5051,$A:$A,_xlfn.MAXIFS($A:$A,$A:$A,"&lt;"&amp;A5051))+SUMIFS(Movimentacao!$D:$D,Movimentacao!$C:$C,C5051,Movimentacao!$A:$A,A5051)</f>
        <v>240607</v>
      </c>
      <c r="E5051" s="2">
        <v>101</v>
      </c>
      <c r="F5051" s="2">
        <f t="shared" si="79"/>
        <v>24301307</v>
      </c>
    </row>
    <row r="5052" spans="1:6" x14ac:dyDescent="0.25">
      <c r="A5052" s="4">
        <v>44686</v>
      </c>
      <c r="B5052" t="s">
        <v>12</v>
      </c>
      <c r="C5052" t="s">
        <v>2687</v>
      </c>
      <c r="D5052" s="7">
        <f>SUMIFS($D:$D,$C:$C,C5052,$A:$A,_xlfn.MAXIFS($A:$A,$A:$A,"&lt;"&amp;A5052))+SUMIFS(Movimentacao!$D:$D,Movimentacao!$C:$C,C5052,Movimentacao!$A:$A,A5052)</f>
        <v>51911</v>
      </c>
      <c r="E5052" s="2">
        <v>72.849999999999994</v>
      </c>
      <c r="F5052" s="2">
        <f t="shared" si="79"/>
        <v>3781716.3499999996</v>
      </c>
    </row>
    <row r="5053" spans="1:6" x14ac:dyDescent="0.25">
      <c r="A5053" s="4">
        <v>44686</v>
      </c>
      <c r="B5053" t="s">
        <v>12</v>
      </c>
      <c r="C5053" t="s">
        <v>2682</v>
      </c>
      <c r="D5053" s="7">
        <f>SUMIFS($D:$D,$C:$C,C5053,$A:$A,_xlfn.MAXIFS($A:$A,$A:$A,"&lt;"&amp;A5053))+SUMIFS(Movimentacao!$D:$D,Movimentacao!$C:$C,C5053,Movimentacao!$A:$A,A5053)</f>
        <v>67528</v>
      </c>
      <c r="E5053" s="2">
        <v>91.03</v>
      </c>
      <c r="F5053" s="2">
        <f t="shared" si="79"/>
        <v>6147073.8399999999</v>
      </c>
    </row>
    <row r="5054" spans="1:6" x14ac:dyDescent="0.25">
      <c r="A5054" s="4">
        <v>44686</v>
      </c>
      <c r="B5054" t="s">
        <v>12</v>
      </c>
      <c r="C5054" t="s">
        <v>2680</v>
      </c>
      <c r="D5054" s="7">
        <f>SUMIFS($D:$D,$C:$C,C5054,$A:$A,_xlfn.MAXIFS($A:$A,$A:$A,"&lt;"&amp;A5054))+SUMIFS(Movimentacao!$D:$D,Movimentacao!$C:$C,C5054,Movimentacao!$A:$A,A5054)</f>
        <v>122049</v>
      </c>
      <c r="E5054" s="2">
        <v>101.1</v>
      </c>
      <c r="F5054" s="2">
        <f t="shared" si="79"/>
        <v>12339153.899999999</v>
      </c>
    </row>
    <row r="5055" spans="1:6" x14ac:dyDescent="0.25">
      <c r="A5055" s="4">
        <v>44686</v>
      </c>
      <c r="B5055" t="s">
        <v>12</v>
      </c>
      <c r="C5055" t="s">
        <v>2688</v>
      </c>
      <c r="D5055" s="7">
        <f>SUMIFS($D:$D,$C:$C,C5055,$A:$A,_xlfn.MAXIFS($A:$A,$A:$A,"&lt;"&amp;A5055))+SUMIFS(Movimentacao!$D:$D,Movimentacao!$C:$C,C5055,Movimentacao!$A:$A,A5055)</f>
        <v>11905</v>
      </c>
      <c r="E5055" s="2">
        <v>1.49</v>
      </c>
      <c r="F5055" s="2">
        <f t="shared" si="79"/>
        <v>17738.45</v>
      </c>
    </row>
    <row r="5056" spans="1:6" x14ac:dyDescent="0.25">
      <c r="A5056" s="4">
        <v>44686</v>
      </c>
      <c r="B5056" t="s">
        <v>12</v>
      </c>
      <c r="C5056" t="s">
        <v>2671</v>
      </c>
      <c r="D5056" s="7">
        <f>SUMIFS($D:$D,$C:$C,C5056,$A:$A,_xlfn.MAXIFS($A:$A,$A:$A,"&lt;"&amp;A5056))+SUMIFS(Movimentacao!$D:$D,Movimentacao!$C:$C,C5056,Movimentacao!$A:$A,A5056)</f>
        <v>26649</v>
      </c>
      <c r="E5056" s="2">
        <v>176.99</v>
      </c>
      <c r="F5056" s="2">
        <f t="shared" si="79"/>
        <v>4716606.51</v>
      </c>
    </row>
    <row r="5057" spans="1:6" x14ac:dyDescent="0.25">
      <c r="A5057" s="4">
        <v>44686</v>
      </c>
      <c r="B5057" t="s">
        <v>12</v>
      </c>
      <c r="C5057" t="s">
        <v>55</v>
      </c>
      <c r="D5057" s="7">
        <f>SUMIFS($D:$D,$C:$C,C5057,$A:$A,_xlfn.MAXIFS($A:$A,$A:$A,"&lt;"&amp;A5057))+SUMIFS(Movimentacao!$D:$D,Movimentacao!$C:$C,C5057,Movimentacao!$A:$A,A5057)</f>
        <v>30794</v>
      </c>
      <c r="E5057" s="2">
        <v>95</v>
      </c>
      <c r="F5057" s="2">
        <f t="shared" si="79"/>
        <v>2925430</v>
      </c>
    </row>
    <row r="5058" spans="1:6" x14ac:dyDescent="0.25">
      <c r="A5058" s="4">
        <v>44686</v>
      </c>
      <c r="B5058" t="s">
        <v>12</v>
      </c>
      <c r="C5058" t="s">
        <v>54</v>
      </c>
      <c r="D5058" s="7">
        <f>SUMIFS($D:$D,$C:$C,C5058,$A:$A,_xlfn.MAXIFS($A:$A,$A:$A,"&lt;"&amp;A5058))+SUMIFS(Movimentacao!$D:$D,Movimentacao!$C:$C,C5058,Movimentacao!$A:$A,A5058)</f>
        <v>84256</v>
      </c>
      <c r="E5058" s="2">
        <v>46.35</v>
      </c>
      <c r="F5058" s="2">
        <f t="shared" si="79"/>
        <v>3905265.6</v>
      </c>
    </row>
    <row r="5059" spans="1:6" x14ac:dyDescent="0.25">
      <c r="A5059" s="4">
        <v>44686</v>
      </c>
      <c r="B5059" t="s">
        <v>12</v>
      </c>
      <c r="C5059" t="s">
        <v>52</v>
      </c>
      <c r="D5059" s="7">
        <f>SUMIFS($D:$D,$C:$C,C5059,$A:$A,_xlfn.MAXIFS($A:$A,$A:$A,"&lt;"&amp;A5059))+SUMIFS(Movimentacao!$D:$D,Movimentacao!$C:$C,C5059,Movimentacao!$A:$A,A5059)</f>
        <v>127632</v>
      </c>
      <c r="E5059" s="2">
        <v>93.9</v>
      </c>
      <c r="F5059" s="2">
        <f t="shared" si="79"/>
        <v>11984644.800000001</v>
      </c>
    </row>
    <row r="5060" spans="1:6" x14ac:dyDescent="0.25">
      <c r="A5060" s="4">
        <v>44686</v>
      </c>
      <c r="B5060" t="s">
        <v>12</v>
      </c>
      <c r="C5060" t="s">
        <v>51</v>
      </c>
      <c r="D5060" s="7">
        <f>SUMIFS($D:$D,$C:$C,C5060,$A:$A,_xlfn.MAXIFS($A:$A,$A:$A,"&lt;"&amp;A5060))+SUMIFS(Movimentacao!$D:$D,Movimentacao!$C:$C,C5060,Movimentacao!$A:$A,A5060)</f>
        <v>42034</v>
      </c>
      <c r="E5060" s="2">
        <v>119.99</v>
      </c>
      <c r="F5060" s="2">
        <f t="shared" si="79"/>
        <v>5043659.66</v>
      </c>
    </row>
    <row r="5061" spans="1:6" x14ac:dyDescent="0.25">
      <c r="A5061" s="4">
        <v>44686</v>
      </c>
      <c r="B5061" t="s">
        <v>12</v>
      </c>
      <c r="C5061" t="s">
        <v>50</v>
      </c>
      <c r="D5061" s="7">
        <f>SUMIFS($D:$D,$C:$C,C5061,$A:$A,_xlfn.MAXIFS($A:$A,$A:$A,"&lt;"&amp;A5061))+SUMIFS(Movimentacao!$D:$D,Movimentacao!$C:$C,C5061,Movimentacao!$A:$A,A5061)</f>
        <v>55324</v>
      </c>
      <c r="E5061" s="2">
        <v>97.92</v>
      </c>
      <c r="F5061" s="2">
        <f t="shared" si="79"/>
        <v>5417326.0800000001</v>
      </c>
    </row>
    <row r="5062" spans="1:6" x14ac:dyDescent="0.25">
      <c r="A5062" s="4">
        <v>44686</v>
      </c>
      <c r="B5062" t="s">
        <v>12</v>
      </c>
      <c r="C5062" t="s">
        <v>49</v>
      </c>
      <c r="D5062" s="7">
        <f>SUMIFS($D:$D,$C:$C,C5062,$A:$A,_xlfn.MAXIFS($A:$A,$A:$A,"&lt;"&amp;A5062))+SUMIFS(Movimentacao!$D:$D,Movimentacao!$C:$C,C5062,Movimentacao!$A:$A,A5062)</f>
        <v>32774</v>
      </c>
      <c r="E5062" s="2">
        <v>76.06</v>
      </c>
      <c r="F5062" s="2">
        <f t="shared" si="79"/>
        <v>2492790.44</v>
      </c>
    </row>
    <row r="5063" spans="1:6" x14ac:dyDescent="0.25">
      <c r="A5063" s="4">
        <v>44686</v>
      </c>
      <c r="B5063" t="s">
        <v>12</v>
      </c>
      <c r="C5063" t="s">
        <v>48</v>
      </c>
      <c r="D5063" s="7">
        <f>SUMIFS($D:$D,$C:$C,C5063,$A:$A,_xlfn.MAXIFS($A:$A,$A:$A,"&lt;"&amp;A5063))+SUMIFS(Movimentacao!$D:$D,Movimentacao!$C:$C,C5063,Movimentacao!$A:$A,A5063)</f>
        <v>30154</v>
      </c>
      <c r="E5063" s="2">
        <v>99.35</v>
      </c>
      <c r="F5063" s="2">
        <f t="shared" si="79"/>
        <v>2995799.9</v>
      </c>
    </row>
    <row r="5064" spans="1:6" x14ac:dyDescent="0.25">
      <c r="A5064" s="4">
        <v>44686</v>
      </c>
      <c r="B5064" t="s">
        <v>12</v>
      </c>
      <c r="C5064" t="s">
        <v>47</v>
      </c>
      <c r="D5064" s="7">
        <f>SUMIFS($D:$D,$C:$C,C5064,$A:$A,_xlfn.MAXIFS($A:$A,$A:$A,"&lt;"&amp;A5064))+SUMIFS(Movimentacao!$D:$D,Movimentacao!$C:$C,C5064,Movimentacao!$A:$A,A5064)</f>
        <v>62577</v>
      </c>
      <c r="E5064" s="2">
        <v>79.739999999999995</v>
      </c>
      <c r="F5064" s="2">
        <f t="shared" si="79"/>
        <v>4989889.9799999995</v>
      </c>
    </row>
    <row r="5065" spans="1:6" x14ac:dyDescent="0.25">
      <c r="A5065" s="4">
        <v>44686</v>
      </c>
      <c r="B5065" t="s">
        <v>12</v>
      </c>
      <c r="C5065" t="s">
        <v>56</v>
      </c>
      <c r="D5065" s="7">
        <f>SUMIFS($D:$D,$C:$C,C5065,$A:$A,_xlfn.MAXIFS($A:$A,$A:$A,"&lt;"&amp;A5065))+SUMIFS(Movimentacao!$D:$D,Movimentacao!$C:$C,C5065,Movimentacao!$A:$A,A5065)</f>
        <v>23299</v>
      </c>
      <c r="E5065" s="2">
        <v>94.91</v>
      </c>
      <c r="F5065" s="2">
        <f t="shared" ref="F5065:F5128" si="80">D5065*E5065</f>
        <v>2211308.09</v>
      </c>
    </row>
    <row r="5066" spans="1:6" x14ac:dyDescent="0.25">
      <c r="A5066" s="4">
        <v>44687</v>
      </c>
      <c r="B5066" t="s">
        <v>12</v>
      </c>
      <c r="C5066" t="s">
        <v>2682</v>
      </c>
      <c r="D5066" s="7">
        <f>SUMIFS($D:$D,$C:$C,C5066,$A:$A,_xlfn.MAXIFS($A:$A,$A:$A,"&lt;"&amp;A5066))+SUMIFS(Movimentacao!$D:$D,Movimentacao!$C:$C,C5066,Movimentacao!$A:$A,A5066)</f>
        <v>67528</v>
      </c>
      <c r="E5066" s="2">
        <v>91.39</v>
      </c>
      <c r="F5066" s="2">
        <f t="shared" si="80"/>
        <v>6171383.9199999999</v>
      </c>
    </row>
    <row r="5067" spans="1:6" x14ac:dyDescent="0.25">
      <c r="A5067" s="4">
        <v>44687</v>
      </c>
      <c r="B5067" t="s">
        <v>12</v>
      </c>
      <c r="C5067" t="s">
        <v>2687</v>
      </c>
      <c r="D5067" s="7">
        <f>SUMIFS($D:$D,$C:$C,C5067,$A:$A,_xlfn.MAXIFS($A:$A,$A:$A,"&lt;"&amp;A5067))+SUMIFS(Movimentacao!$D:$D,Movimentacao!$C:$C,C5067,Movimentacao!$A:$A,A5067)</f>
        <v>51911</v>
      </c>
      <c r="E5067" s="2">
        <v>72.7</v>
      </c>
      <c r="F5067" s="2">
        <f t="shared" si="80"/>
        <v>3773929.7</v>
      </c>
    </row>
    <row r="5068" spans="1:6" x14ac:dyDescent="0.25">
      <c r="A5068" s="4">
        <v>44687</v>
      </c>
      <c r="B5068" t="s">
        <v>12</v>
      </c>
      <c r="C5068" t="s">
        <v>2688</v>
      </c>
      <c r="D5068" s="7">
        <f>SUMIFS($D:$D,$C:$C,C5068,$A:$A,_xlfn.MAXIFS($A:$A,$A:$A,"&lt;"&amp;A5068))+SUMIFS(Movimentacao!$D:$D,Movimentacao!$C:$C,C5068,Movimentacao!$A:$A,A5068)</f>
        <v>11905</v>
      </c>
      <c r="E5068" s="2">
        <v>1.52</v>
      </c>
      <c r="F5068" s="2">
        <f t="shared" si="80"/>
        <v>18095.599999999999</v>
      </c>
    </row>
    <row r="5069" spans="1:6" x14ac:dyDescent="0.25">
      <c r="A5069" s="4">
        <v>44687</v>
      </c>
      <c r="B5069" t="s">
        <v>12</v>
      </c>
      <c r="C5069" t="s">
        <v>2689</v>
      </c>
      <c r="D5069" s="7">
        <f>SUMIFS($D:$D,$C:$C,C5069,$A:$A,_xlfn.MAXIFS($A:$A,$A:$A,"&lt;"&amp;A5069))+SUMIFS(Movimentacao!$D:$D,Movimentacao!$C:$C,C5069,Movimentacao!$A:$A,A5069)</f>
        <v>240607</v>
      </c>
      <c r="E5069" s="2">
        <v>101.03</v>
      </c>
      <c r="F5069" s="2">
        <f t="shared" si="80"/>
        <v>24308525.210000001</v>
      </c>
    </row>
    <row r="5070" spans="1:6" x14ac:dyDescent="0.25">
      <c r="A5070" s="4">
        <v>44687</v>
      </c>
      <c r="B5070" t="s">
        <v>12</v>
      </c>
      <c r="C5070" t="s">
        <v>2696</v>
      </c>
      <c r="D5070" s="7">
        <f>SUMIFS($D:$D,$C:$C,C5070,$A:$A,_xlfn.MAXIFS($A:$A,$A:$A,"&lt;"&amp;A5070))+SUMIFS(Movimentacao!$D:$D,Movimentacao!$C:$C,C5070,Movimentacao!$A:$A,A5070)</f>
        <v>123765</v>
      </c>
      <c r="E5070" s="2">
        <v>99.99</v>
      </c>
      <c r="F5070" s="2">
        <f t="shared" si="80"/>
        <v>12375262.35</v>
      </c>
    </row>
    <row r="5071" spans="1:6" x14ac:dyDescent="0.25">
      <c r="A5071" s="4">
        <v>44687</v>
      </c>
      <c r="B5071" t="s">
        <v>12</v>
      </c>
      <c r="C5071" t="s">
        <v>2690</v>
      </c>
      <c r="D5071" s="7">
        <f>SUMIFS($D:$D,$C:$C,C5071,$A:$A,_xlfn.MAXIFS($A:$A,$A:$A,"&lt;"&amp;A5071))+SUMIFS(Movimentacao!$D:$D,Movimentacao!$C:$C,C5071,Movimentacao!$A:$A,A5071)</f>
        <v>56908</v>
      </c>
      <c r="E5071" s="2">
        <v>91.39</v>
      </c>
      <c r="F5071" s="2">
        <f t="shared" si="80"/>
        <v>5200822.12</v>
      </c>
    </row>
    <row r="5072" spans="1:6" x14ac:dyDescent="0.25">
      <c r="A5072" s="4">
        <v>44687</v>
      </c>
      <c r="B5072" t="s">
        <v>12</v>
      </c>
      <c r="C5072" t="s">
        <v>2694</v>
      </c>
      <c r="D5072" s="7">
        <f>SUMIFS($D:$D,$C:$C,C5072,$A:$A,_xlfn.MAXIFS($A:$A,$A:$A,"&lt;"&amp;A5072))+SUMIFS(Movimentacao!$D:$D,Movimentacao!$C:$C,C5072,Movimentacao!$A:$A,A5072)</f>
        <v>39976</v>
      </c>
      <c r="E5072" s="2">
        <v>102</v>
      </c>
      <c r="F5072" s="2">
        <f t="shared" si="80"/>
        <v>4077552</v>
      </c>
    </row>
    <row r="5073" spans="1:6" x14ac:dyDescent="0.25">
      <c r="A5073" s="4">
        <v>44687</v>
      </c>
      <c r="B5073" t="s">
        <v>12</v>
      </c>
      <c r="C5073" t="s">
        <v>2680</v>
      </c>
      <c r="D5073" s="7">
        <f>SUMIFS($D:$D,$C:$C,C5073,$A:$A,_xlfn.MAXIFS($A:$A,$A:$A,"&lt;"&amp;A5073))+SUMIFS(Movimentacao!$D:$D,Movimentacao!$C:$C,C5073,Movimentacao!$A:$A,A5073)</f>
        <v>120633</v>
      </c>
      <c r="E5073" s="2">
        <v>101.21</v>
      </c>
      <c r="F5073" s="2">
        <f t="shared" si="80"/>
        <v>12209265.93</v>
      </c>
    </row>
    <row r="5074" spans="1:6" x14ac:dyDescent="0.25">
      <c r="A5074" s="4">
        <v>44687</v>
      </c>
      <c r="B5074" t="s">
        <v>12</v>
      </c>
      <c r="C5074" t="s">
        <v>2685</v>
      </c>
      <c r="D5074" s="7">
        <f>SUMIFS($D:$D,$C:$C,C5074,$A:$A,_xlfn.MAXIFS($A:$A,$A:$A,"&lt;"&amp;A5074))+SUMIFS(Movimentacao!$D:$D,Movimentacao!$C:$C,C5074,Movimentacao!$A:$A,A5074)</f>
        <v>120781</v>
      </c>
      <c r="E5074" s="2">
        <v>100.65</v>
      </c>
      <c r="F5074" s="2">
        <f t="shared" si="80"/>
        <v>12156607.65</v>
      </c>
    </row>
    <row r="5075" spans="1:6" x14ac:dyDescent="0.25">
      <c r="A5075" s="4">
        <v>44687</v>
      </c>
      <c r="B5075" t="s">
        <v>12</v>
      </c>
      <c r="C5075" t="s">
        <v>2672</v>
      </c>
      <c r="D5075" s="7">
        <f>SUMIFS($D:$D,$C:$C,C5075,$A:$A,_xlfn.MAXIFS($A:$A,$A:$A,"&lt;"&amp;A5075))+SUMIFS(Movimentacao!$D:$D,Movimentacao!$C:$C,C5075,Movimentacao!$A:$A,A5075)</f>
        <v>11767</v>
      </c>
      <c r="E5075" s="2">
        <v>73.5</v>
      </c>
      <c r="F5075" s="2">
        <f t="shared" si="80"/>
        <v>864874.5</v>
      </c>
    </row>
    <row r="5076" spans="1:6" x14ac:dyDescent="0.25">
      <c r="A5076" s="4">
        <v>44687</v>
      </c>
      <c r="B5076" t="s">
        <v>12</v>
      </c>
      <c r="C5076" t="s">
        <v>52</v>
      </c>
      <c r="D5076" s="7">
        <f>SUMIFS($D:$D,$C:$C,C5076,$A:$A,_xlfn.MAXIFS($A:$A,$A:$A,"&lt;"&amp;A5076))+SUMIFS(Movimentacao!$D:$D,Movimentacao!$C:$C,C5076,Movimentacao!$A:$A,A5076)</f>
        <v>127632</v>
      </c>
      <c r="E5076" s="2">
        <v>94.05</v>
      </c>
      <c r="F5076" s="2">
        <f t="shared" si="80"/>
        <v>12003789.6</v>
      </c>
    </row>
    <row r="5077" spans="1:6" x14ac:dyDescent="0.25">
      <c r="A5077" s="4">
        <v>44687</v>
      </c>
      <c r="B5077" t="s">
        <v>12</v>
      </c>
      <c r="C5077" t="s">
        <v>56</v>
      </c>
      <c r="D5077" s="7">
        <f>SUMIFS($D:$D,$C:$C,C5077,$A:$A,_xlfn.MAXIFS($A:$A,$A:$A,"&lt;"&amp;A5077))+SUMIFS(Movimentacao!$D:$D,Movimentacao!$C:$C,C5077,Movimentacao!$A:$A,A5077)</f>
        <v>23299</v>
      </c>
      <c r="E5077" s="2">
        <v>94.35</v>
      </c>
      <c r="F5077" s="2">
        <f t="shared" si="80"/>
        <v>2198260.65</v>
      </c>
    </row>
    <row r="5078" spans="1:6" x14ac:dyDescent="0.25">
      <c r="A5078" s="4">
        <v>44687</v>
      </c>
      <c r="B5078" t="s">
        <v>12</v>
      </c>
      <c r="C5078" t="s">
        <v>47</v>
      </c>
      <c r="D5078" s="7">
        <f>SUMIFS($D:$D,$C:$C,C5078,$A:$A,_xlfn.MAXIFS($A:$A,$A:$A,"&lt;"&amp;A5078))+SUMIFS(Movimentacao!$D:$D,Movimentacao!$C:$C,C5078,Movimentacao!$A:$A,A5078)</f>
        <v>62577</v>
      </c>
      <c r="E5078" s="2">
        <v>78.78</v>
      </c>
      <c r="F5078" s="2">
        <f t="shared" si="80"/>
        <v>4929816.0600000005</v>
      </c>
    </row>
    <row r="5079" spans="1:6" x14ac:dyDescent="0.25">
      <c r="A5079" s="4">
        <v>44687</v>
      </c>
      <c r="B5079" t="s">
        <v>12</v>
      </c>
      <c r="C5079" t="s">
        <v>48</v>
      </c>
      <c r="D5079" s="7">
        <f>SUMIFS($D:$D,$C:$C,C5079,$A:$A,_xlfn.MAXIFS($A:$A,$A:$A,"&lt;"&amp;A5079))+SUMIFS(Movimentacao!$D:$D,Movimentacao!$C:$C,C5079,Movimentacao!$A:$A,A5079)</f>
        <v>30154</v>
      </c>
      <c r="E5079" s="2">
        <v>99.65</v>
      </c>
      <c r="F5079" s="2">
        <f t="shared" si="80"/>
        <v>3004846.1</v>
      </c>
    </row>
    <row r="5080" spans="1:6" x14ac:dyDescent="0.25">
      <c r="A5080" s="4">
        <v>44687</v>
      </c>
      <c r="B5080" t="s">
        <v>12</v>
      </c>
      <c r="C5080" t="s">
        <v>49</v>
      </c>
      <c r="D5080" s="7">
        <f>SUMIFS($D:$D,$C:$C,C5080,$A:$A,_xlfn.MAXIFS($A:$A,$A:$A,"&lt;"&amp;A5080))+SUMIFS(Movimentacao!$D:$D,Movimentacao!$C:$C,C5080,Movimentacao!$A:$A,A5080)</f>
        <v>32774</v>
      </c>
      <c r="E5080" s="2">
        <v>76.099999999999994</v>
      </c>
      <c r="F5080" s="2">
        <f t="shared" si="80"/>
        <v>2494101.4</v>
      </c>
    </row>
    <row r="5081" spans="1:6" x14ac:dyDescent="0.25">
      <c r="A5081" s="4">
        <v>44687</v>
      </c>
      <c r="B5081" t="s">
        <v>12</v>
      </c>
      <c r="C5081" t="s">
        <v>2671</v>
      </c>
      <c r="D5081" s="7">
        <f>SUMIFS($D:$D,$C:$C,C5081,$A:$A,_xlfn.MAXIFS($A:$A,$A:$A,"&lt;"&amp;A5081))+SUMIFS(Movimentacao!$D:$D,Movimentacao!$C:$C,C5081,Movimentacao!$A:$A,A5081)</f>
        <v>26649</v>
      </c>
      <c r="E5081" s="2">
        <v>176.6</v>
      </c>
      <c r="F5081" s="2">
        <f t="shared" si="80"/>
        <v>4706213.3999999994</v>
      </c>
    </row>
    <row r="5082" spans="1:6" x14ac:dyDescent="0.25">
      <c r="A5082" s="4">
        <v>44687</v>
      </c>
      <c r="B5082" t="s">
        <v>12</v>
      </c>
      <c r="C5082" t="s">
        <v>51</v>
      </c>
      <c r="D5082" s="7">
        <f>SUMIFS($D:$D,$C:$C,C5082,$A:$A,_xlfn.MAXIFS($A:$A,$A:$A,"&lt;"&amp;A5082))+SUMIFS(Movimentacao!$D:$D,Movimentacao!$C:$C,C5082,Movimentacao!$A:$A,A5082)</f>
        <v>42034</v>
      </c>
      <c r="E5082" s="2">
        <v>118.5</v>
      </c>
      <c r="F5082" s="2">
        <f t="shared" si="80"/>
        <v>4981029</v>
      </c>
    </row>
    <row r="5083" spans="1:6" x14ac:dyDescent="0.25">
      <c r="A5083" s="4">
        <v>44687</v>
      </c>
      <c r="B5083" t="s">
        <v>12</v>
      </c>
      <c r="C5083" t="s">
        <v>54</v>
      </c>
      <c r="D5083" s="7">
        <f>SUMIFS($D:$D,$C:$C,C5083,$A:$A,_xlfn.MAXIFS($A:$A,$A:$A,"&lt;"&amp;A5083))+SUMIFS(Movimentacao!$D:$D,Movimentacao!$C:$C,C5083,Movimentacao!$A:$A,A5083)</f>
        <v>84256</v>
      </c>
      <c r="E5083" s="2">
        <v>46.4</v>
      </c>
      <c r="F5083" s="2">
        <f t="shared" si="80"/>
        <v>3909478.3999999999</v>
      </c>
    </row>
    <row r="5084" spans="1:6" x14ac:dyDescent="0.25">
      <c r="A5084" s="4">
        <v>44687</v>
      </c>
      <c r="B5084" t="s">
        <v>12</v>
      </c>
      <c r="C5084" t="s">
        <v>55</v>
      </c>
      <c r="D5084" s="7">
        <f>SUMIFS($D:$D,$C:$C,C5084,$A:$A,_xlfn.MAXIFS($A:$A,$A:$A,"&lt;"&amp;A5084))+SUMIFS(Movimentacao!$D:$D,Movimentacao!$C:$C,C5084,Movimentacao!$A:$A,A5084)</f>
        <v>30794</v>
      </c>
      <c r="E5084" s="2">
        <v>94.71</v>
      </c>
      <c r="F5084" s="2">
        <f t="shared" si="80"/>
        <v>2916499.7399999998</v>
      </c>
    </row>
    <row r="5085" spans="1:6" x14ac:dyDescent="0.25">
      <c r="A5085" s="4">
        <v>44687</v>
      </c>
      <c r="B5085" t="s">
        <v>12</v>
      </c>
      <c r="C5085" t="s">
        <v>50</v>
      </c>
      <c r="D5085" s="7">
        <f>SUMIFS($D:$D,$C:$C,C5085,$A:$A,_xlfn.MAXIFS($A:$A,$A:$A,"&lt;"&amp;A5085))+SUMIFS(Movimentacao!$D:$D,Movimentacao!$C:$C,C5085,Movimentacao!$A:$A,A5085)</f>
        <v>55324</v>
      </c>
      <c r="E5085" s="2">
        <v>97.12</v>
      </c>
      <c r="F5085" s="2">
        <f t="shared" si="80"/>
        <v>5373066.8799999999</v>
      </c>
    </row>
    <row r="5086" spans="1:6" x14ac:dyDescent="0.25">
      <c r="A5086" s="4">
        <v>44690</v>
      </c>
      <c r="B5086" t="s">
        <v>12</v>
      </c>
      <c r="C5086" t="s">
        <v>2682</v>
      </c>
      <c r="D5086" s="7">
        <f>SUMIFS($D:$D,$C:$C,C5086,$A:$A,_xlfn.MAXIFS($A:$A,$A:$A,"&lt;"&amp;A5086))+SUMIFS(Movimentacao!$D:$D,Movimentacao!$C:$C,C5086,Movimentacao!$A:$A,A5086)</f>
        <v>67528</v>
      </c>
      <c r="E5086" s="2">
        <v>90</v>
      </c>
      <c r="F5086" s="2">
        <f t="shared" si="80"/>
        <v>6077520</v>
      </c>
    </row>
    <row r="5087" spans="1:6" x14ac:dyDescent="0.25">
      <c r="A5087" s="4">
        <v>44690</v>
      </c>
      <c r="B5087" t="s">
        <v>12</v>
      </c>
      <c r="C5087" t="s">
        <v>2688</v>
      </c>
      <c r="D5087" s="7">
        <f>SUMIFS($D:$D,$C:$C,C5087,$A:$A,_xlfn.MAXIFS($A:$A,$A:$A,"&lt;"&amp;A5087))+SUMIFS(Movimentacao!$D:$D,Movimentacao!$C:$C,C5087,Movimentacao!$A:$A,A5087)</f>
        <v>11905</v>
      </c>
      <c r="E5087" s="2">
        <v>1.07</v>
      </c>
      <c r="F5087" s="2">
        <f t="shared" si="80"/>
        <v>12738.35</v>
      </c>
    </row>
    <row r="5088" spans="1:6" x14ac:dyDescent="0.25">
      <c r="A5088" s="4">
        <v>44690</v>
      </c>
      <c r="B5088" t="s">
        <v>12</v>
      </c>
      <c r="C5088" t="s">
        <v>2696</v>
      </c>
      <c r="D5088" s="7">
        <f>SUMIFS($D:$D,$C:$C,C5088,$A:$A,_xlfn.MAXIFS($A:$A,$A:$A,"&lt;"&amp;A5088))+SUMIFS(Movimentacao!$D:$D,Movimentacao!$C:$C,C5088,Movimentacao!$A:$A,A5088)</f>
        <v>123765</v>
      </c>
      <c r="E5088" s="2">
        <v>98.95</v>
      </c>
      <c r="F5088" s="2">
        <f t="shared" si="80"/>
        <v>12246546.75</v>
      </c>
    </row>
    <row r="5089" spans="1:6" x14ac:dyDescent="0.25">
      <c r="A5089" s="4">
        <v>44690</v>
      </c>
      <c r="B5089" t="s">
        <v>12</v>
      </c>
      <c r="C5089" t="s">
        <v>2694</v>
      </c>
      <c r="D5089" s="7">
        <f>SUMIFS($D:$D,$C:$C,C5089,$A:$A,_xlfn.MAXIFS($A:$A,$A:$A,"&lt;"&amp;A5089))+SUMIFS(Movimentacao!$D:$D,Movimentacao!$C:$C,C5089,Movimentacao!$A:$A,A5089)</f>
        <v>39976</v>
      </c>
      <c r="E5089" s="2">
        <v>101.61</v>
      </c>
      <c r="F5089" s="2">
        <f t="shared" si="80"/>
        <v>4061961.36</v>
      </c>
    </row>
    <row r="5090" spans="1:6" x14ac:dyDescent="0.25">
      <c r="A5090" s="4">
        <v>44690</v>
      </c>
      <c r="B5090" t="s">
        <v>12</v>
      </c>
      <c r="C5090" t="s">
        <v>2690</v>
      </c>
      <c r="D5090" s="7">
        <f>SUMIFS($D:$D,$C:$C,C5090,$A:$A,_xlfn.MAXIFS($A:$A,$A:$A,"&lt;"&amp;A5090))+SUMIFS(Movimentacao!$D:$D,Movimentacao!$C:$C,C5090,Movimentacao!$A:$A,A5090)</f>
        <v>56908</v>
      </c>
      <c r="E5090" s="2">
        <v>91.26</v>
      </c>
      <c r="F5090" s="2">
        <f t="shared" si="80"/>
        <v>5193424.08</v>
      </c>
    </row>
    <row r="5091" spans="1:6" x14ac:dyDescent="0.25">
      <c r="A5091" s="4">
        <v>44690</v>
      </c>
      <c r="B5091" t="s">
        <v>12</v>
      </c>
      <c r="C5091" t="s">
        <v>2685</v>
      </c>
      <c r="D5091" s="7">
        <f>SUMIFS($D:$D,$C:$C,C5091,$A:$A,_xlfn.MAXIFS($A:$A,$A:$A,"&lt;"&amp;A5091))+SUMIFS(Movimentacao!$D:$D,Movimentacao!$C:$C,C5091,Movimentacao!$A:$A,A5091)</f>
        <v>120781</v>
      </c>
      <c r="E5091" s="2">
        <v>100.84</v>
      </c>
      <c r="F5091" s="2">
        <f t="shared" si="80"/>
        <v>12179556.040000001</v>
      </c>
    </row>
    <row r="5092" spans="1:6" x14ac:dyDescent="0.25">
      <c r="A5092" s="4">
        <v>44690</v>
      </c>
      <c r="B5092" t="s">
        <v>12</v>
      </c>
      <c r="C5092" t="s">
        <v>2689</v>
      </c>
      <c r="D5092" s="7">
        <f>SUMIFS($D:$D,$C:$C,C5092,$A:$A,_xlfn.MAXIFS($A:$A,$A:$A,"&lt;"&amp;A5092))+SUMIFS(Movimentacao!$D:$D,Movimentacao!$C:$C,C5092,Movimentacao!$A:$A,A5092)</f>
        <v>240607</v>
      </c>
      <c r="E5092" s="2">
        <v>101.15</v>
      </c>
      <c r="F5092" s="2">
        <f t="shared" si="80"/>
        <v>24337398.050000001</v>
      </c>
    </row>
    <row r="5093" spans="1:6" x14ac:dyDescent="0.25">
      <c r="A5093" s="4">
        <v>44690</v>
      </c>
      <c r="B5093" t="s">
        <v>12</v>
      </c>
      <c r="C5093" t="s">
        <v>2687</v>
      </c>
      <c r="D5093" s="7">
        <f>SUMIFS($D:$D,$C:$C,C5093,$A:$A,_xlfn.MAXIFS($A:$A,$A:$A,"&lt;"&amp;A5093))+SUMIFS(Movimentacao!$D:$D,Movimentacao!$C:$C,C5093,Movimentacao!$A:$A,A5093)</f>
        <v>51911</v>
      </c>
      <c r="E5093" s="2">
        <v>71.64</v>
      </c>
      <c r="F5093" s="2">
        <f t="shared" si="80"/>
        <v>3718904.04</v>
      </c>
    </row>
    <row r="5094" spans="1:6" x14ac:dyDescent="0.25">
      <c r="A5094" s="4">
        <v>44690</v>
      </c>
      <c r="B5094" t="s">
        <v>12</v>
      </c>
      <c r="C5094" t="s">
        <v>2680</v>
      </c>
      <c r="D5094" s="7">
        <f>SUMIFS($D:$D,$C:$C,C5094,$A:$A,_xlfn.MAXIFS($A:$A,$A:$A,"&lt;"&amp;A5094))+SUMIFS(Movimentacao!$D:$D,Movimentacao!$C:$C,C5094,Movimentacao!$A:$A,A5094)</f>
        <v>120633</v>
      </c>
      <c r="E5094" s="2">
        <v>100.8</v>
      </c>
      <c r="F5094" s="2">
        <f t="shared" si="80"/>
        <v>12159806.4</v>
      </c>
    </row>
    <row r="5095" spans="1:6" x14ac:dyDescent="0.25">
      <c r="A5095" s="4">
        <v>44690</v>
      </c>
      <c r="B5095" t="s">
        <v>12</v>
      </c>
      <c r="C5095" t="s">
        <v>2672</v>
      </c>
      <c r="D5095" s="7">
        <f>SUMIFS($D:$D,$C:$C,C5095,$A:$A,_xlfn.MAXIFS($A:$A,$A:$A,"&lt;"&amp;A5095))+SUMIFS(Movimentacao!$D:$D,Movimentacao!$C:$C,C5095,Movimentacao!$A:$A,A5095)</f>
        <v>11767</v>
      </c>
      <c r="E5095" s="2">
        <v>73.22</v>
      </c>
      <c r="F5095" s="2">
        <f t="shared" si="80"/>
        <v>861579.74</v>
      </c>
    </row>
    <row r="5096" spans="1:6" x14ac:dyDescent="0.25">
      <c r="A5096" s="4">
        <v>44690</v>
      </c>
      <c r="B5096" t="s">
        <v>12</v>
      </c>
      <c r="C5096" t="s">
        <v>47</v>
      </c>
      <c r="D5096" s="7">
        <f>SUMIFS($D:$D,$C:$C,C5096,$A:$A,_xlfn.MAXIFS($A:$A,$A:$A,"&lt;"&amp;A5096))+SUMIFS(Movimentacao!$D:$D,Movimentacao!$C:$C,C5096,Movimentacao!$A:$A,A5096)</f>
        <v>62577</v>
      </c>
      <c r="E5096" s="2">
        <v>78.62</v>
      </c>
      <c r="F5096" s="2">
        <f t="shared" si="80"/>
        <v>4919803.74</v>
      </c>
    </row>
    <row r="5097" spans="1:6" x14ac:dyDescent="0.25">
      <c r="A5097" s="4">
        <v>44690</v>
      </c>
      <c r="B5097" t="s">
        <v>12</v>
      </c>
      <c r="C5097" t="s">
        <v>56</v>
      </c>
      <c r="D5097" s="7">
        <f>SUMIFS($D:$D,$C:$C,C5097,$A:$A,_xlfn.MAXIFS($A:$A,$A:$A,"&lt;"&amp;A5097))+SUMIFS(Movimentacao!$D:$D,Movimentacao!$C:$C,C5097,Movimentacao!$A:$A,A5097)</f>
        <v>23299</v>
      </c>
      <c r="E5097" s="2">
        <v>94.01</v>
      </c>
      <c r="F5097" s="2">
        <f t="shared" si="80"/>
        <v>2190338.9900000002</v>
      </c>
    </row>
    <row r="5098" spans="1:6" x14ac:dyDescent="0.25">
      <c r="A5098" s="4">
        <v>44690</v>
      </c>
      <c r="B5098" t="s">
        <v>12</v>
      </c>
      <c r="C5098" t="s">
        <v>55</v>
      </c>
      <c r="D5098" s="7">
        <f>SUMIFS($D:$D,$C:$C,C5098,$A:$A,_xlfn.MAXIFS($A:$A,$A:$A,"&lt;"&amp;A5098))+SUMIFS(Movimentacao!$D:$D,Movimentacao!$C:$C,C5098,Movimentacao!$A:$A,A5098)</f>
        <v>30794</v>
      </c>
      <c r="E5098" s="2">
        <v>92.23</v>
      </c>
      <c r="F5098" s="2">
        <f t="shared" si="80"/>
        <v>2840130.62</v>
      </c>
    </row>
    <row r="5099" spans="1:6" x14ac:dyDescent="0.25">
      <c r="A5099" s="4">
        <v>44690</v>
      </c>
      <c r="B5099" t="s">
        <v>12</v>
      </c>
      <c r="C5099" t="s">
        <v>54</v>
      </c>
      <c r="D5099" s="7">
        <f>SUMIFS($D:$D,$C:$C,C5099,$A:$A,_xlfn.MAXIFS($A:$A,$A:$A,"&lt;"&amp;A5099))+SUMIFS(Movimentacao!$D:$D,Movimentacao!$C:$C,C5099,Movimentacao!$A:$A,A5099)</f>
        <v>84256</v>
      </c>
      <c r="E5099" s="2">
        <v>45.87</v>
      </c>
      <c r="F5099" s="2">
        <f t="shared" si="80"/>
        <v>3864822.7199999997</v>
      </c>
    </row>
    <row r="5100" spans="1:6" x14ac:dyDescent="0.25">
      <c r="A5100" s="4">
        <v>44690</v>
      </c>
      <c r="B5100" t="s">
        <v>12</v>
      </c>
      <c r="C5100" t="s">
        <v>52</v>
      </c>
      <c r="D5100" s="7">
        <f>SUMIFS($D:$D,$C:$C,C5100,$A:$A,_xlfn.MAXIFS($A:$A,$A:$A,"&lt;"&amp;A5100))+SUMIFS(Movimentacao!$D:$D,Movimentacao!$C:$C,C5100,Movimentacao!$A:$A,A5100)</f>
        <v>127632</v>
      </c>
      <c r="E5100" s="2">
        <v>94.12</v>
      </c>
      <c r="F5100" s="2">
        <f t="shared" si="80"/>
        <v>12012723.84</v>
      </c>
    </row>
    <row r="5101" spans="1:6" x14ac:dyDescent="0.25">
      <c r="A5101" s="4">
        <v>44690</v>
      </c>
      <c r="B5101" t="s">
        <v>12</v>
      </c>
      <c r="C5101" t="s">
        <v>51</v>
      </c>
      <c r="D5101" s="7">
        <f>SUMIFS($D:$D,$C:$C,C5101,$A:$A,_xlfn.MAXIFS($A:$A,$A:$A,"&lt;"&amp;A5101))+SUMIFS(Movimentacao!$D:$D,Movimentacao!$C:$C,C5101,Movimentacao!$A:$A,A5101)</f>
        <v>42034</v>
      </c>
      <c r="E5101" s="2">
        <v>116.5</v>
      </c>
      <c r="F5101" s="2">
        <f t="shared" si="80"/>
        <v>4896961</v>
      </c>
    </row>
    <row r="5102" spans="1:6" x14ac:dyDescent="0.25">
      <c r="A5102" s="4">
        <v>44690</v>
      </c>
      <c r="B5102" t="s">
        <v>12</v>
      </c>
      <c r="C5102" t="s">
        <v>50</v>
      </c>
      <c r="D5102" s="7">
        <f>SUMIFS($D:$D,$C:$C,C5102,$A:$A,_xlfn.MAXIFS($A:$A,$A:$A,"&lt;"&amp;A5102))+SUMIFS(Movimentacao!$D:$D,Movimentacao!$C:$C,C5102,Movimentacao!$A:$A,A5102)</f>
        <v>55324</v>
      </c>
      <c r="E5102" s="2">
        <v>96.74</v>
      </c>
      <c r="F5102" s="2">
        <f t="shared" si="80"/>
        <v>5352043.76</v>
      </c>
    </row>
    <row r="5103" spans="1:6" x14ac:dyDescent="0.25">
      <c r="A5103" s="4">
        <v>44690</v>
      </c>
      <c r="B5103" t="s">
        <v>12</v>
      </c>
      <c r="C5103" t="s">
        <v>49</v>
      </c>
      <c r="D5103" s="7">
        <f>SUMIFS($D:$D,$C:$C,C5103,$A:$A,_xlfn.MAXIFS($A:$A,$A:$A,"&lt;"&amp;A5103))+SUMIFS(Movimentacao!$D:$D,Movimentacao!$C:$C,C5103,Movimentacao!$A:$A,A5103)</f>
        <v>32774</v>
      </c>
      <c r="E5103" s="2">
        <v>75.25</v>
      </c>
      <c r="F5103" s="2">
        <f t="shared" si="80"/>
        <v>2466243.5</v>
      </c>
    </row>
    <row r="5104" spans="1:6" x14ac:dyDescent="0.25">
      <c r="A5104" s="4">
        <v>44690</v>
      </c>
      <c r="B5104" t="s">
        <v>12</v>
      </c>
      <c r="C5104" t="s">
        <v>48</v>
      </c>
      <c r="D5104" s="7">
        <f>SUMIFS($D:$D,$C:$C,C5104,$A:$A,_xlfn.MAXIFS($A:$A,$A:$A,"&lt;"&amp;A5104))+SUMIFS(Movimentacao!$D:$D,Movimentacao!$C:$C,C5104,Movimentacao!$A:$A,A5104)</f>
        <v>30154</v>
      </c>
      <c r="E5104" s="2">
        <v>99.25</v>
      </c>
      <c r="F5104" s="2">
        <f t="shared" si="80"/>
        <v>2992784.5</v>
      </c>
    </row>
    <row r="5105" spans="1:6" x14ac:dyDescent="0.25">
      <c r="A5105" s="4">
        <v>44690</v>
      </c>
      <c r="B5105" t="s">
        <v>12</v>
      </c>
      <c r="C5105" t="s">
        <v>2671</v>
      </c>
      <c r="D5105" s="7">
        <f>SUMIFS($D:$D,$C:$C,C5105,$A:$A,_xlfn.MAXIFS($A:$A,$A:$A,"&lt;"&amp;A5105))+SUMIFS(Movimentacao!$D:$D,Movimentacao!$C:$C,C5105,Movimentacao!$A:$A,A5105)</f>
        <v>26649</v>
      </c>
      <c r="E5105" s="2">
        <v>176.7</v>
      </c>
      <c r="F5105" s="2">
        <f t="shared" si="80"/>
        <v>4708878.3</v>
      </c>
    </row>
    <row r="5106" spans="1:6" x14ac:dyDescent="0.25">
      <c r="A5106" s="4">
        <v>44691</v>
      </c>
      <c r="B5106" t="s">
        <v>12</v>
      </c>
      <c r="C5106" t="s">
        <v>2682</v>
      </c>
      <c r="D5106" s="7">
        <f>SUMIFS($D:$D,$C:$C,C5106,$A:$A,_xlfn.MAXIFS($A:$A,$A:$A,"&lt;"&amp;A5106))+SUMIFS(Movimentacao!$D:$D,Movimentacao!$C:$C,C5106,Movimentacao!$A:$A,A5106)</f>
        <v>67528</v>
      </c>
      <c r="E5106" s="2">
        <v>90</v>
      </c>
      <c r="F5106" s="2">
        <f t="shared" si="80"/>
        <v>6077520</v>
      </c>
    </row>
    <row r="5107" spans="1:6" x14ac:dyDescent="0.25">
      <c r="A5107" s="4">
        <v>44691</v>
      </c>
      <c r="B5107" t="s">
        <v>12</v>
      </c>
      <c r="C5107" t="s">
        <v>2687</v>
      </c>
      <c r="D5107" s="7">
        <f>SUMIFS($D:$D,$C:$C,C5107,$A:$A,_xlfn.MAXIFS($A:$A,$A:$A,"&lt;"&amp;A5107))+SUMIFS(Movimentacao!$D:$D,Movimentacao!$C:$C,C5107,Movimentacao!$A:$A,A5107)</f>
        <v>51911</v>
      </c>
      <c r="E5107" s="2">
        <v>71.760000000000005</v>
      </c>
      <c r="F5107" s="2">
        <f t="shared" si="80"/>
        <v>3725133.3600000003</v>
      </c>
    </row>
    <row r="5108" spans="1:6" x14ac:dyDescent="0.25">
      <c r="A5108" s="4">
        <v>44691</v>
      </c>
      <c r="B5108" t="s">
        <v>12</v>
      </c>
      <c r="C5108" t="s">
        <v>2689</v>
      </c>
      <c r="D5108" s="7">
        <f>SUMIFS($D:$D,$C:$C,C5108,$A:$A,_xlfn.MAXIFS($A:$A,$A:$A,"&lt;"&amp;A5108))+SUMIFS(Movimentacao!$D:$D,Movimentacao!$C:$C,C5108,Movimentacao!$A:$A,A5108)</f>
        <v>240607</v>
      </c>
      <c r="E5108" s="2">
        <v>100.96</v>
      </c>
      <c r="F5108" s="2">
        <f t="shared" si="80"/>
        <v>24291682.719999999</v>
      </c>
    </row>
    <row r="5109" spans="1:6" x14ac:dyDescent="0.25">
      <c r="A5109" s="4">
        <v>44691</v>
      </c>
      <c r="B5109" t="s">
        <v>12</v>
      </c>
      <c r="C5109" t="s">
        <v>2685</v>
      </c>
      <c r="D5109" s="7">
        <f>SUMIFS($D:$D,$C:$C,C5109,$A:$A,_xlfn.MAXIFS($A:$A,$A:$A,"&lt;"&amp;A5109))+SUMIFS(Movimentacao!$D:$D,Movimentacao!$C:$C,C5109,Movimentacao!$A:$A,A5109)</f>
        <v>120781</v>
      </c>
      <c r="E5109" s="2">
        <v>100.9</v>
      </c>
      <c r="F5109" s="2">
        <f t="shared" si="80"/>
        <v>12186802.9</v>
      </c>
    </row>
    <row r="5110" spans="1:6" x14ac:dyDescent="0.25">
      <c r="A5110" s="4">
        <v>44691</v>
      </c>
      <c r="B5110" t="s">
        <v>12</v>
      </c>
      <c r="C5110" t="s">
        <v>2680</v>
      </c>
      <c r="D5110" s="7">
        <f>SUMIFS($D:$D,$C:$C,C5110,$A:$A,_xlfn.MAXIFS($A:$A,$A:$A,"&lt;"&amp;A5110))+SUMIFS(Movimentacao!$D:$D,Movimentacao!$C:$C,C5110,Movimentacao!$A:$A,A5110)</f>
        <v>120633</v>
      </c>
      <c r="E5110" s="2">
        <v>99.77</v>
      </c>
      <c r="F5110" s="2">
        <f t="shared" si="80"/>
        <v>12035554.41</v>
      </c>
    </row>
    <row r="5111" spans="1:6" x14ac:dyDescent="0.25">
      <c r="A5111" s="4">
        <v>44691</v>
      </c>
      <c r="B5111" t="s">
        <v>12</v>
      </c>
      <c r="C5111" t="s">
        <v>2694</v>
      </c>
      <c r="D5111" s="7">
        <f>SUMIFS($D:$D,$C:$C,C5111,$A:$A,_xlfn.MAXIFS($A:$A,$A:$A,"&lt;"&amp;A5111))+SUMIFS(Movimentacao!$D:$D,Movimentacao!$C:$C,C5111,Movimentacao!$A:$A,A5111)</f>
        <v>39976</v>
      </c>
      <c r="E5111" s="2">
        <v>101.9</v>
      </c>
      <c r="F5111" s="2">
        <f t="shared" si="80"/>
        <v>4073554.4000000004</v>
      </c>
    </row>
    <row r="5112" spans="1:6" x14ac:dyDescent="0.25">
      <c r="A5112" s="4">
        <v>44691</v>
      </c>
      <c r="B5112" t="s">
        <v>12</v>
      </c>
      <c r="C5112" t="s">
        <v>2696</v>
      </c>
      <c r="D5112" s="7">
        <f>SUMIFS($D:$D,$C:$C,C5112,$A:$A,_xlfn.MAXIFS($A:$A,$A:$A,"&lt;"&amp;A5112))+SUMIFS(Movimentacao!$D:$D,Movimentacao!$C:$C,C5112,Movimentacao!$A:$A,A5112)</f>
        <v>123765</v>
      </c>
      <c r="E5112" s="2">
        <v>99.03</v>
      </c>
      <c r="F5112" s="2">
        <f t="shared" si="80"/>
        <v>12256447.949999999</v>
      </c>
    </row>
    <row r="5113" spans="1:6" x14ac:dyDescent="0.25">
      <c r="A5113" s="4">
        <v>44691</v>
      </c>
      <c r="B5113" t="s">
        <v>12</v>
      </c>
      <c r="C5113" t="s">
        <v>2688</v>
      </c>
      <c r="D5113" s="7">
        <f>SUMIFS($D:$D,$C:$C,C5113,$A:$A,_xlfn.MAXIFS($A:$A,$A:$A,"&lt;"&amp;A5113))+SUMIFS(Movimentacao!$D:$D,Movimentacao!$C:$C,C5113,Movimentacao!$A:$A,A5113)</f>
        <v>11905</v>
      </c>
      <c r="E5113" s="2">
        <v>0.22</v>
      </c>
      <c r="F5113" s="2">
        <f t="shared" si="80"/>
        <v>2619.1</v>
      </c>
    </row>
    <row r="5114" spans="1:6" x14ac:dyDescent="0.25">
      <c r="A5114" s="4">
        <v>44691</v>
      </c>
      <c r="B5114" t="s">
        <v>12</v>
      </c>
      <c r="C5114" t="s">
        <v>2690</v>
      </c>
      <c r="D5114" s="7">
        <f>SUMIFS($D:$D,$C:$C,C5114,$A:$A,_xlfn.MAXIFS($A:$A,$A:$A,"&lt;"&amp;A5114))+SUMIFS(Movimentacao!$D:$D,Movimentacao!$C:$C,C5114,Movimentacao!$A:$A,A5114)</f>
        <v>56908</v>
      </c>
      <c r="E5114" s="2">
        <v>91.1</v>
      </c>
      <c r="F5114" s="2">
        <f t="shared" si="80"/>
        <v>5184318.8</v>
      </c>
    </row>
    <row r="5115" spans="1:6" x14ac:dyDescent="0.25">
      <c r="A5115" s="4">
        <v>44691</v>
      </c>
      <c r="B5115" t="s">
        <v>12</v>
      </c>
      <c r="C5115" t="s">
        <v>2672</v>
      </c>
      <c r="D5115" s="7">
        <f>SUMIFS($D:$D,$C:$C,C5115,$A:$A,_xlfn.MAXIFS($A:$A,$A:$A,"&lt;"&amp;A5115))+SUMIFS(Movimentacao!$D:$D,Movimentacao!$C:$C,C5115,Movimentacao!$A:$A,A5115)</f>
        <v>11767</v>
      </c>
      <c r="E5115" s="2">
        <v>73.33</v>
      </c>
      <c r="F5115" s="2">
        <f t="shared" si="80"/>
        <v>862874.11</v>
      </c>
    </row>
    <row r="5116" spans="1:6" x14ac:dyDescent="0.25">
      <c r="A5116" s="4">
        <v>44691</v>
      </c>
      <c r="B5116" t="s">
        <v>12</v>
      </c>
      <c r="C5116" t="s">
        <v>2671</v>
      </c>
      <c r="D5116" s="7">
        <f>SUMIFS($D:$D,$C:$C,C5116,$A:$A,_xlfn.MAXIFS($A:$A,$A:$A,"&lt;"&amp;A5116))+SUMIFS(Movimentacao!$D:$D,Movimentacao!$C:$C,C5116,Movimentacao!$A:$A,A5116)</f>
        <v>26649</v>
      </c>
      <c r="E5116" s="2">
        <v>174</v>
      </c>
      <c r="F5116" s="2">
        <f t="shared" si="80"/>
        <v>4636926</v>
      </c>
    </row>
    <row r="5117" spans="1:6" x14ac:dyDescent="0.25">
      <c r="A5117" s="4">
        <v>44691</v>
      </c>
      <c r="B5117" t="s">
        <v>12</v>
      </c>
      <c r="C5117" t="s">
        <v>56</v>
      </c>
      <c r="D5117" s="7">
        <f>SUMIFS($D:$D,$C:$C,C5117,$A:$A,_xlfn.MAXIFS($A:$A,$A:$A,"&lt;"&amp;A5117))+SUMIFS(Movimentacao!$D:$D,Movimentacao!$C:$C,C5117,Movimentacao!$A:$A,A5117)</f>
        <v>23299</v>
      </c>
      <c r="E5117" s="2">
        <v>94</v>
      </c>
      <c r="F5117" s="2">
        <f t="shared" si="80"/>
        <v>2190106</v>
      </c>
    </row>
    <row r="5118" spans="1:6" x14ac:dyDescent="0.25">
      <c r="A5118" s="4">
        <v>44691</v>
      </c>
      <c r="B5118" t="s">
        <v>12</v>
      </c>
      <c r="C5118" t="s">
        <v>55</v>
      </c>
      <c r="D5118" s="7">
        <f>SUMIFS($D:$D,$C:$C,C5118,$A:$A,_xlfn.MAXIFS($A:$A,$A:$A,"&lt;"&amp;A5118))+SUMIFS(Movimentacao!$D:$D,Movimentacao!$C:$C,C5118,Movimentacao!$A:$A,A5118)</f>
        <v>30794</v>
      </c>
      <c r="E5118" s="2">
        <v>94.63</v>
      </c>
      <c r="F5118" s="2">
        <f t="shared" si="80"/>
        <v>2914036.2199999997</v>
      </c>
    </row>
    <row r="5119" spans="1:6" x14ac:dyDescent="0.25">
      <c r="A5119" s="4">
        <v>44691</v>
      </c>
      <c r="B5119" t="s">
        <v>12</v>
      </c>
      <c r="C5119" t="s">
        <v>54</v>
      </c>
      <c r="D5119" s="7">
        <f>SUMIFS($D:$D,$C:$C,C5119,$A:$A,_xlfn.MAXIFS($A:$A,$A:$A,"&lt;"&amp;A5119))+SUMIFS(Movimentacao!$D:$D,Movimentacao!$C:$C,C5119,Movimentacao!$A:$A,A5119)</f>
        <v>84256</v>
      </c>
      <c r="E5119" s="2">
        <v>45.75</v>
      </c>
      <c r="F5119" s="2">
        <f t="shared" si="80"/>
        <v>3854712</v>
      </c>
    </row>
    <row r="5120" spans="1:6" x14ac:dyDescent="0.25">
      <c r="A5120" s="4">
        <v>44691</v>
      </c>
      <c r="B5120" t="s">
        <v>12</v>
      </c>
      <c r="C5120" t="s">
        <v>52</v>
      </c>
      <c r="D5120" s="7">
        <f>SUMIFS($D:$D,$C:$C,C5120,$A:$A,_xlfn.MAXIFS($A:$A,$A:$A,"&lt;"&amp;A5120))+SUMIFS(Movimentacao!$D:$D,Movimentacao!$C:$C,C5120,Movimentacao!$A:$A,A5120)</f>
        <v>127632</v>
      </c>
      <c r="E5120" s="2">
        <v>94.64</v>
      </c>
      <c r="F5120" s="2">
        <f t="shared" si="80"/>
        <v>12079092.48</v>
      </c>
    </row>
    <row r="5121" spans="1:6" x14ac:dyDescent="0.25">
      <c r="A5121" s="4">
        <v>44691</v>
      </c>
      <c r="B5121" t="s">
        <v>12</v>
      </c>
      <c r="C5121" t="s">
        <v>51</v>
      </c>
      <c r="D5121" s="7">
        <f>SUMIFS($D:$D,$C:$C,C5121,$A:$A,_xlfn.MAXIFS($A:$A,$A:$A,"&lt;"&amp;A5121))+SUMIFS(Movimentacao!$D:$D,Movimentacao!$C:$C,C5121,Movimentacao!$A:$A,A5121)</f>
        <v>42034</v>
      </c>
      <c r="E5121" s="2">
        <v>117.61</v>
      </c>
      <c r="F5121" s="2">
        <f t="shared" si="80"/>
        <v>4943618.74</v>
      </c>
    </row>
    <row r="5122" spans="1:6" x14ac:dyDescent="0.25">
      <c r="A5122" s="4">
        <v>44691</v>
      </c>
      <c r="B5122" t="s">
        <v>12</v>
      </c>
      <c r="C5122" t="s">
        <v>50</v>
      </c>
      <c r="D5122" s="7">
        <f>SUMIFS($D:$D,$C:$C,C5122,$A:$A,_xlfn.MAXIFS($A:$A,$A:$A,"&lt;"&amp;A5122))+SUMIFS(Movimentacao!$D:$D,Movimentacao!$C:$C,C5122,Movimentacao!$A:$A,A5122)</f>
        <v>55324</v>
      </c>
      <c r="E5122" s="2">
        <v>97.3</v>
      </c>
      <c r="F5122" s="2">
        <f t="shared" si="80"/>
        <v>5383025.2000000002</v>
      </c>
    </row>
    <row r="5123" spans="1:6" x14ac:dyDescent="0.25">
      <c r="A5123" s="4">
        <v>44691</v>
      </c>
      <c r="B5123" t="s">
        <v>12</v>
      </c>
      <c r="C5123" t="s">
        <v>49</v>
      </c>
      <c r="D5123" s="7">
        <f>SUMIFS($D:$D,$C:$C,C5123,$A:$A,_xlfn.MAXIFS($A:$A,$A:$A,"&lt;"&amp;A5123))+SUMIFS(Movimentacao!$D:$D,Movimentacao!$C:$C,C5123,Movimentacao!$A:$A,A5123)</f>
        <v>32774</v>
      </c>
      <c r="E5123" s="2">
        <v>75.599999999999994</v>
      </c>
      <c r="F5123" s="2">
        <f t="shared" si="80"/>
        <v>2477714.4</v>
      </c>
    </row>
    <row r="5124" spans="1:6" x14ac:dyDescent="0.25">
      <c r="A5124" s="4">
        <v>44691</v>
      </c>
      <c r="B5124" t="s">
        <v>12</v>
      </c>
      <c r="C5124" t="s">
        <v>48</v>
      </c>
      <c r="D5124" s="7">
        <f>SUMIFS($D:$D,$C:$C,C5124,$A:$A,_xlfn.MAXIFS($A:$A,$A:$A,"&lt;"&amp;A5124))+SUMIFS(Movimentacao!$D:$D,Movimentacao!$C:$C,C5124,Movimentacao!$A:$A,A5124)</f>
        <v>30154</v>
      </c>
      <c r="E5124" s="2">
        <v>98.98</v>
      </c>
      <c r="F5124" s="2">
        <f t="shared" si="80"/>
        <v>2984642.92</v>
      </c>
    </row>
    <row r="5125" spans="1:6" x14ac:dyDescent="0.25">
      <c r="A5125" s="4">
        <v>44691</v>
      </c>
      <c r="B5125" t="s">
        <v>12</v>
      </c>
      <c r="C5125" t="s">
        <v>47</v>
      </c>
      <c r="D5125" s="7">
        <f>SUMIFS($D:$D,$C:$C,C5125,$A:$A,_xlfn.MAXIFS($A:$A,$A:$A,"&lt;"&amp;A5125))+SUMIFS(Movimentacao!$D:$D,Movimentacao!$C:$C,C5125,Movimentacao!$A:$A,A5125)</f>
        <v>62577</v>
      </c>
      <c r="E5125" s="2">
        <v>78.989999999999995</v>
      </c>
      <c r="F5125" s="2">
        <f t="shared" si="80"/>
        <v>4942957.2299999995</v>
      </c>
    </row>
    <row r="5126" spans="1:6" x14ac:dyDescent="0.25">
      <c r="A5126" s="4">
        <v>44692</v>
      </c>
      <c r="B5126" t="s">
        <v>12</v>
      </c>
      <c r="C5126" t="s">
        <v>2682</v>
      </c>
      <c r="D5126" s="7">
        <f>SUMIFS($D:$D,$C:$C,C5126,$A:$A,_xlfn.MAXIFS($A:$A,$A:$A,"&lt;"&amp;A5126))+SUMIFS(Movimentacao!$D:$D,Movimentacao!$C:$C,C5126,Movimentacao!$A:$A,A5126)</f>
        <v>67528</v>
      </c>
      <c r="E5126" s="2">
        <v>89.85</v>
      </c>
      <c r="F5126" s="2">
        <f t="shared" si="80"/>
        <v>6067390.7999999998</v>
      </c>
    </row>
    <row r="5127" spans="1:6" x14ac:dyDescent="0.25">
      <c r="A5127" s="4">
        <v>44692</v>
      </c>
      <c r="B5127" t="s">
        <v>12</v>
      </c>
      <c r="C5127" t="s">
        <v>2687</v>
      </c>
      <c r="D5127" s="7">
        <f>SUMIFS($D:$D,$C:$C,C5127,$A:$A,_xlfn.MAXIFS($A:$A,$A:$A,"&lt;"&amp;A5127))+SUMIFS(Movimentacao!$D:$D,Movimentacao!$C:$C,C5127,Movimentacao!$A:$A,A5127)</f>
        <v>51911</v>
      </c>
      <c r="E5127" s="2">
        <v>68.900000000000006</v>
      </c>
      <c r="F5127" s="2">
        <f t="shared" si="80"/>
        <v>3576667.9000000004</v>
      </c>
    </row>
    <row r="5128" spans="1:6" x14ac:dyDescent="0.25">
      <c r="A5128" s="4">
        <v>44692</v>
      </c>
      <c r="B5128" t="s">
        <v>12</v>
      </c>
      <c r="C5128" t="s">
        <v>2689</v>
      </c>
      <c r="D5128" s="7">
        <f>SUMIFS($D:$D,$C:$C,C5128,$A:$A,_xlfn.MAXIFS($A:$A,$A:$A,"&lt;"&amp;A5128))+SUMIFS(Movimentacao!$D:$D,Movimentacao!$C:$C,C5128,Movimentacao!$A:$A,A5128)</f>
        <v>240607</v>
      </c>
      <c r="E5128" s="2">
        <v>100.5</v>
      </c>
      <c r="F5128" s="2">
        <f t="shared" si="80"/>
        <v>24181003.5</v>
      </c>
    </row>
    <row r="5129" spans="1:6" x14ac:dyDescent="0.25">
      <c r="A5129" s="4">
        <v>44692</v>
      </c>
      <c r="B5129" t="s">
        <v>12</v>
      </c>
      <c r="C5129" t="s">
        <v>2685</v>
      </c>
      <c r="D5129" s="7">
        <f>SUMIFS($D:$D,$C:$C,C5129,$A:$A,_xlfn.MAXIFS($A:$A,$A:$A,"&lt;"&amp;A5129))+SUMIFS(Movimentacao!$D:$D,Movimentacao!$C:$C,C5129,Movimentacao!$A:$A,A5129)</f>
        <v>120781</v>
      </c>
      <c r="E5129" s="2">
        <v>100.9</v>
      </c>
      <c r="F5129" s="2">
        <f t="shared" ref="F5129:F5192" si="81">D5129*E5129</f>
        <v>12186802.9</v>
      </c>
    </row>
    <row r="5130" spans="1:6" x14ac:dyDescent="0.25">
      <c r="A5130" s="4">
        <v>44692</v>
      </c>
      <c r="B5130" t="s">
        <v>12</v>
      </c>
      <c r="C5130" t="s">
        <v>2688</v>
      </c>
      <c r="D5130" s="7">
        <f>SUMIFS($D:$D,$C:$C,C5130,$A:$A,_xlfn.MAXIFS($A:$A,$A:$A,"&lt;"&amp;A5130))+SUMIFS(Movimentacao!$D:$D,Movimentacao!$C:$C,C5130,Movimentacao!$A:$A,A5130)</f>
        <v>0</v>
      </c>
      <c r="E5130" s="2">
        <v>0.1</v>
      </c>
      <c r="F5130" s="2">
        <f t="shared" si="81"/>
        <v>0</v>
      </c>
    </row>
    <row r="5131" spans="1:6" x14ac:dyDescent="0.25">
      <c r="A5131" s="4">
        <v>44692</v>
      </c>
      <c r="B5131" t="s">
        <v>12</v>
      </c>
      <c r="C5131" t="s">
        <v>2694</v>
      </c>
      <c r="D5131" s="7">
        <f>SUMIFS($D:$D,$C:$C,C5131,$A:$A,_xlfn.MAXIFS($A:$A,$A:$A,"&lt;"&amp;A5131))+SUMIFS(Movimentacao!$D:$D,Movimentacao!$C:$C,C5131,Movimentacao!$A:$A,A5131)</f>
        <v>39976</v>
      </c>
      <c r="E5131" s="2">
        <v>101.98</v>
      </c>
      <c r="F5131" s="2">
        <f t="shared" si="81"/>
        <v>4076752.48</v>
      </c>
    </row>
    <row r="5132" spans="1:6" x14ac:dyDescent="0.25">
      <c r="A5132" s="4">
        <v>44692</v>
      </c>
      <c r="B5132" t="s">
        <v>12</v>
      </c>
      <c r="C5132" t="s">
        <v>2696</v>
      </c>
      <c r="D5132" s="7">
        <f>SUMIFS($D:$D,$C:$C,C5132,$A:$A,_xlfn.MAXIFS($A:$A,$A:$A,"&lt;"&amp;A5132))+SUMIFS(Movimentacao!$D:$D,Movimentacao!$C:$C,C5132,Movimentacao!$A:$A,A5132)</f>
        <v>123765</v>
      </c>
      <c r="E5132" s="2">
        <v>98.94</v>
      </c>
      <c r="F5132" s="2">
        <f t="shared" si="81"/>
        <v>12245309.1</v>
      </c>
    </row>
    <row r="5133" spans="1:6" x14ac:dyDescent="0.25">
      <c r="A5133" s="4">
        <v>44692</v>
      </c>
      <c r="B5133" t="s">
        <v>12</v>
      </c>
      <c r="C5133" t="s">
        <v>2680</v>
      </c>
      <c r="D5133" s="7">
        <f>SUMIFS($D:$D,$C:$C,C5133,$A:$A,_xlfn.MAXIFS($A:$A,$A:$A,"&lt;"&amp;A5133))+SUMIFS(Movimentacao!$D:$D,Movimentacao!$C:$C,C5133,Movimentacao!$A:$A,A5133)</f>
        <v>120633</v>
      </c>
      <c r="E5133" s="2">
        <v>99.98</v>
      </c>
      <c r="F5133" s="2">
        <f t="shared" si="81"/>
        <v>12060887.34</v>
      </c>
    </row>
    <row r="5134" spans="1:6" x14ac:dyDescent="0.25">
      <c r="A5134" s="4">
        <v>44692</v>
      </c>
      <c r="B5134" t="s">
        <v>12</v>
      </c>
      <c r="C5134" t="s">
        <v>2690</v>
      </c>
      <c r="D5134" s="7">
        <f>SUMIFS($D:$D,$C:$C,C5134,$A:$A,_xlfn.MAXIFS($A:$A,$A:$A,"&lt;"&amp;A5134))+SUMIFS(Movimentacao!$D:$D,Movimentacao!$C:$C,C5134,Movimentacao!$A:$A,A5134)</f>
        <v>56908</v>
      </c>
      <c r="E5134" s="2">
        <v>90.89</v>
      </c>
      <c r="F5134" s="2">
        <f t="shared" si="81"/>
        <v>5172368.12</v>
      </c>
    </row>
    <row r="5135" spans="1:6" x14ac:dyDescent="0.25">
      <c r="A5135" s="4">
        <v>44692</v>
      </c>
      <c r="B5135" t="s">
        <v>12</v>
      </c>
      <c r="C5135" t="s">
        <v>2672</v>
      </c>
      <c r="D5135" s="7">
        <f>SUMIFS($D:$D,$C:$C,C5135,$A:$A,_xlfn.MAXIFS($A:$A,$A:$A,"&lt;"&amp;A5135))+SUMIFS(Movimentacao!$D:$D,Movimentacao!$C:$C,C5135,Movimentacao!$A:$A,A5135)</f>
        <v>11767</v>
      </c>
      <c r="E5135" s="2">
        <v>76.209999999999994</v>
      </c>
      <c r="F5135" s="2">
        <f t="shared" si="81"/>
        <v>896763.07</v>
      </c>
    </row>
    <row r="5136" spans="1:6" x14ac:dyDescent="0.25">
      <c r="A5136" s="4">
        <v>44692</v>
      </c>
      <c r="B5136" t="s">
        <v>12</v>
      </c>
      <c r="C5136" t="s">
        <v>2671</v>
      </c>
      <c r="D5136" s="7">
        <f>SUMIFS($D:$D,$C:$C,C5136,$A:$A,_xlfn.MAXIFS($A:$A,$A:$A,"&lt;"&amp;A5136))+SUMIFS(Movimentacao!$D:$D,Movimentacao!$C:$C,C5136,Movimentacao!$A:$A,A5136)</f>
        <v>26649</v>
      </c>
      <c r="E5136" s="2">
        <v>167.6</v>
      </c>
      <c r="F5136" s="2">
        <f t="shared" si="81"/>
        <v>4466372.3999999994</v>
      </c>
    </row>
    <row r="5137" spans="1:6" x14ac:dyDescent="0.25">
      <c r="A5137" s="4">
        <v>44692</v>
      </c>
      <c r="B5137" t="s">
        <v>12</v>
      </c>
      <c r="C5137" t="s">
        <v>56</v>
      </c>
      <c r="D5137" s="7">
        <f>SUMIFS($D:$D,$C:$C,C5137,$A:$A,_xlfn.MAXIFS($A:$A,$A:$A,"&lt;"&amp;A5137))+SUMIFS(Movimentacao!$D:$D,Movimentacao!$C:$C,C5137,Movimentacao!$A:$A,A5137)</f>
        <v>23299</v>
      </c>
      <c r="E5137" s="2">
        <v>94.15</v>
      </c>
      <c r="F5137" s="2">
        <f t="shared" si="81"/>
        <v>2193600.85</v>
      </c>
    </row>
    <row r="5138" spans="1:6" x14ac:dyDescent="0.25">
      <c r="A5138" s="4">
        <v>44692</v>
      </c>
      <c r="B5138" t="s">
        <v>12</v>
      </c>
      <c r="C5138" t="s">
        <v>48</v>
      </c>
      <c r="D5138" s="7">
        <f>SUMIFS($D:$D,$C:$C,C5138,$A:$A,_xlfn.MAXIFS($A:$A,$A:$A,"&lt;"&amp;A5138))+SUMIFS(Movimentacao!$D:$D,Movimentacao!$C:$C,C5138,Movimentacao!$A:$A,A5138)</f>
        <v>30154</v>
      </c>
      <c r="E5138" s="2">
        <v>97.13</v>
      </c>
      <c r="F5138" s="2">
        <f t="shared" si="81"/>
        <v>2928858.02</v>
      </c>
    </row>
    <row r="5139" spans="1:6" x14ac:dyDescent="0.25">
      <c r="A5139" s="4">
        <v>44692</v>
      </c>
      <c r="B5139" t="s">
        <v>12</v>
      </c>
      <c r="C5139" t="s">
        <v>49</v>
      </c>
      <c r="D5139" s="7">
        <f>SUMIFS($D:$D,$C:$C,C5139,$A:$A,_xlfn.MAXIFS($A:$A,$A:$A,"&lt;"&amp;A5139))+SUMIFS(Movimentacao!$D:$D,Movimentacao!$C:$C,C5139,Movimentacao!$A:$A,A5139)</f>
        <v>32774</v>
      </c>
      <c r="E5139" s="2">
        <v>76</v>
      </c>
      <c r="F5139" s="2">
        <f t="shared" si="81"/>
        <v>2490824</v>
      </c>
    </row>
    <row r="5140" spans="1:6" x14ac:dyDescent="0.25">
      <c r="A5140" s="4">
        <v>44692</v>
      </c>
      <c r="B5140" t="s">
        <v>12</v>
      </c>
      <c r="C5140" t="s">
        <v>50</v>
      </c>
      <c r="D5140" s="7">
        <f>SUMIFS($D:$D,$C:$C,C5140,$A:$A,_xlfn.MAXIFS($A:$A,$A:$A,"&lt;"&amp;A5140))+SUMIFS(Movimentacao!$D:$D,Movimentacao!$C:$C,C5140,Movimentacao!$A:$A,A5140)</f>
        <v>55324</v>
      </c>
      <c r="E5140" s="2">
        <v>97.77</v>
      </c>
      <c r="F5140" s="2">
        <f t="shared" si="81"/>
        <v>5409027.4799999995</v>
      </c>
    </row>
    <row r="5141" spans="1:6" x14ac:dyDescent="0.25">
      <c r="A5141" s="4">
        <v>44692</v>
      </c>
      <c r="B5141" t="s">
        <v>12</v>
      </c>
      <c r="C5141" t="s">
        <v>47</v>
      </c>
      <c r="D5141" s="7">
        <f>SUMIFS($D:$D,$C:$C,C5141,$A:$A,_xlfn.MAXIFS($A:$A,$A:$A,"&lt;"&amp;A5141))+SUMIFS(Movimentacao!$D:$D,Movimentacao!$C:$C,C5141,Movimentacao!$A:$A,A5141)</f>
        <v>62577</v>
      </c>
      <c r="E5141" s="2">
        <v>78.400000000000006</v>
      </c>
      <c r="F5141" s="2">
        <f t="shared" si="81"/>
        <v>4906036.8000000007</v>
      </c>
    </row>
    <row r="5142" spans="1:6" x14ac:dyDescent="0.25">
      <c r="A5142" s="4">
        <v>44692</v>
      </c>
      <c r="B5142" t="s">
        <v>12</v>
      </c>
      <c r="C5142" t="s">
        <v>52</v>
      </c>
      <c r="D5142" s="7">
        <f>SUMIFS($D:$D,$C:$C,C5142,$A:$A,_xlfn.MAXIFS($A:$A,$A:$A,"&lt;"&amp;A5142))+SUMIFS(Movimentacao!$D:$D,Movimentacao!$C:$C,C5142,Movimentacao!$A:$A,A5142)</f>
        <v>127632</v>
      </c>
      <c r="E5142" s="2">
        <v>93.9</v>
      </c>
      <c r="F5142" s="2">
        <f t="shared" si="81"/>
        <v>11984644.800000001</v>
      </c>
    </row>
    <row r="5143" spans="1:6" x14ac:dyDescent="0.25">
      <c r="A5143" s="4">
        <v>44692</v>
      </c>
      <c r="B5143" t="s">
        <v>12</v>
      </c>
      <c r="C5143" t="s">
        <v>54</v>
      </c>
      <c r="D5143" s="7">
        <f>SUMIFS($D:$D,$C:$C,C5143,$A:$A,_xlfn.MAXIFS($A:$A,$A:$A,"&lt;"&amp;A5143))+SUMIFS(Movimentacao!$D:$D,Movimentacao!$C:$C,C5143,Movimentacao!$A:$A,A5143)</f>
        <v>84256</v>
      </c>
      <c r="E5143" s="2">
        <v>45.95</v>
      </c>
      <c r="F5143" s="2">
        <f t="shared" si="81"/>
        <v>3871563.2</v>
      </c>
    </row>
    <row r="5144" spans="1:6" x14ac:dyDescent="0.25">
      <c r="A5144" s="4">
        <v>44692</v>
      </c>
      <c r="B5144" t="s">
        <v>12</v>
      </c>
      <c r="C5144" t="s">
        <v>55</v>
      </c>
      <c r="D5144" s="7">
        <f>SUMIFS($D:$D,$C:$C,C5144,$A:$A,_xlfn.MAXIFS($A:$A,$A:$A,"&lt;"&amp;A5144))+SUMIFS(Movimentacao!$D:$D,Movimentacao!$C:$C,C5144,Movimentacao!$A:$A,A5144)</f>
        <v>30794</v>
      </c>
      <c r="E5144" s="2">
        <v>94.62</v>
      </c>
      <c r="F5144" s="2">
        <f t="shared" si="81"/>
        <v>2913728.2800000003</v>
      </c>
    </row>
    <row r="5145" spans="1:6" x14ac:dyDescent="0.25">
      <c r="A5145" s="4">
        <v>44692</v>
      </c>
      <c r="B5145" t="s">
        <v>12</v>
      </c>
      <c r="C5145" t="s">
        <v>51</v>
      </c>
      <c r="D5145" s="7">
        <f>SUMIFS($D:$D,$C:$C,C5145,$A:$A,_xlfn.MAXIFS($A:$A,$A:$A,"&lt;"&amp;A5145))+SUMIFS(Movimentacao!$D:$D,Movimentacao!$C:$C,C5145,Movimentacao!$A:$A,A5145)</f>
        <v>42034</v>
      </c>
      <c r="E5145" s="2">
        <v>117.49</v>
      </c>
      <c r="F5145" s="2">
        <f t="shared" si="81"/>
        <v>4938574.66</v>
      </c>
    </row>
    <row r="5146" spans="1:6" x14ac:dyDescent="0.25">
      <c r="A5146" s="4">
        <v>44693</v>
      </c>
      <c r="B5146" t="s">
        <v>12</v>
      </c>
      <c r="C5146" t="s">
        <v>2672</v>
      </c>
      <c r="D5146" s="7">
        <f>SUMIFS($D:$D,$C:$C,C5146,$A:$A,_xlfn.MAXIFS($A:$A,$A:$A,"&lt;"&amp;A5146))+SUMIFS(Movimentacao!$D:$D,Movimentacao!$C:$C,C5146,Movimentacao!$A:$A,A5146)</f>
        <v>11767</v>
      </c>
      <c r="E5146" s="2">
        <v>75.2</v>
      </c>
      <c r="F5146" s="2">
        <f t="shared" si="81"/>
        <v>884878.4</v>
      </c>
    </row>
    <row r="5147" spans="1:6" x14ac:dyDescent="0.25">
      <c r="A5147" s="4">
        <v>44693</v>
      </c>
      <c r="B5147" t="s">
        <v>12</v>
      </c>
      <c r="C5147" t="s">
        <v>2696</v>
      </c>
      <c r="D5147" s="7">
        <f>SUMIFS($D:$D,$C:$C,C5147,$A:$A,_xlfn.MAXIFS($A:$A,$A:$A,"&lt;"&amp;A5147))+SUMIFS(Movimentacao!$D:$D,Movimentacao!$C:$C,C5147,Movimentacao!$A:$A,A5147)</f>
        <v>123765</v>
      </c>
      <c r="E5147" s="2">
        <v>99</v>
      </c>
      <c r="F5147" s="2">
        <f t="shared" si="81"/>
        <v>12252735</v>
      </c>
    </row>
    <row r="5148" spans="1:6" x14ac:dyDescent="0.25">
      <c r="A5148" s="4">
        <v>44693</v>
      </c>
      <c r="B5148" t="s">
        <v>12</v>
      </c>
      <c r="C5148" t="s">
        <v>2690</v>
      </c>
      <c r="D5148" s="7">
        <f>SUMIFS($D:$D,$C:$C,C5148,$A:$A,_xlfn.MAXIFS($A:$A,$A:$A,"&lt;"&amp;A5148))+SUMIFS(Movimentacao!$D:$D,Movimentacao!$C:$C,C5148,Movimentacao!$A:$A,A5148)</f>
        <v>56908</v>
      </c>
      <c r="E5148" s="2">
        <v>91.04</v>
      </c>
      <c r="F5148" s="2">
        <f t="shared" si="81"/>
        <v>5180904.32</v>
      </c>
    </row>
    <row r="5149" spans="1:6" x14ac:dyDescent="0.25">
      <c r="A5149" s="4">
        <v>44693</v>
      </c>
      <c r="B5149" t="s">
        <v>12</v>
      </c>
      <c r="C5149" t="s">
        <v>2685</v>
      </c>
      <c r="D5149" s="7">
        <f>SUMIFS($D:$D,$C:$C,C5149,$A:$A,_xlfn.MAXIFS($A:$A,$A:$A,"&lt;"&amp;A5149))+SUMIFS(Movimentacao!$D:$D,Movimentacao!$C:$C,C5149,Movimentacao!$A:$A,A5149)</f>
        <v>120781</v>
      </c>
      <c r="E5149" s="2">
        <v>100.95</v>
      </c>
      <c r="F5149" s="2">
        <f t="shared" si="81"/>
        <v>12192841.950000001</v>
      </c>
    </row>
    <row r="5150" spans="1:6" x14ac:dyDescent="0.25">
      <c r="A5150" s="4">
        <v>44693</v>
      </c>
      <c r="B5150" t="s">
        <v>12</v>
      </c>
      <c r="C5150" t="s">
        <v>2689</v>
      </c>
      <c r="D5150" s="7">
        <f>SUMIFS($D:$D,$C:$C,C5150,$A:$A,_xlfn.MAXIFS($A:$A,$A:$A,"&lt;"&amp;A5150))+SUMIFS(Movimentacao!$D:$D,Movimentacao!$C:$C,C5150,Movimentacao!$A:$A,A5150)</f>
        <v>240607</v>
      </c>
      <c r="E5150" s="2">
        <v>100.71</v>
      </c>
      <c r="F5150" s="2">
        <f t="shared" si="81"/>
        <v>24231530.969999999</v>
      </c>
    </row>
    <row r="5151" spans="1:6" x14ac:dyDescent="0.25">
      <c r="A5151" s="4">
        <v>44693</v>
      </c>
      <c r="B5151" t="s">
        <v>12</v>
      </c>
      <c r="C5151" t="s">
        <v>2687</v>
      </c>
      <c r="D5151" s="7">
        <f>SUMIFS($D:$D,$C:$C,C5151,$A:$A,_xlfn.MAXIFS($A:$A,$A:$A,"&lt;"&amp;A5151))+SUMIFS(Movimentacao!$D:$D,Movimentacao!$C:$C,C5151,Movimentacao!$A:$A,A5151)</f>
        <v>51911</v>
      </c>
      <c r="E5151" s="2">
        <v>69.09</v>
      </c>
      <c r="F5151" s="2">
        <f t="shared" si="81"/>
        <v>3586530.99</v>
      </c>
    </row>
    <row r="5152" spans="1:6" x14ac:dyDescent="0.25">
      <c r="A5152" s="4">
        <v>44693</v>
      </c>
      <c r="B5152" t="s">
        <v>12</v>
      </c>
      <c r="C5152" t="s">
        <v>2682</v>
      </c>
      <c r="D5152" s="7">
        <f>SUMIFS($D:$D,$C:$C,C5152,$A:$A,_xlfn.MAXIFS($A:$A,$A:$A,"&lt;"&amp;A5152))+SUMIFS(Movimentacao!$D:$D,Movimentacao!$C:$C,C5152,Movimentacao!$A:$A,A5152)</f>
        <v>67528</v>
      </c>
      <c r="E5152" s="2">
        <v>89.76</v>
      </c>
      <c r="F5152" s="2">
        <f t="shared" si="81"/>
        <v>6061313.2800000003</v>
      </c>
    </row>
    <row r="5153" spans="1:6" x14ac:dyDescent="0.25">
      <c r="A5153" s="4">
        <v>44693</v>
      </c>
      <c r="B5153" t="s">
        <v>12</v>
      </c>
      <c r="C5153" t="s">
        <v>2680</v>
      </c>
      <c r="D5153" s="7">
        <f>SUMIFS($D:$D,$C:$C,C5153,$A:$A,_xlfn.MAXIFS($A:$A,$A:$A,"&lt;"&amp;A5153))+SUMIFS(Movimentacao!$D:$D,Movimentacao!$C:$C,C5153,Movimentacao!$A:$A,A5153)</f>
        <v>120633</v>
      </c>
      <c r="E5153" s="2">
        <v>99.8</v>
      </c>
      <c r="F5153" s="2">
        <f t="shared" si="81"/>
        <v>12039173.4</v>
      </c>
    </row>
    <row r="5154" spans="1:6" x14ac:dyDescent="0.25">
      <c r="A5154" s="4">
        <v>44693</v>
      </c>
      <c r="B5154" t="s">
        <v>12</v>
      </c>
      <c r="C5154" t="s">
        <v>2671</v>
      </c>
      <c r="D5154" s="7">
        <f>SUMIFS($D:$D,$C:$C,C5154,$A:$A,_xlfn.MAXIFS($A:$A,$A:$A,"&lt;"&amp;A5154))+SUMIFS(Movimentacao!$D:$D,Movimentacao!$C:$C,C5154,Movimentacao!$A:$A,A5154)</f>
        <v>26649</v>
      </c>
      <c r="E5154" s="2">
        <v>171.93</v>
      </c>
      <c r="F5154" s="2">
        <f t="shared" si="81"/>
        <v>4581762.57</v>
      </c>
    </row>
    <row r="5155" spans="1:6" x14ac:dyDescent="0.25">
      <c r="A5155" s="4">
        <v>44693</v>
      </c>
      <c r="B5155" t="s">
        <v>12</v>
      </c>
      <c r="C5155" t="s">
        <v>2694</v>
      </c>
      <c r="D5155" s="7">
        <f>SUMIFS($D:$D,$C:$C,C5155,$A:$A,_xlfn.MAXIFS($A:$A,$A:$A,"&lt;"&amp;A5155))+SUMIFS(Movimentacao!$D:$D,Movimentacao!$C:$C,C5155,Movimentacao!$A:$A,A5155)</f>
        <v>39976</v>
      </c>
      <c r="E5155" s="2">
        <v>102.08</v>
      </c>
      <c r="F5155" s="2">
        <f t="shared" si="81"/>
        <v>4080750.08</v>
      </c>
    </row>
    <row r="5156" spans="1:6" x14ac:dyDescent="0.25">
      <c r="A5156" s="4">
        <v>44693</v>
      </c>
      <c r="B5156" t="s">
        <v>12</v>
      </c>
      <c r="C5156" t="s">
        <v>55</v>
      </c>
      <c r="D5156" s="7">
        <f>SUMIFS($D:$D,$C:$C,C5156,$A:$A,_xlfn.MAXIFS($A:$A,$A:$A,"&lt;"&amp;A5156))+SUMIFS(Movimentacao!$D:$D,Movimentacao!$C:$C,C5156,Movimentacao!$A:$A,A5156)</f>
        <v>30794</v>
      </c>
      <c r="E5156" s="2">
        <v>95.5</v>
      </c>
      <c r="F5156" s="2">
        <f t="shared" si="81"/>
        <v>2940827</v>
      </c>
    </row>
    <row r="5157" spans="1:6" x14ac:dyDescent="0.25">
      <c r="A5157" s="4">
        <v>44693</v>
      </c>
      <c r="B5157" t="s">
        <v>12</v>
      </c>
      <c r="C5157" t="s">
        <v>56</v>
      </c>
      <c r="D5157" s="7">
        <f>SUMIFS($D:$D,$C:$C,C5157,$A:$A,_xlfn.MAXIFS($A:$A,$A:$A,"&lt;"&amp;A5157))+SUMIFS(Movimentacao!$D:$D,Movimentacao!$C:$C,C5157,Movimentacao!$A:$A,A5157)</f>
        <v>23299</v>
      </c>
      <c r="E5157" s="2">
        <v>94</v>
      </c>
      <c r="F5157" s="2">
        <f t="shared" si="81"/>
        <v>2190106</v>
      </c>
    </row>
    <row r="5158" spans="1:6" x14ac:dyDescent="0.25">
      <c r="A5158" s="4">
        <v>44693</v>
      </c>
      <c r="B5158" t="s">
        <v>12</v>
      </c>
      <c r="C5158" t="s">
        <v>48</v>
      </c>
      <c r="D5158" s="7">
        <f>SUMIFS($D:$D,$C:$C,C5158,$A:$A,_xlfn.MAXIFS($A:$A,$A:$A,"&lt;"&amp;A5158))+SUMIFS(Movimentacao!$D:$D,Movimentacao!$C:$C,C5158,Movimentacao!$A:$A,A5158)</f>
        <v>30154</v>
      </c>
      <c r="E5158" s="2">
        <v>98.08</v>
      </c>
      <c r="F5158" s="2">
        <f t="shared" si="81"/>
        <v>2957504.32</v>
      </c>
    </row>
    <row r="5159" spans="1:6" x14ac:dyDescent="0.25">
      <c r="A5159" s="4">
        <v>44693</v>
      </c>
      <c r="B5159" t="s">
        <v>12</v>
      </c>
      <c r="C5159" t="s">
        <v>49</v>
      </c>
      <c r="D5159" s="7">
        <f>SUMIFS($D:$D,$C:$C,C5159,$A:$A,_xlfn.MAXIFS($A:$A,$A:$A,"&lt;"&amp;A5159))+SUMIFS(Movimentacao!$D:$D,Movimentacao!$C:$C,C5159,Movimentacao!$A:$A,A5159)</f>
        <v>32774</v>
      </c>
      <c r="E5159" s="2">
        <v>76.3</v>
      </c>
      <c r="F5159" s="2">
        <f t="shared" si="81"/>
        <v>2500656.1999999997</v>
      </c>
    </row>
    <row r="5160" spans="1:6" x14ac:dyDescent="0.25">
      <c r="A5160" s="4">
        <v>44693</v>
      </c>
      <c r="B5160" t="s">
        <v>12</v>
      </c>
      <c r="C5160" t="s">
        <v>47</v>
      </c>
      <c r="D5160" s="7">
        <f>SUMIFS($D:$D,$C:$C,C5160,$A:$A,_xlfn.MAXIFS($A:$A,$A:$A,"&lt;"&amp;A5160))+SUMIFS(Movimentacao!$D:$D,Movimentacao!$C:$C,C5160,Movimentacao!$A:$A,A5160)</f>
        <v>62577</v>
      </c>
      <c r="E5160" s="2">
        <v>78.62</v>
      </c>
      <c r="F5160" s="2">
        <f t="shared" si="81"/>
        <v>4919803.74</v>
      </c>
    </row>
    <row r="5161" spans="1:6" x14ac:dyDescent="0.25">
      <c r="A5161" s="4">
        <v>44693</v>
      </c>
      <c r="B5161" t="s">
        <v>12</v>
      </c>
      <c r="C5161" t="s">
        <v>51</v>
      </c>
      <c r="D5161" s="7">
        <f>SUMIFS($D:$D,$C:$C,C5161,$A:$A,_xlfn.MAXIFS($A:$A,$A:$A,"&lt;"&amp;A5161))+SUMIFS(Movimentacao!$D:$D,Movimentacao!$C:$C,C5161,Movimentacao!$A:$A,A5161)</f>
        <v>42034</v>
      </c>
      <c r="E5161" s="2">
        <v>118</v>
      </c>
      <c r="F5161" s="2">
        <f t="shared" si="81"/>
        <v>4960012</v>
      </c>
    </row>
    <row r="5162" spans="1:6" x14ac:dyDescent="0.25">
      <c r="A5162" s="4">
        <v>44693</v>
      </c>
      <c r="B5162" t="s">
        <v>12</v>
      </c>
      <c r="C5162" t="s">
        <v>52</v>
      </c>
      <c r="D5162" s="7">
        <f>SUMIFS($D:$D,$C:$C,C5162,$A:$A,_xlfn.MAXIFS($A:$A,$A:$A,"&lt;"&amp;A5162))+SUMIFS(Movimentacao!$D:$D,Movimentacao!$C:$C,C5162,Movimentacao!$A:$A,A5162)</f>
        <v>127632</v>
      </c>
      <c r="E5162" s="2">
        <v>92.25</v>
      </c>
      <c r="F5162" s="2">
        <f t="shared" si="81"/>
        <v>11774052</v>
      </c>
    </row>
    <row r="5163" spans="1:6" x14ac:dyDescent="0.25">
      <c r="A5163" s="4">
        <v>44693</v>
      </c>
      <c r="B5163" t="s">
        <v>12</v>
      </c>
      <c r="C5163" t="s">
        <v>54</v>
      </c>
      <c r="D5163" s="7">
        <f>SUMIFS($D:$D,$C:$C,C5163,$A:$A,_xlfn.MAXIFS($A:$A,$A:$A,"&lt;"&amp;A5163))+SUMIFS(Movimentacao!$D:$D,Movimentacao!$C:$C,C5163,Movimentacao!$A:$A,A5163)</f>
        <v>84256</v>
      </c>
      <c r="E5163" s="2">
        <v>45.5</v>
      </c>
      <c r="F5163" s="2">
        <f t="shared" si="81"/>
        <v>3833648</v>
      </c>
    </row>
    <row r="5164" spans="1:6" x14ac:dyDescent="0.25">
      <c r="A5164" s="4">
        <v>44693</v>
      </c>
      <c r="B5164" t="s">
        <v>12</v>
      </c>
      <c r="C5164" t="s">
        <v>50</v>
      </c>
      <c r="D5164" s="7">
        <f>SUMIFS($D:$D,$C:$C,C5164,$A:$A,_xlfn.MAXIFS($A:$A,$A:$A,"&lt;"&amp;A5164))+SUMIFS(Movimentacao!$D:$D,Movimentacao!$C:$C,C5164,Movimentacao!$A:$A,A5164)</f>
        <v>55324</v>
      </c>
      <c r="E5164" s="2">
        <v>97.59</v>
      </c>
      <c r="F5164" s="2">
        <f t="shared" si="81"/>
        <v>5399069.1600000001</v>
      </c>
    </row>
    <row r="5165" spans="1:6" x14ac:dyDescent="0.25">
      <c r="A5165" s="4">
        <v>44694</v>
      </c>
      <c r="B5165" t="s">
        <v>12</v>
      </c>
      <c r="C5165" t="s">
        <v>2680</v>
      </c>
      <c r="D5165" s="7">
        <f>SUMIFS($D:$D,$C:$C,C5165,$A:$A,_xlfn.MAXIFS($A:$A,$A:$A,"&lt;"&amp;A5165))+SUMIFS(Movimentacao!$D:$D,Movimentacao!$C:$C,C5165,Movimentacao!$A:$A,A5165)</f>
        <v>120633</v>
      </c>
      <c r="E5165" s="2">
        <v>99.8</v>
      </c>
      <c r="F5165" s="2">
        <f t="shared" si="81"/>
        <v>12039173.4</v>
      </c>
    </row>
    <row r="5166" spans="1:6" x14ac:dyDescent="0.25">
      <c r="A5166" s="4">
        <v>44694</v>
      </c>
      <c r="B5166" t="s">
        <v>12</v>
      </c>
      <c r="C5166" t="s">
        <v>2696</v>
      </c>
      <c r="D5166" s="7">
        <f>SUMIFS($D:$D,$C:$C,C5166,$A:$A,_xlfn.MAXIFS($A:$A,$A:$A,"&lt;"&amp;A5166))+SUMIFS(Movimentacao!$D:$D,Movimentacao!$C:$C,C5166,Movimentacao!$A:$A,A5166)</f>
        <v>123765</v>
      </c>
      <c r="E5166" s="2">
        <v>99</v>
      </c>
      <c r="F5166" s="2">
        <f t="shared" si="81"/>
        <v>12252735</v>
      </c>
    </row>
    <row r="5167" spans="1:6" x14ac:dyDescent="0.25">
      <c r="A5167" s="4">
        <v>44694</v>
      </c>
      <c r="B5167" t="s">
        <v>12</v>
      </c>
      <c r="C5167" t="s">
        <v>2694</v>
      </c>
      <c r="D5167" s="7">
        <f>SUMIFS($D:$D,$C:$C,C5167,$A:$A,_xlfn.MAXIFS($A:$A,$A:$A,"&lt;"&amp;A5167))+SUMIFS(Movimentacao!$D:$D,Movimentacao!$C:$C,C5167,Movimentacao!$A:$A,A5167)</f>
        <v>39976</v>
      </c>
      <c r="E5167" s="2">
        <v>102.33</v>
      </c>
      <c r="F5167" s="2">
        <f t="shared" si="81"/>
        <v>4090744.08</v>
      </c>
    </row>
    <row r="5168" spans="1:6" x14ac:dyDescent="0.25">
      <c r="A5168" s="4">
        <v>44694</v>
      </c>
      <c r="B5168" t="s">
        <v>12</v>
      </c>
      <c r="C5168" t="s">
        <v>2690</v>
      </c>
      <c r="D5168" s="7">
        <f>SUMIFS($D:$D,$C:$C,C5168,$A:$A,_xlfn.MAXIFS($A:$A,$A:$A,"&lt;"&amp;A5168))+SUMIFS(Movimentacao!$D:$D,Movimentacao!$C:$C,C5168,Movimentacao!$A:$A,A5168)</f>
        <v>56908</v>
      </c>
      <c r="E5168" s="2">
        <v>91.46</v>
      </c>
      <c r="F5168" s="2">
        <f t="shared" si="81"/>
        <v>5204805.68</v>
      </c>
    </row>
    <row r="5169" spans="1:6" x14ac:dyDescent="0.25">
      <c r="A5169" s="4">
        <v>44694</v>
      </c>
      <c r="B5169" t="s">
        <v>12</v>
      </c>
      <c r="C5169" t="s">
        <v>2685</v>
      </c>
      <c r="D5169" s="7">
        <f>SUMIFS($D:$D,$C:$C,C5169,$A:$A,_xlfn.MAXIFS($A:$A,$A:$A,"&lt;"&amp;A5169))+SUMIFS(Movimentacao!$D:$D,Movimentacao!$C:$C,C5169,Movimentacao!$A:$A,A5169)</f>
        <v>120781</v>
      </c>
      <c r="E5169" s="2">
        <v>101.09</v>
      </c>
      <c r="F5169" s="2">
        <f t="shared" si="81"/>
        <v>12209751.290000001</v>
      </c>
    </row>
    <row r="5170" spans="1:6" x14ac:dyDescent="0.25">
      <c r="A5170" s="4">
        <v>44694</v>
      </c>
      <c r="B5170" t="s">
        <v>12</v>
      </c>
      <c r="C5170" t="s">
        <v>2689</v>
      </c>
      <c r="D5170" s="7">
        <f>SUMIFS($D:$D,$C:$C,C5170,$A:$A,_xlfn.MAXIFS($A:$A,$A:$A,"&lt;"&amp;A5170))+SUMIFS(Movimentacao!$D:$D,Movimentacao!$C:$C,C5170,Movimentacao!$A:$A,A5170)</f>
        <v>240607</v>
      </c>
      <c r="E5170" s="2">
        <v>100.7</v>
      </c>
      <c r="F5170" s="2">
        <f t="shared" si="81"/>
        <v>24229124.900000002</v>
      </c>
    </row>
    <row r="5171" spans="1:6" x14ac:dyDescent="0.25">
      <c r="A5171" s="4">
        <v>44694</v>
      </c>
      <c r="B5171" t="s">
        <v>12</v>
      </c>
      <c r="C5171" t="s">
        <v>2687</v>
      </c>
      <c r="D5171" s="7">
        <f>SUMIFS($D:$D,$C:$C,C5171,$A:$A,_xlfn.MAXIFS($A:$A,$A:$A,"&lt;"&amp;A5171))+SUMIFS(Movimentacao!$D:$D,Movimentacao!$C:$C,C5171,Movimentacao!$A:$A,A5171)</f>
        <v>51911</v>
      </c>
      <c r="E5171" s="2">
        <v>69.599999999999994</v>
      </c>
      <c r="F5171" s="2">
        <f t="shared" si="81"/>
        <v>3613005.5999999996</v>
      </c>
    </row>
    <row r="5172" spans="1:6" x14ac:dyDescent="0.25">
      <c r="A5172" s="4">
        <v>44694</v>
      </c>
      <c r="B5172" t="s">
        <v>12</v>
      </c>
      <c r="C5172" t="s">
        <v>2682</v>
      </c>
      <c r="D5172" s="7">
        <f>SUMIFS($D:$D,$C:$C,C5172,$A:$A,_xlfn.MAXIFS($A:$A,$A:$A,"&lt;"&amp;A5172))+SUMIFS(Movimentacao!$D:$D,Movimentacao!$C:$C,C5172,Movimentacao!$A:$A,A5172)</f>
        <v>67528</v>
      </c>
      <c r="E5172" s="2">
        <v>90.2</v>
      </c>
      <c r="F5172" s="2">
        <f t="shared" si="81"/>
        <v>6091025.6000000006</v>
      </c>
    </row>
    <row r="5173" spans="1:6" x14ac:dyDescent="0.25">
      <c r="A5173" s="4">
        <v>44694</v>
      </c>
      <c r="B5173" t="s">
        <v>12</v>
      </c>
      <c r="C5173" t="s">
        <v>2672</v>
      </c>
      <c r="D5173" s="7">
        <f>SUMIFS($D:$D,$C:$C,C5173,$A:$A,_xlfn.MAXIFS($A:$A,$A:$A,"&lt;"&amp;A5173))+SUMIFS(Movimentacao!$D:$D,Movimentacao!$C:$C,C5173,Movimentacao!$A:$A,A5173)</f>
        <v>11767</v>
      </c>
      <c r="E5173" s="2">
        <v>75.510000000000005</v>
      </c>
      <c r="F5173" s="2">
        <f t="shared" si="81"/>
        <v>888526.17</v>
      </c>
    </row>
    <row r="5174" spans="1:6" x14ac:dyDescent="0.25">
      <c r="A5174" s="4">
        <v>44694</v>
      </c>
      <c r="B5174" t="s">
        <v>12</v>
      </c>
      <c r="C5174" t="s">
        <v>2671</v>
      </c>
      <c r="D5174" s="7">
        <f>SUMIFS($D:$D,$C:$C,C5174,$A:$A,_xlfn.MAXIFS($A:$A,$A:$A,"&lt;"&amp;A5174))+SUMIFS(Movimentacao!$D:$D,Movimentacao!$C:$C,C5174,Movimentacao!$A:$A,A5174)</f>
        <v>26649</v>
      </c>
      <c r="E5174" s="2">
        <v>174.14</v>
      </c>
      <c r="F5174" s="2">
        <f t="shared" si="81"/>
        <v>4640656.8599999994</v>
      </c>
    </row>
    <row r="5175" spans="1:6" x14ac:dyDescent="0.25">
      <c r="A5175" s="4">
        <v>44694</v>
      </c>
      <c r="B5175" t="s">
        <v>12</v>
      </c>
      <c r="C5175" t="s">
        <v>56</v>
      </c>
      <c r="D5175" s="7">
        <f>SUMIFS($D:$D,$C:$C,C5175,$A:$A,_xlfn.MAXIFS($A:$A,$A:$A,"&lt;"&amp;A5175))+SUMIFS(Movimentacao!$D:$D,Movimentacao!$C:$C,C5175,Movimentacao!$A:$A,A5175)</f>
        <v>23299</v>
      </c>
      <c r="E5175" s="2">
        <v>94.24</v>
      </c>
      <c r="F5175" s="2">
        <f t="shared" si="81"/>
        <v>2195697.7599999998</v>
      </c>
    </row>
    <row r="5176" spans="1:6" x14ac:dyDescent="0.25">
      <c r="A5176" s="4">
        <v>44694</v>
      </c>
      <c r="B5176" t="s">
        <v>12</v>
      </c>
      <c r="C5176" t="s">
        <v>48</v>
      </c>
      <c r="D5176" s="7">
        <f>SUMIFS($D:$D,$C:$C,C5176,$A:$A,_xlfn.MAXIFS($A:$A,$A:$A,"&lt;"&amp;A5176))+SUMIFS(Movimentacao!$D:$D,Movimentacao!$C:$C,C5176,Movimentacao!$A:$A,A5176)</f>
        <v>30154</v>
      </c>
      <c r="E5176" s="2">
        <v>99.3</v>
      </c>
      <c r="F5176" s="2">
        <f t="shared" si="81"/>
        <v>2994292.1999999997</v>
      </c>
    </row>
    <row r="5177" spans="1:6" x14ac:dyDescent="0.25">
      <c r="A5177" s="4">
        <v>44694</v>
      </c>
      <c r="B5177" t="s">
        <v>12</v>
      </c>
      <c r="C5177" t="s">
        <v>49</v>
      </c>
      <c r="D5177" s="7">
        <f>SUMIFS($D:$D,$C:$C,C5177,$A:$A,_xlfn.MAXIFS($A:$A,$A:$A,"&lt;"&amp;A5177))+SUMIFS(Movimentacao!$D:$D,Movimentacao!$C:$C,C5177,Movimentacao!$A:$A,A5177)</f>
        <v>32774</v>
      </c>
      <c r="E5177" s="2">
        <v>76.41</v>
      </c>
      <c r="F5177" s="2">
        <f t="shared" si="81"/>
        <v>2504261.34</v>
      </c>
    </row>
    <row r="5178" spans="1:6" x14ac:dyDescent="0.25">
      <c r="A5178" s="4">
        <v>44694</v>
      </c>
      <c r="B5178" t="s">
        <v>12</v>
      </c>
      <c r="C5178" t="s">
        <v>50</v>
      </c>
      <c r="D5178" s="7">
        <f>SUMIFS($D:$D,$C:$C,C5178,$A:$A,_xlfn.MAXIFS($A:$A,$A:$A,"&lt;"&amp;A5178))+SUMIFS(Movimentacao!$D:$D,Movimentacao!$C:$C,C5178,Movimentacao!$A:$A,A5178)</f>
        <v>55324</v>
      </c>
      <c r="E5178" s="2">
        <v>98.23</v>
      </c>
      <c r="F5178" s="2">
        <f t="shared" si="81"/>
        <v>5434476.5200000005</v>
      </c>
    </row>
    <row r="5179" spans="1:6" x14ac:dyDescent="0.25">
      <c r="A5179" s="4">
        <v>44694</v>
      </c>
      <c r="B5179" t="s">
        <v>12</v>
      </c>
      <c r="C5179" t="s">
        <v>47</v>
      </c>
      <c r="D5179" s="7">
        <f>SUMIFS($D:$D,$C:$C,C5179,$A:$A,_xlfn.MAXIFS($A:$A,$A:$A,"&lt;"&amp;A5179))+SUMIFS(Movimentacao!$D:$D,Movimentacao!$C:$C,C5179,Movimentacao!$A:$A,A5179)</f>
        <v>62577</v>
      </c>
      <c r="E5179" s="2">
        <v>78.930000000000007</v>
      </c>
      <c r="F5179" s="2">
        <f t="shared" si="81"/>
        <v>4939202.6100000003</v>
      </c>
    </row>
    <row r="5180" spans="1:6" x14ac:dyDescent="0.25">
      <c r="A5180" s="4">
        <v>44694</v>
      </c>
      <c r="B5180" t="s">
        <v>12</v>
      </c>
      <c r="C5180" t="s">
        <v>52</v>
      </c>
      <c r="D5180" s="7">
        <f>SUMIFS($D:$D,$C:$C,C5180,$A:$A,_xlfn.MAXIFS($A:$A,$A:$A,"&lt;"&amp;A5180))+SUMIFS(Movimentacao!$D:$D,Movimentacao!$C:$C,C5180,Movimentacao!$A:$A,A5180)</f>
        <v>127632</v>
      </c>
      <c r="E5180" s="2">
        <v>92.66</v>
      </c>
      <c r="F5180" s="2">
        <f t="shared" si="81"/>
        <v>11826381.119999999</v>
      </c>
    </row>
    <row r="5181" spans="1:6" x14ac:dyDescent="0.25">
      <c r="A5181" s="4">
        <v>44694</v>
      </c>
      <c r="B5181" t="s">
        <v>12</v>
      </c>
      <c r="C5181" t="s">
        <v>54</v>
      </c>
      <c r="D5181" s="7">
        <f>SUMIFS($D:$D,$C:$C,C5181,$A:$A,_xlfn.MAXIFS($A:$A,$A:$A,"&lt;"&amp;A5181))+SUMIFS(Movimentacao!$D:$D,Movimentacao!$C:$C,C5181,Movimentacao!$A:$A,A5181)</f>
        <v>84256</v>
      </c>
      <c r="E5181" s="2">
        <v>45.92</v>
      </c>
      <c r="F5181" s="2">
        <f t="shared" si="81"/>
        <v>3869035.52</v>
      </c>
    </row>
    <row r="5182" spans="1:6" x14ac:dyDescent="0.25">
      <c r="A5182" s="4">
        <v>44694</v>
      </c>
      <c r="B5182" t="s">
        <v>12</v>
      </c>
      <c r="C5182" t="s">
        <v>55</v>
      </c>
      <c r="D5182" s="7">
        <f>SUMIFS($D:$D,$C:$C,C5182,$A:$A,_xlfn.MAXIFS($A:$A,$A:$A,"&lt;"&amp;A5182))+SUMIFS(Movimentacao!$D:$D,Movimentacao!$C:$C,C5182,Movimentacao!$A:$A,A5182)</f>
        <v>30794</v>
      </c>
      <c r="E5182" s="2">
        <v>95.98</v>
      </c>
      <c r="F5182" s="2">
        <f t="shared" si="81"/>
        <v>2955608.12</v>
      </c>
    </row>
    <row r="5183" spans="1:6" x14ac:dyDescent="0.25">
      <c r="A5183" s="4">
        <v>44694</v>
      </c>
      <c r="B5183" t="s">
        <v>12</v>
      </c>
      <c r="C5183" t="s">
        <v>51</v>
      </c>
      <c r="D5183" s="7">
        <f>SUMIFS($D:$D,$C:$C,C5183,$A:$A,_xlfn.MAXIFS($A:$A,$A:$A,"&lt;"&amp;A5183))+SUMIFS(Movimentacao!$D:$D,Movimentacao!$C:$C,C5183,Movimentacao!$A:$A,A5183)</f>
        <v>42034</v>
      </c>
      <c r="E5183" s="2">
        <v>118.25</v>
      </c>
      <c r="F5183" s="2">
        <f t="shared" si="81"/>
        <v>4970520.5</v>
      </c>
    </row>
    <row r="5184" spans="1:6" x14ac:dyDescent="0.25">
      <c r="A5184" s="4">
        <v>44697</v>
      </c>
      <c r="B5184" t="s">
        <v>12</v>
      </c>
      <c r="C5184" t="s">
        <v>2672</v>
      </c>
      <c r="D5184" s="7">
        <f>SUMIFS($D:$D,$C:$C,C5184,$A:$A,_xlfn.MAXIFS($A:$A,$A:$A,"&lt;"&amp;A5184))+SUMIFS(Movimentacao!$D:$D,Movimentacao!$C:$C,C5184,Movimentacao!$A:$A,A5184)</f>
        <v>11767</v>
      </c>
      <c r="E5184" s="2">
        <v>76.95</v>
      </c>
      <c r="F5184" s="2">
        <f t="shared" si="81"/>
        <v>905470.65</v>
      </c>
    </row>
    <row r="5185" spans="1:6" x14ac:dyDescent="0.25">
      <c r="A5185" s="4">
        <v>44697</v>
      </c>
      <c r="B5185" t="s">
        <v>12</v>
      </c>
      <c r="C5185" t="s">
        <v>2694</v>
      </c>
      <c r="D5185" s="7">
        <f>SUMIFS($D:$D,$C:$C,C5185,$A:$A,_xlfn.MAXIFS($A:$A,$A:$A,"&lt;"&amp;A5185))+SUMIFS(Movimentacao!$D:$D,Movimentacao!$C:$C,C5185,Movimentacao!$A:$A,A5185)</f>
        <v>39976</v>
      </c>
      <c r="E5185" s="2">
        <v>102.04</v>
      </c>
      <c r="F5185" s="2">
        <f t="shared" si="81"/>
        <v>4079151.04</v>
      </c>
    </row>
    <row r="5186" spans="1:6" x14ac:dyDescent="0.25">
      <c r="A5186" s="4">
        <v>44697</v>
      </c>
      <c r="B5186" t="s">
        <v>12</v>
      </c>
      <c r="C5186" t="s">
        <v>2690</v>
      </c>
      <c r="D5186" s="7">
        <f>SUMIFS($D:$D,$C:$C,C5186,$A:$A,_xlfn.MAXIFS($A:$A,$A:$A,"&lt;"&amp;A5186))+SUMIFS(Movimentacao!$D:$D,Movimentacao!$C:$C,C5186,Movimentacao!$A:$A,A5186)</f>
        <v>56908</v>
      </c>
      <c r="E5186" s="2">
        <v>91.5</v>
      </c>
      <c r="F5186" s="2">
        <f t="shared" si="81"/>
        <v>5207082</v>
      </c>
    </row>
    <row r="5187" spans="1:6" x14ac:dyDescent="0.25">
      <c r="A5187" s="4">
        <v>44697</v>
      </c>
      <c r="B5187" t="s">
        <v>12</v>
      </c>
      <c r="C5187" t="s">
        <v>2685</v>
      </c>
      <c r="D5187" s="7">
        <f>SUMIFS($D:$D,$C:$C,C5187,$A:$A,_xlfn.MAXIFS($A:$A,$A:$A,"&lt;"&amp;A5187))+SUMIFS(Movimentacao!$D:$D,Movimentacao!$C:$C,C5187,Movimentacao!$A:$A,A5187)</f>
        <v>120781</v>
      </c>
      <c r="E5187" s="2">
        <v>102.29</v>
      </c>
      <c r="F5187" s="2">
        <f t="shared" si="81"/>
        <v>12354688.49</v>
      </c>
    </row>
    <row r="5188" spans="1:6" x14ac:dyDescent="0.25">
      <c r="A5188" s="4">
        <v>44697</v>
      </c>
      <c r="B5188" t="s">
        <v>12</v>
      </c>
      <c r="C5188" t="s">
        <v>2689</v>
      </c>
      <c r="D5188" s="7">
        <f>SUMIFS($D:$D,$C:$C,C5188,$A:$A,_xlfn.MAXIFS($A:$A,$A:$A,"&lt;"&amp;A5188))+SUMIFS(Movimentacao!$D:$D,Movimentacao!$C:$C,C5188,Movimentacao!$A:$A,A5188)</f>
        <v>240607</v>
      </c>
      <c r="E5188" s="2">
        <v>100.23</v>
      </c>
      <c r="F5188" s="2">
        <f t="shared" si="81"/>
        <v>24116039.609999999</v>
      </c>
    </row>
    <row r="5189" spans="1:6" x14ac:dyDescent="0.25">
      <c r="A5189" s="4">
        <v>44697</v>
      </c>
      <c r="B5189" t="s">
        <v>12</v>
      </c>
      <c r="C5189" t="s">
        <v>2687</v>
      </c>
      <c r="D5189" s="7">
        <f>SUMIFS($D:$D,$C:$C,C5189,$A:$A,_xlfn.MAXIFS($A:$A,$A:$A,"&lt;"&amp;A5189))+SUMIFS(Movimentacao!$D:$D,Movimentacao!$C:$C,C5189,Movimentacao!$A:$A,A5189)</f>
        <v>51911</v>
      </c>
      <c r="E5189" s="2">
        <v>68.209999999999994</v>
      </c>
      <c r="F5189" s="2">
        <f t="shared" si="81"/>
        <v>3540849.3099999996</v>
      </c>
    </row>
    <row r="5190" spans="1:6" x14ac:dyDescent="0.25">
      <c r="A5190" s="4">
        <v>44697</v>
      </c>
      <c r="B5190" t="s">
        <v>12</v>
      </c>
      <c r="C5190" t="s">
        <v>2682</v>
      </c>
      <c r="D5190" s="7">
        <f>SUMIFS($D:$D,$C:$C,C5190,$A:$A,_xlfn.MAXIFS($A:$A,$A:$A,"&lt;"&amp;A5190))+SUMIFS(Movimentacao!$D:$D,Movimentacao!$C:$C,C5190,Movimentacao!$A:$A,A5190)</f>
        <v>67528</v>
      </c>
      <c r="E5190" s="2">
        <v>89.43</v>
      </c>
      <c r="F5190" s="2">
        <f t="shared" si="81"/>
        <v>6039029.04</v>
      </c>
    </row>
    <row r="5191" spans="1:6" x14ac:dyDescent="0.25">
      <c r="A5191" s="4">
        <v>44697</v>
      </c>
      <c r="B5191" t="s">
        <v>12</v>
      </c>
      <c r="C5191" t="s">
        <v>2680</v>
      </c>
      <c r="D5191" s="7">
        <f>SUMIFS($D:$D,$C:$C,C5191,$A:$A,_xlfn.MAXIFS($A:$A,$A:$A,"&lt;"&amp;A5191))+SUMIFS(Movimentacao!$D:$D,Movimentacao!$C:$C,C5191,Movimentacao!$A:$A,A5191)</f>
        <v>120633</v>
      </c>
      <c r="E5191" s="2">
        <v>99.21</v>
      </c>
      <c r="F5191" s="2">
        <f t="shared" si="81"/>
        <v>11967999.93</v>
      </c>
    </row>
    <row r="5192" spans="1:6" x14ac:dyDescent="0.25">
      <c r="A5192" s="4">
        <v>44697</v>
      </c>
      <c r="B5192" t="s">
        <v>12</v>
      </c>
      <c r="C5192" t="s">
        <v>2671</v>
      </c>
      <c r="D5192" s="7">
        <f>SUMIFS($D:$D,$C:$C,C5192,$A:$A,_xlfn.MAXIFS($A:$A,$A:$A,"&lt;"&amp;A5192))+SUMIFS(Movimentacao!$D:$D,Movimentacao!$C:$C,C5192,Movimentacao!$A:$A,A5192)</f>
        <v>26649</v>
      </c>
      <c r="E5192" s="2">
        <v>172.71</v>
      </c>
      <c r="F5192" s="2">
        <f t="shared" si="81"/>
        <v>4602548.79</v>
      </c>
    </row>
    <row r="5193" spans="1:6" x14ac:dyDescent="0.25">
      <c r="A5193" s="4">
        <v>44697</v>
      </c>
      <c r="B5193" t="s">
        <v>12</v>
      </c>
      <c r="C5193" t="s">
        <v>2696</v>
      </c>
      <c r="D5193" s="7">
        <f>SUMIFS($D:$D,$C:$C,C5193,$A:$A,_xlfn.MAXIFS($A:$A,$A:$A,"&lt;"&amp;A5193))+SUMIFS(Movimentacao!$D:$D,Movimentacao!$C:$C,C5193,Movimentacao!$A:$A,A5193)</f>
        <v>123765</v>
      </c>
      <c r="E5193" s="2">
        <v>99</v>
      </c>
      <c r="F5193" s="2">
        <f t="shared" ref="F5193:F5256" si="82">D5193*E5193</f>
        <v>12252735</v>
      </c>
    </row>
    <row r="5194" spans="1:6" x14ac:dyDescent="0.25">
      <c r="A5194" s="4">
        <v>44697</v>
      </c>
      <c r="B5194" t="s">
        <v>12</v>
      </c>
      <c r="C5194" t="s">
        <v>55</v>
      </c>
      <c r="D5194" s="7">
        <f>SUMIFS($D:$D,$C:$C,C5194,$A:$A,_xlfn.MAXIFS($A:$A,$A:$A,"&lt;"&amp;A5194))+SUMIFS(Movimentacao!$D:$D,Movimentacao!$C:$C,C5194,Movimentacao!$A:$A,A5194)</f>
        <v>30794</v>
      </c>
      <c r="E5194" s="2">
        <v>94.62</v>
      </c>
      <c r="F5194" s="2">
        <f t="shared" si="82"/>
        <v>2913728.2800000003</v>
      </c>
    </row>
    <row r="5195" spans="1:6" x14ac:dyDescent="0.25">
      <c r="A5195" s="4">
        <v>44697</v>
      </c>
      <c r="B5195" t="s">
        <v>12</v>
      </c>
      <c r="C5195" t="s">
        <v>47</v>
      </c>
      <c r="D5195" s="7">
        <f>SUMIFS($D:$D,$C:$C,C5195,$A:$A,_xlfn.MAXIFS($A:$A,$A:$A,"&lt;"&amp;A5195))+SUMIFS(Movimentacao!$D:$D,Movimentacao!$C:$C,C5195,Movimentacao!$A:$A,A5195)</f>
        <v>62577</v>
      </c>
      <c r="E5195" s="2">
        <v>79.77</v>
      </c>
      <c r="F5195" s="2">
        <f t="shared" si="82"/>
        <v>4991767.29</v>
      </c>
    </row>
    <row r="5196" spans="1:6" x14ac:dyDescent="0.25">
      <c r="A5196" s="4">
        <v>44697</v>
      </c>
      <c r="B5196" t="s">
        <v>12</v>
      </c>
      <c r="C5196" t="s">
        <v>48</v>
      </c>
      <c r="D5196" s="7">
        <f>SUMIFS($D:$D,$C:$C,C5196,$A:$A,_xlfn.MAXIFS($A:$A,$A:$A,"&lt;"&amp;A5196))+SUMIFS(Movimentacao!$D:$D,Movimentacao!$C:$C,C5196,Movimentacao!$A:$A,A5196)</f>
        <v>30154</v>
      </c>
      <c r="E5196" s="2">
        <v>98.98</v>
      </c>
      <c r="F5196" s="2">
        <f t="shared" si="82"/>
        <v>2984642.92</v>
      </c>
    </row>
    <row r="5197" spans="1:6" x14ac:dyDescent="0.25">
      <c r="A5197" s="4">
        <v>44697</v>
      </c>
      <c r="B5197" t="s">
        <v>12</v>
      </c>
      <c r="C5197" t="s">
        <v>49</v>
      </c>
      <c r="D5197" s="7">
        <f>SUMIFS($D:$D,$C:$C,C5197,$A:$A,_xlfn.MAXIFS($A:$A,$A:$A,"&lt;"&amp;A5197))+SUMIFS(Movimentacao!$D:$D,Movimentacao!$C:$C,C5197,Movimentacao!$A:$A,A5197)</f>
        <v>32774</v>
      </c>
      <c r="E5197" s="2">
        <v>76.400000000000006</v>
      </c>
      <c r="F5197" s="2">
        <f t="shared" si="82"/>
        <v>2503933.6</v>
      </c>
    </row>
    <row r="5198" spans="1:6" x14ac:dyDescent="0.25">
      <c r="A5198" s="4">
        <v>44697</v>
      </c>
      <c r="B5198" t="s">
        <v>12</v>
      </c>
      <c r="C5198" t="s">
        <v>56</v>
      </c>
      <c r="D5198" s="7">
        <f>SUMIFS($D:$D,$C:$C,C5198,$A:$A,_xlfn.MAXIFS($A:$A,$A:$A,"&lt;"&amp;A5198))+SUMIFS(Movimentacao!$D:$D,Movimentacao!$C:$C,C5198,Movimentacao!$A:$A,A5198)</f>
        <v>23299</v>
      </c>
      <c r="E5198" s="2">
        <v>94.27</v>
      </c>
      <c r="F5198" s="2">
        <f t="shared" si="82"/>
        <v>2196396.73</v>
      </c>
    </row>
    <row r="5199" spans="1:6" x14ac:dyDescent="0.25">
      <c r="A5199" s="4">
        <v>44697</v>
      </c>
      <c r="B5199" t="s">
        <v>12</v>
      </c>
      <c r="C5199" t="s">
        <v>51</v>
      </c>
      <c r="D5199" s="7">
        <f>SUMIFS($D:$D,$C:$C,C5199,$A:$A,_xlfn.MAXIFS($A:$A,$A:$A,"&lt;"&amp;A5199))+SUMIFS(Movimentacao!$D:$D,Movimentacao!$C:$C,C5199,Movimentacao!$A:$A,A5199)</f>
        <v>42034</v>
      </c>
      <c r="E5199" s="2">
        <v>120.32</v>
      </c>
      <c r="F5199" s="2">
        <f t="shared" si="82"/>
        <v>5057530.88</v>
      </c>
    </row>
    <row r="5200" spans="1:6" x14ac:dyDescent="0.25">
      <c r="A5200" s="4">
        <v>44697</v>
      </c>
      <c r="B5200" t="s">
        <v>12</v>
      </c>
      <c r="C5200" t="s">
        <v>52</v>
      </c>
      <c r="D5200" s="7">
        <f>SUMIFS($D:$D,$C:$C,C5200,$A:$A,_xlfn.MAXIFS($A:$A,$A:$A,"&lt;"&amp;A5200))+SUMIFS(Movimentacao!$D:$D,Movimentacao!$C:$C,C5200,Movimentacao!$A:$A,A5200)</f>
        <v>127632</v>
      </c>
      <c r="E5200" s="2">
        <v>92.79</v>
      </c>
      <c r="F5200" s="2">
        <f t="shared" si="82"/>
        <v>11842973.280000001</v>
      </c>
    </row>
    <row r="5201" spans="1:6" x14ac:dyDescent="0.25">
      <c r="A5201" s="4">
        <v>44697</v>
      </c>
      <c r="B5201" t="s">
        <v>12</v>
      </c>
      <c r="C5201" t="s">
        <v>54</v>
      </c>
      <c r="D5201" s="7">
        <f>SUMIFS($D:$D,$C:$C,C5201,$A:$A,_xlfn.MAXIFS($A:$A,$A:$A,"&lt;"&amp;A5201))+SUMIFS(Movimentacao!$D:$D,Movimentacao!$C:$C,C5201,Movimentacao!$A:$A,A5201)</f>
        <v>84256</v>
      </c>
      <c r="E5201" s="2">
        <v>46</v>
      </c>
      <c r="F5201" s="2">
        <f t="shared" si="82"/>
        <v>3875776</v>
      </c>
    </row>
    <row r="5202" spans="1:6" x14ac:dyDescent="0.25">
      <c r="A5202" s="4">
        <v>44697</v>
      </c>
      <c r="B5202" t="s">
        <v>12</v>
      </c>
      <c r="C5202" t="s">
        <v>50</v>
      </c>
      <c r="D5202" s="7">
        <f>SUMIFS($D:$D,$C:$C,C5202,$A:$A,_xlfn.MAXIFS($A:$A,$A:$A,"&lt;"&amp;A5202))+SUMIFS(Movimentacao!$D:$D,Movimentacao!$C:$C,C5202,Movimentacao!$A:$A,A5202)</f>
        <v>55324</v>
      </c>
      <c r="E5202" s="2">
        <v>98.3</v>
      </c>
      <c r="F5202" s="2">
        <f t="shared" si="82"/>
        <v>5438349.2000000002</v>
      </c>
    </row>
    <row r="5203" spans="1:6" x14ac:dyDescent="0.25">
      <c r="A5203" s="4">
        <v>44698</v>
      </c>
      <c r="B5203" t="s">
        <v>12</v>
      </c>
      <c r="C5203" t="s">
        <v>2672</v>
      </c>
      <c r="D5203" s="7">
        <f>SUMIFS($D:$D,$C:$C,C5203,$A:$A,_xlfn.MAXIFS($A:$A,$A:$A,"&lt;"&amp;A5203))+SUMIFS(Movimentacao!$D:$D,Movimentacao!$C:$C,C5203,Movimentacao!$A:$A,A5203)</f>
        <v>11767</v>
      </c>
      <c r="E5203" s="2">
        <v>76.97</v>
      </c>
      <c r="F5203" s="2">
        <f t="shared" si="82"/>
        <v>905705.99</v>
      </c>
    </row>
    <row r="5204" spans="1:6" x14ac:dyDescent="0.25">
      <c r="A5204" s="4">
        <v>44698</v>
      </c>
      <c r="B5204" t="s">
        <v>12</v>
      </c>
      <c r="C5204" t="s">
        <v>2694</v>
      </c>
      <c r="D5204" s="7">
        <f>SUMIFS($D:$D,$C:$C,C5204,$A:$A,_xlfn.MAXIFS($A:$A,$A:$A,"&lt;"&amp;A5204))+SUMIFS(Movimentacao!$D:$D,Movimentacao!$C:$C,C5204,Movimentacao!$A:$A,A5204)</f>
        <v>39976</v>
      </c>
      <c r="E5204" s="2">
        <v>103.35</v>
      </c>
      <c r="F5204" s="2">
        <f t="shared" si="82"/>
        <v>4131519.5999999996</v>
      </c>
    </row>
    <row r="5205" spans="1:6" x14ac:dyDescent="0.25">
      <c r="A5205" s="4">
        <v>44698</v>
      </c>
      <c r="B5205" t="s">
        <v>12</v>
      </c>
      <c r="C5205" t="s">
        <v>2690</v>
      </c>
      <c r="D5205" s="7">
        <f>SUMIFS($D:$D,$C:$C,C5205,$A:$A,_xlfn.MAXIFS($A:$A,$A:$A,"&lt;"&amp;A5205))+SUMIFS(Movimentacao!$D:$D,Movimentacao!$C:$C,C5205,Movimentacao!$A:$A,A5205)</f>
        <v>56908</v>
      </c>
      <c r="E5205" s="2">
        <v>91.39</v>
      </c>
      <c r="F5205" s="2">
        <f t="shared" si="82"/>
        <v>5200822.12</v>
      </c>
    </row>
    <row r="5206" spans="1:6" x14ac:dyDescent="0.25">
      <c r="A5206" s="4">
        <v>44698</v>
      </c>
      <c r="B5206" t="s">
        <v>12</v>
      </c>
      <c r="C5206" t="s">
        <v>2685</v>
      </c>
      <c r="D5206" s="7">
        <f>SUMIFS($D:$D,$C:$C,C5206,$A:$A,_xlfn.MAXIFS($A:$A,$A:$A,"&lt;"&amp;A5206))+SUMIFS(Movimentacao!$D:$D,Movimentacao!$C:$C,C5206,Movimentacao!$A:$A,A5206)</f>
        <v>120781</v>
      </c>
      <c r="E5206" s="2">
        <v>102.35</v>
      </c>
      <c r="F5206" s="2">
        <f t="shared" si="82"/>
        <v>12361935.35</v>
      </c>
    </row>
    <row r="5207" spans="1:6" x14ac:dyDescent="0.25">
      <c r="A5207" s="4">
        <v>44698</v>
      </c>
      <c r="B5207" t="s">
        <v>12</v>
      </c>
      <c r="C5207" t="s">
        <v>2689</v>
      </c>
      <c r="D5207" s="7">
        <f>SUMIFS($D:$D,$C:$C,C5207,$A:$A,_xlfn.MAXIFS($A:$A,$A:$A,"&lt;"&amp;A5207))+SUMIFS(Movimentacao!$D:$D,Movimentacao!$C:$C,C5207,Movimentacao!$A:$A,A5207)</f>
        <v>240607</v>
      </c>
      <c r="E5207" s="2">
        <v>100.6</v>
      </c>
      <c r="F5207" s="2">
        <f t="shared" si="82"/>
        <v>24205064.199999999</v>
      </c>
    </row>
    <row r="5208" spans="1:6" x14ac:dyDescent="0.25">
      <c r="A5208" s="4">
        <v>44698</v>
      </c>
      <c r="B5208" t="s">
        <v>12</v>
      </c>
      <c r="C5208" t="s">
        <v>2687</v>
      </c>
      <c r="D5208" s="7">
        <f>SUMIFS($D:$D,$C:$C,C5208,$A:$A,_xlfn.MAXIFS($A:$A,$A:$A,"&lt;"&amp;A5208))+SUMIFS(Movimentacao!$D:$D,Movimentacao!$C:$C,C5208,Movimentacao!$A:$A,A5208)</f>
        <v>51911</v>
      </c>
      <c r="E5208" s="2">
        <v>69.260000000000005</v>
      </c>
      <c r="F5208" s="2">
        <f t="shared" si="82"/>
        <v>3595355.8600000003</v>
      </c>
    </row>
    <row r="5209" spans="1:6" x14ac:dyDescent="0.25">
      <c r="A5209" s="4">
        <v>44698</v>
      </c>
      <c r="B5209" t="s">
        <v>12</v>
      </c>
      <c r="C5209" t="s">
        <v>2682</v>
      </c>
      <c r="D5209" s="7">
        <f>SUMIFS($D:$D,$C:$C,C5209,$A:$A,_xlfn.MAXIFS($A:$A,$A:$A,"&lt;"&amp;A5209))+SUMIFS(Movimentacao!$D:$D,Movimentacao!$C:$C,C5209,Movimentacao!$A:$A,A5209)</f>
        <v>67528</v>
      </c>
      <c r="E5209" s="2">
        <v>89</v>
      </c>
      <c r="F5209" s="2">
        <f t="shared" si="82"/>
        <v>6009992</v>
      </c>
    </row>
    <row r="5210" spans="1:6" x14ac:dyDescent="0.25">
      <c r="A5210" s="4">
        <v>44698</v>
      </c>
      <c r="B5210" t="s">
        <v>12</v>
      </c>
      <c r="C5210" t="s">
        <v>2680</v>
      </c>
      <c r="D5210" s="7">
        <f>SUMIFS($D:$D,$C:$C,C5210,$A:$A,_xlfn.MAXIFS($A:$A,$A:$A,"&lt;"&amp;A5210))+SUMIFS(Movimentacao!$D:$D,Movimentacao!$C:$C,C5210,Movimentacao!$A:$A,A5210)</f>
        <v>120633</v>
      </c>
      <c r="E5210" s="2">
        <v>99.5</v>
      </c>
      <c r="F5210" s="2">
        <f t="shared" si="82"/>
        <v>12002983.5</v>
      </c>
    </row>
    <row r="5211" spans="1:6" x14ac:dyDescent="0.25">
      <c r="A5211" s="4">
        <v>44698</v>
      </c>
      <c r="B5211" t="s">
        <v>12</v>
      </c>
      <c r="C5211" t="s">
        <v>2671</v>
      </c>
      <c r="D5211" s="7">
        <f>SUMIFS($D:$D,$C:$C,C5211,$A:$A,_xlfn.MAXIFS($A:$A,$A:$A,"&lt;"&amp;A5211))+SUMIFS(Movimentacao!$D:$D,Movimentacao!$C:$C,C5211,Movimentacao!$A:$A,A5211)</f>
        <v>26649</v>
      </c>
      <c r="E5211" s="2">
        <v>174.5</v>
      </c>
      <c r="F5211" s="2">
        <f t="shared" si="82"/>
        <v>4650250.5</v>
      </c>
    </row>
    <row r="5212" spans="1:6" x14ac:dyDescent="0.25">
      <c r="A5212" s="4">
        <v>44698</v>
      </c>
      <c r="B5212" t="s">
        <v>12</v>
      </c>
      <c r="C5212" t="s">
        <v>2696</v>
      </c>
      <c r="D5212" s="7">
        <f>SUMIFS($D:$D,$C:$C,C5212,$A:$A,_xlfn.MAXIFS($A:$A,$A:$A,"&lt;"&amp;A5212))+SUMIFS(Movimentacao!$D:$D,Movimentacao!$C:$C,C5212,Movimentacao!$A:$A,A5212)</f>
        <v>123765</v>
      </c>
      <c r="E5212" s="2">
        <v>98.95</v>
      </c>
      <c r="F5212" s="2">
        <f t="shared" si="82"/>
        <v>12246546.75</v>
      </c>
    </row>
    <row r="5213" spans="1:6" x14ac:dyDescent="0.25">
      <c r="A5213" s="4">
        <v>44698</v>
      </c>
      <c r="B5213" t="s">
        <v>12</v>
      </c>
      <c r="C5213" t="s">
        <v>55</v>
      </c>
      <c r="D5213" s="7">
        <f>SUMIFS($D:$D,$C:$C,C5213,$A:$A,_xlfn.MAXIFS($A:$A,$A:$A,"&lt;"&amp;A5213))+SUMIFS(Movimentacao!$D:$D,Movimentacao!$C:$C,C5213,Movimentacao!$A:$A,A5213)</f>
        <v>30794</v>
      </c>
      <c r="E5213" s="2">
        <v>94.5</v>
      </c>
      <c r="F5213" s="2">
        <f t="shared" si="82"/>
        <v>2910033</v>
      </c>
    </row>
    <row r="5214" spans="1:6" x14ac:dyDescent="0.25">
      <c r="A5214" s="4">
        <v>44698</v>
      </c>
      <c r="B5214" t="s">
        <v>12</v>
      </c>
      <c r="C5214" t="s">
        <v>47</v>
      </c>
      <c r="D5214" s="7">
        <f>SUMIFS($D:$D,$C:$C,C5214,$A:$A,_xlfn.MAXIFS($A:$A,$A:$A,"&lt;"&amp;A5214))+SUMIFS(Movimentacao!$D:$D,Movimentacao!$C:$C,C5214,Movimentacao!$A:$A,A5214)</f>
        <v>62577</v>
      </c>
      <c r="E5214" s="2">
        <v>79.45</v>
      </c>
      <c r="F5214" s="2">
        <f t="shared" si="82"/>
        <v>4971742.6500000004</v>
      </c>
    </row>
    <row r="5215" spans="1:6" x14ac:dyDescent="0.25">
      <c r="A5215" s="4">
        <v>44698</v>
      </c>
      <c r="B5215" t="s">
        <v>12</v>
      </c>
      <c r="C5215" t="s">
        <v>48</v>
      </c>
      <c r="D5215" s="7">
        <f>SUMIFS($D:$D,$C:$C,C5215,$A:$A,_xlfn.MAXIFS($A:$A,$A:$A,"&lt;"&amp;A5215))+SUMIFS(Movimentacao!$D:$D,Movimentacao!$C:$C,C5215,Movimentacao!$A:$A,A5215)</f>
        <v>30154</v>
      </c>
      <c r="E5215" s="2">
        <v>98.99</v>
      </c>
      <c r="F5215" s="2">
        <f t="shared" si="82"/>
        <v>2984944.46</v>
      </c>
    </row>
    <row r="5216" spans="1:6" x14ac:dyDescent="0.25">
      <c r="A5216" s="4">
        <v>44698</v>
      </c>
      <c r="B5216" t="s">
        <v>12</v>
      </c>
      <c r="C5216" t="s">
        <v>49</v>
      </c>
      <c r="D5216" s="7">
        <f>SUMIFS($D:$D,$C:$C,C5216,$A:$A,_xlfn.MAXIFS($A:$A,$A:$A,"&lt;"&amp;A5216))+SUMIFS(Movimentacao!$D:$D,Movimentacao!$C:$C,C5216,Movimentacao!$A:$A,A5216)</f>
        <v>32774</v>
      </c>
      <c r="E5216" s="2">
        <v>76.5</v>
      </c>
      <c r="F5216" s="2">
        <f t="shared" si="82"/>
        <v>2507211</v>
      </c>
    </row>
    <row r="5217" spans="1:6" x14ac:dyDescent="0.25">
      <c r="A5217" s="4">
        <v>44698</v>
      </c>
      <c r="B5217" t="s">
        <v>12</v>
      </c>
      <c r="C5217" t="s">
        <v>56</v>
      </c>
      <c r="D5217" s="7">
        <f>SUMIFS($D:$D,$C:$C,C5217,$A:$A,_xlfn.MAXIFS($A:$A,$A:$A,"&lt;"&amp;A5217))+SUMIFS(Movimentacao!$D:$D,Movimentacao!$C:$C,C5217,Movimentacao!$A:$A,A5217)</f>
        <v>23299</v>
      </c>
      <c r="E5217" s="2">
        <v>95.69</v>
      </c>
      <c r="F5217" s="2">
        <f t="shared" si="82"/>
        <v>2229481.31</v>
      </c>
    </row>
    <row r="5218" spans="1:6" x14ac:dyDescent="0.25">
      <c r="A5218" s="4">
        <v>44698</v>
      </c>
      <c r="B5218" t="s">
        <v>12</v>
      </c>
      <c r="C5218" t="s">
        <v>51</v>
      </c>
      <c r="D5218" s="7">
        <f>SUMIFS($D:$D,$C:$C,C5218,$A:$A,_xlfn.MAXIFS($A:$A,$A:$A,"&lt;"&amp;A5218))+SUMIFS(Movimentacao!$D:$D,Movimentacao!$C:$C,C5218,Movimentacao!$A:$A,A5218)</f>
        <v>42034</v>
      </c>
      <c r="E5218" s="2">
        <v>119.2</v>
      </c>
      <c r="F5218" s="2">
        <f t="shared" si="82"/>
        <v>5010452.8</v>
      </c>
    </row>
    <row r="5219" spans="1:6" x14ac:dyDescent="0.25">
      <c r="A5219" s="4">
        <v>44698</v>
      </c>
      <c r="B5219" t="s">
        <v>12</v>
      </c>
      <c r="C5219" t="s">
        <v>52</v>
      </c>
      <c r="D5219" s="7">
        <f>SUMIFS($D:$D,$C:$C,C5219,$A:$A,_xlfn.MAXIFS($A:$A,$A:$A,"&lt;"&amp;A5219))+SUMIFS(Movimentacao!$D:$D,Movimentacao!$C:$C,C5219,Movimentacao!$A:$A,A5219)</f>
        <v>127632</v>
      </c>
      <c r="E5219" s="2">
        <v>92.95</v>
      </c>
      <c r="F5219" s="2">
        <f t="shared" si="82"/>
        <v>11863394.4</v>
      </c>
    </row>
    <row r="5220" spans="1:6" x14ac:dyDescent="0.25">
      <c r="A5220" s="4">
        <v>44698</v>
      </c>
      <c r="B5220" t="s">
        <v>12</v>
      </c>
      <c r="C5220" t="s">
        <v>54</v>
      </c>
      <c r="D5220" s="7">
        <f>SUMIFS($D:$D,$C:$C,C5220,$A:$A,_xlfn.MAXIFS($A:$A,$A:$A,"&lt;"&amp;A5220))+SUMIFS(Movimentacao!$D:$D,Movimentacao!$C:$C,C5220,Movimentacao!$A:$A,A5220)</f>
        <v>84256</v>
      </c>
      <c r="E5220" s="2">
        <v>45.99</v>
      </c>
      <c r="F5220" s="2">
        <f t="shared" si="82"/>
        <v>3874933.44</v>
      </c>
    </row>
    <row r="5221" spans="1:6" x14ac:dyDescent="0.25">
      <c r="A5221" s="4">
        <v>44698</v>
      </c>
      <c r="B5221" t="s">
        <v>12</v>
      </c>
      <c r="C5221" t="s">
        <v>50</v>
      </c>
      <c r="D5221" s="7">
        <f>SUMIFS($D:$D,$C:$C,C5221,$A:$A,_xlfn.MAXIFS($A:$A,$A:$A,"&lt;"&amp;A5221))+SUMIFS(Movimentacao!$D:$D,Movimentacao!$C:$C,C5221,Movimentacao!$A:$A,A5221)</f>
        <v>55324</v>
      </c>
      <c r="E5221" s="2">
        <v>98.31</v>
      </c>
      <c r="F5221" s="2">
        <f t="shared" si="82"/>
        <v>5438902.4400000004</v>
      </c>
    </row>
    <row r="5222" spans="1:6" x14ac:dyDescent="0.25">
      <c r="A5222" s="4">
        <v>44699</v>
      </c>
      <c r="B5222" t="s">
        <v>12</v>
      </c>
      <c r="C5222" t="s">
        <v>2672</v>
      </c>
      <c r="D5222" s="7">
        <f>SUMIFS($D:$D,$C:$C,C5222,$A:$A,_xlfn.MAXIFS($A:$A,$A:$A,"&lt;"&amp;A5222))+SUMIFS(Movimentacao!$D:$D,Movimentacao!$C:$C,C5222,Movimentacao!$A:$A,A5222)</f>
        <v>11767</v>
      </c>
      <c r="E5222" s="2">
        <v>76.97</v>
      </c>
      <c r="F5222" s="2">
        <f t="shared" si="82"/>
        <v>905705.99</v>
      </c>
    </row>
    <row r="5223" spans="1:6" x14ac:dyDescent="0.25">
      <c r="A5223" s="4">
        <v>44699</v>
      </c>
      <c r="B5223" t="s">
        <v>12</v>
      </c>
      <c r="C5223" t="s">
        <v>2694</v>
      </c>
      <c r="D5223" s="7">
        <f>SUMIFS($D:$D,$C:$C,C5223,$A:$A,_xlfn.MAXIFS($A:$A,$A:$A,"&lt;"&amp;A5223))+SUMIFS(Movimentacao!$D:$D,Movimentacao!$C:$C,C5223,Movimentacao!$A:$A,A5223)</f>
        <v>39976</v>
      </c>
      <c r="E5223" s="2">
        <v>102.65</v>
      </c>
      <c r="F5223" s="2">
        <f t="shared" si="82"/>
        <v>4103536.4000000004</v>
      </c>
    </row>
    <row r="5224" spans="1:6" x14ac:dyDescent="0.25">
      <c r="A5224" s="4">
        <v>44699</v>
      </c>
      <c r="B5224" t="s">
        <v>12</v>
      </c>
      <c r="C5224" t="s">
        <v>2690</v>
      </c>
      <c r="D5224" s="7">
        <f>SUMIFS($D:$D,$C:$C,C5224,$A:$A,_xlfn.MAXIFS($A:$A,$A:$A,"&lt;"&amp;A5224))+SUMIFS(Movimentacao!$D:$D,Movimentacao!$C:$C,C5224,Movimentacao!$A:$A,A5224)</f>
        <v>56908</v>
      </c>
      <c r="E5224" s="2">
        <v>91.7</v>
      </c>
      <c r="F5224" s="2">
        <f t="shared" si="82"/>
        <v>5218463.6000000006</v>
      </c>
    </row>
    <row r="5225" spans="1:6" x14ac:dyDescent="0.25">
      <c r="A5225" s="4">
        <v>44699</v>
      </c>
      <c r="B5225" t="s">
        <v>12</v>
      </c>
      <c r="C5225" t="s">
        <v>2685</v>
      </c>
      <c r="D5225" s="7">
        <f>SUMIFS($D:$D,$C:$C,C5225,$A:$A,_xlfn.MAXIFS($A:$A,$A:$A,"&lt;"&amp;A5225))+SUMIFS(Movimentacao!$D:$D,Movimentacao!$C:$C,C5225,Movimentacao!$A:$A,A5225)</f>
        <v>120781</v>
      </c>
      <c r="E5225" s="2">
        <v>101.88</v>
      </c>
      <c r="F5225" s="2">
        <f t="shared" si="82"/>
        <v>12305168.279999999</v>
      </c>
    </row>
    <row r="5226" spans="1:6" x14ac:dyDescent="0.25">
      <c r="A5226" s="4">
        <v>44699</v>
      </c>
      <c r="B5226" t="s">
        <v>12</v>
      </c>
      <c r="C5226" t="s">
        <v>2689</v>
      </c>
      <c r="D5226" s="7">
        <f>SUMIFS($D:$D,$C:$C,C5226,$A:$A,_xlfn.MAXIFS($A:$A,$A:$A,"&lt;"&amp;A5226))+SUMIFS(Movimentacao!$D:$D,Movimentacao!$C:$C,C5226,Movimentacao!$A:$A,A5226)</f>
        <v>240607</v>
      </c>
      <c r="E5226" s="2">
        <v>100.91</v>
      </c>
      <c r="F5226" s="2">
        <f t="shared" si="82"/>
        <v>24279652.369999997</v>
      </c>
    </row>
    <row r="5227" spans="1:6" x14ac:dyDescent="0.25">
      <c r="A5227" s="4">
        <v>44699</v>
      </c>
      <c r="B5227" t="s">
        <v>12</v>
      </c>
      <c r="C5227" t="s">
        <v>2687</v>
      </c>
      <c r="D5227" s="7">
        <f>SUMIFS($D:$D,$C:$C,C5227,$A:$A,_xlfn.MAXIFS($A:$A,$A:$A,"&lt;"&amp;A5227))+SUMIFS(Movimentacao!$D:$D,Movimentacao!$C:$C,C5227,Movimentacao!$A:$A,A5227)</f>
        <v>51911</v>
      </c>
      <c r="E5227" s="2">
        <v>68.87</v>
      </c>
      <c r="F5227" s="2">
        <f t="shared" si="82"/>
        <v>3575110.5700000003</v>
      </c>
    </row>
    <row r="5228" spans="1:6" x14ac:dyDescent="0.25">
      <c r="A5228" s="4">
        <v>44699</v>
      </c>
      <c r="B5228" t="s">
        <v>12</v>
      </c>
      <c r="C5228" t="s">
        <v>2682</v>
      </c>
      <c r="D5228" s="7">
        <f>SUMIFS($D:$D,$C:$C,C5228,$A:$A,_xlfn.MAXIFS($A:$A,$A:$A,"&lt;"&amp;A5228))+SUMIFS(Movimentacao!$D:$D,Movimentacao!$C:$C,C5228,Movimentacao!$A:$A,A5228)</f>
        <v>67528</v>
      </c>
      <c r="E5228" s="2">
        <v>88.9</v>
      </c>
      <c r="F5228" s="2">
        <f t="shared" si="82"/>
        <v>6003239.2000000002</v>
      </c>
    </row>
    <row r="5229" spans="1:6" x14ac:dyDescent="0.25">
      <c r="A5229" s="4">
        <v>44699</v>
      </c>
      <c r="B5229" t="s">
        <v>12</v>
      </c>
      <c r="C5229" t="s">
        <v>2680</v>
      </c>
      <c r="D5229" s="7">
        <f>SUMIFS($D:$D,$C:$C,C5229,$A:$A,_xlfn.MAXIFS($A:$A,$A:$A,"&lt;"&amp;A5229))+SUMIFS(Movimentacao!$D:$D,Movimentacao!$C:$C,C5229,Movimentacao!$A:$A,A5229)</f>
        <v>120633</v>
      </c>
      <c r="E5229" s="2">
        <v>99.52</v>
      </c>
      <c r="F5229" s="2">
        <f t="shared" si="82"/>
        <v>12005396.16</v>
      </c>
    </row>
    <row r="5230" spans="1:6" x14ac:dyDescent="0.25">
      <c r="A5230" s="4">
        <v>44699</v>
      </c>
      <c r="B5230" t="s">
        <v>12</v>
      </c>
      <c r="C5230" t="s">
        <v>2696</v>
      </c>
      <c r="D5230" s="7">
        <f>SUMIFS($D:$D,$C:$C,C5230,$A:$A,_xlfn.MAXIFS($A:$A,$A:$A,"&lt;"&amp;A5230))+SUMIFS(Movimentacao!$D:$D,Movimentacao!$C:$C,C5230,Movimentacao!$A:$A,A5230)</f>
        <v>123765</v>
      </c>
      <c r="E5230" s="2">
        <v>99.41</v>
      </c>
      <c r="F5230" s="2">
        <f t="shared" si="82"/>
        <v>12303478.65</v>
      </c>
    </row>
    <row r="5231" spans="1:6" x14ac:dyDescent="0.25">
      <c r="A5231" s="4">
        <v>44699</v>
      </c>
      <c r="B5231" t="s">
        <v>12</v>
      </c>
      <c r="C5231" t="s">
        <v>2671</v>
      </c>
      <c r="D5231" s="7">
        <f>SUMIFS($D:$D,$C:$C,C5231,$A:$A,_xlfn.MAXIFS($A:$A,$A:$A,"&lt;"&amp;A5231))+SUMIFS(Movimentacao!$D:$D,Movimentacao!$C:$C,C5231,Movimentacao!$A:$A,A5231)</f>
        <v>26649</v>
      </c>
      <c r="E5231" s="2">
        <v>174.5</v>
      </c>
      <c r="F5231" s="2">
        <f t="shared" si="82"/>
        <v>4650250.5</v>
      </c>
    </row>
    <row r="5232" spans="1:6" x14ac:dyDescent="0.25">
      <c r="A5232" s="4">
        <v>44699</v>
      </c>
      <c r="B5232" t="s">
        <v>12</v>
      </c>
      <c r="C5232" t="s">
        <v>55</v>
      </c>
      <c r="D5232" s="7">
        <f>SUMIFS($D:$D,$C:$C,C5232,$A:$A,_xlfn.MAXIFS($A:$A,$A:$A,"&lt;"&amp;A5232))+SUMIFS(Movimentacao!$D:$D,Movimentacao!$C:$C,C5232,Movimentacao!$A:$A,A5232)</f>
        <v>30794</v>
      </c>
      <c r="E5232" s="2">
        <v>94.01</v>
      </c>
      <c r="F5232" s="2">
        <f t="shared" si="82"/>
        <v>2894943.94</v>
      </c>
    </row>
    <row r="5233" spans="1:6" x14ac:dyDescent="0.25">
      <c r="A5233" s="4">
        <v>44699</v>
      </c>
      <c r="B5233" t="s">
        <v>12</v>
      </c>
      <c r="C5233" t="s">
        <v>54</v>
      </c>
      <c r="D5233" s="7">
        <f>SUMIFS($D:$D,$C:$C,C5233,$A:$A,_xlfn.MAXIFS($A:$A,$A:$A,"&lt;"&amp;A5233))+SUMIFS(Movimentacao!$D:$D,Movimentacao!$C:$C,C5233,Movimentacao!$A:$A,A5233)</f>
        <v>84256</v>
      </c>
      <c r="E5233" s="2">
        <v>45.97</v>
      </c>
      <c r="F5233" s="2">
        <f t="shared" si="82"/>
        <v>3873248.32</v>
      </c>
    </row>
    <row r="5234" spans="1:6" x14ac:dyDescent="0.25">
      <c r="A5234" s="4">
        <v>44699</v>
      </c>
      <c r="B5234" t="s">
        <v>12</v>
      </c>
      <c r="C5234" t="s">
        <v>52</v>
      </c>
      <c r="D5234" s="7">
        <f>SUMIFS($D:$D,$C:$C,C5234,$A:$A,_xlfn.MAXIFS($A:$A,$A:$A,"&lt;"&amp;A5234))+SUMIFS(Movimentacao!$D:$D,Movimentacao!$C:$C,C5234,Movimentacao!$A:$A,A5234)</f>
        <v>127632</v>
      </c>
      <c r="E5234" s="2">
        <v>93.15</v>
      </c>
      <c r="F5234" s="2">
        <f t="shared" si="82"/>
        <v>11888920.800000001</v>
      </c>
    </row>
    <row r="5235" spans="1:6" x14ac:dyDescent="0.25">
      <c r="A5235" s="4">
        <v>44699</v>
      </c>
      <c r="B5235" t="s">
        <v>12</v>
      </c>
      <c r="C5235" t="s">
        <v>51</v>
      </c>
      <c r="D5235" s="7">
        <f>SUMIFS($D:$D,$C:$C,C5235,$A:$A,_xlfn.MAXIFS($A:$A,$A:$A,"&lt;"&amp;A5235))+SUMIFS(Movimentacao!$D:$D,Movimentacao!$C:$C,C5235,Movimentacao!$A:$A,A5235)</f>
        <v>42034</v>
      </c>
      <c r="E5235" s="2">
        <v>119.68</v>
      </c>
      <c r="F5235" s="2">
        <f t="shared" si="82"/>
        <v>5030629.12</v>
      </c>
    </row>
    <row r="5236" spans="1:6" x14ac:dyDescent="0.25">
      <c r="A5236" s="4">
        <v>44699</v>
      </c>
      <c r="B5236" t="s">
        <v>12</v>
      </c>
      <c r="C5236" t="s">
        <v>50</v>
      </c>
      <c r="D5236" s="7">
        <f>SUMIFS($D:$D,$C:$C,C5236,$A:$A,_xlfn.MAXIFS($A:$A,$A:$A,"&lt;"&amp;A5236))+SUMIFS(Movimentacao!$D:$D,Movimentacao!$C:$C,C5236,Movimentacao!$A:$A,A5236)</f>
        <v>55324</v>
      </c>
      <c r="E5236" s="2">
        <v>97.68</v>
      </c>
      <c r="F5236" s="2">
        <f t="shared" si="82"/>
        <v>5404048.3200000003</v>
      </c>
    </row>
    <row r="5237" spans="1:6" x14ac:dyDescent="0.25">
      <c r="A5237" s="4">
        <v>44699</v>
      </c>
      <c r="B5237" t="s">
        <v>12</v>
      </c>
      <c r="C5237" t="s">
        <v>49</v>
      </c>
      <c r="D5237" s="7">
        <f>SUMIFS($D:$D,$C:$C,C5237,$A:$A,_xlfn.MAXIFS($A:$A,$A:$A,"&lt;"&amp;A5237))+SUMIFS(Movimentacao!$D:$D,Movimentacao!$C:$C,C5237,Movimentacao!$A:$A,A5237)</f>
        <v>32774</v>
      </c>
      <c r="E5237" s="2">
        <v>76.959999999999994</v>
      </c>
      <c r="F5237" s="2">
        <f t="shared" si="82"/>
        <v>2522287.0399999996</v>
      </c>
    </row>
    <row r="5238" spans="1:6" x14ac:dyDescent="0.25">
      <c r="A5238" s="4">
        <v>44699</v>
      </c>
      <c r="B5238" t="s">
        <v>12</v>
      </c>
      <c r="C5238" t="s">
        <v>48</v>
      </c>
      <c r="D5238" s="7">
        <f>SUMIFS($D:$D,$C:$C,C5238,$A:$A,_xlfn.MAXIFS($A:$A,$A:$A,"&lt;"&amp;A5238))+SUMIFS(Movimentacao!$D:$D,Movimentacao!$C:$C,C5238,Movimentacao!$A:$A,A5238)</f>
        <v>30154</v>
      </c>
      <c r="E5238" s="2">
        <v>99</v>
      </c>
      <c r="F5238" s="2">
        <f t="shared" si="82"/>
        <v>2985246</v>
      </c>
    </row>
    <row r="5239" spans="1:6" x14ac:dyDescent="0.25">
      <c r="A5239" s="4">
        <v>44699</v>
      </c>
      <c r="B5239" t="s">
        <v>12</v>
      </c>
      <c r="C5239" t="s">
        <v>47</v>
      </c>
      <c r="D5239" s="7">
        <f>SUMIFS($D:$D,$C:$C,C5239,$A:$A,_xlfn.MAXIFS($A:$A,$A:$A,"&lt;"&amp;A5239))+SUMIFS(Movimentacao!$D:$D,Movimentacao!$C:$C,C5239,Movimentacao!$A:$A,A5239)</f>
        <v>62577</v>
      </c>
      <c r="E5239" s="2">
        <v>79.64</v>
      </c>
      <c r="F5239" s="2">
        <f t="shared" si="82"/>
        <v>4983632.28</v>
      </c>
    </row>
    <row r="5240" spans="1:6" x14ac:dyDescent="0.25">
      <c r="A5240" s="4">
        <v>44699</v>
      </c>
      <c r="B5240" t="s">
        <v>12</v>
      </c>
      <c r="C5240" t="s">
        <v>56</v>
      </c>
      <c r="D5240" s="7">
        <f>SUMIFS($D:$D,$C:$C,C5240,$A:$A,_xlfn.MAXIFS($A:$A,$A:$A,"&lt;"&amp;A5240))+SUMIFS(Movimentacao!$D:$D,Movimentacao!$C:$C,C5240,Movimentacao!$A:$A,A5240)</f>
        <v>23299</v>
      </c>
      <c r="E5240" s="2">
        <v>95.8</v>
      </c>
      <c r="F5240" s="2">
        <f t="shared" si="82"/>
        <v>2232044.1999999997</v>
      </c>
    </row>
    <row r="5241" spans="1:6" x14ac:dyDescent="0.25">
      <c r="A5241" s="4">
        <v>44700</v>
      </c>
      <c r="B5241" t="s">
        <v>12</v>
      </c>
      <c r="C5241" t="s">
        <v>2682</v>
      </c>
      <c r="D5241" s="7">
        <f>SUMIFS($D:$D,$C:$C,C5241,$A:$A,_xlfn.MAXIFS($A:$A,$A:$A,"&lt;"&amp;A5241))+SUMIFS(Movimentacao!$D:$D,Movimentacao!$C:$C,C5241,Movimentacao!$A:$A,A5241)</f>
        <v>67528</v>
      </c>
      <c r="E5241" s="2">
        <v>89.95</v>
      </c>
      <c r="F5241" s="2">
        <f t="shared" si="82"/>
        <v>6074143.6000000006</v>
      </c>
    </row>
    <row r="5242" spans="1:6" x14ac:dyDescent="0.25">
      <c r="A5242" s="4">
        <v>44700</v>
      </c>
      <c r="B5242" t="s">
        <v>12</v>
      </c>
      <c r="C5242" t="s">
        <v>2687</v>
      </c>
      <c r="D5242" s="7">
        <f>SUMIFS($D:$D,$C:$C,C5242,$A:$A,_xlfn.MAXIFS($A:$A,$A:$A,"&lt;"&amp;A5242))+SUMIFS(Movimentacao!$D:$D,Movimentacao!$C:$C,C5242,Movimentacao!$A:$A,A5242)</f>
        <v>51911</v>
      </c>
      <c r="E5242" s="2">
        <v>69.33</v>
      </c>
      <c r="F5242" s="2">
        <f t="shared" si="82"/>
        <v>3598989.63</v>
      </c>
    </row>
    <row r="5243" spans="1:6" x14ac:dyDescent="0.25">
      <c r="A5243" s="4">
        <v>44700</v>
      </c>
      <c r="B5243" t="s">
        <v>12</v>
      </c>
      <c r="C5243" t="s">
        <v>2689</v>
      </c>
      <c r="D5243" s="7">
        <f>SUMIFS($D:$D,$C:$C,C5243,$A:$A,_xlfn.MAXIFS($A:$A,$A:$A,"&lt;"&amp;A5243))+SUMIFS(Movimentacao!$D:$D,Movimentacao!$C:$C,C5243,Movimentacao!$A:$A,A5243)</f>
        <v>240607</v>
      </c>
      <c r="E5243" s="2">
        <v>101.5</v>
      </c>
      <c r="F5243" s="2">
        <f t="shared" si="82"/>
        <v>24421610.5</v>
      </c>
    </row>
    <row r="5244" spans="1:6" x14ac:dyDescent="0.25">
      <c r="A5244" s="4">
        <v>44700</v>
      </c>
      <c r="B5244" t="s">
        <v>12</v>
      </c>
      <c r="C5244" t="s">
        <v>2680</v>
      </c>
      <c r="D5244" s="7">
        <f>SUMIFS($D:$D,$C:$C,C5244,$A:$A,_xlfn.MAXIFS($A:$A,$A:$A,"&lt;"&amp;A5244))+SUMIFS(Movimentacao!$D:$D,Movimentacao!$C:$C,C5244,Movimentacao!$A:$A,A5244)</f>
        <v>120633</v>
      </c>
      <c r="E5244" s="2">
        <v>99.21</v>
      </c>
      <c r="F5244" s="2">
        <f t="shared" si="82"/>
        <v>11967999.93</v>
      </c>
    </row>
    <row r="5245" spans="1:6" x14ac:dyDescent="0.25">
      <c r="A5245" s="4">
        <v>44700</v>
      </c>
      <c r="B5245" t="s">
        <v>12</v>
      </c>
      <c r="C5245" t="s">
        <v>2685</v>
      </c>
      <c r="D5245" s="7">
        <f>SUMIFS($D:$D,$C:$C,C5245,$A:$A,_xlfn.MAXIFS($A:$A,$A:$A,"&lt;"&amp;A5245))+SUMIFS(Movimentacao!$D:$D,Movimentacao!$C:$C,C5245,Movimentacao!$A:$A,A5245)</f>
        <v>120781</v>
      </c>
      <c r="E5245" s="2">
        <v>101.76</v>
      </c>
      <c r="F5245" s="2">
        <f t="shared" si="82"/>
        <v>12290674.560000001</v>
      </c>
    </row>
    <row r="5246" spans="1:6" x14ac:dyDescent="0.25">
      <c r="A5246" s="4">
        <v>44700</v>
      </c>
      <c r="B5246" t="s">
        <v>12</v>
      </c>
      <c r="C5246" t="s">
        <v>2690</v>
      </c>
      <c r="D5246" s="7">
        <f>SUMIFS($D:$D,$C:$C,C5246,$A:$A,_xlfn.MAXIFS($A:$A,$A:$A,"&lt;"&amp;A5246))+SUMIFS(Movimentacao!$D:$D,Movimentacao!$C:$C,C5246,Movimentacao!$A:$A,A5246)</f>
        <v>56908</v>
      </c>
      <c r="E5246" s="2">
        <v>91.39</v>
      </c>
      <c r="F5246" s="2">
        <f t="shared" si="82"/>
        <v>5200822.12</v>
      </c>
    </row>
    <row r="5247" spans="1:6" x14ac:dyDescent="0.25">
      <c r="A5247" s="4">
        <v>44700</v>
      </c>
      <c r="B5247" t="s">
        <v>12</v>
      </c>
      <c r="C5247" t="s">
        <v>2694</v>
      </c>
      <c r="D5247" s="7">
        <f>SUMIFS($D:$D,$C:$C,C5247,$A:$A,_xlfn.MAXIFS($A:$A,$A:$A,"&lt;"&amp;A5247))+SUMIFS(Movimentacao!$D:$D,Movimentacao!$C:$C,C5247,Movimentacao!$A:$A,A5247)</f>
        <v>39976</v>
      </c>
      <c r="E5247" s="2">
        <v>103</v>
      </c>
      <c r="F5247" s="2">
        <f t="shared" si="82"/>
        <v>4117528</v>
      </c>
    </row>
    <row r="5248" spans="1:6" x14ac:dyDescent="0.25">
      <c r="A5248" s="4">
        <v>44700</v>
      </c>
      <c r="B5248" t="s">
        <v>12</v>
      </c>
      <c r="C5248" t="s">
        <v>2696</v>
      </c>
      <c r="D5248" s="7">
        <f>SUMIFS($D:$D,$C:$C,C5248,$A:$A,_xlfn.MAXIFS($A:$A,$A:$A,"&lt;"&amp;A5248))+SUMIFS(Movimentacao!$D:$D,Movimentacao!$C:$C,C5248,Movimentacao!$A:$A,A5248)</f>
        <v>123765</v>
      </c>
      <c r="E5248" s="2">
        <v>100</v>
      </c>
      <c r="F5248" s="2">
        <f t="shared" si="82"/>
        <v>12376500</v>
      </c>
    </row>
    <row r="5249" spans="1:6" x14ac:dyDescent="0.25">
      <c r="A5249" s="4">
        <v>44700</v>
      </c>
      <c r="B5249" t="s">
        <v>12</v>
      </c>
      <c r="C5249" t="s">
        <v>2672</v>
      </c>
      <c r="D5249" s="7">
        <f>SUMIFS($D:$D,$C:$C,C5249,$A:$A,_xlfn.MAXIFS($A:$A,$A:$A,"&lt;"&amp;A5249))+SUMIFS(Movimentacao!$D:$D,Movimentacao!$C:$C,C5249,Movimentacao!$A:$A,A5249)</f>
        <v>11767</v>
      </c>
      <c r="E5249" s="2">
        <v>76.92</v>
      </c>
      <c r="F5249" s="2">
        <f t="shared" si="82"/>
        <v>905117.64</v>
      </c>
    </row>
    <row r="5250" spans="1:6" x14ac:dyDescent="0.25">
      <c r="A5250" s="4">
        <v>44700</v>
      </c>
      <c r="B5250" t="s">
        <v>12</v>
      </c>
      <c r="C5250" t="s">
        <v>50</v>
      </c>
      <c r="D5250" s="7">
        <f>SUMIFS($D:$D,$C:$C,C5250,$A:$A,_xlfn.MAXIFS($A:$A,$A:$A,"&lt;"&amp;A5250))+SUMIFS(Movimentacao!$D:$D,Movimentacao!$C:$C,C5250,Movimentacao!$A:$A,A5250)</f>
        <v>55324</v>
      </c>
      <c r="E5250" s="2">
        <v>98.89</v>
      </c>
      <c r="F5250" s="2">
        <f t="shared" si="82"/>
        <v>5470990.3600000003</v>
      </c>
    </row>
    <row r="5251" spans="1:6" x14ac:dyDescent="0.25">
      <c r="A5251" s="4">
        <v>44700</v>
      </c>
      <c r="B5251" t="s">
        <v>12</v>
      </c>
      <c r="C5251" t="s">
        <v>56</v>
      </c>
      <c r="D5251" s="7">
        <f>SUMIFS($D:$D,$C:$C,C5251,$A:$A,_xlfn.MAXIFS($A:$A,$A:$A,"&lt;"&amp;A5251))+SUMIFS(Movimentacao!$D:$D,Movimentacao!$C:$C,C5251,Movimentacao!$A:$A,A5251)</f>
        <v>23299</v>
      </c>
      <c r="E5251" s="2">
        <v>95.98</v>
      </c>
      <c r="F5251" s="2">
        <f t="shared" si="82"/>
        <v>2236238.02</v>
      </c>
    </row>
    <row r="5252" spans="1:6" x14ac:dyDescent="0.25">
      <c r="A5252" s="4">
        <v>44700</v>
      </c>
      <c r="B5252" t="s">
        <v>12</v>
      </c>
      <c r="C5252" t="s">
        <v>47</v>
      </c>
      <c r="D5252" s="7">
        <f>SUMIFS($D:$D,$C:$C,C5252,$A:$A,_xlfn.MAXIFS($A:$A,$A:$A,"&lt;"&amp;A5252))+SUMIFS(Movimentacao!$D:$D,Movimentacao!$C:$C,C5252,Movimentacao!$A:$A,A5252)</f>
        <v>62577</v>
      </c>
      <c r="E5252" s="2">
        <v>79.56</v>
      </c>
      <c r="F5252" s="2">
        <f t="shared" si="82"/>
        <v>4978626.12</v>
      </c>
    </row>
    <row r="5253" spans="1:6" x14ac:dyDescent="0.25">
      <c r="A5253" s="4">
        <v>44700</v>
      </c>
      <c r="B5253" t="s">
        <v>12</v>
      </c>
      <c r="C5253" t="s">
        <v>48</v>
      </c>
      <c r="D5253" s="7">
        <f>SUMIFS($D:$D,$C:$C,C5253,$A:$A,_xlfn.MAXIFS($A:$A,$A:$A,"&lt;"&amp;A5253))+SUMIFS(Movimentacao!$D:$D,Movimentacao!$C:$C,C5253,Movimentacao!$A:$A,A5253)</f>
        <v>30154</v>
      </c>
      <c r="E5253" s="2">
        <v>98.98</v>
      </c>
      <c r="F5253" s="2">
        <f t="shared" si="82"/>
        <v>2984642.92</v>
      </c>
    </row>
    <row r="5254" spans="1:6" x14ac:dyDescent="0.25">
      <c r="A5254" s="4">
        <v>44700</v>
      </c>
      <c r="B5254" t="s">
        <v>12</v>
      </c>
      <c r="C5254" t="s">
        <v>49</v>
      </c>
      <c r="D5254" s="7">
        <f>SUMIFS($D:$D,$C:$C,C5254,$A:$A,_xlfn.MAXIFS($A:$A,$A:$A,"&lt;"&amp;A5254))+SUMIFS(Movimentacao!$D:$D,Movimentacao!$C:$C,C5254,Movimentacao!$A:$A,A5254)</f>
        <v>32774</v>
      </c>
      <c r="E5254" s="2">
        <v>76.81</v>
      </c>
      <c r="F5254" s="2">
        <f t="shared" si="82"/>
        <v>2517370.94</v>
      </c>
    </row>
    <row r="5255" spans="1:6" x14ac:dyDescent="0.25">
      <c r="A5255" s="4">
        <v>44700</v>
      </c>
      <c r="B5255" t="s">
        <v>12</v>
      </c>
      <c r="C5255" t="s">
        <v>2671</v>
      </c>
      <c r="D5255" s="7">
        <f>SUMIFS($D:$D,$C:$C,C5255,$A:$A,_xlfn.MAXIFS($A:$A,$A:$A,"&lt;"&amp;A5255))+SUMIFS(Movimentacao!$D:$D,Movimentacao!$C:$C,C5255,Movimentacao!$A:$A,A5255)</f>
        <v>26649</v>
      </c>
      <c r="E5255" s="2">
        <v>176.67</v>
      </c>
      <c r="F5255" s="2">
        <f t="shared" si="82"/>
        <v>4708078.83</v>
      </c>
    </row>
    <row r="5256" spans="1:6" x14ac:dyDescent="0.25">
      <c r="A5256" s="4">
        <v>44700</v>
      </c>
      <c r="B5256" t="s">
        <v>12</v>
      </c>
      <c r="C5256" t="s">
        <v>52</v>
      </c>
      <c r="D5256" s="7">
        <f>SUMIFS($D:$D,$C:$C,C5256,$A:$A,_xlfn.MAXIFS($A:$A,$A:$A,"&lt;"&amp;A5256))+SUMIFS(Movimentacao!$D:$D,Movimentacao!$C:$C,C5256,Movimentacao!$A:$A,A5256)</f>
        <v>127632</v>
      </c>
      <c r="E5256" s="2">
        <v>92.62</v>
      </c>
      <c r="F5256" s="2">
        <f t="shared" si="82"/>
        <v>11821275.84</v>
      </c>
    </row>
    <row r="5257" spans="1:6" x14ac:dyDescent="0.25">
      <c r="A5257" s="4">
        <v>44700</v>
      </c>
      <c r="B5257" t="s">
        <v>12</v>
      </c>
      <c r="C5257" t="s">
        <v>54</v>
      </c>
      <c r="D5257" s="7">
        <f>SUMIFS($D:$D,$C:$C,C5257,$A:$A,_xlfn.MAXIFS($A:$A,$A:$A,"&lt;"&amp;A5257))+SUMIFS(Movimentacao!$D:$D,Movimentacao!$C:$C,C5257,Movimentacao!$A:$A,A5257)</f>
        <v>84256</v>
      </c>
      <c r="E5257" s="2">
        <v>46.13</v>
      </c>
      <c r="F5257" s="2">
        <f t="shared" ref="F5257:F5320" si="83">D5257*E5257</f>
        <v>3886729.2800000003</v>
      </c>
    </row>
    <row r="5258" spans="1:6" x14ac:dyDescent="0.25">
      <c r="A5258" s="4">
        <v>44700</v>
      </c>
      <c r="B5258" t="s">
        <v>12</v>
      </c>
      <c r="C5258" t="s">
        <v>55</v>
      </c>
      <c r="D5258" s="7">
        <f>SUMIFS($D:$D,$C:$C,C5258,$A:$A,_xlfn.MAXIFS($A:$A,$A:$A,"&lt;"&amp;A5258))+SUMIFS(Movimentacao!$D:$D,Movimentacao!$C:$C,C5258,Movimentacao!$A:$A,A5258)</f>
        <v>30794</v>
      </c>
      <c r="E5258" s="2">
        <v>94.54</v>
      </c>
      <c r="F5258" s="2">
        <f t="shared" si="83"/>
        <v>2911264.7600000002</v>
      </c>
    </row>
    <row r="5259" spans="1:6" x14ac:dyDescent="0.25">
      <c r="A5259" s="4">
        <v>44700</v>
      </c>
      <c r="B5259" t="s">
        <v>12</v>
      </c>
      <c r="C5259" t="s">
        <v>51</v>
      </c>
      <c r="D5259" s="7">
        <f>SUMIFS($D:$D,$C:$C,C5259,$A:$A,_xlfn.MAXIFS($A:$A,$A:$A,"&lt;"&amp;A5259))+SUMIFS(Movimentacao!$D:$D,Movimentacao!$C:$C,C5259,Movimentacao!$A:$A,A5259)</f>
        <v>42034</v>
      </c>
      <c r="E5259" s="2">
        <v>120.3</v>
      </c>
      <c r="F5259" s="2">
        <f t="shared" si="83"/>
        <v>5056690.2</v>
      </c>
    </row>
    <row r="5260" spans="1:6" x14ac:dyDescent="0.25">
      <c r="A5260" s="4">
        <v>44701</v>
      </c>
      <c r="B5260" t="s">
        <v>12</v>
      </c>
      <c r="C5260" t="s">
        <v>2680</v>
      </c>
      <c r="D5260" s="7">
        <f>SUMIFS($D:$D,$C:$C,C5260,$A:$A,_xlfn.MAXIFS($A:$A,$A:$A,"&lt;"&amp;A5260))+SUMIFS(Movimentacao!$D:$D,Movimentacao!$C:$C,C5260,Movimentacao!$A:$A,A5260)</f>
        <v>120633</v>
      </c>
      <c r="E5260" s="2">
        <v>100.19</v>
      </c>
      <c r="F5260" s="2">
        <f t="shared" si="83"/>
        <v>12086220.27</v>
      </c>
    </row>
    <row r="5261" spans="1:6" x14ac:dyDescent="0.25">
      <c r="A5261" s="4">
        <v>44701</v>
      </c>
      <c r="B5261" t="s">
        <v>12</v>
      </c>
      <c r="C5261" t="s">
        <v>2696</v>
      </c>
      <c r="D5261" s="7">
        <f>SUMIFS($D:$D,$C:$C,C5261,$A:$A,_xlfn.MAXIFS($A:$A,$A:$A,"&lt;"&amp;A5261))+SUMIFS(Movimentacao!$D:$D,Movimentacao!$C:$C,C5261,Movimentacao!$A:$A,A5261)</f>
        <v>123765</v>
      </c>
      <c r="E5261" s="2">
        <v>99.85</v>
      </c>
      <c r="F5261" s="2">
        <f t="shared" si="83"/>
        <v>12357935.25</v>
      </c>
    </row>
    <row r="5262" spans="1:6" x14ac:dyDescent="0.25">
      <c r="A5262" s="4">
        <v>44701</v>
      </c>
      <c r="B5262" t="s">
        <v>12</v>
      </c>
      <c r="C5262" t="s">
        <v>2694</v>
      </c>
      <c r="D5262" s="7">
        <f>SUMIFS($D:$D,$C:$C,C5262,$A:$A,_xlfn.MAXIFS($A:$A,$A:$A,"&lt;"&amp;A5262))+SUMIFS(Movimentacao!$D:$D,Movimentacao!$C:$C,C5262,Movimentacao!$A:$A,A5262)</f>
        <v>39976</v>
      </c>
      <c r="E5262" s="2">
        <v>103.59</v>
      </c>
      <c r="F5262" s="2">
        <f t="shared" si="83"/>
        <v>4141113.8400000003</v>
      </c>
    </row>
    <row r="5263" spans="1:6" x14ac:dyDescent="0.25">
      <c r="A5263" s="4">
        <v>44701</v>
      </c>
      <c r="B5263" t="s">
        <v>12</v>
      </c>
      <c r="C5263" t="s">
        <v>2690</v>
      </c>
      <c r="D5263" s="7">
        <f>SUMIFS($D:$D,$C:$C,C5263,$A:$A,_xlfn.MAXIFS($A:$A,$A:$A,"&lt;"&amp;A5263))+SUMIFS(Movimentacao!$D:$D,Movimentacao!$C:$C,C5263,Movimentacao!$A:$A,A5263)</f>
        <v>56908</v>
      </c>
      <c r="E5263" s="2">
        <v>91.34</v>
      </c>
      <c r="F5263" s="2">
        <f t="shared" si="83"/>
        <v>5197976.72</v>
      </c>
    </row>
    <row r="5264" spans="1:6" x14ac:dyDescent="0.25">
      <c r="A5264" s="4">
        <v>44701</v>
      </c>
      <c r="B5264" t="s">
        <v>12</v>
      </c>
      <c r="C5264" t="s">
        <v>2685</v>
      </c>
      <c r="D5264" s="7">
        <f>SUMIFS($D:$D,$C:$C,C5264,$A:$A,_xlfn.MAXIFS($A:$A,$A:$A,"&lt;"&amp;A5264))+SUMIFS(Movimentacao!$D:$D,Movimentacao!$C:$C,C5264,Movimentacao!$A:$A,A5264)</f>
        <v>120781</v>
      </c>
      <c r="E5264" s="2">
        <v>101.75</v>
      </c>
      <c r="F5264" s="2">
        <f t="shared" si="83"/>
        <v>12289466.75</v>
      </c>
    </row>
    <row r="5265" spans="1:6" x14ac:dyDescent="0.25">
      <c r="A5265" s="4">
        <v>44701</v>
      </c>
      <c r="B5265" t="s">
        <v>12</v>
      </c>
      <c r="C5265" t="s">
        <v>2689</v>
      </c>
      <c r="D5265" s="7">
        <f>SUMIFS($D:$D,$C:$C,C5265,$A:$A,_xlfn.MAXIFS($A:$A,$A:$A,"&lt;"&amp;A5265))+SUMIFS(Movimentacao!$D:$D,Movimentacao!$C:$C,C5265,Movimentacao!$A:$A,A5265)</f>
        <v>240607</v>
      </c>
      <c r="E5265" s="2">
        <v>101.05</v>
      </c>
      <c r="F5265" s="2">
        <f t="shared" si="83"/>
        <v>24313337.349999998</v>
      </c>
    </row>
    <row r="5266" spans="1:6" x14ac:dyDescent="0.25">
      <c r="A5266" s="4">
        <v>44701</v>
      </c>
      <c r="B5266" t="s">
        <v>12</v>
      </c>
      <c r="C5266" t="s">
        <v>2687</v>
      </c>
      <c r="D5266" s="7">
        <f>SUMIFS($D:$D,$C:$C,C5266,$A:$A,_xlfn.MAXIFS($A:$A,$A:$A,"&lt;"&amp;A5266))+SUMIFS(Movimentacao!$D:$D,Movimentacao!$C:$C,C5266,Movimentacao!$A:$A,A5266)</f>
        <v>51911</v>
      </c>
      <c r="E5266" s="2">
        <v>69.77</v>
      </c>
      <c r="F5266" s="2">
        <f t="shared" si="83"/>
        <v>3621830.4699999997</v>
      </c>
    </row>
    <row r="5267" spans="1:6" x14ac:dyDescent="0.25">
      <c r="A5267" s="4">
        <v>44701</v>
      </c>
      <c r="B5267" t="s">
        <v>12</v>
      </c>
      <c r="C5267" t="s">
        <v>2682</v>
      </c>
      <c r="D5267" s="7">
        <f>SUMIFS($D:$D,$C:$C,C5267,$A:$A,_xlfn.MAXIFS($A:$A,$A:$A,"&lt;"&amp;A5267))+SUMIFS(Movimentacao!$D:$D,Movimentacao!$C:$C,C5267,Movimentacao!$A:$A,A5267)</f>
        <v>67528</v>
      </c>
      <c r="E5267" s="2">
        <v>90.39</v>
      </c>
      <c r="F5267" s="2">
        <f t="shared" si="83"/>
        <v>6103855.9199999999</v>
      </c>
    </row>
    <row r="5268" spans="1:6" x14ac:dyDescent="0.25">
      <c r="A5268" s="4">
        <v>44701</v>
      </c>
      <c r="B5268" t="s">
        <v>12</v>
      </c>
      <c r="C5268" t="s">
        <v>2672</v>
      </c>
      <c r="D5268" s="7">
        <f>SUMIFS($D:$D,$C:$C,C5268,$A:$A,_xlfn.MAXIFS($A:$A,$A:$A,"&lt;"&amp;A5268))+SUMIFS(Movimentacao!$D:$D,Movimentacao!$C:$C,C5268,Movimentacao!$A:$A,A5268)</f>
        <v>11767</v>
      </c>
      <c r="E5268" s="2">
        <v>76.92</v>
      </c>
      <c r="F5268" s="2">
        <f t="shared" si="83"/>
        <v>905117.64</v>
      </c>
    </row>
    <row r="5269" spans="1:6" x14ac:dyDescent="0.25">
      <c r="A5269" s="4">
        <v>44701</v>
      </c>
      <c r="B5269" t="s">
        <v>12</v>
      </c>
      <c r="C5269" t="s">
        <v>2671</v>
      </c>
      <c r="D5269" s="7">
        <f>SUMIFS($D:$D,$C:$C,C5269,$A:$A,_xlfn.MAXIFS($A:$A,$A:$A,"&lt;"&amp;A5269))+SUMIFS(Movimentacao!$D:$D,Movimentacao!$C:$C,C5269,Movimentacao!$A:$A,A5269)</f>
        <v>26649</v>
      </c>
      <c r="E5269" s="2">
        <v>175.99</v>
      </c>
      <c r="F5269" s="2">
        <f t="shared" si="83"/>
        <v>4689957.51</v>
      </c>
    </row>
    <row r="5270" spans="1:6" x14ac:dyDescent="0.25">
      <c r="A5270" s="4">
        <v>44701</v>
      </c>
      <c r="B5270" t="s">
        <v>12</v>
      </c>
      <c r="C5270" t="s">
        <v>56</v>
      </c>
      <c r="D5270" s="7">
        <f>SUMIFS($D:$D,$C:$C,C5270,$A:$A,_xlfn.MAXIFS($A:$A,$A:$A,"&lt;"&amp;A5270))+SUMIFS(Movimentacao!$D:$D,Movimentacao!$C:$C,C5270,Movimentacao!$A:$A,A5270)</f>
        <v>23299</v>
      </c>
      <c r="E5270" s="2">
        <v>95.41</v>
      </c>
      <c r="F5270" s="2">
        <f t="shared" si="83"/>
        <v>2222957.59</v>
      </c>
    </row>
    <row r="5271" spans="1:6" x14ac:dyDescent="0.25">
      <c r="A5271" s="4">
        <v>44701</v>
      </c>
      <c r="B5271" t="s">
        <v>12</v>
      </c>
      <c r="C5271" t="s">
        <v>48</v>
      </c>
      <c r="D5271" s="7">
        <f>SUMIFS($D:$D,$C:$C,C5271,$A:$A,_xlfn.MAXIFS($A:$A,$A:$A,"&lt;"&amp;A5271))+SUMIFS(Movimentacao!$D:$D,Movimentacao!$C:$C,C5271,Movimentacao!$A:$A,A5271)</f>
        <v>30154</v>
      </c>
      <c r="E5271" s="2">
        <v>99.7</v>
      </c>
      <c r="F5271" s="2">
        <f t="shared" si="83"/>
        <v>3006353.8000000003</v>
      </c>
    </row>
    <row r="5272" spans="1:6" x14ac:dyDescent="0.25">
      <c r="A5272" s="4">
        <v>44701</v>
      </c>
      <c r="B5272" t="s">
        <v>12</v>
      </c>
      <c r="C5272" t="s">
        <v>49</v>
      </c>
      <c r="D5272" s="7">
        <f>SUMIFS($D:$D,$C:$C,C5272,$A:$A,_xlfn.MAXIFS($A:$A,$A:$A,"&lt;"&amp;A5272))+SUMIFS(Movimentacao!$D:$D,Movimentacao!$C:$C,C5272,Movimentacao!$A:$A,A5272)</f>
        <v>32774</v>
      </c>
      <c r="E5272" s="2">
        <v>76.5</v>
      </c>
      <c r="F5272" s="2">
        <f t="shared" si="83"/>
        <v>2507211</v>
      </c>
    </row>
    <row r="5273" spans="1:6" x14ac:dyDescent="0.25">
      <c r="A5273" s="4">
        <v>44701</v>
      </c>
      <c r="B5273" t="s">
        <v>12</v>
      </c>
      <c r="C5273" t="s">
        <v>50</v>
      </c>
      <c r="D5273" s="7">
        <f>SUMIFS($D:$D,$C:$C,C5273,$A:$A,_xlfn.MAXIFS($A:$A,$A:$A,"&lt;"&amp;A5273))+SUMIFS(Movimentacao!$D:$D,Movimentacao!$C:$C,C5273,Movimentacao!$A:$A,A5273)</f>
        <v>55324</v>
      </c>
      <c r="E5273" s="2">
        <v>100</v>
      </c>
      <c r="F5273" s="2">
        <f t="shared" si="83"/>
        <v>5532400</v>
      </c>
    </row>
    <row r="5274" spans="1:6" x14ac:dyDescent="0.25">
      <c r="A5274" s="4">
        <v>44701</v>
      </c>
      <c r="B5274" t="s">
        <v>12</v>
      </c>
      <c r="C5274" t="s">
        <v>47</v>
      </c>
      <c r="D5274" s="7">
        <f>SUMIFS($D:$D,$C:$C,C5274,$A:$A,_xlfn.MAXIFS($A:$A,$A:$A,"&lt;"&amp;A5274))+SUMIFS(Movimentacao!$D:$D,Movimentacao!$C:$C,C5274,Movimentacao!$A:$A,A5274)</f>
        <v>62577</v>
      </c>
      <c r="E5274" s="2">
        <v>78.989999999999995</v>
      </c>
      <c r="F5274" s="2">
        <f t="shared" si="83"/>
        <v>4942957.2299999995</v>
      </c>
    </row>
    <row r="5275" spans="1:6" x14ac:dyDescent="0.25">
      <c r="A5275" s="4">
        <v>44701</v>
      </c>
      <c r="B5275" t="s">
        <v>12</v>
      </c>
      <c r="C5275" t="s">
        <v>52</v>
      </c>
      <c r="D5275" s="7">
        <f>SUMIFS($D:$D,$C:$C,C5275,$A:$A,_xlfn.MAXIFS($A:$A,$A:$A,"&lt;"&amp;A5275))+SUMIFS(Movimentacao!$D:$D,Movimentacao!$C:$C,C5275,Movimentacao!$A:$A,A5275)</f>
        <v>127632</v>
      </c>
      <c r="E5275" s="2">
        <v>93.39</v>
      </c>
      <c r="F5275" s="2">
        <f t="shared" si="83"/>
        <v>11919552.48</v>
      </c>
    </row>
    <row r="5276" spans="1:6" x14ac:dyDescent="0.25">
      <c r="A5276" s="4">
        <v>44701</v>
      </c>
      <c r="B5276" t="s">
        <v>12</v>
      </c>
      <c r="C5276" t="s">
        <v>54</v>
      </c>
      <c r="D5276" s="7">
        <f>SUMIFS($D:$D,$C:$C,C5276,$A:$A,_xlfn.MAXIFS($A:$A,$A:$A,"&lt;"&amp;A5276))+SUMIFS(Movimentacao!$D:$D,Movimentacao!$C:$C,C5276,Movimentacao!$A:$A,A5276)</f>
        <v>84256</v>
      </c>
      <c r="E5276" s="2">
        <v>45.99</v>
      </c>
      <c r="F5276" s="2">
        <f t="shared" si="83"/>
        <v>3874933.44</v>
      </c>
    </row>
    <row r="5277" spans="1:6" x14ac:dyDescent="0.25">
      <c r="A5277" s="4">
        <v>44701</v>
      </c>
      <c r="B5277" t="s">
        <v>12</v>
      </c>
      <c r="C5277" t="s">
        <v>55</v>
      </c>
      <c r="D5277" s="7">
        <f>SUMIFS($D:$D,$C:$C,C5277,$A:$A,_xlfn.MAXIFS($A:$A,$A:$A,"&lt;"&amp;A5277))+SUMIFS(Movimentacao!$D:$D,Movimentacao!$C:$C,C5277,Movimentacao!$A:$A,A5277)</f>
        <v>30794</v>
      </c>
      <c r="E5277" s="2">
        <v>96</v>
      </c>
      <c r="F5277" s="2">
        <f t="shared" si="83"/>
        <v>2956224</v>
      </c>
    </row>
    <row r="5278" spans="1:6" x14ac:dyDescent="0.25">
      <c r="A5278" s="4">
        <v>44701</v>
      </c>
      <c r="B5278" t="s">
        <v>12</v>
      </c>
      <c r="C5278" t="s">
        <v>51</v>
      </c>
      <c r="D5278" s="7">
        <f>SUMIFS($D:$D,$C:$C,C5278,$A:$A,_xlfn.MAXIFS($A:$A,$A:$A,"&lt;"&amp;A5278))+SUMIFS(Movimentacao!$D:$D,Movimentacao!$C:$C,C5278,Movimentacao!$A:$A,A5278)</f>
        <v>42034</v>
      </c>
      <c r="E5278" s="2">
        <v>121.5</v>
      </c>
      <c r="F5278" s="2">
        <f t="shared" si="83"/>
        <v>5107131</v>
      </c>
    </row>
    <row r="5279" spans="1:6" x14ac:dyDescent="0.25">
      <c r="A5279" s="4">
        <v>44704</v>
      </c>
      <c r="B5279" t="s">
        <v>12</v>
      </c>
      <c r="C5279" t="s">
        <v>2680</v>
      </c>
      <c r="D5279" s="7">
        <f>SUMIFS($D:$D,$C:$C,C5279,$A:$A,_xlfn.MAXIFS($A:$A,$A:$A,"&lt;"&amp;A5279))+SUMIFS(Movimentacao!$D:$D,Movimentacao!$C:$C,C5279,Movimentacao!$A:$A,A5279)</f>
        <v>120633</v>
      </c>
      <c r="E5279" s="2">
        <v>100.1</v>
      </c>
      <c r="F5279" s="2">
        <f t="shared" si="83"/>
        <v>12075363.299999999</v>
      </c>
    </row>
    <row r="5280" spans="1:6" x14ac:dyDescent="0.25">
      <c r="A5280" s="4">
        <v>44704</v>
      </c>
      <c r="B5280" t="s">
        <v>12</v>
      </c>
      <c r="C5280" t="s">
        <v>2696</v>
      </c>
      <c r="D5280" s="7">
        <f>SUMIFS($D:$D,$C:$C,C5280,$A:$A,_xlfn.MAXIFS($A:$A,$A:$A,"&lt;"&amp;A5280))+SUMIFS(Movimentacao!$D:$D,Movimentacao!$C:$C,C5280,Movimentacao!$A:$A,A5280)</f>
        <v>123765</v>
      </c>
      <c r="E5280" s="2">
        <v>99.93</v>
      </c>
      <c r="F5280" s="2">
        <f t="shared" si="83"/>
        <v>12367836.450000001</v>
      </c>
    </row>
    <row r="5281" spans="1:6" x14ac:dyDescent="0.25">
      <c r="A5281" s="4">
        <v>44704</v>
      </c>
      <c r="B5281" t="s">
        <v>12</v>
      </c>
      <c r="C5281" t="s">
        <v>2694</v>
      </c>
      <c r="D5281" s="7">
        <f>SUMIFS($D:$D,$C:$C,C5281,$A:$A,_xlfn.MAXIFS($A:$A,$A:$A,"&lt;"&amp;A5281))+SUMIFS(Movimentacao!$D:$D,Movimentacao!$C:$C,C5281,Movimentacao!$A:$A,A5281)</f>
        <v>39976</v>
      </c>
      <c r="E5281" s="2">
        <v>103.7</v>
      </c>
      <c r="F5281" s="2">
        <f t="shared" si="83"/>
        <v>4145511.2</v>
      </c>
    </row>
    <row r="5282" spans="1:6" x14ac:dyDescent="0.25">
      <c r="A5282" s="4">
        <v>44704</v>
      </c>
      <c r="B5282" t="s">
        <v>12</v>
      </c>
      <c r="C5282" t="s">
        <v>2690</v>
      </c>
      <c r="D5282" s="7">
        <f>SUMIFS($D:$D,$C:$C,C5282,$A:$A,_xlfn.MAXIFS($A:$A,$A:$A,"&lt;"&amp;A5282))+SUMIFS(Movimentacao!$D:$D,Movimentacao!$C:$C,C5282,Movimentacao!$A:$A,A5282)</f>
        <v>56908</v>
      </c>
      <c r="E5282" s="2">
        <v>91.5</v>
      </c>
      <c r="F5282" s="2">
        <f t="shared" si="83"/>
        <v>5207082</v>
      </c>
    </row>
    <row r="5283" spans="1:6" x14ac:dyDescent="0.25">
      <c r="A5283" s="4">
        <v>44704</v>
      </c>
      <c r="B5283" t="s">
        <v>12</v>
      </c>
      <c r="C5283" t="s">
        <v>2685</v>
      </c>
      <c r="D5283" s="7">
        <f>SUMIFS($D:$D,$C:$C,C5283,$A:$A,_xlfn.MAXIFS($A:$A,$A:$A,"&lt;"&amp;A5283))+SUMIFS(Movimentacao!$D:$D,Movimentacao!$C:$C,C5283,Movimentacao!$A:$A,A5283)</f>
        <v>120781</v>
      </c>
      <c r="E5283" s="2">
        <v>101.94</v>
      </c>
      <c r="F5283" s="2">
        <f t="shared" si="83"/>
        <v>12312415.140000001</v>
      </c>
    </row>
    <row r="5284" spans="1:6" x14ac:dyDescent="0.25">
      <c r="A5284" s="4">
        <v>44704</v>
      </c>
      <c r="B5284" t="s">
        <v>12</v>
      </c>
      <c r="C5284" t="s">
        <v>2689</v>
      </c>
      <c r="D5284" s="7">
        <f>SUMIFS($D:$D,$C:$C,C5284,$A:$A,_xlfn.MAXIFS($A:$A,$A:$A,"&lt;"&amp;A5284))+SUMIFS(Movimentacao!$D:$D,Movimentacao!$C:$C,C5284,Movimentacao!$A:$A,A5284)</f>
        <v>240607</v>
      </c>
      <c r="E5284" s="2">
        <v>101.42</v>
      </c>
      <c r="F5284" s="2">
        <f t="shared" si="83"/>
        <v>24402361.940000001</v>
      </c>
    </row>
    <row r="5285" spans="1:6" x14ac:dyDescent="0.25">
      <c r="A5285" s="4">
        <v>44704</v>
      </c>
      <c r="B5285" t="s">
        <v>12</v>
      </c>
      <c r="C5285" t="s">
        <v>2687</v>
      </c>
      <c r="D5285" s="7">
        <f>SUMIFS($D:$D,$C:$C,C5285,$A:$A,_xlfn.MAXIFS($A:$A,$A:$A,"&lt;"&amp;A5285))+SUMIFS(Movimentacao!$D:$D,Movimentacao!$C:$C,C5285,Movimentacao!$A:$A,A5285)</f>
        <v>51911</v>
      </c>
      <c r="E5285" s="2">
        <v>70.989999999999995</v>
      </c>
      <c r="F5285" s="2">
        <f t="shared" si="83"/>
        <v>3685161.8899999997</v>
      </c>
    </row>
    <row r="5286" spans="1:6" x14ac:dyDescent="0.25">
      <c r="A5286" s="4">
        <v>44704</v>
      </c>
      <c r="B5286" t="s">
        <v>12</v>
      </c>
      <c r="C5286" t="s">
        <v>2682</v>
      </c>
      <c r="D5286" s="7">
        <f>SUMIFS($D:$D,$C:$C,C5286,$A:$A,_xlfn.MAXIFS($A:$A,$A:$A,"&lt;"&amp;A5286))+SUMIFS(Movimentacao!$D:$D,Movimentacao!$C:$C,C5286,Movimentacao!$A:$A,A5286)</f>
        <v>67528</v>
      </c>
      <c r="E5286" s="2">
        <v>89.57</v>
      </c>
      <c r="F5286" s="2">
        <f t="shared" si="83"/>
        <v>6048482.96</v>
      </c>
    </row>
    <row r="5287" spans="1:6" x14ac:dyDescent="0.25">
      <c r="A5287" s="4">
        <v>44704</v>
      </c>
      <c r="B5287" t="s">
        <v>12</v>
      </c>
      <c r="C5287" t="s">
        <v>2672</v>
      </c>
      <c r="D5287" s="7">
        <f>SUMIFS($D:$D,$C:$C,C5287,$A:$A,_xlfn.MAXIFS($A:$A,$A:$A,"&lt;"&amp;A5287))+SUMIFS(Movimentacao!$D:$D,Movimentacao!$C:$C,C5287,Movimentacao!$A:$A,A5287)</f>
        <v>11767</v>
      </c>
      <c r="E5287" s="2">
        <v>76.84</v>
      </c>
      <c r="F5287" s="2">
        <f t="shared" si="83"/>
        <v>904176.28</v>
      </c>
    </row>
    <row r="5288" spans="1:6" x14ac:dyDescent="0.25">
      <c r="A5288" s="4">
        <v>44704</v>
      </c>
      <c r="B5288" t="s">
        <v>12</v>
      </c>
      <c r="C5288" t="s">
        <v>2671</v>
      </c>
      <c r="D5288" s="7">
        <f>SUMIFS($D:$D,$C:$C,C5288,$A:$A,_xlfn.MAXIFS($A:$A,$A:$A,"&lt;"&amp;A5288))+SUMIFS(Movimentacao!$D:$D,Movimentacao!$C:$C,C5288,Movimentacao!$A:$A,A5288)</f>
        <v>26649</v>
      </c>
      <c r="E5288" s="2">
        <v>177.97</v>
      </c>
      <c r="F5288" s="2">
        <f t="shared" si="83"/>
        <v>4742722.53</v>
      </c>
    </row>
    <row r="5289" spans="1:6" x14ac:dyDescent="0.25">
      <c r="A5289" s="4">
        <v>44704</v>
      </c>
      <c r="B5289" t="s">
        <v>12</v>
      </c>
      <c r="C5289" t="s">
        <v>56</v>
      </c>
      <c r="D5289" s="7">
        <f>SUMIFS($D:$D,$C:$C,C5289,$A:$A,_xlfn.MAXIFS($A:$A,$A:$A,"&lt;"&amp;A5289))+SUMIFS(Movimentacao!$D:$D,Movimentacao!$C:$C,C5289,Movimentacao!$A:$A,A5289)</f>
        <v>23299</v>
      </c>
      <c r="E5289" s="2">
        <v>95.45</v>
      </c>
      <c r="F5289" s="2">
        <f t="shared" si="83"/>
        <v>2223889.5500000003</v>
      </c>
    </row>
    <row r="5290" spans="1:6" x14ac:dyDescent="0.25">
      <c r="A5290" s="4">
        <v>44704</v>
      </c>
      <c r="B5290" t="s">
        <v>12</v>
      </c>
      <c r="C5290" t="s">
        <v>48</v>
      </c>
      <c r="D5290" s="7">
        <f>SUMIFS($D:$D,$C:$C,C5290,$A:$A,_xlfn.MAXIFS($A:$A,$A:$A,"&lt;"&amp;A5290))+SUMIFS(Movimentacao!$D:$D,Movimentacao!$C:$C,C5290,Movimentacao!$A:$A,A5290)</f>
        <v>30154</v>
      </c>
      <c r="E5290" s="2">
        <v>99.99</v>
      </c>
      <c r="F5290" s="2">
        <f t="shared" si="83"/>
        <v>3015098.46</v>
      </c>
    </row>
    <row r="5291" spans="1:6" x14ac:dyDescent="0.25">
      <c r="A5291" s="4">
        <v>44704</v>
      </c>
      <c r="B5291" t="s">
        <v>12</v>
      </c>
      <c r="C5291" t="s">
        <v>49</v>
      </c>
      <c r="D5291" s="7">
        <f>SUMIFS($D:$D,$C:$C,C5291,$A:$A,_xlfn.MAXIFS($A:$A,$A:$A,"&lt;"&amp;A5291))+SUMIFS(Movimentacao!$D:$D,Movimentacao!$C:$C,C5291,Movimentacao!$A:$A,A5291)</f>
        <v>32774</v>
      </c>
      <c r="E5291" s="2">
        <v>76.5</v>
      </c>
      <c r="F5291" s="2">
        <f t="shared" si="83"/>
        <v>2507211</v>
      </c>
    </row>
    <row r="5292" spans="1:6" x14ac:dyDescent="0.25">
      <c r="A5292" s="4">
        <v>44704</v>
      </c>
      <c r="B5292" t="s">
        <v>12</v>
      </c>
      <c r="C5292" t="s">
        <v>50</v>
      </c>
      <c r="D5292" s="7">
        <f>SUMIFS($D:$D,$C:$C,C5292,$A:$A,_xlfn.MAXIFS($A:$A,$A:$A,"&lt;"&amp;A5292))+SUMIFS(Movimentacao!$D:$D,Movimentacao!$C:$C,C5292,Movimentacao!$A:$A,A5292)</f>
        <v>55324</v>
      </c>
      <c r="E5292" s="2">
        <v>100.01</v>
      </c>
      <c r="F5292" s="2">
        <f t="shared" si="83"/>
        <v>5532953.2400000002</v>
      </c>
    </row>
    <row r="5293" spans="1:6" x14ac:dyDescent="0.25">
      <c r="A5293" s="4">
        <v>44704</v>
      </c>
      <c r="B5293" t="s">
        <v>12</v>
      </c>
      <c r="C5293" t="s">
        <v>47</v>
      </c>
      <c r="D5293" s="7">
        <f>SUMIFS($D:$D,$C:$C,C5293,$A:$A,_xlfn.MAXIFS($A:$A,$A:$A,"&lt;"&amp;A5293))+SUMIFS(Movimentacao!$D:$D,Movimentacao!$C:$C,C5293,Movimentacao!$A:$A,A5293)</f>
        <v>62577</v>
      </c>
      <c r="E5293" s="2">
        <v>79.28</v>
      </c>
      <c r="F5293" s="2">
        <f t="shared" si="83"/>
        <v>4961104.5600000005</v>
      </c>
    </row>
    <row r="5294" spans="1:6" x14ac:dyDescent="0.25">
      <c r="A5294" s="4">
        <v>44704</v>
      </c>
      <c r="B5294" t="s">
        <v>12</v>
      </c>
      <c r="C5294" t="s">
        <v>52</v>
      </c>
      <c r="D5294" s="7">
        <f>SUMIFS($D:$D,$C:$C,C5294,$A:$A,_xlfn.MAXIFS($A:$A,$A:$A,"&lt;"&amp;A5294))+SUMIFS(Movimentacao!$D:$D,Movimentacao!$C:$C,C5294,Movimentacao!$A:$A,A5294)</f>
        <v>127632</v>
      </c>
      <c r="E5294" s="2">
        <v>93.5</v>
      </c>
      <c r="F5294" s="2">
        <f t="shared" si="83"/>
        <v>11933592</v>
      </c>
    </row>
    <row r="5295" spans="1:6" x14ac:dyDescent="0.25">
      <c r="A5295" s="4">
        <v>44704</v>
      </c>
      <c r="B5295" t="s">
        <v>12</v>
      </c>
      <c r="C5295" t="s">
        <v>54</v>
      </c>
      <c r="D5295" s="7">
        <f>SUMIFS($D:$D,$C:$C,C5295,$A:$A,_xlfn.MAXIFS($A:$A,$A:$A,"&lt;"&amp;A5295))+SUMIFS(Movimentacao!$D:$D,Movimentacao!$C:$C,C5295,Movimentacao!$A:$A,A5295)</f>
        <v>84256</v>
      </c>
      <c r="E5295" s="2">
        <v>46.25</v>
      </c>
      <c r="F5295" s="2">
        <f t="shared" si="83"/>
        <v>3896840</v>
      </c>
    </row>
    <row r="5296" spans="1:6" x14ac:dyDescent="0.25">
      <c r="A5296" s="4">
        <v>44704</v>
      </c>
      <c r="B5296" t="s">
        <v>12</v>
      </c>
      <c r="C5296" t="s">
        <v>55</v>
      </c>
      <c r="D5296" s="7">
        <f>SUMIFS($D:$D,$C:$C,C5296,$A:$A,_xlfn.MAXIFS($A:$A,$A:$A,"&lt;"&amp;A5296))+SUMIFS(Movimentacao!$D:$D,Movimentacao!$C:$C,C5296,Movimentacao!$A:$A,A5296)</f>
        <v>30794</v>
      </c>
      <c r="E5296" s="2">
        <v>96</v>
      </c>
      <c r="F5296" s="2">
        <f t="shared" si="83"/>
        <v>2956224</v>
      </c>
    </row>
    <row r="5297" spans="1:6" x14ac:dyDescent="0.25">
      <c r="A5297" s="4">
        <v>44704</v>
      </c>
      <c r="B5297" t="s">
        <v>12</v>
      </c>
      <c r="C5297" t="s">
        <v>51</v>
      </c>
      <c r="D5297" s="7">
        <f>SUMIFS($D:$D,$C:$C,C5297,$A:$A,_xlfn.MAXIFS($A:$A,$A:$A,"&lt;"&amp;A5297))+SUMIFS(Movimentacao!$D:$D,Movimentacao!$C:$C,C5297,Movimentacao!$A:$A,A5297)</f>
        <v>42034</v>
      </c>
      <c r="E5297" s="2">
        <v>120.6</v>
      </c>
      <c r="F5297" s="2">
        <f t="shared" si="83"/>
        <v>5069300.3999999994</v>
      </c>
    </row>
    <row r="5298" spans="1:6" x14ac:dyDescent="0.25">
      <c r="A5298" s="4">
        <v>44705</v>
      </c>
      <c r="B5298" t="s">
        <v>12</v>
      </c>
      <c r="C5298" t="s">
        <v>2680</v>
      </c>
      <c r="D5298" s="7">
        <f>SUMIFS($D:$D,$C:$C,C5298,$A:$A,_xlfn.MAXIFS($A:$A,$A:$A,"&lt;"&amp;A5298))+SUMIFS(Movimentacao!$D:$D,Movimentacao!$C:$C,C5298,Movimentacao!$A:$A,A5298)</f>
        <v>120633</v>
      </c>
      <c r="E5298" s="2">
        <v>99.67</v>
      </c>
      <c r="F5298" s="2">
        <f t="shared" si="83"/>
        <v>12023491.109999999</v>
      </c>
    </row>
    <row r="5299" spans="1:6" x14ac:dyDescent="0.25">
      <c r="A5299" s="4">
        <v>44705</v>
      </c>
      <c r="B5299" t="s">
        <v>12</v>
      </c>
      <c r="C5299" t="s">
        <v>2696</v>
      </c>
      <c r="D5299" s="7">
        <f>SUMIFS($D:$D,$C:$C,C5299,$A:$A,_xlfn.MAXIFS($A:$A,$A:$A,"&lt;"&amp;A5299))+SUMIFS(Movimentacao!$D:$D,Movimentacao!$C:$C,C5299,Movimentacao!$A:$A,A5299)</f>
        <v>123765</v>
      </c>
      <c r="E5299" s="2">
        <v>99.82</v>
      </c>
      <c r="F5299" s="2">
        <f t="shared" si="83"/>
        <v>12354222.299999999</v>
      </c>
    </row>
    <row r="5300" spans="1:6" x14ac:dyDescent="0.25">
      <c r="A5300" s="4">
        <v>44705</v>
      </c>
      <c r="B5300" t="s">
        <v>12</v>
      </c>
      <c r="C5300" t="s">
        <v>2694</v>
      </c>
      <c r="D5300" s="7">
        <f>SUMIFS($D:$D,$C:$C,C5300,$A:$A,_xlfn.MAXIFS($A:$A,$A:$A,"&lt;"&amp;A5300))+SUMIFS(Movimentacao!$D:$D,Movimentacao!$C:$C,C5300,Movimentacao!$A:$A,A5300)</f>
        <v>39976</v>
      </c>
      <c r="E5300" s="2">
        <v>104.1</v>
      </c>
      <c r="F5300" s="2">
        <f t="shared" si="83"/>
        <v>4161501.5999999996</v>
      </c>
    </row>
    <row r="5301" spans="1:6" x14ac:dyDescent="0.25">
      <c r="A5301" s="4">
        <v>44705</v>
      </c>
      <c r="B5301" t="s">
        <v>12</v>
      </c>
      <c r="C5301" t="s">
        <v>2690</v>
      </c>
      <c r="D5301" s="7">
        <f>SUMIFS($D:$D,$C:$C,C5301,$A:$A,_xlfn.MAXIFS($A:$A,$A:$A,"&lt;"&amp;A5301))+SUMIFS(Movimentacao!$D:$D,Movimentacao!$C:$C,C5301,Movimentacao!$A:$A,A5301)</f>
        <v>56908</v>
      </c>
      <c r="E5301" s="2">
        <v>91.65</v>
      </c>
      <c r="F5301" s="2">
        <f t="shared" si="83"/>
        <v>5215618.2</v>
      </c>
    </row>
    <row r="5302" spans="1:6" x14ac:dyDescent="0.25">
      <c r="A5302" s="4">
        <v>44705</v>
      </c>
      <c r="B5302" t="s">
        <v>12</v>
      </c>
      <c r="C5302" t="s">
        <v>2685</v>
      </c>
      <c r="D5302" s="7">
        <f>SUMIFS($D:$D,$C:$C,C5302,$A:$A,_xlfn.MAXIFS($A:$A,$A:$A,"&lt;"&amp;A5302))+SUMIFS(Movimentacao!$D:$D,Movimentacao!$C:$C,C5302,Movimentacao!$A:$A,A5302)</f>
        <v>120781</v>
      </c>
      <c r="E5302" s="2">
        <v>102</v>
      </c>
      <c r="F5302" s="2">
        <f t="shared" si="83"/>
        <v>12319662</v>
      </c>
    </row>
    <row r="5303" spans="1:6" x14ac:dyDescent="0.25">
      <c r="A5303" s="4">
        <v>44705</v>
      </c>
      <c r="B5303" t="s">
        <v>12</v>
      </c>
      <c r="C5303" t="s">
        <v>2689</v>
      </c>
      <c r="D5303" s="7">
        <f>SUMIFS($D:$D,$C:$C,C5303,$A:$A,_xlfn.MAXIFS($A:$A,$A:$A,"&lt;"&amp;A5303))+SUMIFS(Movimentacao!$D:$D,Movimentacao!$C:$C,C5303,Movimentacao!$A:$A,A5303)</f>
        <v>240607</v>
      </c>
      <c r="E5303" s="2">
        <v>100.98</v>
      </c>
      <c r="F5303" s="2">
        <f t="shared" si="83"/>
        <v>24296494.859999999</v>
      </c>
    </row>
    <row r="5304" spans="1:6" x14ac:dyDescent="0.25">
      <c r="A5304" s="4">
        <v>44705</v>
      </c>
      <c r="B5304" t="s">
        <v>12</v>
      </c>
      <c r="C5304" t="s">
        <v>2687</v>
      </c>
      <c r="D5304" s="7">
        <f>SUMIFS($D:$D,$C:$C,C5304,$A:$A,_xlfn.MAXIFS($A:$A,$A:$A,"&lt;"&amp;A5304))+SUMIFS(Movimentacao!$D:$D,Movimentacao!$C:$C,C5304,Movimentacao!$A:$A,A5304)</f>
        <v>51911</v>
      </c>
      <c r="E5304" s="2">
        <v>70.260000000000005</v>
      </c>
      <c r="F5304" s="2">
        <f t="shared" si="83"/>
        <v>3647266.8600000003</v>
      </c>
    </row>
    <row r="5305" spans="1:6" x14ac:dyDescent="0.25">
      <c r="A5305" s="4">
        <v>44705</v>
      </c>
      <c r="B5305" t="s">
        <v>12</v>
      </c>
      <c r="C5305" t="s">
        <v>2682</v>
      </c>
      <c r="D5305" s="7">
        <f>SUMIFS($D:$D,$C:$C,C5305,$A:$A,_xlfn.MAXIFS($A:$A,$A:$A,"&lt;"&amp;A5305))+SUMIFS(Movimentacao!$D:$D,Movimentacao!$C:$C,C5305,Movimentacao!$A:$A,A5305)</f>
        <v>67528</v>
      </c>
      <c r="E5305" s="2">
        <v>89.67</v>
      </c>
      <c r="F5305" s="2">
        <f t="shared" si="83"/>
        <v>6055235.7599999998</v>
      </c>
    </row>
    <row r="5306" spans="1:6" x14ac:dyDescent="0.25">
      <c r="A5306" s="4">
        <v>44705</v>
      </c>
      <c r="B5306" t="s">
        <v>12</v>
      </c>
      <c r="C5306" t="s">
        <v>2672</v>
      </c>
      <c r="D5306" s="7">
        <f>SUMIFS($D:$D,$C:$C,C5306,$A:$A,_xlfn.MAXIFS($A:$A,$A:$A,"&lt;"&amp;A5306))+SUMIFS(Movimentacao!$D:$D,Movimentacao!$C:$C,C5306,Movimentacao!$A:$A,A5306)</f>
        <v>11767</v>
      </c>
      <c r="E5306" s="2">
        <v>77.900000000000006</v>
      </c>
      <c r="F5306" s="2">
        <f t="shared" si="83"/>
        <v>916649.3</v>
      </c>
    </row>
    <row r="5307" spans="1:6" x14ac:dyDescent="0.25">
      <c r="A5307" s="4">
        <v>44705</v>
      </c>
      <c r="B5307" t="s">
        <v>12</v>
      </c>
      <c r="C5307" t="s">
        <v>2671</v>
      </c>
      <c r="D5307" s="7">
        <f>SUMIFS($D:$D,$C:$C,C5307,$A:$A,_xlfn.MAXIFS($A:$A,$A:$A,"&lt;"&amp;A5307))+SUMIFS(Movimentacao!$D:$D,Movimentacao!$C:$C,C5307,Movimentacao!$A:$A,A5307)</f>
        <v>26649</v>
      </c>
      <c r="E5307" s="2">
        <v>177</v>
      </c>
      <c r="F5307" s="2">
        <f t="shared" si="83"/>
        <v>4716873</v>
      </c>
    </row>
    <row r="5308" spans="1:6" x14ac:dyDescent="0.25">
      <c r="A5308" s="4">
        <v>44705</v>
      </c>
      <c r="B5308" t="s">
        <v>12</v>
      </c>
      <c r="C5308" t="s">
        <v>56</v>
      </c>
      <c r="D5308" s="7">
        <f>SUMIFS($D:$D,$C:$C,C5308,$A:$A,_xlfn.MAXIFS($A:$A,$A:$A,"&lt;"&amp;A5308))+SUMIFS(Movimentacao!$D:$D,Movimentacao!$C:$C,C5308,Movimentacao!$A:$A,A5308)</f>
        <v>23299</v>
      </c>
      <c r="E5308" s="2">
        <v>95.7</v>
      </c>
      <c r="F5308" s="2">
        <f t="shared" si="83"/>
        <v>2229714.3000000003</v>
      </c>
    </row>
    <row r="5309" spans="1:6" x14ac:dyDescent="0.25">
      <c r="A5309" s="4">
        <v>44705</v>
      </c>
      <c r="B5309" t="s">
        <v>12</v>
      </c>
      <c r="C5309" t="s">
        <v>48</v>
      </c>
      <c r="D5309" s="7">
        <f>SUMIFS($D:$D,$C:$C,C5309,$A:$A,_xlfn.MAXIFS($A:$A,$A:$A,"&lt;"&amp;A5309))+SUMIFS(Movimentacao!$D:$D,Movimentacao!$C:$C,C5309,Movimentacao!$A:$A,A5309)</f>
        <v>30154</v>
      </c>
      <c r="E5309" s="2">
        <v>100.85</v>
      </c>
      <c r="F5309" s="2">
        <f t="shared" si="83"/>
        <v>3041030.9</v>
      </c>
    </row>
    <row r="5310" spans="1:6" x14ac:dyDescent="0.25">
      <c r="A5310" s="4">
        <v>44705</v>
      </c>
      <c r="B5310" t="s">
        <v>12</v>
      </c>
      <c r="C5310" t="s">
        <v>49</v>
      </c>
      <c r="D5310" s="7">
        <f>SUMIFS($D:$D,$C:$C,C5310,$A:$A,_xlfn.MAXIFS($A:$A,$A:$A,"&lt;"&amp;A5310))+SUMIFS(Movimentacao!$D:$D,Movimentacao!$C:$C,C5310,Movimentacao!$A:$A,A5310)</f>
        <v>32774</v>
      </c>
      <c r="E5310" s="2">
        <v>76.8</v>
      </c>
      <c r="F5310" s="2">
        <f t="shared" si="83"/>
        <v>2517043.1999999997</v>
      </c>
    </row>
    <row r="5311" spans="1:6" x14ac:dyDescent="0.25">
      <c r="A5311" s="4">
        <v>44705</v>
      </c>
      <c r="B5311" t="s">
        <v>12</v>
      </c>
      <c r="C5311" t="s">
        <v>50</v>
      </c>
      <c r="D5311" s="7">
        <f>SUMIFS($D:$D,$C:$C,C5311,$A:$A,_xlfn.MAXIFS($A:$A,$A:$A,"&lt;"&amp;A5311))+SUMIFS(Movimentacao!$D:$D,Movimentacao!$C:$C,C5311,Movimentacao!$A:$A,A5311)</f>
        <v>55324</v>
      </c>
      <c r="E5311" s="2">
        <v>99.94</v>
      </c>
      <c r="F5311" s="2">
        <f t="shared" si="83"/>
        <v>5529080.5599999996</v>
      </c>
    </row>
    <row r="5312" spans="1:6" x14ac:dyDescent="0.25">
      <c r="A5312" s="4">
        <v>44705</v>
      </c>
      <c r="B5312" t="s">
        <v>12</v>
      </c>
      <c r="C5312" t="s">
        <v>47</v>
      </c>
      <c r="D5312" s="7">
        <f>SUMIFS($D:$D,$C:$C,C5312,$A:$A,_xlfn.MAXIFS($A:$A,$A:$A,"&lt;"&amp;A5312))+SUMIFS(Movimentacao!$D:$D,Movimentacao!$C:$C,C5312,Movimentacao!$A:$A,A5312)</f>
        <v>62577</v>
      </c>
      <c r="E5312" s="2">
        <v>79.510000000000005</v>
      </c>
      <c r="F5312" s="2">
        <f t="shared" si="83"/>
        <v>4975497.2700000005</v>
      </c>
    </row>
    <row r="5313" spans="1:6" x14ac:dyDescent="0.25">
      <c r="A5313" s="4">
        <v>44705</v>
      </c>
      <c r="B5313" t="s">
        <v>12</v>
      </c>
      <c r="C5313" t="s">
        <v>52</v>
      </c>
      <c r="D5313" s="7">
        <f>SUMIFS($D:$D,$C:$C,C5313,$A:$A,_xlfn.MAXIFS($A:$A,$A:$A,"&lt;"&amp;A5313))+SUMIFS(Movimentacao!$D:$D,Movimentacao!$C:$C,C5313,Movimentacao!$A:$A,A5313)</f>
        <v>127632</v>
      </c>
      <c r="E5313" s="2">
        <v>93.65</v>
      </c>
      <c r="F5313" s="2">
        <f t="shared" si="83"/>
        <v>11952736.800000001</v>
      </c>
    </row>
    <row r="5314" spans="1:6" x14ac:dyDescent="0.25">
      <c r="A5314" s="4">
        <v>44705</v>
      </c>
      <c r="B5314" t="s">
        <v>12</v>
      </c>
      <c r="C5314" t="s">
        <v>54</v>
      </c>
      <c r="D5314" s="7">
        <f>SUMIFS($D:$D,$C:$C,C5314,$A:$A,_xlfn.MAXIFS($A:$A,$A:$A,"&lt;"&amp;A5314))+SUMIFS(Movimentacao!$D:$D,Movimentacao!$C:$C,C5314,Movimentacao!$A:$A,A5314)</f>
        <v>84256</v>
      </c>
      <c r="E5314" s="2">
        <v>46.28</v>
      </c>
      <c r="F5314" s="2">
        <f t="shared" si="83"/>
        <v>3899367.68</v>
      </c>
    </row>
    <row r="5315" spans="1:6" x14ac:dyDescent="0.25">
      <c r="A5315" s="4">
        <v>44705</v>
      </c>
      <c r="B5315" t="s">
        <v>12</v>
      </c>
      <c r="C5315" t="s">
        <v>55</v>
      </c>
      <c r="D5315" s="7">
        <f>SUMIFS($D:$D,$C:$C,C5315,$A:$A,_xlfn.MAXIFS($A:$A,$A:$A,"&lt;"&amp;A5315))+SUMIFS(Movimentacao!$D:$D,Movimentacao!$C:$C,C5315,Movimentacao!$A:$A,A5315)</f>
        <v>30794</v>
      </c>
      <c r="E5315" s="2">
        <v>95.51</v>
      </c>
      <c r="F5315" s="2">
        <f t="shared" si="83"/>
        <v>2941134.94</v>
      </c>
    </row>
    <row r="5316" spans="1:6" x14ac:dyDescent="0.25">
      <c r="A5316" s="4">
        <v>44705</v>
      </c>
      <c r="B5316" t="s">
        <v>12</v>
      </c>
      <c r="C5316" t="s">
        <v>51</v>
      </c>
      <c r="D5316" s="7">
        <f>SUMIFS($D:$D,$C:$C,C5316,$A:$A,_xlfn.MAXIFS($A:$A,$A:$A,"&lt;"&amp;A5316))+SUMIFS(Movimentacao!$D:$D,Movimentacao!$C:$C,C5316,Movimentacao!$A:$A,A5316)</f>
        <v>42034</v>
      </c>
      <c r="E5316" s="2">
        <v>121</v>
      </c>
      <c r="F5316" s="2">
        <f t="shared" si="83"/>
        <v>5086114</v>
      </c>
    </row>
    <row r="5317" spans="1:6" x14ac:dyDescent="0.25">
      <c r="A5317" s="4">
        <v>44706</v>
      </c>
      <c r="B5317" t="s">
        <v>12</v>
      </c>
      <c r="C5317" t="s">
        <v>2672</v>
      </c>
      <c r="D5317" s="7">
        <f>SUMIFS($D:$D,$C:$C,C5317,$A:$A,_xlfn.MAXIFS($A:$A,$A:$A,"&lt;"&amp;A5317))+SUMIFS(Movimentacao!$D:$D,Movimentacao!$C:$C,C5317,Movimentacao!$A:$A,A5317)</f>
        <v>11767</v>
      </c>
      <c r="E5317" s="2">
        <v>77.44</v>
      </c>
      <c r="F5317" s="2">
        <f t="shared" si="83"/>
        <v>911236.48</v>
      </c>
    </row>
    <row r="5318" spans="1:6" x14ac:dyDescent="0.25">
      <c r="A5318" s="4">
        <v>44706</v>
      </c>
      <c r="B5318" t="s">
        <v>12</v>
      </c>
      <c r="C5318" t="s">
        <v>2694</v>
      </c>
      <c r="D5318" s="7">
        <f>SUMIFS($D:$D,$C:$C,C5318,$A:$A,_xlfn.MAXIFS($A:$A,$A:$A,"&lt;"&amp;A5318))+SUMIFS(Movimentacao!$D:$D,Movimentacao!$C:$C,C5318,Movimentacao!$A:$A,A5318)</f>
        <v>39976</v>
      </c>
      <c r="E5318" s="2">
        <v>104.45</v>
      </c>
      <c r="F5318" s="2">
        <f t="shared" si="83"/>
        <v>4175493.2</v>
      </c>
    </row>
    <row r="5319" spans="1:6" x14ac:dyDescent="0.25">
      <c r="A5319" s="4">
        <v>44706</v>
      </c>
      <c r="B5319" t="s">
        <v>12</v>
      </c>
      <c r="C5319" t="s">
        <v>2690</v>
      </c>
      <c r="D5319" s="7">
        <f>SUMIFS($D:$D,$C:$C,C5319,$A:$A,_xlfn.MAXIFS($A:$A,$A:$A,"&lt;"&amp;A5319))+SUMIFS(Movimentacao!$D:$D,Movimentacao!$C:$C,C5319,Movimentacao!$A:$A,A5319)</f>
        <v>56908</v>
      </c>
      <c r="E5319" s="2">
        <v>91.22</v>
      </c>
      <c r="F5319" s="2">
        <f t="shared" si="83"/>
        <v>5191147.76</v>
      </c>
    </row>
    <row r="5320" spans="1:6" x14ac:dyDescent="0.25">
      <c r="A5320" s="4">
        <v>44706</v>
      </c>
      <c r="B5320" t="s">
        <v>12</v>
      </c>
      <c r="C5320" t="s">
        <v>2685</v>
      </c>
      <c r="D5320" s="7">
        <f>SUMIFS($D:$D,$C:$C,C5320,$A:$A,_xlfn.MAXIFS($A:$A,$A:$A,"&lt;"&amp;A5320))+SUMIFS(Movimentacao!$D:$D,Movimentacao!$C:$C,C5320,Movimentacao!$A:$A,A5320)</f>
        <v>120781</v>
      </c>
      <c r="E5320" s="2">
        <v>102.5</v>
      </c>
      <c r="F5320" s="2">
        <f t="shared" si="83"/>
        <v>12380052.5</v>
      </c>
    </row>
    <row r="5321" spans="1:6" x14ac:dyDescent="0.25">
      <c r="A5321" s="4">
        <v>44706</v>
      </c>
      <c r="B5321" t="s">
        <v>12</v>
      </c>
      <c r="C5321" t="s">
        <v>2696</v>
      </c>
      <c r="D5321" s="7">
        <f>SUMIFS($D:$D,$C:$C,C5321,$A:$A,_xlfn.MAXIFS($A:$A,$A:$A,"&lt;"&amp;A5321))+SUMIFS(Movimentacao!$D:$D,Movimentacao!$C:$C,C5321,Movimentacao!$A:$A,A5321)</f>
        <v>123765</v>
      </c>
      <c r="E5321" s="2">
        <v>99.88</v>
      </c>
      <c r="F5321" s="2">
        <f t="shared" ref="F5321:F5384" si="84">D5321*E5321</f>
        <v>12361648.199999999</v>
      </c>
    </row>
    <row r="5322" spans="1:6" x14ac:dyDescent="0.25">
      <c r="A5322" s="4">
        <v>44706</v>
      </c>
      <c r="B5322" t="s">
        <v>12</v>
      </c>
      <c r="C5322" t="s">
        <v>2687</v>
      </c>
      <c r="D5322" s="7">
        <f>SUMIFS($D:$D,$C:$C,C5322,$A:$A,_xlfn.MAXIFS($A:$A,$A:$A,"&lt;"&amp;A5322))+SUMIFS(Movimentacao!$D:$D,Movimentacao!$C:$C,C5322,Movimentacao!$A:$A,A5322)</f>
        <v>51911</v>
      </c>
      <c r="E5322" s="2">
        <v>71</v>
      </c>
      <c r="F5322" s="2">
        <f t="shared" si="84"/>
        <v>3685681</v>
      </c>
    </row>
    <row r="5323" spans="1:6" x14ac:dyDescent="0.25">
      <c r="A5323" s="4">
        <v>44706</v>
      </c>
      <c r="B5323" t="s">
        <v>12</v>
      </c>
      <c r="C5323" t="s">
        <v>2682</v>
      </c>
      <c r="D5323" s="7">
        <f>SUMIFS($D:$D,$C:$C,C5323,$A:$A,_xlfn.MAXIFS($A:$A,$A:$A,"&lt;"&amp;A5323))+SUMIFS(Movimentacao!$D:$D,Movimentacao!$C:$C,C5323,Movimentacao!$A:$A,A5323)</f>
        <v>67528</v>
      </c>
      <c r="E5323" s="2">
        <v>90.29</v>
      </c>
      <c r="F5323" s="2">
        <f t="shared" si="84"/>
        <v>6097103.1200000001</v>
      </c>
    </row>
    <row r="5324" spans="1:6" x14ac:dyDescent="0.25">
      <c r="A5324" s="4">
        <v>44706</v>
      </c>
      <c r="B5324" t="s">
        <v>12</v>
      </c>
      <c r="C5324" t="s">
        <v>2680</v>
      </c>
      <c r="D5324" s="7">
        <f>SUMIFS($D:$D,$C:$C,C5324,$A:$A,_xlfn.MAXIFS($A:$A,$A:$A,"&lt;"&amp;A5324))+SUMIFS(Movimentacao!$D:$D,Movimentacao!$C:$C,C5324,Movimentacao!$A:$A,A5324)</f>
        <v>120633</v>
      </c>
      <c r="E5324" s="2">
        <v>100.1</v>
      </c>
      <c r="F5324" s="2">
        <f t="shared" si="84"/>
        <v>12075363.299999999</v>
      </c>
    </row>
    <row r="5325" spans="1:6" x14ac:dyDescent="0.25">
      <c r="A5325" s="4">
        <v>44706</v>
      </c>
      <c r="B5325" t="s">
        <v>12</v>
      </c>
      <c r="C5325" t="s">
        <v>2671</v>
      </c>
      <c r="D5325" s="7">
        <f>SUMIFS($D:$D,$C:$C,C5325,$A:$A,_xlfn.MAXIFS($A:$A,$A:$A,"&lt;"&amp;A5325))+SUMIFS(Movimentacao!$D:$D,Movimentacao!$C:$C,C5325,Movimentacao!$A:$A,A5325)</f>
        <v>26649</v>
      </c>
      <c r="E5325" s="2">
        <v>177.44</v>
      </c>
      <c r="F5325" s="2">
        <f t="shared" si="84"/>
        <v>4728598.5599999996</v>
      </c>
    </row>
    <row r="5326" spans="1:6" x14ac:dyDescent="0.25">
      <c r="A5326" s="4">
        <v>44706</v>
      </c>
      <c r="B5326" t="s">
        <v>12</v>
      </c>
      <c r="C5326" t="s">
        <v>2689</v>
      </c>
      <c r="D5326" s="7">
        <f>SUMIFS($D:$D,$C:$C,C5326,$A:$A,_xlfn.MAXIFS($A:$A,$A:$A,"&lt;"&amp;A5326))+SUMIFS(Movimentacao!$D:$D,Movimentacao!$C:$C,C5326,Movimentacao!$A:$A,A5326)</f>
        <v>240607</v>
      </c>
      <c r="E5326" s="2">
        <v>101.19</v>
      </c>
      <c r="F5326" s="2">
        <f t="shared" si="84"/>
        <v>24347022.329999998</v>
      </c>
    </row>
    <row r="5327" spans="1:6" x14ac:dyDescent="0.25">
      <c r="A5327" s="4">
        <v>44706</v>
      </c>
      <c r="B5327" t="s">
        <v>12</v>
      </c>
      <c r="C5327" t="s">
        <v>55</v>
      </c>
      <c r="D5327" s="7">
        <f>SUMIFS($D:$D,$C:$C,C5327,$A:$A,_xlfn.MAXIFS($A:$A,$A:$A,"&lt;"&amp;A5327))+SUMIFS(Movimentacao!$D:$D,Movimentacao!$C:$C,C5327,Movimentacao!$A:$A,A5327)</f>
        <v>30794</v>
      </c>
      <c r="E5327" s="2">
        <v>96</v>
      </c>
      <c r="F5327" s="2">
        <f t="shared" si="84"/>
        <v>2956224</v>
      </c>
    </row>
    <row r="5328" spans="1:6" x14ac:dyDescent="0.25">
      <c r="A5328" s="4">
        <v>44706</v>
      </c>
      <c r="B5328" t="s">
        <v>12</v>
      </c>
      <c r="C5328" t="s">
        <v>47</v>
      </c>
      <c r="D5328" s="7">
        <f>SUMIFS($D:$D,$C:$C,C5328,$A:$A,_xlfn.MAXIFS($A:$A,$A:$A,"&lt;"&amp;A5328))+SUMIFS(Movimentacao!$D:$D,Movimentacao!$C:$C,C5328,Movimentacao!$A:$A,A5328)</f>
        <v>62577</v>
      </c>
      <c r="E5328" s="2">
        <v>79.44</v>
      </c>
      <c r="F5328" s="2">
        <f t="shared" si="84"/>
        <v>4971116.88</v>
      </c>
    </row>
    <row r="5329" spans="1:6" x14ac:dyDescent="0.25">
      <c r="A5329" s="4">
        <v>44706</v>
      </c>
      <c r="B5329" t="s">
        <v>12</v>
      </c>
      <c r="C5329" t="s">
        <v>48</v>
      </c>
      <c r="D5329" s="7">
        <f>SUMIFS($D:$D,$C:$C,C5329,$A:$A,_xlfn.MAXIFS($A:$A,$A:$A,"&lt;"&amp;A5329))+SUMIFS(Movimentacao!$D:$D,Movimentacao!$C:$C,C5329,Movimentacao!$A:$A,A5329)</f>
        <v>30154</v>
      </c>
      <c r="E5329" s="2">
        <v>100.91</v>
      </c>
      <c r="F5329" s="2">
        <f t="shared" si="84"/>
        <v>3042840.1399999997</v>
      </c>
    </row>
    <row r="5330" spans="1:6" x14ac:dyDescent="0.25">
      <c r="A5330" s="4">
        <v>44706</v>
      </c>
      <c r="B5330" t="s">
        <v>12</v>
      </c>
      <c r="C5330" t="s">
        <v>49</v>
      </c>
      <c r="D5330" s="7">
        <f>SUMIFS($D:$D,$C:$C,C5330,$A:$A,_xlfn.MAXIFS($A:$A,$A:$A,"&lt;"&amp;A5330))+SUMIFS(Movimentacao!$D:$D,Movimentacao!$C:$C,C5330,Movimentacao!$A:$A,A5330)</f>
        <v>32774</v>
      </c>
      <c r="E5330" s="2">
        <v>76.52</v>
      </c>
      <c r="F5330" s="2">
        <f t="shared" si="84"/>
        <v>2507866.48</v>
      </c>
    </row>
    <row r="5331" spans="1:6" x14ac:dyDescent="0.25">
      <c r="A5331" s="4">
        <v>44706</v>
      </c>
      <c r="B5331" t="s">
        <v>12</v>
      </c>
      <c r="C5331" t="s">
        <v>56</v>
      </c>
      <c r="D5331" s="7">
        <f>SUMIFS($D:$D,$C:$C,C5331,$A:$A,_xlfn.MAXIFS($A:$A,$A:$A,"&lt;"&amp;A5331))+SUMIFS(Movimentacao!$D:$D,Movimentacao!$C:$C,C5331,Movimentacao!$A:$A,A5331)</f>
        <v>23299</v>
      </c>
      <c r="E5331" s="2">
        <v>95.02</v>
      </c>
      <c r="F5331" s="2">
        <f t="shared" si="84"/>
        <v>2213870.98</v>
      </c>
    </row>
    <row r="5332" spans="1:6" x14ac:dyDescent="0.25">
      <c r="A5332" s="4">
        <v>44706</v>
      </c>
      <c r="B5332" t="s">
        <v>12</v>
      </c>
      <c r="C5332" t="s">
        <v>51</v>
      </c>
      <c r="D5332" s="7">
        <f>SUMIFS($D:$D,$C:$C,C5332,$A:$A,_xlfn.MAXIFS($A:$A,$A:$A,"&lt;"&amp;A5332))+SUMIFS(Movimentacao!$D:$D,Movimentacao!$C:$C,C5332,Movimentacao!$A:$A,A5332)</f>
        <v>42034</v>
      </c>
      <c r="E5332" s="2">
        <v>121</v>
      </c>
      <c r="F5332" s="2">
        <f t="shared" si="84"/>
        <v>5086114</v>
      </c>
    </row>
    <row r="5333" spans="1:6" x14ac:dyDescent="0.25">
      <c r="A5333" s="4">
        <v>44706</v>
      </c>
      <c r="B5333" t="s">
        <v>12</v>
      </c>
      <c r="C5333" t="s">
        <v>52</v>
      </c>
      <c r="D5333" s="7">
        <f>SUMIFS($D:$D,$C:$C,C5333,$A:$A,_xlfn.MAXIFS($A:$A,$A:$A,"&lt;"&amp;A5333))+SUMIFS(Movimentacao!$D:$D,Movimentacao!$C:$C,C5333,Movimentacao!$A:$A,A5333)</f>
        <v>127632</v>
      </c>
      <c r="E5333" s="2">
        <v>93.58</v>
      </c>
      <c r="F5333" s="2">
        <f t="shared" si="84"/>
        <v>11943802.560000001</v>
      </c>
    </row>
    <row r="5334" spans="1:6" x14ac:dyDescent="0.25">
      <c r="A5334" s="4">
        <v>44706</v>
      </c>
      <c r="B5334" t="s">
        <v>12</v>
      </c>
      <c r="C5334" t="s">
        <v>54</v>
      </c>
      <c r="D5334" s="7">
        <f>SUMIFS($D:$D,$C:$C,C5334,$A:$A,_xlfn.MAXIFS($A:$A,$A:$A,"&lt;"&amp;A5334))+SUMIFS(Movimentacao!$D:$D,Movimentacao!$C:$C,C5334,Movimentacao!$A:$A,A5334)</f>
        <v>84256</v>
      </c>
      <c r="E5334" s="2">
        <v>46.06</v>
      </c>
      <c r="F5334" s="2">
        <f t="shared" si="84"/>
        <v>3880831.3600000003</v>
      </c>
    </row>
    <row r="5335" spans="1:6" x14ac:dyDescent="0.25">
      <c r="A5335" s="4">
        <v>44706</v>
      </c>
      <c r="B5335" t="s">
        <v>12</v>
      </c>
      <c r="C5335" t="s">
        <v>50</v>
      </c>
      <c r="D5335" s="7">
        <f>SUMIFS($D:$D,$C:$C,C5335,$A:$A,_xlfn.MAXIFS($A:$A,$A:$A,"&lt;"&amp;A5335))+SUMIFS(Movimentacao!$D:$D,Movimentacao!$C:$C,C5335,Movimentacao!$A:$A,A5335)</f>
        <v>55324</v>
      </c>
      <c r="E5335" s="2">
        <v>100.06</v>
      </c>
      <c r="F5335" s="2">
        <f t="shared" si="84"/>
        <v>5535719.4400000004</v>
      </c>
    </row>
    <row r="5336" spans="1:6" x14ac:dyDescent="0.25">
      <c r="A5336" s="4">
        <v>44707</v>
      </c>
      <c r="B5336" t="s">
        <v>12</v>
      </c>
      <c r="C5336" t="s">
        <v>2680</v>
      </c>
      <c r="D5336" s="7">
        <f>SUMIFS($D:$D,$C:$C,C5336,$A:$A,_xlfn.MAXIFS($A:$A,$A:$A,"&lt;"&amp;A5336))+SUMIFS(Movimentacao!$D:$D,Movimentacao!$C:$C,C5336,Movimentacao!$A:$A,A5336)</f>
        <v>119657</v>
      </c>
      <c r="E5336" s="2">
        <v>101.29</v>
      </c>
      <c r="F5336" s="2">
        <f t="shared" si="84"/>
        <v>12120057.530000001</v>
      </c>
    </row>
    <row r="5337" spans="1:6" x14ac:dyDescent="0.25">
      <c r="A5337" s="4">
        <v>44707</v>
      </c>
      <c r="B5337" t="s">
        <v>12</v>
      </c>
      <c r="C5337" t="s">
        <v>2696</v>
      </c>
      <c r="D5337" s="7">
        <f>SUMIFS($D:$D,$C:$C,C5337,$A:$A,_xlfn.MAXIFS($A:$A,$A:$A,"&lt;"&amp;A5337))+SUMIFS(Movimentacao!$D:$D,Movimentacao!$C:$C,C5337,Movimentacao!$A:$A,A5337)</f>
        <v>123765</v>
      </c>
      <c r="E5337" s="2">
        <v>99.3</v>
      </c>
      <c r="F5337" s="2">
        <f t="shared" si="84"/>
        <v>12289864.5</v>
      </c>
    </row>
    <row r="5338" spans="1:6" x14ac:dyDescent="0.25">
      <c r="A5338" s="4">
        <v>44707</v>
      </c>
      <c r="B5338" t="s">
        <v>12</v>
      </c>
      <c r="C5338" t="s">
        <v>2694</v>
      </c>
      <c r="D5338" s="7">
        <f>SUMIFS($D:$D,$C:$C,C5338,$A:$A,_xlfn.MAXIFS($A:$A,$A:$A,"&lt;"&amp;A5338))+SUMIFS(Movimentacao!$D:$D,Movimentacao!$C:$C,C5338,Movimentacao!$A:$A,A5338)</f>
        <v>39976</v>
      </c>
      <c r="E5338" s="2">
        <v>104.29</v>
      </c>
      <c r="F5338" s="2">
        <f t="shared" si="84"/>
        <v>4169097.04</v>
      </c>
    </row>
    <row r="5339" spans="1:6" x14ac:dyDescent="0.25">
      <c r="A5339" s="4">
        <v>44707</v>
      </c>
      <c r="B5339" t="s">
        <v>12</v>
      </c>
      <c r="C5339" t="s">
        <v>2690</v>
      </c>
      <c r="D5339" s="7">
        <f>SUMIFS($D:$D,$C:$C,C5339,$A:$A,_xlfn.MAXIFS($A:$A,$A:$A,"&lt;"&amp;A5339))+SUMIFS(Movimentacao!$D:$D,Movimentacao!$C:$C,C5339,Movimentacao!$A:$A,A5339)</f>
        <v>56908</v>
      </c>
      <c r="E5339" s="2">
        <v>91.61</v>
      </c>
      <c r="F5339" s="2">
        <f t="shared" si="84"/>
        <v>5213341.88</v>
      </c>
    </row>
    <row r="5340" spans="1:6" x14ac:dyDescent="0.25">
      <c r="A5340" s="4">
        <v>44707</v>
      </c>
      <c r="B5340" t="s">
        <v>12</v>
      </c>
      <c r="C5340" t="s">
        <v>2685</v>
      </c>
      <c r="D5340" s="7">
        <f>SUMIFS($D:$D,$C:$C,C5340,$A:$A,_xlfn.MAXIFS($A:$A,$A:$A,"&lt;"&amp;A5340))+SUMIFS(Movimentacao!$D:$D,Movimentacao!$C:$C,C5340,Movimentacao!$A:$A,A5340)</f>
        <v>120781</v>
      </c>
      <c r="E5340" s="2">
        <v>103.45</v>
      </c>
      <c r="F5340" s="2">
        <f t="shared" si="84"/>
        <v>12494794.450000001</v>
      </c>
    </row>
    <row r="5341" spans="1:6" x14ac:dyDescent="0.25">
      <c r="A5341" s="4">
        <v>44707</v>
      </c>
      <c r="B5341" t="s">
        <v>12</v>
      </c>
      <c r="C5341" t="s">
        <v>2689</v>
      </c>
      <c r="D5341" s="7">
        <f>SUMIFS($D:$D,$C:$C,C5341,$A:$A,_xlfn.MAXIFS($A:$A,$A:$A,"&lt;"&amp;A5341))+SUMIFS(Movimentacao!$D:$D,Movimentacao!$C:$C,C5341,Movimentacao!$A:$A,A5341)</f>
        <v>240607</v>
      </c>
      <c r="E5341" s="2">
        <v>101.28</v>
      </c>
      <c r="F5341" s="2">
        <f t="shared" si="84"/>
        <v>24368676.960000001</v>
      </c>
    </row>
    <row r="5342" spans="1:6" x14ac:dyDescent="0.25">
      <c r="A5342" s="4">
        <v>44707</v>
      </c>
      <c r="B5342" t="s">
        <v>12</v>
      </c>
      <c r="C5342" t="s">
        <v>2687</v>
      </c>
      <c r="D5342" s="7">
        <f>SUMIFS($D:$D,$C:$C,C5342,$A:$A,_xlfn.MAXIFS($A:$A,$A:$A,"&lt;"&amp;A5342))+SUMIFS(Movimentacao!$D:$D,Movimentacao!$C:$C,C5342,Movimentacao!$A:$A,A5342)</f>
        <v>51911</v>
      </c>
      <c r="E5342" s="2">
        <v>70.900000000000006</v>
      </c>
      <c r="F5342" s="2">
        <f t="shared" si="84"/>
        <v>3680489.9000000004</v>
      </c>
    </row>
    <row r="5343" spans="1:6" x14ac:dyDescent="0.25">
      <c r="A5343" s="4">
        <v>44707</v>
      </c>
      <c r="B5343" t="s">
        <v>12</v>
      </c>
      <c r="C5343" t="s">
        <v>2682</v>
      </c>
      <c r="D5343" s="7">
        <f>SUMIFS($D:$D,$C:$C,C5343,$A:$A,_xlfn.MAXIFS($A:$A,$A:$A,"&lt;"&amp;A5343))+SUMIFS(Movimentacao!$D:$D,Movimentacao!$C:$C,C5343,Movimentacao!$A:$A,A5343)</f>
        <v>67528</v>
      </c>
      <c r="E5343" s="2">
        <v>89.91</v>
      </c>
      <c r="F5343" s="2">
        <f t="shared" si="84"/>
        <v>6071442.4799999995</v>
      </c>
    </row>
    <row r="5344" spans="1:6" x14ac:dyDescent="0.25">
      <c r="A5344" s="4">
        <v>44707</v>
      </c>
      <c r="B5344" t="s">
        <v>12</v>
      </c>
      <c r="C5344" t="s">
        <v>2672</v>
      </c>
      <c r="D5344" s="7">
        <f>SUMIFS($D:$D,$C:$C,C5344,$A:$A,_xlfn.MAXIFS($A:$A,$A:$A,"&lt;"&amp;A5344))+SUMIFS(Movimentacao!$D:$D,Movimentacao!$C:$C,C5344,Movimentacao!$A:$A,A5344)</f>
        <v>11767</v>
      </c>
      <c r="E5344" s="2">
        <v>77.75</v>
      </c>
      <c r="F5344" s="2">
        <f t="shared" si="84"/>
        <v>914884.25</v>
      </c>
    </row>
    <row r="5345" spans="1:6" x14ac:dyDescent="0.25">
      <c r="A5345" s="4">
        <v>44707</v>
      </c>
      <c r="B5345" t="s">
        <v>12</v>
      </c>
      <c r="C5345" t="s">
        <v>2671</v>
      </c>
      <c r="D5345" s="7">
        <f>SUMIFS($D:$D,$C:$C,C5345,$A:$A,_xlfn.MAXIFS($A:$A,$A:$A,"&lt;"&amp;A5345))+SUMIFS(Movimentacao!$D:$D,Movimentacao!$C:$C,C5345,Movimentacao!$A:$A,A5345)</f>
        <v>26649</v>
      </c>
      <c r="E5345" s="2">
        <v>177.5</v>
      </c>
      <c r="F5345" s="2">
        <f t="shared" si="84"/>
        <v>4730197.5</v>
      </c>
    </row>
    <row r="5346" spans="1:6" x14ac:dyDescent="0.25">
      <c r="A5346" s="4">
        <v>44707</v>
      </c>
      <c r="B5346" t="s">
        <v>12</v>
      </c>
      <c r="C5346" t="s">
        <v>56</v>
      </c>
      <c r="D5346" s="7">
        <f>SUMIFS($D:$D,$C:$C,C5346,$A:$A,_xlfn.MAXIFS($A:$A,$A:$A,"&lt;"&amp;A5346))+SUMIFS(Movimentacao!$D:$D,Movimentacao!$C:$C,C5346,Movimentacao!$A:$A,A5346)</f>
        <v>23299</v>
      </c>
      <c r="E5346" s="2">
        <v>94.25</v>
      </c>
      <c r="F5346" s="2">
        <f t="shared" si="84"/>
        <v>2195930.75</v>
      </c>
    </row>
    <row r="5347" spans="1:6" x14ac:dyDescent="0.25">
      <c r="A5347" s="4">
        <v>44707</v>
      </c>
      <c r="B5347" t="s">
        <v>12</v>
      </c>
      <c r="C5347" t="s">
        <v>48</v>
      </c>
      <c r="D5347" s="7">
        <f>SUMIFS($D:$D,$C:$C,C5347,$A:$A,_xlfn.MAXIFS($A:$A,$A:$A,"&lt;"&amp;A5347))+SUMIFS(Movimentacao!$D:$D,Movimentacao!$C:$C,C5347,Movimentacao!$A:$A,A5347)</f>
        <v>30154</v>
      </c>
      <c r="E5347" s="2">
        <v>100</v>
      </c>
      <c r="F5347" s="2">
        <f t="shared" si="84"/>
        <v>3015400</v>
      </c>
    </row>
    <row r="5348" spans="1:6" x14ac:dyDescent="0.25">
      <c r="A5348" s="4">
        <v>44707</v>
      </c>
      <c r="B5348" t="s">
        <v>12</v>
      </c>
      <c r="C5348" t="s">
        <v>49</v>
      </c>
      <c r="D5348" s="7">
        <f>SUMIFS($D:$D,$C:$C,C5348,$A:$A,_xlfn.MAXIFS($A:$A,$A:$A,"&lt;"&amp;A5348))+SUMIFS(Movimentacao!$D:$D,Movimentacao!$C:$C,C5348,Movimentacao!$A:$A,A5348)</f>
        <v>32774</v>
      </c>
      <c r="E5348" s="2">
        <v>76.58</v>
      </c>
      <c r="F5348" s="2">
        <f t="shared" si="84"/>
        <v>2509832.92</v>
      </c>
    </row>
    <row r="5349" spans="1:6" x14ac:dyDescent="0.25">
      <c r="A5349" s="4">
        <v>44707</v>
      </c>
      <c r="B5349" t="s">
        <v>12</v>
      </c>
      <c r="C5349" t="s">
        <v>50</v>
      </c>
      <c r="D5349" s="7">
        <f>SUMIFS($D:$D,$C:$C,C5349,$A:$A,_xlfn.MAXIFS($A:$A,$A:$A,"&lt;"&amp;A5349))+SUMIFS(Movimentacao!$D:$D,Movimentacao!$C:$C,C5349,Movimentacao!$A:$A,A5349)</f>
        <v>55324</v>
      </c>
      <c r="E5349" s="2">
        <v>100.74</v>
      </c>
      <c r="F5349" s="2">
        <f t="shared" si="84"/>
        <v>5573339.7599999998</v>
      </c>
    </row>
    <row r="5350" spans="1:6" x14ac:dyDescent="0.25">
      <c r="A5350" s="4">
        <v>44707</v>
      </c>
      <c r="B5350" t="s">
        <v>12</v>
      </c>
      <c r="C5350" t="s">
        <v>47</v>
      </c>
      <c r="D5350" s="7">
        <f>SUMIFS($D:$D,$C:$C,C5350,$A:$A,_xlfn.MAXIFS($A:$A,$A:$A,"&lt;"&amp;A5350))+SUMIFS(Movimentacao!$D:$D,Movimentacao!$C:$C,C5350,Movimentacao!$A:$A,A5350)</f>
        <v>62577</v>
      </c>
      <c r="E5350" s="2">
        <v>79.69</v>
      </c>
      <c r="F5350" s="2">
        <f t="shared" si="84"/>
        <v>4986761.13</v>
      </c>
    </row>
    <row r="5351" spans="1:6" x14ac:dyDescent="0.25">
      <c r="A5351" s="4">
        <v>44707</v>
      </c>
      <c r="B5351" t="s">
        <v>12</v>
      </c>
      <c r="C5351" t="s">
        <v>52</v>
      </c>
      <c r="D5351" s="7">
        <f>SUMIFS($D:$D,$C:$C,C5351,$A:$A,_xlfn.MAXIFS($A:$A,$A:$A,"&lt;"&amp;A5351))+SUMIFS(Movimentacao!$D:$D,Movimentacao!$C:$C,C5351,Movimentacao!$A:$A,A5351)</f>
        <v>127632</v>
      </c>
      <c r="E5351" s="2">
        <v>93.47</v>
      </c>
      <c r="F5351" s="2">
        <f t="shared" si="84"/>
        <v>11929763.039999999</v>
      </c>
    </row>
    <row r="5352" spans="1:6" x14ac:dyDescent="0.25">
      <c r="A5352" s="4">
        <v>44707</v>
      </c>
      <c r="B5352" t="s">
        <v>12</v>
      </c>
      <c r="C5352" t="s">
        <v>54</v>
      </c>
      <c r="D5352" s="7">
        <f>SUMIFS($D:$D,$C:$C,C5352,$A:$A,_xlfn.MAXIFS($A:$A,$A:$A,"&lt;"&amp;A5352))+SUMIFS(Movimentacao!$D:$D,Movimentacao!$C:$C,C5352,Movimentacao!$A:$A,A5352)</f>
        <v>84256</v>
      </c>
      <c r="E5352" s="2">
        <v>46.28</v>
      </c>
      <c r="F5352" s="2">
        <f t="shared" si="84"/>
        <v>3899367.68</v>
      </c>
    </row>
    <row r="5353" spans="1:6" x14ac:dyDescent="0.25">
      <c r="A5353" s="4">
        <v>44707</v>
      </c>
      <c r="B5353" t="s">
        <v>12</v>
      </c>
      <c r="C5353" t="s">
        <v>55</v>
      </c>
      <c r="D5353" s="7">
        <f>SUMIFS($D:$D,$C:$C,C5353,$A:$A,_xlfn.MAXIFS($A:$A,$A:$A,"&lt;"&amp;A5353))+SUMIFS(Movimentacao!$D:$D,Movimentacao!$C:$C,C5353,Movimentacao!$A:$A,A5353)</f>
        <v>30794</v>
      </c>
      <c r="E5353" s="2">
        <v>96.02</v>
      </c>
      <c r="F5353" s="2">
        <f t="shared" si="84"/>
        <v>2956839.88</v>
      </c>
    </row>
    <row r="5354" spans="1:6" x14ac:dyDescent="0.25">
      <c r="A5354" s="4">
        <v>44707</v>
      </c>
      <c r="B5354" t="s">
        <v>12</v>
      </c>
      <c r="C5354" t="s">
        <v>51</v>
      </c>
      <c r="D5354" s="7">
        <f>SUMIFS($D:$D,$C:$C,C5354,$A:$A,_xlfn.MAXIFS($A:$A,$A:$A,"&lt;"&amp;A5354))+SUMIFS(Movimentacao!$D:$D,Movimentacao!$C:$C,C5354,Movimentacao!$A:$A,A5354)</f>
        <v>42034</v>
      </c>
      <c r="E5354" s="2">
        <v>120.99</v>
      </c>
      <c r="F5354" s="2">
        <f t="shared" si="84"/>
        <v>5085693.66</v>
      </c>
    </row>
    <row r="5355" spans="1:6" x14ac:dyDescent="0.25">
      <c r="A5355" s="4">
        <v>44708</v>
      </c>
      <c r="B5355" t="s">
        <v>12</v>
      </c>
      <c r="C5355" t="s">
        <v>2672</v>
      </c>
      <c r="D5355" s="7">
        <f>SUMIFS($D:$D,$C:$C,C5355,$A:$A,_xlfn.MAXIFS($A:$A,$A:$A,"&lt;"&amp;A5355))+SUMIFS(Movimentacao!$D:$D,Movimentacao!$C:$C,C5355,Movimentacao!$A:$A,A5355)</f>
        <v>11767</v>
      </c>
      <c r="E5355" s="2">
        <v>77.290000000000006</v>
      </c>
      <c r="F5355" s="2">
        <f t="shared" si="84"/>
        <v>909471.43</v>
      </c>
    </row>
    <row r="5356" spans="1:6" x14ac:dyDescent="0.25">
      <c r="A5356" s="4">
        <v>44708</v>
      </c>
      <c r="B5356" t="s">
        <v>12</v>
      </c>
      <c r="C5356" t="s">
        <v>2694</v>
      </c>
      <c r="D5356" s="7">
        <f>SUMIFS($D:$D,$C:$C,C5356,$A:$A,_xlfn.MAXIFS($A:$A,$A:$A,"&lt;"&amp;A5356))+SUMIFS(Movimentacao!$D:$D,Movimentacao!$C:$C,C5356,Movimentacao!$A:$A,A5356)</f>
        <v>39976</v>
      </c>
      <c r="E5356" s="2">
        <v>104.31</v>
      </c>
      <c r="F5356" s="2">
        <f t="shared" si="84"/>
        <v>4169896.56</v>
      </c>
    </row>
    <row r="5357" spans="1:6" x14ac:dyDescent="0.25">
      <c r="A5357" s="4">
        <v>44708</v>
      </c>
      <c r="B5357" t="s">
        <v>12</v>
      </c>
      <c r="C5357" t="s">
        <v>2690</v>
      </c>
      <c r="D5357" s="7">
        <f>SUMIFS($D:$D,$C:$C,C5357,$A:$A,_xlfn.MAXIFS($A:$A,$A:$A,"&lt;"&amp;A5357))+SUMIFS(Movimentacao!$D:$D,Movimentacao!$C:$C,C5357,Movimentacao!$A:$A,A5357)</f>
        <v>56908</v>
      </c>
      <c r="E5357" s="2">
        <v>91.68</v>
      </c>
      <c r="F5357" s="2">
        <f t="shared" si="84"/>
        <v>5217325.4400000004</v>
      </c>
    </row>
    <row r="5358" spans="1:6" x14ac:dyDescent="0.25">
      <c r="A5358" s="4">
        <v>44708</v>
      </c>
      <c r="B5358" t="s">
        <v>12</v>
      </c>
      <c r="C5358" t="s">
        <v>2685</v>
      </c>
      <c r="D5358" s="7">
        <f>SUMIFS($D:$D,$C:$C,C5358,$A:$A,_xlfn.MAXIFS($A:$A,$A:$A,"&lt;"&amp;A5358))+SUMIFS(Movimentacao!$D:$D,Movimentacao!$C:$C,C5358,Movimentacao!$A:$A,A5358)</f>
        <v>120781</v>
      </c>
      <c r="E5358" s="2">
        <v>103.31</v>
      </c>
      <c r="F5358" s="2">
        <f t="shared" si="84"/>
        <v>12477885.109999999</v>
      </c>
    </row>
    <row r="5359" spans="1:6" x14ac:dyDescent="0.25">
      <c r="A5359" s="4">
        <v>44708</v>
      </c>
      <c r="B5359" t="s">
        <v>12</v>
      </c>
      <c r="C5359" t="s">
        <v>2696</v>
      </c>
      <c r="D5359" s="7">
        <f>SUMIFS($D:$D,$C:$C,C5359,$A:$A,_xlfn.MAXIFS($A:$A,$A:$A,"&lt;"&amp;A5359))+SUMIFS(Movimentacao!$D:$D,Movimentacao!$C:$C,C5359,Movimentacao!$A:$A,A5359)</f>
        <v>123765</v>
      </c>
      <c r="E5359" s="2">
        <v>99.64</v>
      </c>
      <c r="F5359" s="2">
        <f t="shared" si="84"/>
        <v>12331944.6</v>
      </c>
    </row>
    <row r="5360" spans="1:6" x14ac:dyDescent="0.25">
      <c r="A5360" s="4">
        <v>44708</v>
      </c>
      <c r="B5360" t="s">
        <v>12</v>
      </c>
      <c r="C5360" t="s">
        <v>2687</v>
      </c>
      <c r="D5360" s="7">
        <f>SUMIFS($D:$D,$C:$C,C5360,$A:$A,_xlfn.MAXIFS($A:$A,$A:$A,"&lt;"&amp;A5360))+SUMIFS(Movimentacao!$D:$D,Movimentacao!$C:$C,C5360,Movimentacao!$A:$A,A5360)</f>
        <v>51911</v>
      </c>
      <c r="E5360" s="2">
        <v>71.75</v>
      </c>
      <c r="F5360" s="2">
        <f t="shared" si="84"/>
        <v>3724614.25</v>
      </c>
    </row>
    <row r="5361" spans="1:6" x14ac:dyDescent="0.25">
      <c r="A5361" s="4">
        <v>44708</v>
      </c>
      <c r="B5361" t="s">
        <v>12</v>
      </c>
      <c r="C5361" t="s">
        <v>2682</v>
      </c>
      <c r="D5361" s="7">
        <f>SUMIFS($D:$D,$C:$C,C5361,$A:$A,_xlfn.MAXIFS($A:$A,$A:$A,"&lt;"&amp;A5361))+SUMIFS(Movimentacao!$D:$D,Movimentacao!$C:$C,C5361,Movimentacao!$A:$A,A5361)</f>
        <v>67528</v>
      </c>
      <c r="E5361" s="2">
        <v>89.9</v>
      </c>
      <c r="F5361" s="2">
        <f t="shared" si="84"/>
        <v>6070767.2000000002</v>
      </c>
    </row>
    <row r="5362" spans="1:6" x14ac:dyDescent="0.25">
      <c r="A5362" s="4">
        <v>44708</v>
      </c>
      <c r="B5362" t="s">
        <v>12</v>
      </c>
      <c r="C5362" t="s">
        <v>2680</v>
      </c>
      <c r="D5362" s="7">
        <f>SUMIFS($D:$D,$C:$C,C5362,$A:$A,_xlfn.MAXIFS($A:$A,$A:$A,"&lt;"&amp;A5362))+SUMIFS(Movimentacao!$D:$D,Movimentacao!$C:$C,C5362,Movimentacao!$A:$A,A5362)</f>
        <v>117871</v>
      </c>
      <c r="E5362" s="2">
        <v>101.21</v>
      </c>
      <c r="F5362" s="2">
        <f t="shared" si="84"/>
        <v>11929723.91</v>
      </c>
    </row>
    <row r="5363" spans="1:6" x14ac:dyDescent="0.25">
      <c r="A5363" s="4">
        <v>44708</v>
      </c>
      <c r="B5363" t="s">
        <v>12</v>
      </c>
      <c r="C5363" t="s">
        <v>2671</v>
      </c>
      <c r="D5363" s="7">
        <f>SUMIFS($D:$D,$C:$C,C5363,$A:$A,_xlfn.MAXIFS($A:$A,$A:$A,"&lt;"&amp;A5363))+SUMIFS(Movimentacao!$D:$D,Movimentacao!$C:$C,C5363,Movimentacao!$A:$A,A5363)</f>
        <v>26649</v>
      </c>
      <c r="E5363" s="2">
        <v>177.93</v>
      </c>
      <c r="F5363" s="2">
        <f t="shared" si="84"/>
        <v>4741656.57</v>
      </c>
    </row>
    <row r="5364" spans="1:6" x14ac:dyDescent="0.25">
      <c r="A5364" s="4">
        <v>44708</v>
      </c>
      <c r="B5364" t="s">
        <v>12</v>
      </c>
      <c r="C5364" t="s">
        <v>2689</v>
      </c>
      <c r="D5364" s="7">
        <f>SUMIFS($D:$D,$C:$C,C5364,$A:$A,_xlfn.MAXIFS($A:$A,$A:$A,"&lt;"&amp;A5364))+SUMIFS(Movimentacao!$D:$D,Movimentacao!$C:$C,C5364,Movimentacao!$A:$A,A5364)</f>
        <v>240607</v>
      </c>
      <c r="E5364" s="2">
        <v>101.55</v>
      </c>
      <c r="F5364" s="2">
        <f t="shared" si="84"/>
        <v>24433640.849999998</v>
      </c>
    </row>
    <row r="5365" spans="1:6" x14ac:dyDescent="0.25">
      <c r="A5365" s="4">
        <v>44708</v>
      </c>
      <c r="B5365" t="s">
        <v>12</v>
      </c>
      <c r="C5365" t="s">
        <v>55</v>
      </c>
      <c r="D5365" s="7">
        <f>SUMIFS($D:$D,$C:$C,C5365,$A:$A,_xlfn.MAXIFS($A:$A,$A:$A,"&lt;"&amp;A5365))+SUMIFS(Movimentacao!$D:$D,Movimentacao!$C:$C,C5365,Movimentacao!$A:$A,A5365)</f>
        <v>30794</v>
      </c>
      <c r="E5365" s="2">
        <v>97.99</v>
      </c>
      <c r="F5365" s="2">
        <f t="shared" si="84"/>
        <v>3017504.06</v>
      </c>
    </row>
    <row r="5366" spans="1:6" x14ac:dyDescent="0.25">
      <c r="A5366" s="4">
        <v>44708</v>
      </c>
      <c r="B5366" t="s">
        <v>12</v>
      </c>
      <c r="C5366" t="s">
        <v>54</v>
      </c>
      <c r="D5366" s="7">
        <f>SUMIFS($D:$D,$C:$C,C5366,$A:$A,_xlfn.MAXIFS($A:$A,$A:$A,"&lt;"&amp;A5366))+SUMIFS(Movimentacao!$D:$D,Movimentacao!$C:$C,C5366,Movimentacao!$A:$A,A5366)</f>
        <v>84256</v>
      </c>
      <c r="E5366" s="2">
        <v>46.65</v>
      </c>
      <c r="F5366" s="2">
        <f t="shared" si="84"/>
        <v>3930542.4</v>
      </c>
    </row>
    <row r="5367" spans="1:6" x14ac:dyDescent="0.25">
      <c r="A5367" s="4">
        <v>44708</v>
      </c>
      <c r="B5367" t="s">
        <v>12</v>
      </c>
      <c r="C5367" t="s">
        <v>52</v>
      </c>
      <c r="D5367" s="7">
        <f>SUMIFS($D:$D,$C:$C,C5367,$A:$A,_xlfn.MAXIFS($A:$A,$A:$A,"&lt;"&amp;A5367))+SUMIFS(Movimentacao!$D:$D,Movimentacao!$C:$C,C5367,Movimentacao!$A:$A,A5367)</f>
        <v>127632</v>
      </c>
      <c r="E5367" s="2">
        <v>93.49</v>
      </c>
      <c r="F5367" s="2">
        <f t="shared" si="84"/>
        <v>11932315.68</v>
      </c>
    </row>
    <row r="5368" spans="1:6" x14ac:dyDescent="0.25">
      <c r="A5368" s="4">
        <v>44708</v>
      </c>
      <c r="B5368" t="s">
        <v>12</v>
      </c>
      <c r="C5368" t="s">
        <v>51</v>
      </c>
      <c r="D5368" s="7">
        <f>SUMIFS($D:$D,$C:$C,C5368,$A:$A,_xlfn.MAXIFS($A:$A,$A:$A,"&lt;"&amp;A5368))+SUMIFS(Movimentacao!$D:$D,Movimentacao!$C:$C,C5368,Movimentacao!$A:$A,A5368)</f>
        <v>42034</v>
      </c>
      <c r="E5368" s="2">
        <v>120.48</v>
      </c>
      <c r="F5368" s="2">
        <f t="shared" si="84"/>
        <v>5064256.32</v>
      </c>
    </row>
    <row r="5369" spans="1:6" x14ac:dyDescent="0.25">
      <c r="A5369" s="4">
        <v>44708</v>
      </c>
      <c r="B5369" t="s">
        <v>12</v>
      </c>
      <c r="C5369" t="s">
        <v>50</v>
      </c>
      <c r="D5369" s="7">
        <f>SUMIFS($D:$D,$C:$C,C5369,$A:$A,_xlfn.MAXIFS($A:$A,$A:$A,"&lt;"&amp;A5369))+SUMIFS(Movimentacao!$D:$D,Movimentacao!$C:$C,C5369,Movimentacao!$A:$A,A5369)</f>
        <v>55324</v>
      </c>
      <c r="E5369" s="2">
        <v>100.74</v>
      </c>
      <c r="F5369" s="2">
        <f t="shared" si="84"/>
        <v>5573339.7599999998</v>
      </c>
    </row>
    <row r="5370" spans="1:6" x14ac:dyDescent="0.25">
      <c r="A5370" s="4">
        <v>44708</v>
      </c>
      <c r="B5370" t="s">
        <v>12</v>
      </c>
      <c r="C5370" t="s">
        <v>49</v>
      </c>
      <c r="D5370" s="7">
        <f>SUMIFS($D:$D,$C:$C,C5370,$A:$A,_xlfn.MAXIFS($A:$A,$A:$A,"&lt;"&amp;A5370))+SUMIFS(Movimentacao!$D:$D,Movimentacao!$C:$C,C5370,Movimentacao!$A:$A,A5370)</f>
        <v>32774</v>
      </c>
      <c r="E5370" s="2">
        <v>76.52</v>
      </c>
      <c r="F5370" s="2">
        <f t="shared" si="84"/>
        <v>2507866.48</v>
      </c>
    </row>
    <row r="5371" spans="1:6" x14ac:dyDescent="0.25">
      <c r="A5371" s="4">
        <v>44708</v>
      </c>
      <c r="B5371" t="s">
        <v>12</v>
      </c>
      <c r="C5371" t="s">
        <v>48</v>
      </c>
      <c r="D5371" s="7">
        <f>SUMIFS($D:$D,$C:$C,C5371,$A:$A,_xlfn.MAXIFS($A:$A,$A:$A,"&lt;"&amp;A5371))+SUMIFS(Movimentacao!$D:$D,Movimentacao!$C:$C,C5371,Movimentacao!$A:$A,A5371)</f>
        <v>30154</v>
      </c>
      <c r="E5371" s="2">
        <v>99.74</v>
      </c>
      <c r="F5371" s="2">
        <f t="shared" si="84"/>
        <v>3007559.96</v>
      </c>
    </row>
    <row r="5372" spans="1:6" x14ac:dyDescent="0.25">
      <c r="A5372" s="4">
        <v>44708</v>
      </c>
      <c r="B5372" t="s">
        <v>12</v>
      </c>
      <c r="C5372" t="s">
        <v>47</v>
      </c>
      <c r="D5372" s="7">
        <f>SUMIFS($D:$D,$C:$C,C5372,$A:$A,_xlfn.MAXIFS($A:$A,$A:$A,"&lt;"&amp;A5372))+SUMIFS(Movimentacao!$D:$D,Movimentacao!$C:$C,C5372,Movimentacao!$A:$A,A5372)</f>
        <v>62577</v>
      </c>
      <c r="E5372" s="2">
        <v>79.98</v>
      </c>
      <c r="F5372" s="2">
        <f t="shared" si="84"/>
        <v>5004908.46</v>
      </c>
    </row>
    <row r="5373" spans="1:6" x14ac:dyDescent="0.25">
      <c r="A5373" s="4">
        <v>44708</v>
      </c>
      <c r="B5373" t="s">
        <v>12</v>
      </c>
      <c r="C5373" t="s">
        <v>56</v>
      </c>
      <c r="D5373" s="7">
        <f>SUMIFS($D:$D,$C:$C,C5373,$A:$A,_xlfn.MAXIFS($A:$A,$A:$A,"&lt;"&amp;A5373))+SUMIFS(Movimentacao!$D:$D,Movimentacao!$C:$C,C5373,Movimentacao!$A:$A,A5373)</f>
        <v>23299</v>
      </c>
      <c r="E5373" s="2">
        <v>94.4</v>
      </c>
      <c r="F5373" s="2">
        <f t="shared" si="84"/>
        <v>2199425.6</v>
      </c>
    </row>
    <row r="5374" spans="1:6" x14ac:dyDescent="0.25">
      <c r="A5374" s="4">
        <v>44711</v>
      </c>
      <c r="B5374" t="s">
        <v>12</v>
      </c>
      <c r="C5374" t="s">
        <v>2680</v>
      </c>
      <c r="D5374" s="7">
        <f>SUMIFS($D:$D,$C:$C,C5374,$A:$A,_xlfn.MAXIFS($A:$A,$A:$A,"&lt;"&amp;A5374))+SUMIFS(Movimentacao!$D:$D,Movimentacao!$C:$C,C5374,Movimentacao!$A:$A,A5374)</f>
        <v>117871</v>
      </c>
      <c r="E5374" s="2">
        <v>101.38</v>
      </c>
      <c r="F5374" s="2">
        <f t="shared" si="84"/>
        <v>11949761.979999999</v>
      </c>
    </row>
    <row r="5375" spans="1:6" x14ac:dyDescent="0.25">
      <c r="A5375" s="4">
        <v>44711</v>
      </c>
      <c r="B5375" t="s">
        <v>12</v>
      </c>
      <c r="C5375" t="s">
        <v>2682</v>
      </c>
      <c r="D5375" s="7">
        <f>SUMIFS($D:$D,$C:$C,C5375,$A:$A,_xlfn.MAXIFS($A:$A,$A:$A,"&lt;"&amp;A5375))+SUMIFS(Movimentacao!$D:$D,Movimentacao!$C:$C,C5375,Movimentacao!$A:$A,A5375)</f>
        <v>67528</v>
      </c>
      <c r="E5375" s="2">
        <v>89.99</v>
      </c>
      <c r="F5375" s="2">
        <f t="shared" si="84"/>
        <v>6076844.7199999997</v>
      </c>
    </row>
    <row r="5376" spans="1:6" x14ac:dyDescent="0.25">
      <c r="A5376" s="4">
        <v>44711</v>
      </c>
      <c r="B5376" t="s">
        <v>12</v>
      </c>
      <c r="C5376" t="s">
        <v>2687</v>
      </c>
      <c r="D5376" s="7">
        <f>SUMIFS($D:$D,$C:$C,C5376,$A:$A,_xlfn.MAXIFS($A:$A,$A:$A,"&lt;"&amp;A5376))+SUMIFS(Movimentacao!$D:$D,Movimentacao!$C:$C,C5376,Movimentacao!$A:$A,A5376)</f>
        <v>51911</v>
      </c>
      <c r="E5376" s="2">
        <v>70.72</v>
      </c>
      <c r="F5376" s="2">
        <f t="shared" si="84"/>
        <v>3671145.92</v>
      </c>
    </row>
    <row r="5377" spans="1:6" x14ac:dyDescent="0.25">
      <c r="A5377" s="4">
        <v>44711</v>
      </c>
      <c r="B5377" t="s">
        <v>12</v>
      </c>
      <c r="C5377" t="s">
        <v>2696</v>
      </c>
      <c r="D5377" s="7">
        <f>SUMIFS($D:$D,$C:$C,C5377,$A:$A,_xlfn.MAXIFS($A:$A,$A:$A,"&lt;"&amp;A5377))+SUMIFS(Movimentacao!$D:$D,Movimentacao!$C:$C,C5377,Movimentacao!$A:$A,A5377)</f>
        <v>123765</v>
      </c>
      <c r="E5377" s="2">
        <v>99.79</v>
      </c>
      <c r="F5377" s="2">
        <f t="shared" si="84"/>
        <v>12350509.350000001</v>
      </c>
    </row>
    <row r="5378" spans="1:6" x14ac:dyDescent="0.25">
      <c r="A5378" s="4">
        <v>44711</v>
      </c>
      <c r="B5378" t="s">
        <v>12</v>
      </c>
      <c r="C5378" t="s">
        <v>2690</v>
      </c>
      <c r="D5378" s="7">
        <f>SUMIFS($D:$D,$C:$C,C5378,$A:$A,_xlfn.MAXIFS($A:$A,$A:$A,"&lt;"&amp;A5378))+SUMIFS(Movimentacao!$D:$D,Movimentacao!$C:$C,C5378,Movimentacao!$A:$A,A5378)</f>
        <v>56908</v>
      </c>
      <c r="E5378" s="2">
        <v>91.74</v>
      </c>
      <c r="F5378" s="2">
        <f t="shared" si="84"/>
        <v>5220739.92</v>
      </c>
    </row>
    <row r="5379" spans="1:6" x14ac:dyDescent="0.25">
      <c r="A5379" s="4">
        <v>44711</v>
      </c>
      <c r="B5379" t="s">
        <v>12</v>
      </c>
      <c r="C5379" t="s">
        <v>2694</v>
      </c>
      <c r="D5379" s="7">
        <f>SUMIFS($D:$D,$C:$C,C5379,$A:$A,_xlfn.MAXIFS($A:$A,$A:$A,"&lt;"&amp;A5379))+SUMIFS(Movimentacao!$D:$D,Movimentacao!$C:$C,C5379,Movimentacao!$A:$A,A5379)</f>
        <v>39976</v>
      </c>
      <c r="E5379" s="2">
        <v>104.8</v>
      </c>
      <c r="F5379" s="2">
        <f t="shared" si="84"/>
        <v>4189484.8</v>
      </c>
    </row>
    <row r="5380" spans="1:6" x14ac:dyDescent="0.25">
      <c r="A5380" s="4">
        <v>44711</v>
      </c>
      <c r="B5380" t="s">
        <v>12</v>
      </c>
      <c r="C5380" t="s">
        <v>2672</v>
      </c>
      <c r="D5380" s="7">
        <f>SUMIFS($D:$D,$C:$C,C5380,$A:$A,_xlfn.MAXIFS($A:$A,$A:$A,"&lt;"&amp;A5380))+SUMIFS(Movimentacao!$D:$D,Movimentacao!$C:$C,C5380,Movimentacao!$A:$A,A5380)</f>
        <v>11767</v>
      </c>
      <c r="E5380" s="2">
        <v>77.63</v>
      </c>
      <c r="F5380" s="2">
        <f t="shared" si="84"/>
        <v>913472.21</v>
      </c>
    </row>
    <row r="5381" spans="1:6" x14ac:dyDescent="0.25">
      <c r="A5381" s="4">
        <v>44711</v>
      </c>
      <c r="B5381" t="s">
        <v>12</v>
      </c>
      <c r="C5381" t="s">
        <v>2685</v>
      </c>
      <c r="D5381" s="7">
        <f>SUMIFS($D:$D,$C:$C,C5381,$A:$A,_xlfn.MAXIFS($A:$A,$A:$A,"&lt;"&amp;A5381))+SUMIFS(Movimentacao!$D:$D,Movimentacao!$C:$C,C5381,Movimentacao!$A:$A,A5381)</f>
        <v>120781</v>
      </c>
      <c r="E5381" s="2">
        <v>103.46</v>
      </c>
      <c r="F5381" s="2">
        <f t="shared" si="84"/>
        <v>12496002.26</v>
      </c>
    </row>
    <row r="5382" spans="1:6" x14ac:dyDescent="0.25">
      <c r="A5382" s="4">
        <v>44711</v>
      </c>
      <c r="B5382" t="s">
        <v>12</v>
      </c>
      <c r="C5382" t="s">
        <v>2671</v>
      </c>
      <c r="D5382" s="7">
        <f>SUMIFS($D:$D,$C:$C,C5382,$A:$A,_xlfn.MAXIFS($A:$A,$A:$A,"&lt;"&amp;A5382))+SUMIFS(Movimentacao!$D:$D,Movimentacao!$C:$C,C5382,Movimentacao!$A:$A,A5382)</f>
        <v>26649</v>
      </c>
      <c r="E5382" s="2">
        <v>178.98</v>
      </c>
      <c r="F5382" s="2">
        <f t="shared" si="84"/>
        <v>4769638.0199999996</v>
      </c>
    </row>
    <row r="5383" spans="1:6" x14ac:dyDescent="0.25">
      <c r="A5383" s="4">
        <v>44711</v>
      </c>
      <c r="B5383" t="s">
        <v>12</v>
      </c>
      <c r="C5383" t="s">
        <v>2689</v>
      </c>
      <c r="D5383" s="7">
        <f>SUMIFS($D:$D,$C:$C,C5383,$A:$A,_xlfn.MAXIFS($A:$A,$A:$A,"&lt;"&amp;A5383))+SUMIFS(Movimentacao!$D:$D,Movimentacao!$C:$C,C5383,Movimentacao!$A:$A,A5383)</f>
        <v>240607</v>
      </c>
      <c r="E5383" s="2">
        <v>101.49</v>
      </c>
      <c r="F5383" s="2">
        <f t="shared" si="84"/>
        <v>24419204.43</v>
      </c>
    </row>
    <row r="5384" spans="1:6" x14ac:dyDescent="0.25">
      <c r="A5384" s="4">
        <v>44711</v>
      </c>
      <c r="B5384" t="s">
        <v>12</v>
      </c>
      <c r="C5384" t="s">
        <v>55</v>
      </c>
      <c r="D5384" s="7">
        <f>SUMIFS($D:$D,$C:$C,C5384,$A:$A,_xlfn.MAXIFS($A:$A,$A:$A,"&lt;"&amp;A5384))+SUMIFS(Movimentacao!$D:$D,Movimentacao!$C:$C,C5384,Movimentacao!$A:$A,A5384)</f>
        <v>30794</v>
      </c>
      <c r="E5384" s="2">
        <v>96.1</v>
      </c>
      <c r="F5384" s="2">
        <f t="shared" si="84"/>
        <v>2959303.4</v>
      </c>
    </row>
    <row r="5385" spans="1:6" x14ac:dyDescent="0.25">
      <c r="A5385" s="4">
        <v>44711</v>
      </c>
      <c r="B5385" t="s">
        <v>12</v>
      </c>
      <c r="C5385" t="s">
        <v>54</v>
      </c>
      <c r="D5385" s="7">
        <f>SUMIFS($D:$D,$C:$C,C5385,$A:$A,_xlfn.MAXIFS($A:$A,$A:$A,"&lt;"&amp;A5385))+SUMIFS(Movimentacao!$D:$D,Movimentacao!$C:$C,C5385,Movimentacao!$A:$A,A5385)</f>
        <v>84256</v>
      </c>
      <c r="E5385" s="2">
        <v>47.08</v>
      </c>
      <c r="F5385" s="2">
        <f t="shared" ref="F5385:F5411" si="85">D5385*E5385</f>
        <v>3966772.48</v>
      </c>
    </row>
    <row r="5386" spans="1:6" x14ac:dyDescent="0.25">
      <c r="A5386" s="4">
        <v>44711</v>
      </c>
      <c r="B5386" t="s">
        <v>12</v>
      </c>
      <c r="C5386" t="s">
        <v>52</v>
      </c>
      <c r="D5386" s="7">
        <f>SUMIFS($D:$D,$C:$C,C5386,$A:$A,_xlfn.MAXIFS($A:$A,$A:$A,"&lt;"&amp;A5386))+SUMIFS(Movimentacao!$D:$D,Movimentacao!$C:$C,C5386,Movimentacao!$A:$A,A5386)</f>
        <v>127632</v>
      </c>
      <c r="E5386" s="2">
        <v>93.45</v>
      </c>
      <c r="F5386" s="2">
        <f t="shared" si="85"/>
        <v>11927210.4</v>
      </c>
    </row>
    <row r="5387" spans="1:6" x14ac:dyDescent="0.25">
      <c r="A5387" s="4">
        <v>44711</v>
      </c>
      <c r="B5387" t="s">
        <v>12</v>
      </c>
      <c r="C5387" t="s">
        <v>51</v>
      </c>
      <c r="D5387" s="7">
        <f>SUMIFS($D:$D,$C:$C,C5387,$A:$A,_xlfn.MAXIFS($A:$A,$A:$A,"&lt;"&amp;A5387))+SUMIFS(Movimentacao!$D:$D,Movimentacao!$C:$C,C5387,Movimentacao!$A:$A,A5387)</f>
        <v>42034</v>
      </c>
      <c r="E5387" s="2">
        <v>119</v>
      </c>
      <c r="F5387" s="2">
        <f t="shared" si="85"/>
        <v>5002046</v>
      </c>
    </row>
    <row r="5388" spans="1:6" x14ac:dyDescent="0.25">
      <c r="A5388" s="4">
        <v>44711</v>
      </c>
      <c r="B5388" t="s">
        <v>12</v>
      </c>
      <c r="C5388" t="s">
        <v>50</v>
      </c>
      <c r="D5388" s="7">
        <f>SUMIFS($D:$D,$C:$C,C5388,$A:$A,_xlfn.MAXIFS($A:$A,$A:$A,"&lt;"&amp;A5388))+SUMIFS(Movimentacao!$D:$D,Movimentacao!$C:$C,C5388,Movimentacao!$A:$A,A5388)</f>
        <v>55324</v>
      </c>
      <c r="E5388" s="2">
        <v>100.72</v>
      </c>
      <c r="F5388" s="2">
        <f t="shared" si="85"/>
        <v>5572233.2800000003</v>
      </c>
    </row>
    <row r="5389" spans="1:6" x14ac:dyDescent="0.25">
      <c r="A5389" s="4">
        <v>44711</v>
      </c>
      <c r="B5389" t="s">
        <v>12</v>
      </c>
      <c r="C5389" t="s">
        <v>49</v>
      </c>
      <c r="D5389" s="7">
        <f>SUMIFS($D:$D,$C:$C,C5389,$A:$A,_xlfn.MAXIFS($A:$A,$A:$A,"&lt;"&amp;A5389))+SUMIFS(Movimentacao!$D:$D,Movimentacao!$C:$C,C5389,Movimentacao!$A:$A,A5389)</f>
        <v>32774</v>
      </c>
      <c r="E5389" s="2">
        <v>76.58</v>
      </c>
      <c r="F5389" s="2">
        <f t="shared" si="85"/>
        <v>2509832.92</v>
      </c>
    </row>
    <row r="5390" spans="1:6" x14ac:dyDescent="0.25">
      <c r="A5390" s="4">
        <v>44711</v>
      </c>
      <c r="B5390" t="s">
        <v>12</v>
      </c>
      <c r="C5390" t="s">
        <v>48</v>
      </c>
      <c r="D5390" s="7">
        <f>SUMIFS($D:$D,$C:$C,C5390,$A:$A,_xlfn.MAXIFS($A:$A,$A:$A,"&lt;"&amp;A5390))+SUMIFS(Movimentacao!$D:$D,Movimentacao!$C:$C,C5390,Movimentacao!$A:$A,A5390)</f>
        <v>30154</v>
      </c>
      <c r="E5390" s="2">
        <v>99.78</v>
      </c>
      <c r="F5390" s="2">
        <f t="shared" si="85"/>
        <v>3008766.12</v>
      </c>
    </row>
    <row r="5391" spans="1:6" x14ac:dyDescent="0.25">
      <c r="A5391" s="4">
        <v>44711</v>
      </c>
      <c r="B5391" t="s">
        <v>12</v>
      </c>
      <c r="C5391" t="s">
        <v>47</v>
      </c>
      <c r="D5391" s="7">
        <f>SUMIFS($D:$D,$C:$C,C5391,$A:$A,_xlfn.MAXIFS($A:$A,$A:$A,"&lt;"&amp;A5391))+SUMIFS(Movimentacao!$D:$D,Movimentacao!$C:$C,C5391,Movimentacao!$A:$A,A5391)</f>
        <v>62577</v>
      </c>
      <c r="E5391" s="2">
        <v>79.959999999999994</v>
      </c>
      <c r="F5391" s="2">
        <f t="shared" si="85"/>
        <v>5003656.92</v>
      </c>
    </row>
    <row r="5392" spans="1:6" x14ac:dyDescent="0.25">
      <c r="A5392" s="4">
        <v>44711</v>
      </c>
      <c r="B5392" t="s">
        <v>12</v>
      </c>
      <c r="C5392" t="s">
        <v>56</v>
      </c>
      <c r="D5392" s="7">
        <f>SUMIFS($D:$D,$C:$C,C5392,$A:$A,_xlfn.MAXIFS($A:$A,$A:$A,"&lt;"&amp;A5392))+SUMIFS(Movimentacao!$D:$D,Movimentacao!$C:$C,C5392,Movimentacao!$A:$A,A5392)</f>
        <v>23299</v>
      </c>
      <c r="E5392" s="2">
        <v>95.3</v>
      </c>
      <c r="F5392" s="2">
        <f t="shared" si="85"/>
        <v>2220394.6999999997</v>
      </c>
    </row>
    <row r="5393" spans="1:6" x14ac:dyDescent="0.25">
      <c r="A5393" s="4">
        <v>44712</v>
      </c>
      <c r="B5393" t="s">
        <v>12</v>
      </c>
      <c r="C5393" t="s">
        <v>2680</v>
      </c>
      <c r="D5393" s="7">
        <f>SUMIFS($D:$D,$C:$C,C5393,$A:$A,_xlfn.MAXIFS($A:$A,$A:$A,"&lt;"&amp;A5393))+SUMIFS(Movimentacao!$D:$D,Movimentacao!$C:$C,C5393,Movimentacao!$A:$A,A5393)</f>
        <v>117871</v>
      </c>
      <c r="E5393" s="2">
        <v>100.93</v>
      </c>
      <c r="F5393" s="2">
        <f t="shared" si="85"/>
        <v>11896720.030000001</v>
      </c>
    </row>
    <row r="5394" spans="1:6" x14ac:dyDescent="0.25">
      <c r="A5394" s="4">
        <v>44712</v>
      </c>
      <c r="B5394" t="s">
        <v>12</v>
      </c>
      <c r="C5394" t="s">
        <v>2682</v>
      </c>
      <c r="D5394" s="7">
        <f>SUMIFS($D:$D,$C:$C,C5394,$A:$A,_xlfn.MAXIFS($A:$A,$A:$A,"&lt;"&amp;A5394))+SUMIFS(Movimentacao!$D:$D,Movimentacao!$C:$C,C5394,Movimentacao!$A:$A,A5394)</f>
        <v>67528</v>
      </c>
      <c r="E5394" s="2">
        <v>90</v>
      </c>
      <c r="F5394" s="2">
        <f t="shared" si="85"/>
        <v>6077520</v>
      </c>
    </row>
    <row r="5395" spans="1:6" x14ac:dyDescent="0.25">
      <c r="A5395" s="4">
        <v>44712</v>
      </c>
      <c r="B5395" t="s">
        <v>12</v>
      </c>
      <c r="C5395" t="s">
        <v>2690</v>
      </c>
      <c r="D5395" s="7">
        <f>SUMIFS($D:$D,$C:$C,C5395,$A:$A,_xlfn.MAXIFS($A:$A,$A:$A,"&lt;"&amp;A5395))+SUMIFS(Movimentacao!$D:$D,Movimentacao!$C:$C,C5395,Movimentacao!$A:$A,A5395)</f>
        <v>56908</v>
      </c>
      <c r="E5395" s="2">
        <v>92</v>
      </c>
      <c r="F5395" s="2">
        <f t="shared" si="85"/>
        <v>5235536</v>
      </c>
    </row>
    <row r="5396" spans="1:6" x14ac:dyDescent="0.25">
      <c r="A5396" s="4">
        <v>44712</v>
      </c>
      <c r="B5396" t="s">
        <v>12</v>
      </c>
      <c r="C5396" t="s">
        <v>2689</v>
      </c>
      <c r="D5396" s="7">
        <f>SUMIFS($D:$D,$C:$C,C5396,$A:$A,_xlfn.MAXIFS($A:$A,$A:$A,"&lt;"&amp;A5396))+SUMIFS(Movimentacao!$D:$D,Movimentacao!$C:$C,C5396,Movimentacao!$A:$A,A5396)</f>
        <v>240607</v>
      </c>
      <c r="E5396" s="2">
        <v>102.5</v>
      </c>
      <c r="F5396" s="2">
        <f t="shared" si="85"/>
        <v>24662217.5</v>
      </c>
    </row>
    <row r="5397" spans="1:6" x14ac:dyDescent="0.25">
      <c r="A5397" s="4">
        <v>44712</v>
      </c>
      <c r="B5397" t="s">
        <v>12</v>
      </c>
      <c r="C5397" t="s">
        <v>2685</v>
      </c>
      <c r="D5397" s="7">
        <f>SUMIFS($D:$D,$C:$C,C5397,$A:$A,_xlfn.MAXIFS($A:$A,$A:$A,"&lt;"&amp;A5397))+SUMIFS(Movimentacao!$D:$D,Movimentacao!$C:$C,C5397,Movimentacao!$A:$A,A5397)</f>
        <v>120781</v>
      </c>
      <c r="E5397" s="2">
        <v>103</v>
      </c>
      <c r="F5397" s="2">
        <f t="shared" si="85"/>
        <v>12440443</v>
      </c>
    </row>
    <row r="5398" spans="1:6" x14ac:dyDescent="0.25">
      <c r="A5398" s="4">
        <v>44712</v>
      </c>
      <c r="B5398" t="s">
        <v>12</v>
      </c>
      <c r="C5398" t="s">
        <v>2672</v>
      </c>
      <c r="D5398" s="7">
        <f>SUMIFS($D:$D,$C:$C,C5398,$A:$A,_xlfn.MAXIFS($A:$A,$A:$A,"&lt;"&amp;A5398))+SUMIFS(Movimentacao!$D:$D,Movimentacao!$C:$C,C5398,Movimentacao!$A:$A,A5398)</f>
        <v>11767</v>
      </c>
      <c r="E5398" s="2">
        <v>77.8</v>
      </c>
      <c r="F5398" s="2">
        <f t="shared" si="85"/>
        <v>915472.6</v>
      </c>
    </row>
    <row r="5399" spans="1:6" x14ac:dyDescent="0.25">
      <c r="A5399" s="4">
        <v>44712</v>
      </c>
      <c r="B5399" t="s">
        <v>12</v>
      </c>
      <c r="C5399" t="s">
        <v>2687</v>
      </c>
      <c r="D5399" s="7">
        <f>SUMIFS($D:$D,$C:$C,C5399,$A:$A,_xlfn.MAXIFS($A:$A,$A:$A,"&lt;"&amp;A5399))+SUMIFS(Movimentacao!$D:$D,Movimentacao!$C:$C,C5399,Movimentacao!$A:$A,A5399)</f>
        <v>51911</v>
      </c>
      <c r="E5399" s="2">
        <v>71.8</v>
      </c>
      <c r="F5399" s="2">
        <f t="shared" si="85"/>
        <v>3727209.8</v>
      </c>
    </row>
    <row r="5400" spans="1:6" x14ac:dyDescent="0.25">
      <c r="A5400" s="4">
        <v>44712</v>
      </c>
      <c r="B5400" t="s">
        <v>12</v>
      </c>
      <c r="C5400" t="s">
        <v>2671</v>
      </c>
      <c r="D5400" s="7">
        <f>SUMIFS($D:$D,$C:$C,C5400,$A:$A,_xlfn.MAXIFS($A:$A,$A:$A,"&lt;"&amp;A5400))+SUMIFS(Movimentacao!$D:$D,Movimentacao!$C:$C,C5400,Movimentacao!$A:$A,A5400)</f>
        <v>26649</v>
      </c>
      <c r="E5400" s="2">
        <v>179.56</v>
      </c>
      <c r="F5400" s="2">
        <f t="shared" si="85"/>
        <v>4785094.4400000004</v>
      </c>
    </row>
    <row r="5401" spans="1:6" x14ac:dyDescent="0.25">
      <c r="A5401" s="4">
        <v>44712</v>
      </c>
      <c r="B5401" t="s">
        <v>12</v>
      </c>
      <c r="C5401" t="s">
        <v>51</v>
      </c>
      <c r="D5401" s="7">
        <f>SUMIFS($D:$D,$C:$C,C5401,$A:$A,_xlfn.MAXIFS($A:$A,$A:$A,"&lt;"&amp;A5401))+SUMIFS(Movimentacao!$D:$D,Movimentacao!$C:$C,C5401,Movimentacao!$A:$A,A5401)</f>
        <v>42034</v>
      </c>
      <c r="E5401" s="2">
        <v>120</v>
      </c>
      <c r="F5401" s="2">
        <f t="shared" si="85"/>
        <v>5044080</v>
      </c>
    </row>
    <row r="5402" spans="1:6" x14ac:dyDescent="0.25">
      <c r="A5402" s="4">
        <v>44712</v>
      </c>
      <c r="B5402" t="s">
        <v>12</v>
      </c>
      <c r="C5402" t="s">
        <v>55</v>
      </c>
      <c r="D5402" s="7">
        <f>SUMIFS($D:$D,$C:$C,C5402,$A:$A,_xlfn.MAXIFS($A:$A,$A:$A,"&lt;"&amp;A5402))+SUMIFS(Movimentacao!$D:$D,Movimentacao!$C:$C,C5402,Movimentacao!$A:$A,A5402)</f>
        <v>30794</v>
      </c>
      <c r="E5402" s="2">
        <v>98.22</v>
      </c>
      <c r="F5402" s="2">
        <f t="shared" si="85"/>
        <v>3024586.68</v>
      </c>
    </row>
    <row r="5403" spans="1:6" x14ac:dyDescent="0.25">
      <c r="A5403" s="4">
        <v>44712</v>
      </c>
      <c r="B5403" t="s">
        <v>12</v>
      </c>
      <c r="C5403" t="s">
        <v>54</v>
      </c>
      <c r="D5403" s="7">
        <f>SUMIFS($D:$D,$C:$C,C5403,$A:$A,_xlfn.MAXIFS($A:$A,$A:$A,"&lt;"&amp;A5403))+SUMIFS(Movimentacao!$D:$D,Movimentacao!$C:$C,C5403,Movimentacao!$A:$A,A5403)</f>
        <v>84256</v>
      </c>
      <c r="E5403" s="2">
        <v>47.33</v>
      </c>
      <c r="F5403" s="2">
        <f t="shared" si="85"/>
        <v>3987836.48</v>
      </c>
    </row>
    <row r="5404" spans="1:6" x14ac:dyDescent="0.25">
      <c r="A5404" s="4">
        <v>44712</v>
      </c>
      <c r="B5404" t="s">
        <v>12</v>
      </c>
      <c r="C5404" t="s">
        <v>52</v>
      </c>
      <c r="D5404" s="7">
        <f>SUMIFS($D:$D,$C:$C,C5404,$A:$A,_xlfn.MAXIFS($A:$A,$A:$A,"&lt;"&amp;A5404))+SUMIFS(Movimentacao!$D:$D,Movimentacao!$C:$C,C5404,Movimentacao!$A:$A,A5404)</f>
        <v>127632</v>
      </c>
      <c r="E5404" s="2">
        <v>93.85</v>
      </c>
      <c r="F5404" s="2">
        <f t="shared" si="85"/>
        <v>11978263.199999999</v>
      </c>
    </row>
    <row r="5405" spans="1:6" x14ac:dyDescent="0.25">
      <c r="A5405" s="4">
        <v>44712</v>
      </c>
      <c r="B5405" t="s">
        <v>12</v>
      </c>
      <c r="C5405" t="s">
        <v>50</v>
      </c>
      <c r="D5405" s="7">
        <f>SUMIFS($D:$D,$C:$C,C5405,$A:$A,_xlfn.MAXIFS($A:$A,$A:$A,"&lt;"&amp;A5405))+SUMIFS(Movimentacao!$D:$D,Movimentacao!$C:$C,C5405,Movimentacao!$A:$A,A5405)</f>
        <v>55324</v>
      </c>
      <c r="E5405" s="2">
        <v>102.2</v>
      </c>
      <c r="F5405" s="2">
        <f t="shared" si="85"/>
        <v>5654112.7999999998</v>
      </c>
    </row>
    <row r="5406" spans="1:6" x14ac:dyDescent="0.25">
      <c r="A5406" s="4">
        <v>44712</v>
      </c>
      <c r="B5406" t="s">
        <v>12</v>
      </c>
      <c r="C5406" t="s">
        <v>49</v>
      </c>
      <c r="D5406" s="7">
        <f>SUMIFS($D:$D,$C:$C,C5406,$A:$A,_xlfn.MAXIFS($A:$A,$A:$A,"&lt;"&amp;A5406))+SUMIFS(Movimentacao!$D:$D,Movimentacao!$C:$C,C5406,Movimentacao!$A:$A,A5406)</f>
        <v>32774</v>
      </c>
      <c r="E5406" s="2">
        <v>76.64</v>
      </c>
      <c r="F5406" s="2">
        <f t="shared" si="85"/>
        <v>2511799.36</v>
      </c>
    </row>
    <row r="5407" spans="1:6" x14ac:dyDescent="0.25">
      <c r="A5407" s="4">
        <v>44712</v>
      </c>
      <c r="B5407" t="s">
        <v>12</v>
      </c>
      <c r="C5407" t="s">
        <v>48</v>
      </c>
      <c r="D5407" s="7">
        <f>SUMIFS($D:$D,$C:$C,C5407,$A:$A,_xlfn.MAXIFS($A:$A,$A:$A,"&lt;"&amp;A5407))+SUMIFS(Movimentacao!$D:$D,Movimentacao!$C:$C,C5407,Movimentacao!$A:$A,A5407)</f>
        <v>30154</v>
      </c>
      <c r="E5407" s="2">
        <v>99.86</v>
      </c>
      <c r="F5407" s="2">
        <f t="shared" si="85"/>
        <v>3011178.44</v>
      </c>
    </row>
    <row r="5408" spans="1:6" x14ac:dyDescent="0.25">
      <c r="A5408" s="4">
        <v>44712</v>
      </c>
      <c r="B5408" t="s">
        <v>12</v>
      </c>
      <c r="C5408" t="s">
        <v>47</v>
      </c>
      <c r="D5408" s="7">
        <f>SUMIFS($D:$D,$C:$C,C5408,$A:$A,_xlfn.MAXIFS($A:$A,$A:$A,"&lt;"&amp;A5408))+SUMIFS(Movimentacao!$D:$D,Movimentacao!$C:$C,C5408,Movimentacao!$A:$A,A5408)</f>
        <v>62577</v>
      </c>
      <c r="E5408" s="2">
        <v>80.3</v>
      </c>
      <c r="F5408" s="2">
        <f t="shared" si="85"/>
        <v>5024933.0999999996</v>
      </c>
    </row>
    <row r="5409" spans="1:6" x14ac:dyDescent="0.25">
      <c r="A5409" s="4">
        <v>44712</v>
      </c>
      <c r="B5409" t="s">
        <v>12</v>
      </c>
      <c r="C5409" t="s">
        <v>2694</v>
      </c>
      <c r="D5409" s="7">
        <f>SUMIFS($D:$D,$C:$C,C5409,$A:$A,_xlfn.MAXIFS($A:$A,$A:$A,"&lt;"&amp;A5409))+SUMIFS(Movimentacao!$D:$D,Movimentacao!$C:$C,C5409,Movimentacao!$A:$A,A5409)</f>
        <v>39976</v>
      </c>
      <c r="E5409" s="2">
        <v>104.79</v>
      </c>
      <c r="F5409" s="2">
        <f t="shared" si="85"/>
        <v>4189085.04</v>
      </c>
    </row>
    <row r="5410" spans="1:6" x14ac:dyDescent="0.25">
      <c r="A5410" s="4">
        <v>44712</v>
      </c>
      <c r="B5410" t="s">
        <v>12</v>
      </c>
      <c r="C5410" t="s">
        <v>56</v>
      </c>
      <c r="D5410" s="7">
        <f>SUMIFS($D:$D,$C:$C,C5410,$A:$A,_xlfn.MAXIFS($A:$A,$A:$A,"&lt;"&amp;A5410))+SUMIFS(Movimentacao!$D:$D,Movimentacao!$C:$C,C5410,Movimentacao!$A:$A,A5410)</f>
        <v>23299</v>
      </c>
      <c r="E5410" s="2">
        <v>95.46</v>
      </c>
      <c r="F5410" s="2">
        <f t="shared" si="85"/>
        <v>2224122.54</v>
      </c>
    </row>
    <row r="5411" spans="1:6" x14ac:dyDescent="0.25">
      <c r="A5411" s="4">
        <v>44712</v>
      </c>
      <c r="B5411" t="s">
        <v>12</v>
      </c>
      <c r="C5411" t="s">
        <v>2696</v>
      </c>
      <c r="D5411" s="7">
        <f>SUMIFS($D:$D,$C:$C,C5411,$A:$A,_xlfn.MAXIFS($A:$A,$A:$A,"&lt;"&amp;A5411))+SUMIFS(Movimentacao!$D:$D,Movimentacao!$C:$C,C5411,Movimentacao!$A:$A,A5411)</f>
        <v>123765</v>
      </c>
      <c r="E5411" s="2">
        <v>99.94</v>
      </c>
      <c r="F5411" s="2">
        <f t="shared" si="85"/>
        <v>12369074.1</v>
      </c>
    </row>
  </sheetData>
  <autoFilter ref="A1:F11" xr:uid="{76D3286D-B8D7-462C-B831-CF37BC0EAA4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09F2-0F2F-4BAE-8437-E1C8B93C39CC}">
  <sheetPr codeName="Planilha3">
    <tabColor rgb="FF309A89"/>
  </sheetPr>
  <dimension ref="A1:F2987"/>
  <sheetViews>
    <sheetView showGridLines="0" workbookViewId="0">
      <selection activeCell="D19" sqref="D19"/>
    </sheetView>
  </sheetViews>
  <sheetFormatPr defaultRowHeight="15" x14ac:dyDescent="0.25"/>
  <cols>
    <col min="1" max="1" width="10.7109375" style="4" bestFit="1" customWidth="1"/>
    <col min="3" max="3" width="72.5703125" bestFit="1" customWidth="1"/>
    <col min="4" max="6" width="15.5703125" customWidth="1"/>
  </cols>
  <sheetData>
    <row r="1" spans="1:6" x14ac:dyDescent="0.25">
      <c r="A1" s="1" t="s">
        <v>0</v>
      </c>
      <c r="B1" s="1" t="s">
        <v>1</v>
      </c>
      <c r="C1" s="14" t="s">
        <v>13</v>
      </c>
      <c r="D1" s="14" t="s">
        <v>39</v>
      </c>
      <c r="E1" s="14" t="s">
        <v>40</v>
      </c>
      <c r="F1" s="14" t="s">
        <v>29</v>
      </c>
    </row>
    <row r="2" spans="1:6" x14ac:dyDescent="0.25">
      <c r="A2" s="4">
        <v>44259</v>
      </c>
      <c r="B2" t="s">
        <v>12</v>
      </c>
      <c r="C2" t="s">
        <v>32</v>
      </c>
      <c r="D2" s="2">
        <v>0</v>
      </c>
      <c r="E2" s="2">
        <v>0</v>
      </c>
      <c r="F2" s="2">
        <v>0</v>
      </c>
    </row>
    <row r="3" spans="1:6" x14ac:dyDescent="0.25">
      <c r="A3" s="4">
        <v>44260</v>
      </c>
      <c r="B3" t="s">
        <v>12</v>
      </c>
      <c r="C3" t="s">
        <v>33</v>
      </c>
      <c r="D3" s="2">
        <v>17000000</v>
      </c>
      <c r="E3" s="2">
        <v>0</v>
      </c>
      <c r="F3" s="2">
        <v>0</v>
      </c>
    </row>
    <row r="4" spans="1:6" x14ac:dyDescent="0.25">
      <c r="A4" s="4">
        <v>44260</v>
      </c>
      <c r="B4" t="s">
        <v>12</v>
      </c>
      <c r="C4" t="s">
        <v>34</v>
      </c>
      <c r="D4" s="2">
        <v>0</v>
      </c>
      <c r="E4" s="2">
        <v>-16970000</v>
      </c>
      <c r="F4" s="2">
        <v>0</v>
      </c>
    </row>
    <row r="5" spans="1:6" x14ac:dyDescent="0.25">
      <c r="A5" s="4">
        <v>44260</v>
      </c>
      <c r="B5" t="s">
        <v>12</v>
      </c>
      <c r="C5" t="s">
        <v>29</v>
      </c>
      <c r="D5" s="2">
        <v>0</v>
      </c>
      <c r="E5" s="2">
        <v>0</v>
      </c>
      <c r="F5" s="2">
        <v>30000</v>
      </c>
    </row>
    <row r="6" spans="1:6" x14ac:dyDescent="0.25">
      <c r="A6" s="4">
        <v>44260</v>
      </c>
      <c r="B6" t="s">
        <v>12</v>
      </c>
      <c r="C6" t="s">
        <v>32</v>
      </c>
      <c r="D6" s="2">
        <v>0</v>
      </c>
      <c r="E6" s="2">
        <v>0</v>
      </c>
      <c r="F6" s="2">
        <v>30000</v>
      </c>
    </row>
    <row r="7" spans="1:6" x14ac:dyDescent="0.25">
      <c r="A7" s="4">
        <v>44263</v>
      </c>
      <c r="B7" t="s">
        <v>12</v>
      </c>
      <c r="C7" t="s">
        <v>35</v>
      </c>
      <c r="D7" s="2">
        <v>0</v>
      </c>
      <c r="E7" s="2">
        <v>-16971260.91</v>
      </c>
      <c r="F7" s="2">
        <v>0</v>
      </c>
    </row>
    <row r="8" spans="1:6" x14ac:dyDescent="0.25">
      <c r="A8" s="4">
        <v>44263</v>
      </c>
      <c r="B8" t="s">
        <v>12</v>
      </c>
      <c r="C8" t="s">
        <v>36</v>
      </c>
      <c r="D8" s="2">
        <v>16971260.91</v>
      </c>
      <c r="E8" s="2">
        <v>0</v>
      </c>
      <c r="F8" s="2">
        <v>0</v>
      </c>
    </row>
    <row r="9" spans="1:6" x14ac:dyDescent="0.25">
      <c r="A9" s="4">
        <v>44263</v>
      </c>
      <c r="B9" t="s">
        <v>12</v>
      </c>
      <c r="C9" t="s">
        <v>29</v>
      </c>
      <c r="D9" s="2">
        <v>0</v>
      </c>
      <c r="E9" s="2">
        <v>0</v>
      </c>
      <c r="F9" s="2">
        <v>30000</v>
      </c>
    </row>
    <row r="10" spans="1:6" x14ac:dyDescent="0.25">
      <c r="A10" s="4">
        <v>44263</v>
      </c>
      <c r="B10" t="s">
        <v>12</v>
      </c>
      <c r="C10" t="s">
        <v>32</v>
      </c>
      <c r="D10" s="2">
        <v>0</v>
      </c>
      <c r="E10" s="2">
        <v>0</v>
      </c>
      <c r="F10" s="2">
        <v>30000</v>
      </c>
    </row>
    <row r="11" spans="1:6" x14ac:dyDescent="0.25">
      <c r="A11" s="4">
        <v>44264</v>
      </c>
      <c r="B11" t="s">
        <v>12</v>
      </c>
      <c r="C11" t="s">
        <v>37</v>
      </c>
      <c r="D11" s="2">
        <v>0</v>
      </c>
      <c r="E11" s="2">
        <v>-16972521.93</v>
      </c>
      <c r="F11" s="2">
        <v>0</v>
      </c>
    </row>
    <row r="12" spans="1:6" x14ac:dyDescent="0.25">
      <c r="A12" s="4">
        <v>44264</v>
      </c>
      <c r="B12" t="s">
        <v>12</v>
      </c>
      <c r="C12" t="s">
        <v>38</v>
      </c>
      <c r="D12" s="2">
        <v>16972521.93</v>
      </c>
      <c r="E12" s="2">
        <v>0</v>
      </c>
      <c r="F12" s="2">
        <v>0</v>
      </c>
    </row>
    <row r="13" spans="1:6" x14ac:dyDescent="0.25">
      <c r="A13" s="4">
        <v>44264</v>
      </c>
      <c r="B13" t="s">
        <v>12</v>
      </c>
      <c r="C13" t="s">
        <v>29</v>
      </c>
      <c r="D13" s="2">
        <v>0</v>
      </c>
      <c r="E13" s="2">
        <v>0</v>
      </c>
      <c r="F13" s="2">
        <v>30000</v>
      </c>
    </row>
    <row r="14" spans="1:6" x14ac:dyDescent="0.25">
      <c r="A14" s="4">
        <v>44264</v>
      </c>
      <c r="B14" t="s">
        <v>12</v>
      </c>
      <c r="C14" t="s">
        <v>32</v>
      </c>
      <c r="D14" s="2">
        <v>0</v>
      </c>
      <c r="E14" s="2">
        <v>0</v>
      </c>
      <c r="F14" s="2">
        <v>30000</v>
      </c>
    </row>
    <row r="15" spans="1:6" x14ac:dyDescent="0.25">
      <c r="A15" s="4">
        <v>44265</v>
      </c>
      <c r="B15" t="s">
        <v>12</v>
      </c>
      <c r="C15" t="s">
        <v>63</v>
      </c>
      <c r="D15" s="2">
        <v>0.28999999999999998</v>
      </c>
      <c r="E15" s="2">
        <v>0</v>
      </c>
      <c r="F15" s="2">
        <v>0</v>
      </c>
    </row>
    <row r="16" spans="1:6" x14ac:dyDescent="0.25">
      <c r="A16" s="4">
        <v>44265</v>
      </c>
      <c r="B16" t="s">
        <v>12</v>
      </c>
      <c r="C16" t="s">
        <v>64</v>
      </c>
      <c r="D16" s="2">
        <v>0</v>
      </c>
      <c r="E16" s="2">
        <v>-22799.35</v>
      </c>
      <c r="F16" s="2">
        <v>0</v>
      </c>
    </row>
    <row r="17" spans="1:6" x14ac:dyDescent="0.25">
      <c r="A17" s="4">
        <v>44265</v>
      </c>
      <c r="B17" t="s">
        <v>12</v>
      </c>
      <c r="C17" t="s">
        <v>64</v>
      </c>
      <c r="D17" s="2">
        <v>0</v>
      </c>
      <c r="E17" s="2">
        <v>-92.32</v>
      </c>
      <c r="F17" s="2">
        <v>0</v>
      </c>
    </row>
    <row r="18" spans="1:6" x14ac:dyDescent="0.25">
      <c r="A18" s="4">
        <v>44265</v>
      </c>
      <c r="B18" t="s">
        <v>12</v>
      </c>
      <c r="C18" t="s">
        <v>65</v>
      </c>
      <c r="D18" s="2">
        <v>0</v>
      </c>
      <c r="E18" s="2">
        <v>-271192.99</v>
      </c>
      <c r="F18" s="2">
        <v>0</v>
      </c>
    </row>
    <row r="19" spans="1:6" x14ac:dyDescent="0.25">
      <c r="A19" s="4">
        <v>44265</v>
      </c>
      <c r="B19" t="s">
        <v>12</v>
      </c>
      <c r="C19" t="s">
        <v>65</v>
      </c>
      <c r="D19" s="2">
        <v>0</v>
      </c>
      <c r="E19" s="2">
        <v>-65166.67</v>
      </c>
      <c r="F19" s="2">
        <v>0</v>
      </c>
    </row>
    <row r="20" spans="1:6" x14ac:dyDescent="0.25">
      <c r="A20" s="4">
        <v>44265</v>
      </c>
      <c r="B20" t="s">
        <v>12</v>
      </c>
      <c r="C20" t="s">
        <v>65</v>
      </c>
      <c r="D20" s="2">
        <v>0</v>
      </c>
      <c r="E20" s="2">
        <v>-6632.52</v>
      </c>
      <c r="F20" s="2">
        <v>0</v>
      </c>
    </row>
    <row r="21" spans="1:6" x14ac:dyDescent="0.25">
      <c r="A21" s="4">
        <v>44265</v>
      </c>
      <c r="B21" t="s">
        <v>12</v>
      </c>
      <c r="C21" t="s">
        <v>65</v>
      </c>
      <c r="D21" s="2">
        <v>0</v>
      </c>
      <c r="E21" s="2">
        <v>-1767.86</v>
      </c>
      <c r="F21" s="2">
        <v>0</v>
      </c>
    </row>
    <row r="22" spans="1:6" x14ac:dyDescent="0.25">
      <c r="A22" s="4">
        <v>44265</v>
      </c>
      <c r="B22" t="s">
        <v>12</v>
      </c>
      <c r="C22" t="s">
        <v>65</v>
      </c>
      <c r="D22" s="2">
        <v>0</v>
      </c>
      <c r="E22" s="2">
        <v>-1215.08</v>
      </c>
      <c r="F22" s="2">
        <v>0</v>
      </c>
    </row>
    <row r="23" spans="1:6" x14ac:dyDescent="0.25">
      <c r="A23" s="4">
        <v>44265</v>
      </c>
      <c r="B23" t="s">
        <v>12</v>
      </c>
      <c r="C23" t="s">
        <v>65</v>
      </c>
      <c r="D23" s="2">
        <v>0</v>
      </c>
      <c r="E23" s="2">
        <v>-220.95</v>
      </c>
      <c r="F23" s="2">
        <v>0</v>
      </c>
    </row>
    <row r="24" spans="1:6" x14ac:dyDescent="0.25">
      <c r="A24" s="4">
        <v>44265</v>
      </c>
      <c r="B24" t="s">
        <v>12</v>
      </c>
      <c r="C24" t="s">
        <v>65</v>
      </c>
      <c r="D24" s="2">
        <v>0</v>
      </c>
      <c r="E24" s="2">
        <v>-110.52</v>
      </c>
      <c r="F24" s="2">
        <v>0</v>
      </c>
    </row>
    <row r="25" spans="1:6" x14ac:dyDescent="0.25">
      <c r="A25" s="4">
        <v>44265</v>
      </c>
      <c r="B25" t="s">
        <v>12</v>
      </c>
      <c r="C25" t="s">
        <v>65</v>
      </c>
      <c r="D25" s="2">
        <v>0</v>
      </c>
      <c r="E25" s="2">
        <v>-110.51</v>
      </c>
      <c r="F25" s="2">
        <v>0</v>
      </c>
    </row>
    <row r="26" spans="1:6" x14ac:dyDescent="0.25">
      <c r="A26" s="4">
        <v>44265</v>
      </c>
      <c r="B26" t="s">
        <v>12</v>
      </c>
      <c r="C26" t="s">
        <v>65</v>
      </c>
      <c r="D26" s="2">
        <v>0</v>
      </c>
      <c r="E26" s="2">
        <v>-110.5</v>
      </c>
      <c r="F26" s="2">
        <v>0</v>
      </c>
    </row>
    <row r="27" spans="1:6" x14ac:dyDescent="0.25">
      <c r="A27" s="4">
        <v>44265</v>
      </c>
      <c r="B27" t="s">
        <v>12</v>
      </c>
      <c r="C27" t="s">
        <v>65</v>
      </c>
      <c r="D27" s="2">
        <v>0</v>
      </c>
      <c r="E27" s="2">
        <v>-110.49</v>
      </c>
      <c r="F27" s="2">
        <v>0</v>
      </c>
    </row>
    <row r="28" spans="1:6" x14ac:dyDescent="0.25">
      <c r="A28" s="4">
        <v>44265</v>
      </c>
      <c r="B28" t="s">
        <v>12</v>
      </c>
      <c r="C28" t="s">
        <v>65</v>
      </c>
      <c r="D28" s="2">
        <v>0</v>
      </c>
      <c r="E28" s="2">
        <v>-110.46</v>
      </c>
      <c r="F28" s="2">
        <v>0</v>
      </c>
    </row>
    <row r="29" spans="1:6" x14ac:dyDescent="0.25">
      <c r="A29" s="4">
        <v>44265</v>
      </c>
      <c r="B29" t="s">
        <v>12</v>
      </c>
      <c r="C29" t="s">
        <v>66</v>
      </c>
      <c r="D29" s="2">
        <v>0</v>
      </c>
      <c r="E29" s="2">
        <v>-15230219.08</v>
      </c>
      <c r="F29" s="2">
        <v>0</v>
      </c>
    </row>
    <row r="30" spans="1:6" x14ac:dyDescent="0.25">
      <c r="A30" s="4">
        <v>44265</v>
      </c>
      <c r="B30" t="s">
        <v>12</v>
      </c>
      <c r="C30" t="s">
        <v>67</v>
      </c>
      <c r="D30" s="2">
        <v>0</v>
      </c>
      <c r="E30" s="2">
        <v>-16957.439999999999</v>
      </c>
      <c r="F30" s="2">
        <v>0</v>
      </c>
    </row>
    <row r="31" spans="1:6" x14ac:dyDescent="0.25">
      <c r="A31" s="4">
        <v>44265</v>
      </c>
      <c r="B31" t="s">
        <v>12</v>
      </c>
      <c r="C31" t="s">
        <v>67</v>
      </c>
      <c r="D31" s="2">
        <v>0</v>
      </c>
      <c r="E31" s="2">
        <v>-1340.71</v>
      </c>
      <c r="F31" s="2">
        <v>0</v>
      </c>
    </row>
    <row r="32" spans="1:6" x14ac:dyDescent="0.25">
      <c r="A32" s="4">
        <v>44265</v>
      </c>
      <c r="B32" t="s">
        <v>12</v>
      </c>
      <c r="C32" t="s">
        <v>67</v>
      </c>
      <c r="D32" s="2">
        <v>0</v>
      </c>
      <c r="E32" s="2">
        <v>-662.14</v>
      </c>
      <c r="F32" s="2">
        <v>0</v>
      </c>
    </row>
    <row r="33" spans="1:6" x14ac:dyDescent="0.25">
      <c r="A33" s="4">
        <v>44265</v>
      </c>
      <c r="B33" t="s">
        <v>12</v>
      </c>
      <c r="C33" t="s">
        <v>68</v>
      </c>
      <c r="D33" s="2">
        <v>0</v>
      </c>
      <c r="E33" s="2">
        <v>-73193.67</v>
      </c>
      <c r="F33" s="2">
        <v>0</v>
      </c>
    </row>
    <row r="34" spans="1:6" x14ac:dyDescent="0.25">
      <c r="A34" s="4">
        <v>44265</v>
      </c>
      <c r="B34" t="s">
        <v>12</v>
      </c>
      <c r="C34" t="s">
        <v>68</v>
      </c>
      <c r="D34" s="2">
        <v>0</v>
      </c>
      <c r="E34" s="2">
        <v>-55645.95</v>
      </c>
      <c r="F34" s="2">
        <v>0</v>
      </c>
    </row>
    <row r="35" spans="1:6" x14ac:dyDescent="0.25">
      <c r="A35" s="4">
        <v>44265</v>
      </c>
      <c r="B35" t="s">
        <v>12</v>
      </c>
      <c r="C35" t="s">
        <v>68</v>
      </c>
      <c r="D35" s="2">
        <v>0</v>
      </c>
      <c r="E35" s="2">
        <v>-47051.89</v>
      </c>
      <c r="F35" s="2">
        <v>0</v>
      </c>
    </row>
    <row r="36" spans="1:6" x14ac:dyDescent="0.25">
      <c r="A36" s="4">
        <v>44265</v>
      </c>
      <c r="B36" t="s">
        <v>12</v>
      </c>
      <c r="C36" t="s">
        <v>68</v>
      </c>
      <c r="D36" s="2">
        <v>0</v>
      </c>
      <c r="E36" s="2">
        <v>-33795.25</v>
      </c>
      <c r="F36" s="2">
        <v>0</v>
      </c>
    </row>
    <row r="37" spans="1:6" x14ac:dyDescent="0.25">
      <c r="A37" s="4">
        <v>44265</v>
      </c>
      <c r="B37" t="s">
        <v>12</v>
      </c>
      <c r="C37" t="s">
        <v>68</v>
      </c>
      <c r="D37" s="2">
        <v>0</v>
      </c>
      <c r="E37" s="2">
        <v>-33535.949999999997</v>
      </c>
      <c r="F37" s="2">
        <v>0</v>
      </c>
    </row>
    <row r="38" spans="1:6" x14ac:dyDescent="0.25">
      <c r="A38" s="4">
        <v>44265</v>
      </c>
      <c r="B38" t="s">
        <v>12</v>
      </c>
      <c r="C38" t="s">
        <v>68</v>
      </c>
      <c r="D38" s="2">
        <v>0</v>
      </c>
      <c r="E38" s="2">
        <v>-32002.080000000002</v>
      </c>
      <c r="F38" s="2">
        <v>0</v>
      </c>
    </row>
    <row r="39" spans="1:6" x14ac:dyDescent="0.25">
      <c r="A39" s="4">
        <v>44265</v>
      </c>
      <c r="B39" t="s">
        <v>12</v>
      </c>
      <c r="C39" t="s">
        <v>68</v>
      </c>
      <c r="D39" s="2">
        <v>0</v>
      </c>
      <c r="E39" s="2">
        <v>-17409.93</v>
      </c>
      <c r="F39" s="2">
        <v>0</v>
      </c>
    </row>
    <row r="40" spans="1:6" x14ac:dyDescent="0.25">
      <c r="A40" s="4">
        <v>44265</v>
      </c>
      <c r="B40" t="s">
        <v>12</v>
      </c>
      <c r="C40" t="s">
        <v>68</v>
      </c>
      <c r="D40" s="2">
        <v>0</v>
      </c>
      <c r="E40" s="2">
        <v>-7992.34</v>
      </c>
      <c r="F40" s="2">
        <v>0</v>
      </c>
    </row>
    <row r="41" spans="1:6" x14ac:dyDescent="0.25">
      <c r="A41" s="4">
        <v>44265</v>
      </c>
      <c r="B41" t="s">
        <v>12</v>
      </c>
      <c r="C41" t="s">
        <v>68</v>
      </c>
      <c r="D41" s="2">
        <v>0</v>
      </c>
      <c r="E41" s="2">
        <v>-6413.23</v>
      </c>
      <c r="F41" s="2">
        <v>0</v>
      </c>
    </row>
    <row r="42" spans="1:6" x14ac:dyDescent="0.25">
      <c r="A42" s="4">
        <v>44265</v>
      </c>
      <c r="B42" t="s">
        <v>12</v>
      </c>
      <c r="C42" t="s">
        <v>68</v>
      </c>
      <c r="D42" s="2">
        <v>0</v>
      </c>
      <c r="E42" s="2">
        <v>-6407.18</v>
      </c>
      <c r="F42" s="2">
        <v>0</v>
      </c>
    </row>
    <row r="43" spans="1:6" x14ac:dyDescent="0.25">
      <c r="A43" s="4">
        <v>44265</v>
      </c>
      <c r="B43" t="s">
        <v>12</v>
      </c>
      <c r="C43" t="s">
        <v>68</v>
      </c>
      <c r="D43" s="2">
        <v>0</v>
      </c>
      <c r="E43" s="2">
        <v>-6353.88</v>
      </c>
      <c r="F43" s="2">
        <v>0</v>
      </c>
    </row>
    <row r="44" spans="1:6" x14ac:dyDescent="0.25">
      <c r="A44" s="4">
        <v>44265</v>
      </c>
      <c r="B44" t="s">
        <v>12</v>
      </c>
      <c r="C44" t="s">
        <v>68</v>
      </c>
      <c r="D44" s="2">
        <v>0</v>
      </c>
      <c r="E44" s="2">
        <v>-4116.8599999999997</v>
      </c>
      <c r="F44" s="2">
        <v>0</v>
      </c>
    </row>
    <row r="45" spans="1:6" x14ac:dyDescent="0.25">
      <c r="A45" s="4">
        <v>44265</v>
      </c>
      <c r="B45" t="s">
        <v>12</v>
      </c>
      <c r="C45" t="s">
        <v>68</v>
      </c>
      <c r="D45" s="2">
        <v>0</v>
      </c>
      <c r="E45" s="2">
        <v>-3992.76</v>
      </c>
      <c r="F45" s="2">
        <v>0</v>
      </c>
    </row>
    <row r="46" spans="1:6" x14ac:dyDescent="0.25">
      <c r="A46" s="4">
        <v>44265</v>
      </c>
      <c r="B46" t="s">
        <v>12</v>
      </c>
      <c r="C46" t="s">
        <v>68</v>
      </c>
      <c r="D46" s="2">
        <v>0</v>
      </c>
      <c r="E46" s="2">
        <v>-3879.95</v>
      </c>
      <c r="F46" s="2">
        <v>0</v>
      </c>
    </row>
    <row r="47" spans="1:6" x14ac:dyDescent="0.25">
      <c r="A47" s="4">
        <v>44265</v>
      </c>
      <c r="B47" t="s">
        <v>12</v>
      </c>
      <c r="C47" t="s">
        <v>68</v>
      </c>
      <c r="D47" s="2">
        <v>0</v>
      </c>
      <c r="E47" s="2">
        <v>-3879.29</v>
      </c>
      <c r="F47" s="2">
        <v>0</v>
      </c>
    </row>
    <row r="48" spans="1:6" x14ac:dyDescent="0.25">
      <c r="A48" s="4">
        <v>44265</v>
      </c>
      <c r="B48" t="s">
        <v>12</v>
      </c>
      <c r="C48" t="s">
        <v>68</v>
      </c>
      <c r="D48" s="2">
        <v>0</v>
      </c>
      <c r="E48" s="2">
        <v>-3763.66</v>
      </c>
      <c r="F48" s="2">
        <v>0</v>
      </c>
    </row>
    <row r="49" spans="1:6" x14ac:dyDescent="0.25">
      <c r="A49" s="4">
        <v>44265</v>
      </c>
      <c r="B49" t="s">
        <v>12</v>
      </c>
      <c r="C49" t="s">
        <v>68</v>
      </c>
      <c r="D49" s="2">
        <v>0</v>
      </c>
      <c r="E49" s="2">
        <v>-2821.55</v>
      </c>
      <c r="F49" s="2">
        <v>0</v>
      </c>
    </row>
    <row r="50" spans="1:6" x14ac:dyDescent="0.25">
      <c r="A50" s="4">
        <v>44265</v>
      </c>
      <c r="B50" t="s">
        <v>12</v>
      </c>
      <c r="C50" t="s">
        <v>68</v>
      </c>
      <c r="D50" s="2">
        <v>0</v>
      </c>
      <c r="E50" s="2">
        <v>-1997.39</v>
      </c>
      <c r="F50" s="2">
        <v>0</v>
      </c>
    </row>
    <row r="51" spans="1:6" x14ac:dyDescent="0.25">
      <c r="A51" s="4">
        <v>44265</v>
      </c>
      <c r="B51" t="s">
        <v>12</v>
      </c>
      <c r="C51" t="s">
        <v>68</v>
      </c>
      <c r="D51" s="2">
        <v>0</v>
      </c>
      <c r="E51" s="2">
        <v>-1996.03</v>
      </c>
      <c r="F51" s="2">
        <v>0</v>
      </c>
    </row>
    <row r="52" spans="1:6" x14ac:dyDescent="0.25">
      <c r="A52" s="4">
        <v>44265</v>
      </c>
      <c r="B52" t="s">
        <v>12</v>
      </c>
      <c r="C52" t="s">
        <v>68</v>
      </c>
      <c r="D52" s="2">
        <v>0</v>
      </c>
      <c r="E52" s="2">
        <v>-1881.67</v>
      </c>
      <c r="F52" s="2">
        <v>0</v>
      </c>
    </row>
    <row r="53" spans="1:6" x14ac:dyDescent="0.25">
      <c r="A53" s="4">
        <v>44265</v>
      </c>
      <c r="B53" t="s">
        <v>12</v>
      </c>
      <c r="C53" t="s">
        <v>68</v>
      </c>
      <c r="D53" s="2">
        <v>0</v>
      </c>
      <c r="E53" s="2">
        <v>-1881.51</v>
      </c>
      <c r="F53" s="2">
        <v>0</v>
      </c>
    </row>
    <row r="54" spans="1:6" x14ac:dyDescent="0.25">
      <c r="A54" s="4">
        <v>44265</v>
      </c>
      <c r="B54" t="s">
        <v>12</v>
      </c>
      <c r="C54" t="s">
        <v>68</v>
      </c>
      <c r="D54" s="2">
        <v>0</v>
      </c>
      <c r="E54" s="2">
        <v>-1879.59</v>
      </c>
      <c r="F54" s="2">
        <v>0</v>
      </c>
    </row>
    <row r="55" spans="1:6" x14ac:dyDescent="0.25">
      <c r="A55" s="4">
        <v>44265</v>
      </c>
      <c r="B55" t="s">
        <v>12</v>
      </c>
      <c r="C55" t="s">
        <v>68</v>
      </c>
      <c r="D55" s="2">
        <v>0</v>
      </c>
      <c r="E55" s="2">
        <v>-1878.3</v>
      </c>
      <c r="F55" s="2">
        <v>0</v>
      </c>
    </row>
    <row r="56" spans="1:6" x14ac:dyDescent="0.25">
      <c r="A56" s="4">
        <v>44265</v>
      </c>
      <c r="B56" t="s">
        <v>12</v>
      </c>
      <c r="C56" t="s">
        <v>68</v>
      </c>
      <c r="D56" s="2">
        <v>0</v>
      </c>
      <c r="E56" s="2">
        <v>-1877.98</v>
      </c>
      <c r="F56" s="2">
        <v>0</v>
      </c>
    </row>
    <row r="57" spans="1:6" x14ac:dyDescent="0.25">
      <c r="A57" s="4">
        <v>44265</v>
      </c>
      <c r="B57" t="s">
        <v>12</v>
      </c>
      <c r="C57" t="s">
        <v>68</v>
      </c>
      <c r="D57" s="2">
        <v>0</v>
      </c>
      <c r="E57" s="2">
        <v>-1877.82</v>
      </c>
      <c r="F57" s="2">
        <v>0</v>
      </c>
    </row>
    <row r="58" spans="1:6" x14ac:dyDescent="0.25">
      <c r="A58" s="4">
        <v>44265</v>
      </c>
      <c r="B58" t="s">
        <v>12</v>
      </c>
      <c r="C58" t="s">
        <v>68</v>
      </c>
      <c r="D58" s="2">
        <v>0</v>
      </c>
      <c r="E58" s="2">
        <v>-1865.02</v>
      </c>
      <c r="F58" s="2">
        <v>0</v>
      </c>
    </row>
    <row r="59" spans="1:6" x14ac:dyDescent="0.25">
      <c r="A59" s="4">
        <v>44265</v>
      </c>
      <c r="B59" t="s">
        <v>12</v>
      </c>
      <c r="C59" t="s">
        <v>68</v>
      </c>
      <c r="D59" s="2">
        <v>0</v>
      </c>
      <c r="E59" s="2">
        <v>-1864.06</v>
      </c>
      <c r="F59" s="2">
        <v>0</v>
      </c>
    </row>
    <row r="60" spans="1:6" x14ac:dyDescent="0.25">
      <c r="A60" s="4">
        <v>44265</v>
      </c>
      <c r="B60" t="s">
        <v>12</v>
      </c>
      <c r="C60" t="s">
        <v>68</v>
      </c>
      <c r="D60" s="2">
        <v>0</v>
      </c>
      <c r="E60" s="2">
        <v>-1863.74</v>
      </c>
      <c r="F60" s="2">
        <v>0</v>
      </c>
    </row>
    <row r="61" spans="1:6" x14ac:dyDescent="0.25">
      <c r="A61" s="4">
        <v>44265</v>
      </c>
      <c r="B61" t="s">
        <v>12</v>
      </c>
      <c r="C61" t="s">
        <v>68</v>
      </c>
      <c r="D61" s="2">
        <v>0</v>
      </c>
      <c r="E61" s="2">
        <v>-1863.42</v>
      </c>
      <c r="F61" s="2">
        <v>0</v>
      </c>
    </row>
    <row r="62" spans="1:6" x14ac:dyDescent="0.25">
      <c r="A62" s="4">
        <v>44265</v>
      </c>
      <c r="B62" t="s">
        <v>12</v>
      </c>
      <c r="C62" t="s">
        <v>68</v>
      </c>
      <c r="D62" s="2">
        <v>0</v>
      </c>
      <c r="E62" s="2">
        <v>-1410.29</v>
      </c>
      <c r="F62" s="2">
        <v>0</v>
      </c>
    </row>
    <row r="63" spans="1:6" x14ac:dyDescent="0.25">
      <c r="A63" s="4">
        <v>44265</v>
      </c>
      <c r="B63" t="s">
        <v>12</v>
      </c>
      <c r="C63" t="s">
        <v>68</v>
      </c>
      <c r="D63" s="2">
        <v>0</v>
      </c>
      <c r="E63" s="2">
        <v>-1408.85</v>
      </c>
      <c r="F63" s="2">
        <v>0</v>
      </c>
    </row>
    <row r="64" spans="1:6" x14ac:dyDescent="0.25">
      <c r="A64" s="4">
        <v>44265</v>
      </c>
      <c r="B64" t="s">
        <v>12</v>
      </c>
      <c r="C64" t="s">
        <v>68</v>
      </c>
      <c r="D64" s="2">
        <v>0</v>
      </c>
      <c r="E64" s="2">
        <v>-938.58</v>
      </c>
      <c r="F64" s="2">
        <v>0</v>
      </c>
    </row>
    <row r="65" spans="1:6" x14ac:dyDescent="0.25">
      <c r="A65" s="4">
        <v>44265</v>
      </c>
      <c r="B65" t="s">
        <v>12</v>
      </c>
      <c r="C65" t="s">
        <v>68</v>
      </c>
      <c r="D65" s="2">
        <v>0</v>
      </c>
      <c r="E65" s="2">
        <v>-582.25</v>
      </c>
      <c r="F65" s="2">
        <v>0</v>
      </c>
    </row>
    <row r="66" spans="1:6" x14ac:dyDescent="0.25">
      <c r="A66" s="4">
        <v>44265</v>
      </c>
      <c r="B66" t="s">
        <v>12</v>
      </c>
      <c r="C66" t="s">
        <v>68</v>
      </c>
      <c r="D66" s="2">
        <v>0</v>
      </c>
      <c r="E66" s="2">
        <v>-234.54</v>
      </c>
      <c r="F66" s="2">
        <v>0</v>
      </c>
    </row>
    <row r="67" spans="1:6" x14ac:dyDescent="0.25">
      <c r="A67" s="4">
        <v>44265</v>
      </c>
      <c r="B67" t="s">
        <v>12</v>
      </c>
      <c r="C67" t="s">
        <v>68</v>
      </c>
      <c r="D67" s="2">
        <v>0</v>
      </c>
      <c r="E67" s="2">
        <v>-117</v>
      </c>
      <c r="F67" s="2">
        <v>0</v>
      </c>
    </row>
    <row r="68" spans="1:6" x14ac:dyDescent="0.25">
      <c r="A68" s="4">
        <v>44265</v>
      </c>
      <c r="B68" t="s">
        <v>12</v>
      </c>
      <c r="C68" t="s">
        <v>68</v>
      </c>
      <c r="D68" s="2">
        <v>0</v>
      </c>
      <c r="E68" s="2">
        <v>-116.98</v>
      </c>
      <c r="F68" s="2">
        <v>0</v>
      </c>
    </row>
    <row r="69" spans="1:6" x14ac:dyDescent="0.25">
      <c r="A69" s="4">
        <v>44265</v>
      </c>
      <c r="B69" t="s">
        <v>12</v>
      </c>
      <c r="C69" t="s">
        <v>69</v>
      </c>
      <c r="D69" s="2">
        <v>0</v>
      </c>
      <c r="E69" s="2">
        <v>-63423.91</v>
      </c>
      <c r="F69" s="2">
        <v>0</v>
      </c>
    </row>
    <row r="70" spans="1:6" x14ac:dyDescent="0.25">
      <c r="A70" s="4">
        <v>44265</v>
      </c>
      <c r="B70" t="s">
        <v>12</v>
      </c>
      <c r="C70" t="s">
        <v>69</v>
      </c>
      <c r="D70" s="2">
        <v>0</v>
      </c>
      <c r="E70" s="2">
        <v>-1099.0999999999999</v>
      </c>
      <c r="F70" s="2">
        <v>0</v>
      </c>
    </row>
    <row r="71" spans="1:6" x14ac:dyDescent="0.25">
      <c r="A71" s="4">
        <v>44265</v>
      </c>
      <c r="B71" t="s">
        <v>12</v>
      </c>
      <c r="C71" t="s">
        <v>70</v>
      </c>
      <c r="D71" s="2">
        <v>0</v>
      </c>
      <c r="E71" s="2">
        <v>-1407.53</v>
      </c>
      <c r="F71" s="2">
        <v>0</v>
      </c>
    </row>
    <row r="72" spans="1:6" x14ac:dyDescent="0.25">
      <c r="A72" s="4">
        <v>44265</v>
      </c>
      <c r="B72" t="s">
        <v>12</v>
      </c>
      <c r="C72" t="s">
        <v>71</v>
      </c>
      <c r="D72" s="2">
        <v>0</v>
      </c>
      <c r="E72" s="2">
        <v>-84408.04</v>
      </c>
      <c r="F72" s="2">
        <v>0</v>
      </c>
    </row>
    <row r="73" spans="1:6" x14ac:dyDescent="0.25">
      <c r="A73" s="4">
        <v>44265</v>
      </c>
      <c r="B73" t="s">
        <v>12</v>
      </c>
      <c r="C73" t="s">
        <v>71</v>
      </c>
      <c r="D73" s="2">
        <v>0</v>
      </c>
      <c r="E73" s="2">
        <v>-31390.67</v>
      </c>
      <c r="F73" s="2">
        <v>0</v>
      </c>
    </row>
    <row r="74" spans="1:6" x14ac:dyDescent="0.25">
      <c r="A74" s="4">
        <v>44265</v>
      </c>
      <c r="B74" t="s">
        <v>12</v>
      </c>
      <c r="C74" t="s">
        <v>71</v>
      </c>
      <c r="D74" s="2">
        <v>0</v>
      </c>
      <c r="E74" s="2">
        <v>-7537.66</v>
      </c>
      <c r="F74" s="2">
        <v>0</v>
      </c>
    </row>
    <row r="75" spans="1:6" x14ac:dyDescent="0.25">
      <c r="A75" s="4">
        <v>44265</v>
      </c>
      <c r="B75" t="s">
        <v>12</v>
      </c>
      <c r="C75" t="s">
        <v>71</v>
      </c>
      <c r="D75" s="2">
        <v>0</v>
      </c>
      <c r="E75" s="2">
        <v>-4607.34</v>
      </c>
      <c r="F75" s="2">
        <v>0</v>
      </c>
    </row>
    <row r="76" spans="1:6" x14ac:dyDescent="0.25">
      <c r="A76" s="4">
        <v>44265</v>
      </c>
      <c r="B76" t="s">
        <v>12</v>
      </c>
      <c r="C76" t="s">
        <v>71</v>
      </c>
      <c r="D76" s="2">
        <v>0</v>
      </c>
      <c r="E76" s="2">
        <v>-3553.34</v>
      </c>
      <c r="F76" s="2">
        <v>0</v>
      </c>
    </row>
    <row r="77" spans="1:6" x14ac:dyDescent="0.25">
      <c r="A77" s="4">
        <v>44265</v>
      </c>
      <c r="B77" t="s">
        <v>12</v>
      </c>
      <c r="C77" t="s">
        <v>71</v>
      </c>
      <c r="D77" s="2">
        <v>0</v>
      </c>
      <c r="E77" s="2">
        <v>-2896.69</v>
      </c>
      <c r="F77" s="2">
        <v>0</v>
      </c>
    </row>
    <row r="78" spans="1:6" x14ac:dyDescent="0.25">
      <c r="A78" s="4">
        <v>44265</v>
      </c>
      <c r="B78" t="s">
        <v>12</v>
      </c>
      <c r="C78" t="s">
        <v>71</v>
      </c>
      <c r="D78" s="2">
        <v>0</v>
      </c>
      <c r="E78" s="2">
        <v>-2687.34</v>
      </c>
      <c r="F78" s="2">
        <v>0</v>
      </c>
    </row>
    <row r="79" spans="1:6" x14ac:dyDescent="0.25">
      <c r="A79" s="4">
        <v>44265</v>
      </c>
      <c r="B79" t="s">
        <v>12</v>
      </c>
      <c r="C79" t="s">
        <v>71</v>
      </c>
      <c r="D79" s="2">
        <v>0</v>
      </c>
      <c r="E79" s="2">
        <v>-1834.76</v>
      </c>
      <c r="F79" s="2">
        <v>0</v>
      </c>
    </row>
    <row r="80" spans="1:6" x14ac:dyDescent="0.25">
      <c r="A80" s="4">
        <v>44265</v>
      </c>
      <c r="B80" t="s">
        <v>12</v>
      </c>
      <c r="C80" t="s">
        <v>71</v>
      </c>
      <c r="D80" s="2">
        <v>0</v>
      </c>
      <c r="E80" s="2">
        <v>-1158.54</v>
      </c>
      <c r="F80" s="2">
        <v>0</v>
      </c>
    </row>
    <row r="81" spans="1:6" x14ac:dyDescent="0.25">
      <c r="A81" s="4">
        <v>44265</v>
      </c>
      <c r="B81" t="s">
        <v>12</v>
      </c>
      <c r="C81" t="s">
        <v>71</v>
      </c>
      <c r="D81" s="2">
        <v>0</v>
      </c>
      <c r="E81" s="2">
        <v>-767.39</v>
      </c>
      <c r="F81" s="2">
        <v>0</v>
      </c>
    </row>
    <row r="82" spans="1:6" x14ac:dyDescent="0.25">
      <c r="A82" s="4">
        <v>44265</v>
      </c>
      <c r="B82" t="s">
        <v>12</v>
      </c>
      <c r="C82" t="s">
        <v>71</v>
      </c>
      <c r="D82" s="2">
        <v>0</v>
      </c>
      <c r="E82" s="2">
        <v>-676.17</v>
      </c>
      <c r="F82" s="2">
        <v>0</v>
      </c>
    </row>
    <row r="83" spans="1:6" x14ac:dyDescent="0.25">
      <c r="A83" s="4">
        <v>44265</v>
      </c>
      <c r="B83" t="s">
        <v>12</v>
      </c>
      <c r="C83" t="s">
        <v>71</v>
      </c>
      <c r="D83" s="2">
        <v>0</v>
      </c>
      <c r="E83" s="2">
        <v>-476.93</v>
      </c>
      <c r="F83" s="2">
        <v>0</v>
      </c>
    </row>
    <row r="84" spans="1:6" x14ac:dyDescent="0.25">
      <c r="A84" s="4">
        <v>44265</v>
      </c>
      <c r="B84" t="s">
        <v>12</v>
      </c>
      <c r="C84" t="s">
        <v>71</v>
      </c>
      <c r="D84" s="2">
        <v>0</v>
      </c>
      <c r="E84" s="2">
        <v>-289.82</v>
      </c>
      <c r="F84" s="2">
        <v>0</v>
      </c>
    </row>
    <row r="85" spans="1:6" x14ac:dyDescent="0.25">
      <c r="A85" s="4">
        <v>44265</v>
      </c>
      <c r="B85" t="s">
        <v>12</v>
      </c>
      <c r="C85" t="s">
        <v>71</v>
      </c>
      <c r="D85" s="2">
        <v>0</v>
      </c>
      <c r="E85" s="2">
        <v>-95.88</v>
      </c>
      <c r="F85" s="2">
        <v>0</v>
      </c>
    </row>
    <row r="86" spans="1:6" x14ac:dyDescent="0.25">
      <c r="A86" s="4">
        <v>44265</v>
      </c>
      <c r="B86" t="s">
        <v>12</v>
      </c>
      <c r="C86" t="s">
        <v>72</v>
      </c>
      <c r="D86" s="2">
        <v>0</v>
      </c>
      <c r="E86" s="2">
        <v>-161326.85999999999</v>
      </c>
      <c r="F86" s="2">
        <v>0</v>
      </c>
    </row>
    <row r="87" spans="1:6" x14ac:dyDescent="0.25">
      <c r="A87" s="4">
        <v>44265</v>
      </c>
      <c r="B87" t="s">
        <v>12</v>
      </c>
      <c r="C87" t="s">
        <v>72</v>
      </c>
      <c r="D87" s="2">
        <v>0</v>
      </c>
      <c r="E87" s="2">
        <v>-31125.55</v>
      </c>
      <c r="F87" s="2">
        <v>0</v>
      </c>
    </row>
    <row r="88" spans="1:6" x14ac:dyDescent="0.25">
      <c r="A88" s="4">
        <v>44265</v>
      </c>
      <c r="B88" t="s">
        <v>12</v>
      </c>
      <c r="C88" t="s">
        <v>72</v>
      </c>
      <c r="D88" s="2">
        <v>0</v>
      </c>
      <c r="E88" s="2">
        <v>-6677.54</v>
      </c>
      <c r="F88" s="2">
        <v>0</v>
      </c>
    </row>
    <row r="89" spans="1:6" x14ac:dyDescent="0.25">
      <c r="A89" s="4">
        <v>44265</v>
      </c>
      <c r="B89" t="s">
        <v>12</v>
      </c>
      <c r="C89" t="s">
        <v>72</v>
      </c>
      <c r="D89" s="2">
        <v>0</v>
      </c>
      <c r="E89" s="2">
        <v>-4324.6000000000004</v>
      </c>
      <c r="F89" s="2">
        <v>0</v>
      </c>
    </row>
    <row r="90" spans="1:6" x14ac:dyDescent="0.25">
      <c r="A90" s="4">
        <v>44265</v>
      </c>
      <c r="B90" t="s">
        <v>12</v>
      </c>
      <c r="C90" t="s">
        <v>72</v>
      </c>
      <c r="D90" s="2">
        <v>0</v>
      </c>
      <c r="E90" s="2">
        <v>-3201</v>
      </c>
      <c r="F90" s="2">
        <v>0</v>
      </c>
    </row>
    <row r="91" spans="1:6" x14ac:dyDescent="0.25">
      <c r="A91" s="4">
        <v>44265</v>
      </c>
      <c r="B91" t="s">
        <v>12</v>
      </c>
      <c r="C91" t="s">
        <v>72</v>
      </c>
      <c r="D91" s="2">
        <v>0</v>
      </c>
      <c r="E91" s="2">
        <v>-2988.16</v>
      </c>
      <c r="F91" s="2">
        <v>0</v>
      </c>
    </row>
    <row r="92" spans="1:6" x14ac:dyDescent="0.25">
      <c r="A92" s="4">
        <v>44265</v>
      </c>
      <c r="B92" t="s">
        <v>12</v>
      </c>
      <c r="C92" t="s">
        <v>72</v>
      </c>
      <c r="D92" s="2">
        <v>0</v>
      </c>
      <c r="E92" s="2">
        <v>-2508.4</v>
      </c>
      <c r="F92" s="2">
        <v>0</v>
      </c>
    </row>
    <row r="93" spans="1:6" x14ac:dyDescent="0.25">
      <c r="A93" s="4">
        <v>44265</v>
      </c>
      <c r="B93" t="s">
        <v>12</v>
      </c>
      <c r="C93" t="s">
        <v>72</v>
      </c>
      <c r="D93" s="2">
        <v>0</v>
      </c>
      <c r="E93" s="2">
        <v>-2031.49</v>
      </c>
      <c r="F93" s="2">
        <v>0</v>
      </c>
    </row>
    <row r="94" spans="1:6" x14ac:dyDescent="0.25">
      <c r="A94" s="4">
        <v>44265</v>
      </c>
      <c r="B94" t="s">
        <v>12</v>
      </c>
      <c r="C94" t="s">
        <v>72</v>
      </c>
      <c r="D94" s="2">
        <v>0</v>
      </c>
      <c r="E94" s="2">
        <v>-1599.89</v>
      </c>
      <c r="F94" s="2">
        <v>0</v>
      </c>
    </row>
    <row r="95" spans="1:6" x14ac:dyDescent="0.25">
      <c r="A95" s="4">
        <v>44265</v>
      </c>
      <c r="B95" t="s">
        <v>12</v>
      </c>
      <c r="C95" t="s">
        <v>72</v>
      </c>
      <c r="D95" s="2">
        <v>0</v>
      </c>
      <c r="E95" s="2">
        <v>-1280.1600000000001</v>
      </c>
      <c r="F95" s="2">
        <v>0</v>
      </c>
    </row>
    <row r="96" spans="1:6" x14ac:dyDescent="0.25">
      <c r="A96" s="4">
        <v>44265</v>
      </c>
      <c r="B96" t="s">
        <v>12</v>
      </c>
      <c r="C96" t="s">
        <v>72</v>
      </c>
      <c r="D96" s="2">
        <v>0</v>
      </c>
      <c r="E96" s="2">
        <v>-801.15</v>
      </c>
      <c r="F96" s="2">
        <v>0</v>
      </c>
    </row>
    <row r="97" spans="1:6" x14ac:dyDescent="0.25">
      <c r="A97" s="4">
        <v>44265</v>
      </c>
      <c r="B97" t="s">
        <v>12</v>
      </c>
      <c r="C97" t="s">
        <v>72</v>
      </c>
      <c r="D97" s="2">
        <v>0</v>
      </c>
      <c r="E97" s="2">
        <v>-426.31</v>
      </c>
      <c r="F97" s="2">
        <v>0</v>
      </c>
    </row>
    <row r="98" spans="1:6" x14ac:dyDescent="0.25">
      <c r="A98" s="4">
        <v>44265</v>
      </c>
      <c r="B98" t="s">
        <v>12</v>
      </c>
      <c r="C98" t="s">
        <v>72</v>
      </c>
      <c r="D98" s="2">
        <v>0</v>
      </c>
      <c r="E98" s="2">
        <v>-266.39</v>
      </c>
      <c r="F98" s="2">
        <v>0</v>
      </c>
    </row>
    <row r="99" spans="1:6" x14ac:dyDescent="0.25">
      <c r="A99" s="4">
        <v>44265</v>
      </c>
      <c r="B99" t="s">
        <v>12</v>
      </c>
      <c r="C99" t="s">
        <v>72</v>
      </c>
      <c r="D99" s="2">
        <v>0</v>
      </c>
      <c r="E99" s="2">
        <v>-53.37</v>
      </c>
      <c r="F99" s="2">
        <v>0</v>
      </c>
    </row>
    <row r="100" spans="1:6" x14ac:dyDescent="0.25">
      <c r="A100" s="4">
        <v>44265</v>
      </c>
      <c r="B100" t="s">
        <v>12</v>
      </c>
      <c r="C100" t="s">
        <v>73</v>
      </c>
      <c r="D100" s="2">
        <v>0</v>
      </c>
      <c r="E100" s="2">
        <v>-26400.85</v>
      </c>
      <c r="F100" s="2">
        <v>0</v>
      </c>
    </row>
    <row r="101" spans="1:6" x14ac:dyDescent="0.25">
      <c r="A101" s="4">
        <v>44265</v>
      </c>
      <c r="B101" t="s">
        <v>12</v>
      </c>
      <c r="C101" t="s">
        <v>73</v>
      </c>
      <c r="D101" s="2">
        <v>0</v>
      </c>
      <c r="E101" s="2">
        <v>-25372.6</v>
      </c>
      <c r="F101" s="2">
        <v>0</v>
      </c>
    </row>
    <row r="102" spans="1:6" x14ac:dyDescent="0.25">
      <c r="A102" s="4">
        <v>44265</v>
      </c>
      <c r="B102" t="s">
        <v>12</v>
      </c>
      <c r="C102" t="s">
        <v>73</v>
      </c>
      <c r="D102" s="2">
        <v>0</v>
      </c>
      <c r="E102" s="2">
        <v>-7062.76</v>
      </c>
      <c r="F102" s="2">
        <v>0</v>
      </c>
    </row>
    <row r="103" spans="1:6" x14ac:dyDescent="0.25">
      <c r="A103" s="4">
        <v>44265</v>
      </c>
      <c r="B103" t="s">
        <v>12</v>
      </c>
      <c r="C103" t="s">
        <v>73</v>
      </c>
      <c r="D103" s="2">
        <v>0</v>
      </c>
      <c r="E103" s="2">
        <v>-102.34</v>
      </c>
      <c r="F103" s="2">
        <v>0</v>
      </c>
    </row>
    <row r="104" spans="1:6" x14ac:dyDescent="0.25">
      <c r="A104" s="4">
        <v>44265</v>
      </c>
      <c r="B104" t="s">
        <v>12</v>
      </c>
      <c r="C104" t="s">
        <v>74</v>
      </c>
      <c r="D104" s="2">
        <v>0</v>
      </c>
      <c r="E104" s="2">
        <v>-78804.600000000006</v>
      </c>
      <c r="F104" s="2">
        <v>0</v>
      </c>
    </row>
    <row r="105" spans="1:6" x14ac:dyDescent="0.25">
      <c r="A105" s="4">
        <v>44265</v>
      </c>
      <c r="B105" t="s">
        <v>12</v>
      </c>
      <c r="C105" t="s">
        <v>74</v>
      </c>
      <c r="D105" s="2">
        <v>0</v>
      </c>
      <c r="E105" s="2">
        <v>-26318.66</v>
      </c>
      <c r="F105" s="2">
        <v>0</v>
      </c>
    </row>
    <row r="106" spans="1:6" x14ac:dyDescent="0.25">
      <c r="A106" s="4">
        <v>44265</v>
      </c>
      <c r="B106" t="s">
        <v>12</v>
      </c>
      <c r="C106" t="s">
        <v>74</v>
      </c>
      <c r="D106" s="2">
        <v>0</v>
      </c>
      <c r="E106" s="2">
        <v>-21742.36</v>
      </c>
      <c r="F106" s="2">
        <v>0</v>
      </c>
    </row>
    <row r="107" spans="1:6" x14ac:dyDescent="0.25">
      <c r="A107" s="4">
        <v>44265</v>
      </c>
      <c r="B107" t="s">
        <v>12</v>
      </c>
      <c r="C107" t="s">
        <v>74</v>
      </c>
      <c r="D107" s="2">
        <v>0</v>
      </c>
      <c r="E107" s="2">
        <v>-20730.64</v>
      </c>
      <c r="F107" s="2">
        <v>0</v>
      </c>
    </row>
    <row r="108" spans="1:6" x14ac:dyDescent="0.25">
      <c r="A108" s="4">
        <v>44265</v>
      </c>
      <c r="B108" t="s">
        <v>12</v>
      </c>
      <c r="C108" t="s">
        <v>74</v>
      </c>
      <c r="D108" s="2">
        <v>0</v>
      </c>
      <c r="E108" s="2">
        <v>-18377.54</v>
      </c>
      <c r="F108" s="2">
        <v>0</v>
      </c>
    </row>
    <row r="109" spans="1:6" x14ac:dyDescent="0.25">
      <c r="A109" s="4">
        <v>44265</v>
      </c>
      <c r="B109" t="s">
        <v>12</v>
      </c>
      <c r="C109" t="s">
        <v>74</v>
      </c>
      <c r="D109" s="2">
        <v>0</v>
      </c>
      <c r="E109" s="2">
        <v>-16812.63</v>
      </c>
      <c r="F109" s="2">
        <v>0</v>
      </c>
    </row>
    <row r="110" spans="1:6" x14ac:dyDescent="0.25">
      <c r="A110" s="4">
        <v>44265</v>
      </c>
      <c r="B110" t="s">
        <v>12</v>
      </c>
      <c r="C110" t="s">
        <v>74</v>
      </c>
      <c r="D110" s="2">
        <v>0</v>
      </c>
      <c r="E110" s="2">
        <v>-15659.82</v>
      </c>
      <c r="F110" s="2">
        <v>0</v>
      </c>
    </row>
    <row r="111" spans="1:6" x14ac:dyDescent="0.25">
      <c r="A111" s="4">
        <v>44265</v>
      </c>
      <c r="B111" t="s">
        <v>12</v>
      </c>
      <c r="C111" t="s">
        <v>74</v>
      </c>
      <c r="D111" s="2">
        <v>0</v>
      </c>
      <c r="E111" s="2">
        <v>-15385.15</v>
      </c>
      <c r="F111" s="2">
        <v>0</v>
      </c>
    </row>
    <row r="112" spans="1:6" x14ac:dyDescent="0.25">
      <c r="A112" s="4">
        <v>44265</v>
      </c>
      <c r="B112" t="s">
        <v>12</v>
      </c>
      <c r="C112" t="s">
        <v>74</v>
      </c>
      <c r="D112" s="2">
        <v>0</v>
      </c>
      <c r="E112" s="2">
        <v>-13899.72</v>
      </c>
      <c r="F112" s="2">
        <v>0</v>
      </c>
    </row>
    <row r="113" spans="1:6" x14ac:dyDescent="0.25">
      <c r="A113" s="4">
        <v>44265</v>
      </c>
      <c r="B113" t="s">
        <v>12</v>
      </c>
      <c r="C113" t="s">
        <v>74</v>
      </c>
      <c r="D113" s="2">
        <v>0</v>
      </c>
      <c r="E113" s="2">
        <v>-13347.63</v>
      </c>
      <c r="F113" s="2">
        <v>0</v>
      </c>
    </row>
    <row r="114" spans="1:6" x14ac:dyDescent="0.25">
      <c r="A114" s="4">
        <v>44265</v>
      </c>
      <c r="B114" t="s">
        <v>12</v>
      </c>
      <c r="C114" t="s">
        <v>74</v>
      </c>
      <c r="D114" s="2">
        <v>0</v>
      </c>
      <c r="E114" s="2">
        <v>-12841.89</v>
      </c>
      <c r="F114" s="2">
        <v>0</v>
      </c>
    </row>
    <row r="115" spans="1:6" x14ac:dyDescent="0.25">
      <c r="A115" s="4">
        <v>44265</v>
      </c>
      <c r="B115" t="s">
        <v>12</v>
      </c>
      <c r="C115" t="s">
        <v>74</v>
      </c>
      <c r="D115" s="2">
        <v>0</v>
      </c>
      <c r="E115" s="2">
        <v>-12829.76</v>
      </c>
      <c r="F115" s="2">
        <v>0</v>
      </c>
    </row>
    <row r="116" spans="1:6" x14ac:dyDescent="0.25">
      <c r="A116" s="4">
        <v>44265</v>
      </c>
      <c r="B116" t="s">
        <v>12</v>
      </c>
      <c r="C116" t="s">
        <v>74</v>
      </c>
      <c r="D116" s="2">
        <v>0</v>
      </c>
      <c r="E116" s="2">
        <v>-12505.56</v>
      </c>
      <c r="F116" s="2">
        <v>0</v>
      </c>
    </row>
    <row r="117" spans="1:6" x14ac:dyDescent="0.25">
      <c r="A117" s="4">
        <v>44265</v>
      </c>
      <c r="B117" t="s">
        <v>12</v>
      </c>
      <c r="C117" t="s">
        <v>74</v>
      </c>
      <c r="D117" s="2">
        <v>0</v>
      </c>
      <c r="E117" s="2">
        <v>-12245.55</v>
      </c>
      <c r="F117" s="2">
        <v>0</v>
      </c>
    </row>
    <row r="118" spans="1:6" x14ac:dyDescent="0.25">
      <c r="A118" s="4">
        <v>44265</v>
      </c>
      <c r="B118" t="s">
        <v>12</v>
      </c>
      <c r="C118" t="s">
        <v>74</v>
      </c>
      <c r="D118" s="2">
        <v>0</v>
      </c>
      <c r="E118" s="2">
        <v>-11704.44</v>
      </c>
      <c r="F118" s="2">
        <v>0</v>
      </c>
    </row>
    <row r="119" spans="1:6" x14ac:dyDescent="0.25">
      <c r="A119" s="4">
        <v>44265</v>
      </c>
      <c r="B119" t="s">
        <v>12</v>
      </c>
      <c r="C119" t="s">
        <v>74</v>
      </c>
      <c r="D119" s="2">
        <v>0</v>
      </c>
      <c r="E119" s="2">
        <v>-11356.22</v>
      </c>
      <c r="F119" s="2">
        <v>0</v>
      </c>
    </row>
    <row r="120" spans="1:6" x14ac:dyDescent="0.25">
      <c r="A120" s="4">
        <v>44265</v>
      </c>
      <c r="B120" t="s">
        <v>12</v>
      </c>
      <c r="C120" t="s">
        <v>74</v>
      </c>
      <c r="D120" s="2">
        <v>0</v>
      </c>
      <c r="E120" s="2">
        <v>-11129.67</v>
      </c>
      <c r="F120" s="2">
        <v>0</v>
      </c>
    </row>
    <row r="121" spans="1:6" x14ac:dyDescent="0.25">
      <c r="A121" s="4">
        <v>44265</v>
      </c>
      <c r="B121" t="s">
        <v>12</v>
      </c>
      <c r="C121" t="s">
        <v>74</v>
      </c>
      <c r="D121" s="2">
        <v>0</v>
      </c>
      <c r="E121" s="2">
        <v>-11078.36</v>
      </c>
      <c r="F121" s="2">
        <v>0</v>
      </c>
    </row>
    <row r="122" spans="1:6" x14ac:dyDescent="0.25">
      <c r="A122" s="4">
        <v>44265</v>
      </c>
      <c r="B122" t="s">
        <v>12</v>
      </c>
      <c r="C122" t="s">
        <v>74</v>
      </c>
      <c r="D122" s="2">
        <v>0</v>
      </c>
      <c r="E122" s="2">
        <v>-9915.61</v>
      </c>
      <c r="F122" s="2">
        <v>0</v>
      </c>
    </row>
    <row r="123" spans="1:6" x14ac:dyDescent="0.25">
      <c r="A123" s="4">
        <v>44265</v>
      </c>
      <c r="B123" t="s">
        <v>12</v>
      </c>
      <c r="C123" t="s">
        <v>74</v>
      </c>
      <c r="D123" s="2">
        <v>0</v>
      </c>
      <c r="E123" s="2">
        <v>-9561.5499999999993</v>
      </c>
      <c r="F123" s="2">
        <v>0</v>
      </c>
    </row>
    <row r="124" spans="1:6" x14ac:dyDescent="0.25">
      <c r="A124" s="4">
        <v>44265</v>
      </c>
      <c r="B124" t="s">
        <v>12</v>
      </c>
      <c r="C124" t="s">
        <v>74</v>
      </c>
      <c r="D124" s="2">
        <v>0</v>
      </c>
      <c r="E124" s="2">
        <v>-9102.15</v>
      </c>
      <c r="F124" s="2">
        <v>0</v>
      </c>
    </row>
    <row r="125" spans="1:6" x14ac:dyDescent="0.25">
      <c r="A125" s="4">
        <v>44265</v>
      </c>
      <c r="B125" t="s">
        <v>12</v>
      </c>
      <c r="C125" t="s">
        <v>74</v>
      </c>
      <c r="D125" s="2">
        <v>0</v>
      </c>
      <c r="E125" s="2">
        <v>-8276.06</v>
      </c>
      <c r="F125" s="2">
        <v>0</v>
      </c>
    </row>
    <row r="126" spans="1:6" x14ac:dyDescent="0.25">
      <c r="A126" s="4">
        <v>44265</v>
      </c>
      <c r="B126" t="s">
        <v>12</v>
      </c>
      <c r="C126" t="s">
        <v>74</v>
      </c>
      <c r="D126" s="2">
        <v>0</v>
      </c>
      <c r="E126" s="2">
        <v>-8175.6</v>
      </c>
      <c r="F126" s="2">
        <v>0</v>
      </c>
    </row>
    <row r="127" spans="1:6" x14ac:dyDescent="0.25">
      <c r="A127" s="4">
        <v>44265</v>
      </c>
      <c r="B127" t="s">
        <v>12</v>
      </c>
      <c r="C127" t="s">
        <v>74</v>
      </c>
      <c r="D127" s="2">
        <v>0</v>
      </c>
      <c r="E127" s="2">
        <v>-7564.32</v>
      </c>
      <c r="F127" s="2">
        <v>0</v>
      </c>
    </row>
    <row r="128" spans="1:6" x14ac:dyDescent="0.25">
      <c r="A128" s="4">
        <v>44265</v>
      </c>
      <c r="B128" t="s">
        <v>12</v>
      </c>
      <c r="C128" t="s">
        <v>74</v>
      </c>
      <c r="D128" s="2">
        <v>0</v>
      </c>
      <c r="E128" s="2">
        <v>-7499.16</v>
      </c>
      <c r="F128" s="2">
        <v>0</v>
      </c>
    </row>
    <row r="129" spans="1:6" x14ac:dyDescent="0.25">
      <c r="A129" s="4">
        <v>44265</v>
      </c>
      <c r="B129" t="s">
        <v>12</v>
      </c>
      <c r="C129" t="s">
        <v>74</v>
      </c>
      <c r="D129" s="2">
        <v>0</v>
      </c>
      <c r="E129" s="2">
        <v>-7480.59</v>
      </c>
      <c r="F129" s="2">
        <v>0</v>
      </c>
    </row>
    <row r="130" spans="1:6" x14ac:dyDescent="0.25">
      <c r="A130" s="4">
        <v>44265</v>
      </c>
      <c r="B130" t="s">
        <v>12</v>
      </c>
      <c r="C130" t="s">
        <v>74</v>
      </c>
      <c r="D130" s="2">
        <v>0</v>
      </c>
      <c r="E130" s="2">
        <v>-7351.1</v>
      </c>
      <c r="F130" s="2">
        <v>0</v>
      </c>
    </row>
    <row r="131" spans="1:6" x14ac:dyDescent="0.25">
      <c r="A131" s="4">
        <v>44265</v>
      </c>
      <c r="B131" t="s">
        <v>12</v>
      </c>
      <c r="C131" t="s">
        <v>74</v>
      </c>
      <c r="D131" s="2">
        <v>0</v>
      </c>
      <c r="E131" s="2">
        <v>-7344.18</v>
      </c>
      <c r="F131" s="2">
        <v>0</v>
      </c>
    </row>
    <row r="132" spans="1:6" x14ac:dyDescent="0.25">
      <c r="A132" s="4">
        <v>44265</v>
      </c>
      <c r="B132" t="s">
        <v>12</v>
      </c>
      <c r="C132" t="s">
        <v>74</v>
      </c>
      <c r="D132" s="2">
        <v>0</v>
      </c>
      <c r="E132" s="2">
        <v>-6999.84</v>
      </c>
      <c r="F132" s="2">
        <v>0</v>
      </c>
    </row>
    <row r="133" spans="1:6" x14ac:dyDescent="0.25">
      <c r="A133" s="4">
        <v>44265</v>
      </c>
      <c r="B133" t="s">
        <v>12</v>
      </c>
      <c r="C133" t="s">
        <v>74</v>
      </c>
      <c r="D133" s="2">
        <v>0</v>
      </c>
      <c r="E133" s="2">
        <v>-5853.22</v>
      </c>
      <c r="F133" s="2">
        <v>0</v>
      </c>
    </row>
    <row r="134" spans="1:6" x14ac:dyDescent="0.25">
      <c r="A134" s="4">
        <v>44265</v>
      </c>
      <c r="B134" t="s">
        <v>12</v>
      </c>
      <c r="C134" t="s">
        <v>74</v>
      </c>
      <c r="D134" s="2">
        <v>0</v>
      </c>
      <c r="E134" s="2">
        <v>-5637.81</v>
      </c>
      <c r="F134" s="2">
        <v>0</v>
      </c>
    </row>
    <row r="135" spans="1:6" x14ac:dyDescent="0.25">
      <c r="A135" s="4">
        <v>44265</v>
      </c>
      <c r="B135" t="s">
        <v>12</v>
      </c>
      <c r="C135" t="s">
        <v>74</v>
      </c>
      <c r="D135" s="2">
        <v>0</v>
      </c>
      <c r="E135" s="2">
        <v>-5042.37</v>
      </c>
      <c r="F135" s="2">
        <v>0</v>
      </c>
    </row>
    <row r="136" spans="1:6" x14ac:dyDescent="0.25">
      <c r="A136" s="4">
        <v>44265</v>
      </c>
      <c r="B136" t="s">
        <v>12</v>
      </c>
      <c r="C136" t="s">
        <v>74</v>
      </c>
      <c r="D136" s="2">
        <v>0</v>
      </c>
      <c r="E136" s="2">
        <v>-5020.8599999999997</v>
      </c>
      <c r="F136" s="2">
        <v>0</v>
      </c>
    </row>
    <row r="137" spans="1:6" x14ac:dyDescent="0.25">
      <c r="A137" s="4">
        <v>44265</v>
      </c>
      <c r="B137" t="s">
        <v>12</v>
      </c>
      <c r="C137" t="s">
        <v>74</v>
      </c>
      <c r="D137" s="2">
        <v>0</v>
      </c>
      <c r="E137" s="2">
        <v>-4780.3599999999997</v>
      </c>
      <c r="F137" s="2">
        <v>0</v>
      </c>
    </row>
    <row r="138" spans="1:6" x14ac:dyDescent="0.25">
      <c r="A138" s="4">
        <v>44265</v>
      </c>
      <c r="B138" t="s">
        <v>12</v>
      </c>
      <c r="C138" t="s">
        <v>74</v>
      </c>
      <c r="D138" s="2">
        <v>0</v>
      </c>
      <c r="E138" s="2">
        <v>-4557.32</v>
      </c>
      <c r="F138" s="2">
        <v>0</v>
      </c>
    </row>
    <row r="139" spans="1:6" x14ac:dyDescent="0.25">
      <c r="A139" s="4">
        <v>44265</v>
      </c>
      <c r="B139" t="s">
        <v>12</v>
      </c>
      <c r="C139" t="s">
        <v>74</v>
      </c>
      <c r="D139" s="2">
        <v>0</v>
      </c>
      <c r="E139" s="2">
        <v>-4197.0200000000004</v>
      </c>
      <c r="F139" s="2">
        <v>0</v>
      </c>
    </row>
    <row r="140" spans="1:6" x14ac:dyDescent="0.25">
      <c r="A140" s="4">
        <v>44265</v>
      </c>
      <c r="B140" t="s">
        <v>12</v>
      </c>
      <c r="C140" t="s">
        <v>74</v>
      </c>
      <c r="D140" s="2">
        <v>0</v>
      </c>
      <c r="E140" s="2">
        <v>-3721.72</v>
      </c>
      <c r="F140" s="2">
        <v>0</v>
      </c>
    </row>
    <row r="141" spans="1:6" x14ac:dyDescent="0.25">
      <c r="A141" s="4">
        <v>44265</v>
      </c>
      <c r="B141" t="s">
        <v>12</v>
      </c>
      <c r="C141" t="s">
        <v>74</v>
      </c>
      <c r="D141" s="2">
        <v>0</v>
      </c>
      <c r="E141" s="2">
        <v>-3281.44</v>
      </c>
      <c r="F141" s="2">
        <v>0</v>
      </c>
    </row>
    <row r="142" spans="1:6" x14ac:dyDescent="0.25">
      <c r="A142" s="4">
        <v>44265</v>
      </c>
      <c r="B142" t="s">
        <v>12</v>
      </c>
      <c r="C142" t="s">
        <v>74</v>
      </c>
      <c r="D142" s="2">
        <v>0</v>
      </c>
      <c r="E142" s="2">
        <v>-3261.84</v>
      </c>
      <c r="F142" s="2">
        <v>0</v>
      </c>
    </row>
    <row r="143" spans="1:6" x14ac:dyDescent="0.25">
      <c r="A143" s="4">
        <v>44265</v>
      </c>
      <c r="B143" t="s">
        <v>12</v>
      </c>
      <c r="C143" t="s">
        <v>74</v>
      </c>
      <c r="D143" s="2">
        <v>0</v>
      </c>
      <c r="E143" s="2">
        <v>-3161.8</v>
      </c>
      <c r="F143" s="2">
        <v>0</v>
      </c>
    </row>
    <row r="144" spans="1:6" x14ac:dyDescent="0.25">
      <c r="A144" s="4">
        <v>44265</v>
      </c>
      <c r="B144" t="s">
        <v>12</v>
      </c>
      <c r="C144" t="s">
        <v>74</v>
      </c>
      <c r="D144" s="2">
        <v>0</v>
      </c>
      <c r="E144" s="2">
        <v>-3036.12</v>
      </c>
      <c r="F144" s="2">
        <v>0</v>
      </c>
    </row>
    <row r="145" spans="1:6" x14ac:dyDescent="0.25">
      <c r="A145" s="4">
        <v>44265</v>
      </c>
      <c r="B145" t="s">
        <v>12</v>
      </c>
      <c r="C145" t="s">
        <v>74</v>
      </c>
      <c r="D145" s="2">
        <v>0</v>
      </c>
      <c r="E145" s="2">
        <v>-2920.85</v>
      </c>
      <c r="F145" s="2">
        <v>0</v>
      </c>
    </row>
    <row r="146" spans="1:6" x14ac:dyDescent="0.25">
      <c r="A146" s="4">
        <v>44265</v>
      </c>
      <c r="B146" t="s">
        <v>12</v>
      </c>
      <c r="C146" t="s">
        <v>74</v>
      </c>
      <c r="D146" s="2">
        <v>0</v>
      </c>
      <c r="E146" s="2">
        <v>-2559.79</v>
      </c>
      <c r="F146" s="2">
        <v>0</v>
      </c>
    </row>
    <row r="147" spans="1:6" x14ac:dyDescent="0.25">
      <c r="A147" s="4">
        <v>44265</v>
      </c>
      <c r="B147" t="s">
        <v>12</v>
      </c>
      <c r="C147" t="s">
        <v>74</v>
      </c>
      <c r="D147" s="2">
        <v>0</v>
      </c>
      <c r="E147" s="2">
        <v>-1643.37</v>
      </c>
      <c r="F147" s="2">
        <v>0</v>
      </c>
    </row>
    <row r="148" spans="1:6" x14ac:dyDescent="0.25">
      <c r="A148" s="4">
        <v>44265</v>
      </c>
      <c r="B148" t="s">
        <v>12</v>
      </c>
      <c r="C148" t="s">
        <v>74</v>
      </c>
      <c r="D148" s="2">
        <v>0</v>
      </c>
      <c r="E148" s="2">
        <v>-1642.96</v>
      </c>
      <c r="F148" s="2">
        <v>0</v>
      </c>
    </row>
    <row r="149" spans="1:6" x14ac:dyDescent="0.25">
      <c r="A149" s="4">
        <v>44265</v>
      </c>
      <c r="B149" t="s">
        <v>12</v>
      </c>
      <c r="C149" t="s">
        <v>74</v>
      </c>
      <c r="D149" s="2">
        <v>0</v>
      </c>
      <c r="E149" s="2">
        <v>-1639.59</v>
      </c>
      <c r="F149" s="2">
        <v>0</v>
      </c>
    </row>
    <row r="150" spans="1:6" x14ac:dyDescent="0.25">
      <c r="A150" s="4">
        <v>44265</v>
      </c>
      <c r="B150" t="s">
        <v>12</v>
      </c>
      <c r="C150" t="s">
        <v>74</v>
      </c>
      <c r="D150" s="2">
        <v>0</v>
      </c>
      <c r="E150" s="2">
        <v>-1638.48</v>
      </c>
      <c r="F150" s="2">
        <v>0</v>
      </c>
    </row>
    <row r="151" spans="1:6" x14ac:dyDescent="0.25">
      <c r="A151" s="4">
        <v>44265</v>
      </c>
      <c r="B151" t="s">
        <v>12</v>
      </c>
      <c r="C151" t="s">
        <v>74</v>
      </c>
      <c r="D151" s="2">
        <v>0</v>
      </c>
      <c r="E151" s="2">
        <v>-1634.14</v>
      </c>
      <c r="F151" s="2">
        <v>0</v>
      </c>
    </row>
    <row r="152" spans="1:6" x14ac:dyDescent="0.25">
      <c r="A152" s="4">
        <v>44265</v>
      </c>
      <c r="B152" t="s">
        <v>12</v>
      </c>
      <c r="C152" t="s">
        <v>74</v>
      </c>
      <c r="D152" s="2">
        <v>0</v>
      </c>
      <c r="E152" s="2">
        <v>-1633.43</v>
      </c>
      <c r="F152" s="2">
        <v>0</v>
      </c>
    </row>
    <row r="153" spans="1:6" x14ac:dyDescent="0.25">
      <c r="A153" s="4">
        <v>44265</v>
      </c>
      <c r="B153" t="s">
        <v>12</v>
      </c>
      <c r="C153" t="s">
        <v>74</v>
      </c>
      <c r="D153" s="2">
        <v>0</v>
      </c>
      <c r="E153" s="2">
        <v>-1627.98</v>
      </c>
      <c r="F153" s="2">
        <v>0</v>
      </c>
    </row>
    <row r="154" spans="1:6" x14ac:dyDescent="0.25">
      <c r="A154" s="4">
        <v>44265</v>
      </c>
      <c r="B154" t="s">
        <v>12</v>
      </c>
      <c r="C154" t="s">
        <v>74</v>
      </c>
      <c r="D154" s="2">
        <v>0</v>
      </c>
      <c r="E154" s="2">
        <v>-1627.83</v>
      </c>
      <c r="F154" s="2">
        <v>0</v>
      </c>
    </row>
    <row r="155" spans="1:6" x14ac:dyDescent="0.25">
      <c r="A155" s="4">
        <v>44265</v>
      </c>
      <c r="B155" t="s">
        <v>12</v>
      </c>
      <c r="C155" t="s">
        <v>74</v>
      </c>
      <c r="D155" s="2">
        <v>0</v>
      </c>
      <c r="E155" s="2">
        <v>-1401.89</v>
      </c>
      <c r="F155" s="2">
        <v>0</v>
      </c>
    </row>
    <row r="156" spans="1:6" x14ac:dyDescent="0.25">
      <c r="A156" s="4">
        <v>44265</v>
      </c>
      <c r="B156" t="s">
        <v>12</v>
      </c>
      <c r="C156" t="s">
        <v>74</v>
      </c>
      <c r="D156" s="2">
        <v>0</v>
      </c>
      <c r="E156" s="2">
        <v>-1284.96</v>
      </c>
      <c r="F156" s="2">
        <v>0</v>
      </c>
    </row>
    <row r="157" spans="1:6" x14ac:dyDescent="0.25">
      <c r="A157" s="4">
        <v>44265</v>
      </c>
      <c r="B157" t="s">
        <v>12</v>
      </c>
      <c r="C157" t="s">
        <v>74</v>
      </c>
      <c r="D157" s="2">
        <v>0</v>
      </c>
      <c r="E157" s="2">
        <v>-232.42</v>
      </c>
      <c r="F157" s="2">
        <v>0</v>
      </c>
    </row>
    <row r="158" spans="1:6" x14ac:dyDescent="0.25">
      <c r="A158" s="4">
        <v>44265</v>
      </c>
      <c r="B158" t="s">
        <v>12</v>
      </c>
      <c r="C158" t="s">
        <v>74</v>
      </c>
      <c r="D158" s="2">
        <v>0</v>
      </c>
      <c r="E158" s="2">
        <v>-116.53</v>
      </c>
      <c r="F158" s="2">
        <v>0</v>
      </c>
    </row>
    <row r="159" spans="1:6" x14ac:dyDescent="0.25">
      <c r="A159" s="4">
        <v>44265</v>
      </c>
      <c r="B159" t="s">
        <v>12</v>
      </c>
      <c r="C159" t="s">
        <v>74</v>
      </c>
      <c r="D159" s="2">
        <v>0</v>
      </c>
      <c r="E159" s="2">
        <v>-116.31</v>
      </c>
      <c r="F159" s="2">
        <v>0</v>
      </c>
    </row>
    <row r="160" spans="1:6" x14ac:dyDescent="0.25">
      <c r="A160" s="4">
        <v>44265</v>
      </c>
      <c r="B160" t="s">
        <v>12</v>
      </c>
      <c r="C160" t="s">
        <v>75</v>
      </c>
      <c r="D160" s="2">
        <v>16973783.039999999</v>
      </c>
      <c r="E160" s="2">
        <v>0</v>
      </c>
      <c r="F160" s="2">
        <v>0</v>
      </c>
    </row>
    <row r="161" spans="1:6" x14ac:dyDescent="0.25">
      <c r="A161" s="4">
        <v>44265</v>
      </c>
      <c r="B161" t="s">
        <v>12</v>
      </c>
      <c r="C161" t="s">
        <v>29</v>
      </c>
      <c r="D161" s="2">
        <v>0</v>
      </c>
      <c r="E161" s="2">
        <v>0</v>
      </c>
      <c r="F161" s="2">
        <v>30000</v>
      </c>
    </row>
    <row r="162" spans="1:6" x14ac:dyDescent="0.25">
      <c r="A162" s="4">
        <v>44265</v>
      </c>
      <c r="B162" t="s">
        <v>12</v>
      </c>
      <c r="C162" t="s">
        <v>32</v>
      </c>
      <c r="D162" s="2">
        <v>0</v>
      </c>
      <c r="E162" s="2">
        <v>0</v>
      </c>
      <c r="F162" s="2">
        <v>30000</v>
      </c>
    </row>
    <row r="163" spans="1:6" x14ac:dyDescent="0.25">
      <c r="A163" s="4">
        <v>44266</v>
      </c>
      <c r="B163" t="s">
        <v>12</v>
      </c>
      <c r="C163" t="s">
        <v>98</v>
      </c>
      <c r="D163" s="2">
        <v>0.2</v>
      </c>
      <c r="E163" s="2">
        <v>0</v>
      </c>
      <c r="F163" s="2">
        <v>0</v>
      </c>
    </row>
    <row r="164" spans="1:6" x14ac:dyDescent="0.25">
      <c r="A164" s="4">
        <v>44266</v>
      </c>
      <c r="B164" t="s">
        <v>12</v>
      </c>
      <c r="C164" t="s">
        <v>99</v>
      </c>
      <c r="D164" s="2">
        <v>0</v>
      </c>
      <c r="E164" s="2">
        <v>-70751.960000000006</v>
      </c>
      <c r="F164" s="2">
        <v>0</v>
      </c>
    </row>
    <row r="165" spans="1:6" x14ac:dyDescent="0.25">
      <c r="A165" s="4">
        <v>44266</v>
      </c>
      <c r="B165" t="s">
        <v>12</v>
      </c>
      <c r="C165" t="s">
        <v>100</v>
      </c>
      <c r="D165" s="2">
        <v>0</v>
      </c>
      <c r="E165" s="2">
        <v>-151512</v>
      </c>
      <c r="F165" s="2">
        <v>0</v>
      </c>
    </row>
    <row r="166" spans="1:6" x14ac:dyDescent="0.25">
      <c r="A166" s="4">
        <v>44266</v>
      </c>
      <c r="B166" t="s">
        <v>12</v>
      </c>
      <c r="C166" t="s">
        <v>101</v>
      </c>
      <c r="D166" s="2">
        <v>0</v>
      </c>
      <c r="E166" s="2">
        <v>-12979985.550000001</v>
      </c>
      <c r="F166" s="2">
        <v>0</v>
      </c>
    </row>
    <row r="167" spans="1:6" x14ac:dyDescent="0.25">
      <c r="A167" s="4">
        <v>44266</v>
      </c>
      <c r="B167" t="s">
        <v>12</v>
      </c>
      <c r="C167" t="s">
        <v>102</v>
      </c>
      <c r="D167" s="2">
        <v>0</v>
      </c>
      <c r="E167" s="2">
        <v>-5475.09</v>
      </c>
      <c r="F167" s="2">
        <v>0</v>
      </c>
    </row>
    <row r="168" spans="1:6" x14ac:dyDescent="0.25">
      <c r="A168" s="4">
        <v>44266</v>
      </c>
      <c r="B168" t="s">
        <v>12</v>
      </c>
      <c r="C168" t="s">
        <v>103</v>
      </c>
      <c r="D168" s="2">
        <v>0</v>
      </c>
      <c r="E168" s="2">
        <v>-232248.68</v>
      </c>
      <c r="F168" s="2">
        <v>0</v>
      </c>
    </row>
    <row r="169" spans="1:6" x14ac:dyDescent="0.25">
      <c r="A169" s="4">
        <v>44266</v>
      </c>
      <c r="B169" t="s">
        <v>12</v>
      </c>
      <c r="C169" t="s">
        <v>104</v>
      </c>
      <c r="D169" s="2">
        <v>0</v>
      </c>
      <c r="E169" s="2">
        <v>-625487.57999999996</v>
      </c>
      <c r="F169" s="2">
        <v>0</v>
      </c>
    </row>
    <row r="170" spans="1:6" x14ac:dyDescent="0.25">
      <c r="A170" s="4">
        <v>44266</v>
      </c>
      <c r="B170" t="s">
        <v>12</v>
      </c>
      <c r="C170" t="s">
        <v>105</v>
      </c>
      <c r="D170" s="2">
        <v>0</v>
      </c>
      <c r="E170" s="2">
        <v>-255334.66</v>
      </c>
      <c r="F170" s="2">
        <v>0</v>
      </c>
    </row>
    <row r="171" spans="1:6" x14ac:dyDescent="0.25">
      <c r="A171" s="4">
        <v>44266</v>
      </c>
      <c r="B171" t="s">
        <v>12</v>
      </c>
      <c r="C171" t="s">
        <v>106</v>
      </c>
      <c r="D171" s="2">
        <v>0</v>
      </c>
      <c r="E171" s="2">
        <v>-206146.48</v>
      </c>
      <c r="F171" s="2">
        <v>0</v>
      </c>
    </row>
    <row r="172" spans="1:6" x14ac:dyDescent="0.25">
      <c r="A172" s="4">
        <v>44266</v>
      </c>
      <c r="B172" t="s">
        <v>12</v>
      </c>
      <c r="C172" t="s">
        <v>107</v>
      </c>
      <c r="D172" s="2">
        <v>0</v>
      </c>
      <c r="E172" s="2">
        <v>-48088.27</v>
      </c>
      <c r="F172" s="2">
        <v>0</v>
      </c>
    </row>
    <row r="173" spans="1:6" x14ac:dyDescent="0.25">
      <c r="A173" s="4">
        <v>44266</v>
      </c>
      <c r="B173" t="s">
        <v>12</v>
      </c>
      <c r="C173" t="s">
        <v>108</v>
      </c>
      <c r="D173" s="2">
        <v>0</v>
      </c>
      <c r="E173" s="2">
        <v>-642366.56999999995</v>
      </c>
      <c r="F173" s="2">
        <v>0</v>
      </c>
    </row>
    <row r="174" spans="1:6" x14ac:dyDescent="0.25">
      <c r="A174" s="4">
        <v>44266</v>
      </c>
      <c r="B174" t="s">
        <v>12</v>
      </c>
      <c r="C174" t="s">
        <v>108</v>
      </c>
      <c r="D174" s="2">
        <v>0</v>
      </c>
      <c r="E174" s="2">
        <v>-13257.54</v>
      </c>
      <c r="F174" s="2">
        <v>0</v>
      </c>
    </row>
    <row r="175" spans="1:6" x14ac:dyDescent="0.25">
      <c r="A175" s="4">
        <v>44266</v>
      </c>
      <c r="B175" t="s">
        <v>12</v>
      </c>
      <c r="C175" t="s">
        <v>108</v>
      </c>
      <c r="D175" s="2">
        <v>0</v>
      </c>
      <c r="E175" s="2">
        <v>-696.55</v>
      </c>
      <c r="F175" s="2">
        <v>0</v>
      </c>
    </row>
    <row r="176" spans="1:6" x14ac:dyDescent="0.25">
      <c r="A176" s="4">
        <v>44266</v>
      </c>
      <c r="B176" t="s">
        <v>12</v>
      </c>
      <c r="C176" t="s">
        <v>109</v>
      </c>
      <c r="D176" s="2">
        <v>15231350.73</v>
      </c>
      <c r="E176" s="2">
        <v>0</v>
      </c>
      <c r="F176" s="2">
        <v>0</v>
      </c>
    </row>
    <row r="177" spans="1:6" x14ac:dyDescent="0.25">
      <c r="A177" s="4">
        <v>44266</v>
      </c>
      <c r="B177" t="s">
        <v>12</v>
      </c>
      <c r="C177" t="s">
        <v>29</v>
      </c>
      <c r="D177" s="2">
        <v>0</v>
      </c>
      <c r="E177" s="2">
        <v>0</v>
      </c>
      <c r="F177" s="2">
        <v>30000</v>
      </c>
    </row>
    <row r="178" spans="1:6" x14ac:dyDescent="0.25">
      <c r="A178" s="4">
        <v>44266</v>
      </c>
      <c r="B178" t="s">
        <v>12</v>
      </c>
      <c r="C178" t="s">
        <v>32</v>
      </c>
      <c r="D178" s="2">
        <v>0</v>
      </c>
      <c r="E178" s="2">
        <v>0</v>
      </c>
      <c r="F178" s="2">
        <v>30000</v>
      </c>
    </row>
    <row r="179" spans="1:6" x14ac:dyDescent="0.25">
      <c r="A179" s="4">
        <v>44267</v>
      </c>
      <c r="B179" t="s">
        <v>12</v>
      </c>
      <c r="C179" t="s">
        <v>110</v>
      </c>
      <c r="D179" s="2">
        <v>0.09</v>
      </c>
      <c r="E179" s="2">
        <v>0</v>
      </c>
      <c r="F179" s="2">
        <v>0</v>
      </c>
    </row>
    <row r="180" spans="1:6" x14ac:dyDescent="0.25">
      <c r="A180" s="4">
        <v>44267</v>
      </c>
      <c r="B180" t="s">
        <v>12</v>
      </c>
      <c r="C180" t="s">
        <v>111</v>
      </c>
      <c r="D180" s="2">
        <v>0</v>
      </c>
      <c r="E180" s="2">
        <v>-69216.89</v>
      </c>
      <c r="F180" s="2">
        <v>0</v>
      </c>
    </row>
    <row r="181" spans="1:6" x14ac:dyDescent="0.25">
      <c r="A181" s="4">
        <v>44267</v>
      </c>
      <c r="B181" t="s">
        <v>12</v>
      </c>
      <c r="C181" t="s">
        <v>112</v>
      </c>
      <c r="D181" s="2">
        <v>0</v>
      </c>
      <c r="E181" s="2">
        <v>-392347.06</v>
      </c>
      <c r="F181" s="2">
        <v>0</v>
      </c>
    </row>
    <row r="182" spans="1:6" x14ac:dyDescent="0.25">
      <c r="A182" s="4">
        <v>44267</v>
      </c>
      <c r="B182" t="s">
        <v>12</v>
      </c>
      <c r="C182" t="s">
        <v>113</v>
      </c>
      <c r="D182" s="2">
        <v>0</v>
      </c>
      <c r="E182" s="2">
        <v>-9219937.0999999996</v>
      </c>
      <c r="F182" s="2">
        <v>0</v>
      </c>
    </row>
    <row r="183" spans="1:6" x14ac:dyDescent="0.25">
      <c r="A183" s="4">
        <v>44267</v>
      </c>
      <c r="B183" t="s">
        <v>12</v>
      </c>
      <c r="C183" t="s">
        <v>114</v>
      </c>
      <c r="D183" s="2">
        <v>0</v>
      </c>
      <c r="E183" s="2">
        <v>-6531.64</v>
      </c>
      <c r="F183" s="2">
        <v>0</v>
      </c>
    </row>
    <row r="184" spans="1:6" x14ac:dyDescent="0.25">
      <c r="A184" s="4">
        <v>44267</v>
      </c>
      <c r="B184" t="s">
        <v>12</v>
      </c>
      <c r="C184" t="s">
        <v>115</v>
      </c>
      <c r="D184" s="2">
        <v>0</v>
      </c>
      <c r="E184" s="2">
        <v>-381263.18</v>
      </c>
      <c r="F184" s="2">
        <v>0</v>
      </c>
    </row>
    <row r="185" spans="1:6" x14ac:dyDescent="0.25">
      <c r="A185" s="4">
        <v>44267</v>
      </c>
      <c r="B185" t="s">
        <v>12</v>
      </c>
      <c r="C185" t="s">
        <v>116</v>
      </c>
      <c r="D185" s="2">
        <v>0</v>
      </c>
      <c r="E185" s="2">
        <v>-36188.22</v>
      </c>
      <c r="F185" s="2">
        <v>0</v>
      </c>
    </row>
    <row r="186" spans="1:6" x14ac:dyDescent="0.25">
      <c r="A186" s="4">
        <v>44267</v>
      </c>
      <c r="B186" t="s">
        <v>12</v>
      </c>
      <c r="C186" t="s">
        <v>117</v>
      </c>
      <c r="D186" s="2">
        <v>0</v>
      </c>
      <c r="E186" s="2">
        <v>-1696884.16</v>
      </c>
      <c r="F186" s="2">
        <v>0</v>
      </c>
    </row>
    <row r="187" spans="1:6" x14ac:dyDescent="0.25">
      <c r="A187" s="4">
        <v>44267</v>
      </c>
      <c r="B187" t="s">
        <v>12</v>
      </c>
      <c r="C187" t="s">
        <v>118</v>
      </c>
      <c r="D187" s="2">
        <v>0</v>
      </c>
      <c r="E187" s="2">
        <v>-267729.08</v>
      </c>
      <c r="F187" s="2">
        <v>0</v>
      </c>
    </row>
    <row r="188" spans="1:6" x14ac:dyDescent="0.25">
      <c r="A188" s="4">
        <v>44267</v>
      </c>
      <c r="B188" t="s">
        <v>12</v>
      </c>
      <c r="C188" t="s">
        <v>119</v>
      </c>
      <c r="D188" s="2">
        <v>0</v>
      </c>
      <c r="E188" s="2">
        <v>-210599.6</v>
      </c>
      <c r="F188" s="2">
        <v>0</v>
      </c>
    </row>
    <row r="189" spans="1:6" x14ac:dyDescent="0.25">
      <c r="A189" s="4">
        <v>44267</v>
      </c>
      <c r="B189" t="s">
        <v>12</v>
      </c>
      <c r="C189" t="s">
        <v>120</v>
      </c>
      <c r="D189" s="2">
        <v>0</v>
      </c>
      <c r="E189" s="2">
        <v>-50035.51</v>
      </c>
      <c r="F189" s="2">
        <v>0</v>
      </c>
    </row>
    <row r="190" spans="1:6" x14ac:dyDescent="0.25">
      <c r="A190" s="4">
        <v>44267</v>
      </c>
      <c r="B190" t="s">
        <v>12</v>
      </c>
      <c r="C190" t="s">
        <v>121</v>
      </c>
      <c r="D190" s="2">
        <v>0</v>
      </c>
      <c r="E190" s="2">
        <v>-650217.65</v>
      </c>
      <c r="F190" s="2">
        <v>0</v>
      </c>
    </row>
    <row r="191" spans="1:6" x14ac:dyDescent="0.25">
      <c r="A191" s="4">
        <v>44267</v>
      </c>
      <c r="B191" t="s">
        <v>12</v>
      </c>
      <c r="C191" t="s">
        <v>122</v>
      </c>
      <c r="D191" s="2">
        <v>12980950</v>
      </c>
      <c r="E191" s="2">
        <v>0</v>
      </c>
      <c r="F191" s="2">
        <v>0</v>
      </c>
    </row>
    <row r="192" spans="1:6" x14ac:dyDescent="0.25">
      <c r="A192" s="4">
        <v>44267</v>
      </c>
      <c r="B192" t="s">
        <v>12</v>
      </c>
      <c r="C192" t="s">
        <v>29</v>
      </c>
      <c r="D192" s="2">
        <v>0</v>
      </c>
      <c r="E192" s="2">
        <v>0</v>
      </c>
      <c r="F192" s="2">
        <v>30000</v>
      </c>
    </row>
    <row r="193" spans="1:6" x14ac:dyDescent="0.25">
      <c r="A193" s="4">
        <v>44267</v>
      </c>
      <c r="B193" t="s">
        <v>12</v>
      </c>
      <c r="C193" t="s">
        <v>32</v>
      </c>
      <c r="D193" s="2">
        <v>0</v>
      </c>
      <c r="E193" s="2">
        <v>0</v>
      </c>
      <c r="F193" s="2">
        <v>30000</v>
      </c>
    </row>
    <row r="194" spans="1:6" x14ac:dyDescent="0.25">
      <c r="A194" s="4">
        <v>44270</v>
      </c>
      <c r="B194" t="s">
        <v>12</v>
      </c>
      <c r="C194" t="s">
        <v>123</v>
      </c>
      <c r="D194" s="2">
        <v>0.04</v>
      </c>
      <c r="E194" s="2">
        <v>0</v>
      </c>
      <c r="F194" s="2">
        <v>0</v>
      </c>
    </row>
    <row r="195" spans="1:6" x14ac:dyDescent="0.25">
      <c r="A195" s="4">
        <v>44270</v>
      </c>
      <c r="B195" t="s">
        <v>12</v>
      </c>
      <c r="C195" t="s">
        <v>33</v>
      </c>
      <c r="D195" s="2">
        <v>7000000</v>
      </c>
      <c r="E195" s="2">
        <v>0</v>
      </c>
      <c r="F195" s="2">
        <v>0</v>
      </c>
    </row>
    <row r="196" spans="1:6" x14ac:dyDescent="0.25">
      <c r="A196" s="4">
        <v>44270</v>
      </c>
      <c r="B196" t="s">
        <v>12</v>
      </c>
      <c r="C196" t="s">
        <v>124</v>
      </c>
      <c r="D196" s="2">
        <v>0</v>
      </c>
      <c r="E196" s="2">
        <v>-362500.64</v>
      </c>
      <c r="F196" s="2">
        <v>0</v>
      </c>
    </row>
    <row r="197" spans="1:6" x14ac:dyDescent="0.25">
      <c r="A197" s="4">
        <v>44270</v>
      </c>
      <c r="B197" t="s">
        <v>12</v>
      </c>
      <c r="C197" t="s">
        <v>125</v>
      </c>
      <c r="D197" s="2">
        <v>0</v>
      </c>
      <c r="E197" s="2">
        <v>-11601128.439999999</v>
      </c>
      <c r="F197" s="2">
        <v>0</v>
      </c>
    </row>
    <row r="198" spans="1:6" x14ac:dyDescent="0.25">
      <c r="A198" s="4">
        <v>44270</v>
      </c>
      <c r="B198" t="s">
        <v>12</v>
      </c>
      <c r="C198" t="s">
        <v>126</v>
      </c>
      <c r="D198" s="2">
        <v>0</v>
      </c>
      <c r="E198" s="2">
        <v>-10138.06</v>
      </c>
      <c r="F198" s="2">
        <v>0</v>
      </c>
    </row>
    <row r="199" spans="1:6" x14ac:dyDescent="0.25">
      <c r="A199" s="4">
        <v>44270</v>
      </c>
      <c r="B199" t="s">
        <v>12</v>
      </c>
      <c r="C199" t="s">
        <v>127</v>
      </c>
      <c r="D199" s="2">
        <v>0</v>
      </c>
      <c r="E199" s="2">
        <v>-372192.81</v>
      </c>
      <c r="F199" s="2">
        <v>0</v>
      </c>
    </row>
    <row r="200" spans="1:6" x14ac:dyDescent="0.25">
      <c r="A200" s="4">
        <v>44270</v>
      </c>
      <c r="B200" t="s">
        <v>12</v>
      </c>
      <c r="C200" t="s">
        <v>128</v>
      </c>
      <c r="D200" s="2">
        <v>0</v>
      </c>
      <c r="E200" s="2">
        <v>-25288.57</v>
      </c>
      <c r="F200" s="2">
        <v>0</v>
      </c>
    </row>
    <row r="201" spans="1:6" x14ac:dyDescent="0.25">
      <c r="A201" s="4">
        <v>44270</v>
      </c>
      <c r="B201" t="s">
        <v>12</v>
      </c>
      <c r="C201" t="s">
        <v>129</v>
      </c>
      <c r="D201" s="2">
        <v>0</v>
      </c>
      <c r="E201" s="2">
        <v>-2698146.9</v>
      </c>
      <c r="F201" s="2">
        <v>0</v>
      </c>
    </row>
    <row r="202" spans="1:6" x14ac:dyDescent="0.25">
      <c r="A202" s="4">
        <v>44270</v>
      </c>
      <c r="B202" t="s">
        <v>12</v>
      </c>
      <c r="C202" t="s">
        <v>130</v>
      </c>
      <c r="D202" s="2">
        <v>0</v>
      </c>
      <c r="E202" s="2">
        <v>-272563.39</v>
      </c>
      <c r="F202" s="2">
        <v>0</v>
      </c>
    </row>
    <row r="203" spans="1:6" x14ac:dyDescent="0.25">
      <c r="A203" s="4">
        <v>44270</v>
      </c>
      <c r="B203" t="s">
        <v>12</v>
      </c>
      <c r="C203" t="s">
        <v>131</v>
      </c>
      <c r="D203" s="2">
        <v>0</v>
      </c>
      <c r="E203" s="2">
        <v>-198590.92</v>
      </c>
      <c r="F203" s="2">
        <v>0</v>
      </c>
    </row>
    <row r="204" spans="1:6" x14ac:dyDescent="0.25">
      <c r="A204" s="4">
        <v>44270</v>
      </c>
      <c r="B204" t="s">
        <v>12</v>
      </c>
      <c r="C204" t="s">
        <v>132</v>
      </c>
      <c r="D204" s="2">
        <v>0</v>
      </c>
      <c r="E204" s="2">
        <v>-60013.55</v>
      </c>
      <c r="F204" s="2">
        <v>0</v>
      </c>
    </row>
    <row r="205" spans="1:6" x14ac:dyDescent="0.25">
      <c r="A205" s="4">
        <v>44270</v>
      </c>
      <c r="B205" t="s">
        <v>12</v>
      </c>
      <c r="C205" t="s">
        <v>133</v>
      </c>
      <c r="D205" s="2">
        <v>0</v>
      </c>
      <c r="E205" s="2">
        <v>-620058.93000000005</v>
      </c>
      <c r="F205" s="2">
        <v>0</v>
      </c>
    </row>
    <row r="206" spans="1:6" x14ac:dyDescent="0.25">
      <c r="A206" s="4">
        <v>44270</v>
      </c>
      <c r="B206" t="s">
        <v>12</v>
      </c>
      <c r="C206" t="s">
        <v>134</v>
      </c>
      <c r="D206" s="2">
        <v>9220622.1699999999</v>
      </c>
      <c r="E206" s="2">
        <v>0</v>
      </c>
      <c r="F206" s="2">
        <v>0</v>
      </c>
    </row>
    <row r="207" spans="1:6" x14ac:dyDescent="0.25">
      <c r="A207" s="4">
        <v>44270</v>
      </c>
      <c r="B207" t="s">
        <v>12</v>
      </c>
      <c r="C207" t="s">
        <v>29</v>
      </c>
      <c r="D207" s="2">
        <v>0</v>
      </c>
      <c r="E207" s="2">
        <v>0</v>
      </c>
      <c r="F207" s="2">
        <v>30000</v>
      </c>
    </row>
    <row r="208" spans="1:6" x14ac:dyDescent="0.25">
      <c r="A208" s="4">
        <v>44270</v>
      </c>
      <c r="B208" t="s">
        <v>12</v>
      </c>
      <c r="C208" t="s">
        <v>32</v>
      </c>
      <c r="D208" s="2">
        <v>0</v>
      </c>
      <c r="E208" s="2">
        <v>0</v>
      </c>
      <c r="F208" s="2">
        <v>30000</v>
      </c>
    </row>
    <row r="209" spans="1:6" x14ac:dyDescent="0.25">
      <c r="A209" s="4">
        <v>44271</v>
      </c>
      <c r="B209" t="s">
        <v>12</v>
      </c>
      <c r="C209" t="s">
        <v>135</v>
      </c>
      <c r="D209" s="2">
        <v>0.24</v>
      </c>
      <c r="E209" s="2">
        <v>0</v>
      </c>
      <c r="F209" s="2">
        <v>0</v>
      </c>
    </row>
    <row r="210" spans="1:6" x14ac:dyDescent="0.25">
      <c r="A210" s="4">
        <v>44271</v>
      </c>
      <c r="B210" t="s">
        <v>12</v>
      </c>
      <c r="C210" t="s">
        <v>33</v>
      </c>
      <c r="D210" s="2">
        <v>7000000</v>
      </c>
      <c r="E210" s="2">
        <v>0</v>
      </c>
      <c r="F210" s="2">
        <v>0</v>
      </c>
    </row>
    <row r="211" spans="1:6" x14ac:dyDescent="0.25">
      <c r="A211" s="4">
        <v>44271</v>
      </c>
      <c r="B211" t="s">
        <v>12</v>
      </c>
      <c r="C211" t="s">
        <v>136</v>
      </c>
      <c r="D211" s="2">
        <v>0</v>
      </c>
      <c r="E211" s="2">
        <v>-52278.93</v>
      </c>
      <c r="F211" s="2">
        <v>0</v>
      </c>
    </row>
    <row r="212" spans="1:6" x14ac:dyDescent="0.25">
      <c r="A212" s="4">
        <v>44271</v>
      </c>
      <c r="B212" t="s">
        <v>12</v>
      </c>
      <c r="C212" t="s">
        <v>137</v>
      </c>
      <c r="D212" s="2">
        <v>0</v>
      </c>
      <c r="E212" s="2">
        <v>-426446.72</v>
      </c>
      <c r="F212" s="2">
        <v>0</v>
      </c>
    </row>
    <row r="213" spans="1:6" x14ac:dyDescent="0.25">
      <c r="A213" s="4">
        <v>44271</v>
      </c>
      <c r="B213" t="s">
        <v>12</v>
      </c>
      <c r="C213" t="s">
        <v>138</v>
      </c>
      <c r="D213" s="2">
        <v>0</v>
      </c>
      <c r="E213" s="2">
        <v>-16041798.630000001</v>
      </c>
      <c r="F213" s="2">
        <v>0</v>
      </c>
    </row>
    <row r="214" spans="1:6" x14ac:dyDescent="0.25">
      <c r="A214" s="4">
        <v>44271</v>
      </c>
      <c r="B214" t="s">
        <v>12</v>
      </c>
      <c r="C214" t="s">
        <v>139</v>
      </c>
      <c r="D214" s="2">
        <v>0</v>
      </c>
      <c r="E214" s="2">
        <v>-14967.92</v>
      </c>
      <c r="F214" s="2">
        <v>0</v>
      </c>
    </row>
    <row r="215" spans="1:6" x14ac:dyDescent="0.25">
      <c r="A215" s="4">
        <v>44271</v>
      </c>
      <c r="B215" t="s">
        <v>12</v>
      </c>
      <c r="C215" t="s">
        <v>140</v>
      </c>
      <c r="D215" s="2">
        <v>0</v>
      </c>
      <c r="E215" s="2">
        <v>-324543.74</v>
      </c>
      <c r="F215" s="2">
        <v>0</v>
      </c>
    </row>
    <row r="216" spans="1:6" x14ac:dyDescent="0.25">
      <c r="A216" s="4">
        <v>44271</v>
      </c>
      <c r="B216" t="s">
        <v>12</v>
      </c>
      <c r="C216" t="s">
        <v>141</v>
      </c>
      <c r="D216" s="2">
        <v>0</v>
      </c>
      <c r="E216" s="2">
        <v>-101363.1</v>
      </c>
      <c r="F216" s="2">
        <v>0</v>
      </c>
    </row>
    <row r="217" spans="1:6" x14ac:dyDescent="0.25">
      <c r="A217" s="4">
        <v>44271</v>
      </c>
      <c r="B217" t="s">
        <v>12</v>
      </c>
      <c r="C217" t="s">
        <v>142</v>
      </c>
      <c r="D217" s="2">
        <v>0</v>
      </c>
      <c r="E217" s="2">
        <v>-695655.47</v>
      </c>
      <c r="F217" s="2">
        <v>0</v>
      </c>
    </row>
    <row r="218" spans="1:6" x14ac:dyDescent="0.25">
      <c r="A218" s="4">
        <v>44271</v>
      </c>
      <c r="B218" t="s">
        <v>12</v>
      </c>
      <c r="C218" t="s">
        <v>143</v>
      </c>
      <c r="D218" s="2">
        <v>0</v>
      </c>
      <c r="E218" s="2">
        <v>-272346.08</v>
      </c>
      <c r="F218" s="2">
        <v>0</v>
      </c>
    </row>
    <row r="219" spans="1:6" x14ac:dyDescent="0.25">
      <c r="A219" s="4">
        <v>44271</v>
      </c>
      <c r="B219" t="s">
        <v>12</v>
      </c>
      <c r="C219" t="s">
        <v>144</v>
      </c>
      <c r="D219" s="2">
        <v>0</v>
      </c>
      <c r="E219" s="2">
        <v>-6150.17</v>
      </c>
      <c r="F219" s="2">
        <v>0</v>
      </c>
    </row>
    <row r="220" spans="1:6" x14ac:dyDescent="0.25">
      <c r="A220" s="4">
        <v>44271</v>
      </c>
      <c r="B220" t="s">
        <v>12</v>
      </c>
      <c r="C220" t="s">
        <v>145</v>
      </c>
      <c r="D220" s="2">
        <v>0</v>
      </c>
      <c r="E220" s="2">
        <v>-61040.45</v>
      </c>
      <c r="F220" s="2">
        <v>0</v>
      </c>
    </row>
    <row r="221" spans="1:6" x14ac:dyDescent="0.25">
      <c r="A221" s="4">
        <v>44271</v>
      </c>
      <c r="B221" t="s">
        <v>12</v>
      </c>
      <c r="C221" t="s">
        <v>146</v>
      </c>
      <c r="D221" s="2">
        <v>0</v>
      </c>
      <c r="E221" s="2">
        <v>-605399.47</v>
      </c>
      <c r="F221" s="2">
        <v>0</v>
      </c>
    </row>
    <row r="222" spans="1:6" x14ac:dyDescent="0.25">
      <c r="A222" s="4">
        <v>44271</v>
      </c>
      <c r="B222" t="s">
        <v>12</v>
      </c>
      <c r="C222" t="s">
        <v>147</v>
      </c>
      <c r="D222" s="2">
        <v>11601990.439999999</v>
      </c>
      <c r="E222" s="2">
        <v>0</v>
      </c>
      <c r="F222" s="2">
        <v>0</v>
      </c>
    </row>
    <row r="223" spans="1:6" x14ac:dyDescent="0.25">
      <c r="A223" s="4">
        <v>44271</v>
      </c>
      <c r="B223" t="s">
        <v>12</v>
      </c>
      <c r="C223" t="s">
        <v>29</v>
      </c>
      <c r="D223" s="2">
        <v>0</v>
      </c>
      <c r="E223" s="2">
        <v>0</v>
      </c>
      <c r="F223" s="2">
        <v>30000</v>
      </c>
    </row>
    <row r="224" spans="1:6" x14ac:dyDescent="0.25">
      <c r="A224" s="4">
        <v>44271</v>
      </c>
      <c r="B224" t="s">
        <v>12</v>
      </c>
      <c r="C224" t="s">
        <v>32</v>
      </c>
      <c r="D224" s="2">
        <v>0</v>
      </c>
      <c r="E224" s="2">
        <v>0</v>
      </c>
      <c r="F224" s="2">
        <v>30000</v>
      </c>
    </row>
    <row r="225" spans="1:6" x14ac:dyDescent="0.25">
      <c r="A225" s="4">
        <v>44272</v>
      </c>
      <c r="B225" t="s">
        <v>12</v>
      </c>
      <c r="C225" t="s">
        <v>148</v>
      </c>
      <c r="D225" s="2">
        <v>0</v>
      </c>
      <c r="E225" s="2">
        <v>-72693.14</v>
      </c>
      <c r="F225" s="2">
        <v>0</v>
      </c>
    </row>
    <row r="226" spans="1:6" x14ac:dyDescent="0.25">
      <c r="A226" s="4">
        <v>44272</v>
      </c>
      <c r="B226" t="s">
        <v>12</v>
      </c>
      <c r="C226" t="s">
        <v>149</v>
      </c>
      <c r="D226" s="2">
        <v>0</v>
      </c>
      <c r="E226" s="2">
        <v>-353235.81</v>
      </c>
      <c r="F226" s="2">
        <v>0</v>
      </c>
    </row>
    <row r="227" spans="1:6" x14ac:dyDescent="0.25">
      <c r="A227" s="4">
        <v>44272</v>
      </c>
      <c r="B227" t="s">
        <v>12</v>
      </c>
      <c r="C227" t="s">
        <v>150</v>
      </c>
      <c r="D227" s="2">
        <v>0</v>
      </c>
      <c r="E227" s="2">
        <v>-12287772.039999999</v>
      </c>
      <c r="F227" s="2">
        <v>0</v>
      </c>
    </row>
    <row r="228" spans="1:6" x14ac:dyDescent="0.25">
      <c r="A228" s="4">
        <v>44272</v>
      </c>
      <c r="B228" t="s">
        <v>12</v>
      </c>
      <c r="C228" t="s">
        <v>151</v>
      </c>
      <c r="D228" s="2">
        <v>0</v>
      </c>
      <c r="E228" s="2">
        <v>-9489.84</v>
      </c>
      <c r="F228" s="2">
        <v>0</v>
      </c>
    </row>
    <row r="229" spans="1:6" x14ac:dyDescent="0.25">
      <c r="A229" s="4">
        <v>44272</v>
      </c>
      <c r="B229" t="s">
        <v>12</v>
      </c>
      <c r="C229" t="s">
        <v>152</v>
      </c>
      <c r="D229" s="2">
        <v>0</v>
      </c>
      <c r="E229" s="2">
        <v>-215808.62</v>
      </c>
      <c r="F229" s="2">
        <v>0</v>
      </c>
    </row>
    <row r="230" spans="1:6" x14ac:dyDescent="0.25">
      <c r="A230" s="4">
        <v>44272</v>
      </c>
      <c r="B230" t="s">
        <v>12</v>
      </c>
      <c r="C230" t="s">
        <v>153</v>
      </c>
      <c r="D230" s="2">
        <v>0</v>
      </c>
      <c r="E230" s="2">
        <v>-101026.73</v>
      </c>
      <c r="F230" s="2">
        <v>0</v>
      </c>
    </row>
    <row r="231" spans="1:6" x14ac:dyDescent="0.25">
      <c r="A231" s="4">
        <v>44272</v>
      </c>
      <c r="B231" t="s">
        <v>12</v>
      </c>
      <c r="C231" t="s">
        <v>154</v>
      </c>
      <c r="D231" s="2">
        <v>0</v>
      </c>
      <c r="E231" s="2">
        <v>-2090352.37</v>
      </c>
      <c r="F231" s="2">
        <v>0</v>
      </c>
    </row>
    <row r="232" spans="1:6" x14ac:dyDescent="0.25">
      <c r="A232" s="4">
        <v>44272</v>
      </c>
      <c r="B232" t="s">
        <v>12</v>
      </c>
      <c r="C232" t="s">
        <v>155</v>
      </c>
      <c r="D232" s="2">
        <v>0</v>
      </c>
      <c r="E232" s="2">
        <v>-272379.61</v>
      </c>
      <c r="F232" s="2">
        <v>0</v>
      </c>
    </row>
    <row r="233" spans="1:6" x14ac:dyDescent="0.25">
      <c r="A233" s="4">
        <v>44272</v>
      </c>
      <c r="B233" t="s">
        <v>12</v>
      </c>
      <c r="C233" t="s">
        <v>156</v>
      </c>
      <c r="D233" s="2">
        <v>0</v>
      </c>
      <c r="E233" s="2">
        <v>-61040.45</v>
      </c>
      <c r="F233" s="2">
        <v>0</v>
      </c>
    </row>
    <row r="234" spans="1:6" x14ac:dyDescent="0.25">
      <c r="A234" s="4">
        <v>44272</v>
      </c>
      <c r="B234" t="s">
        <v>12</v>
      </c>
      <c r="C234" t="s">
        <v>157</v>
      </c>
      <c r="D234" s="2">
        <v>0</v>
      </c>
      <c r="E234" s="2">
        <v>-603569.81999999995</v>
      </c>
      <c r="F234" s="2">
        <v>0</v>
      </c>
    </row>
    <row r="235" spans="1:6" x14ac:dyDescent="0.25">
      <c r="A235" s="4">
        <v>44272</v>
      </c>
      <c r="B235" t="s">
        <v>12</v>
      </c>
      <c r="C235" t="s">
        <v>158</v>
      </c>
      <c r="D235" s="2">
        <v>24377.85</v>
      </c>
      <c r="E235" s="2">
        <v>0</v>
      </c>
      <c r="F235" s="2">
        <v>0</v>
      </c>
    </row>
    <row r="236" spans="1:6" x14ac:dyDescent="0.25">
      <c r="A236" s="4">
        <v>44272</v>
      </c>
      <c r="B236" t="s">
        <v>12</v>
      </c>
      <c r="C236" t="s">
        <v>159</v>
      </c>
      <c r="D236" s="2">
        <v>16042990.58</v>
      </c>
      <c r="E236" s="2">
        <v>0</v>
      </c>
      <c r="F236" s="2">
        <v>0</v>
      </c>
    </row>
    <row r="237" spans="1:6" x14ac:dyDescent="0.25">
      <c r="A237" s="4">
        <v>44272</v>
      </c>
      <c r="B237" t="s">
        <v>12</v>
      </c>
      <c r="C237" t="s">
        <v>29</v>
      </c>
      <c r="D237" s="2">
        <v>0</v>
      </c>
      <c r="E237" s="2">
        <v>0</v>
      </c>
      <c r="F237" s="2">
        <v>30000</v>
      </c>
    </row>
    <row r="238" spans="1:6" x14ac:dyDescent="0.25">
      <c r="A238" s="4">
        <v>44272</v>
      </c>
      <c r="B238" t="s">
        <v>12</v>
      </c>
      <c r="C238" t="s">
        <v>32</v>
      </c>
      <c r="D238" s="2">
        <v>0</v>
      </c>
      <c r="E238" s="2">
        <v>0</v>
      </c>
      <c r="F238" s="2">
        <v>30000</v>
      </c>
    </row>
    <row r="239" spans="1:6" x14ac:dyDescent="0.25">
      <c r="A239" s="4">
        <v>44273</v>
      </c>
      <c r="B239" t="s">
        <v>12</v>
      </c>
      <c r="C239" t="s">
        <v>160</v>
      </c>
      <c r="D239" s="2">
        <v>0.03</v>
      </c>
      <c r="E239" s="2">
        <v>0</v>
      </c>
      <c r="F239" s="2">
        <v>0</v>
      </c>
    </row>
    <row r="240" spans="1:6" x14ac:dyDescent="0.25">
      <c r="A240" s="4">
        <v>44273</v>
      </c>
      <c r="B240" t="s">
        <v>12</v>
      </c>
      <c r="C240" t="s">
        <v>161</v>
      </c>
      <c r="D240" s="2">
        <v>0</v>
      </c>
      <c r="E240" s="2">
        <v>-56353</v>
      </c>
      <c r="F240" s="2">
        <v>0</v>
      </c>
    </row>
    <row r="241" spans="1:6" x14ac:dyDescent="0.25">
      <c r="A241" s="4">
        <v>44273</v>
      </c>
      <c r="B241" t="s">
        <v>12</v>
      </c>
      <c r="C241" t="s">
        <v>162</v>
      </c>
      <c r="D241" s="2">
        <v>0</v>
      </c>
      <c r="E241" s="2">
        <v>-420923.38</v>
      </c>
      <c r="F241" s="2">
        <v>0</v>
      </c>
    </row>
    <row r="242" spans="1:6" x14ac:dyDescent="0.25">
      <c r="A242" s="4">
        <v>44273</v>
      </c>
      <c r="B242" t="s">
        <v>12</v>
      </c>
      <c r="C242" t="s">
        <v>163</v>
      </c>
      <c r="D242" s="2">
        <v>0</v>
      </c>
      <c r="E242" s="2">
        <v>-8334316.3099999996</v>
      </c>
      <c r="F242" s="2">
        <v>0</v>
      </c>
    </row>
    <row r="243" spans="1:6" x14ac:dyDescent="0.25">
      <c r="A243" s="4">
        <v>44273</v>
      </c>
      <c r="B243" t="s">
        <v>12</v>
      </c>
      <c r="C243" t="s">
        <v>164</v>
      </c>
      <c r="D243" s="2">
        <v>0</v>
      </c>
      <c r="E243" s="2">
        <v>-23219.58</v>
      </c>
      <c r="F243" s="2">
        <v>0</v>
      </c>
    </row>
    <row r="244" spans="1:6" x14ac:dyDescent="0.25">
      <c r="A244" s="4">
        <v>44273</v>
      </c>
      <c r="B244" t="s">
        <v>12</v>
      </c>
      <c r="C244" t="s">
        <v>165</v>
      </c>
      <c r="D244" s="2">
        <v>0</v>
      </c>
      <c r="E244" s="2">
        <v>-369612.42</v>
      </c>
      <c r="F244" s="2">
        <v>0</v>
      </c>
    </row>
    <row r="245" spans="1:6" x14ac:dyDescent="0.25">
      <c r="A245" s="4">
        <v>44273</v>
      </c>
      <c r="B245" t="s">
        <v>12</v>
      </c>
      <c r="C245" t="s">
        <v>166</v>
      </c>
      <c r="D245" s="2">
        <v>0</v>
      </c>
      <c r="E245" s="2">
        <v>-554.44000000000005</v>
      </c>
      <c r="F245" s="2">
        <v>0</v>
      </c>
    </row>
    <row r="246" spans="1:6" x14ac:dyDescent="0.25">
      <c r="A246" s="4">
        <v>44273</v>
      </c>
      <c r="B246" t="s">
        <v>12</v>
      </c>
      <c r="C246" t="s">
        <v>167</v>
      </c>
      <c r="D246" s="2">
        <v>0</v>
      </c>
      <c r="E246" s="2">
        <v>-2164370.59</v>
      </c>
      <c r="F246" s="2">
        <v>0</v>
      </c>
    </row>
    <row r="247" spans="1:6" x14ac:dyDescent="0.25">
      <c r="A247" s="4">
        <v>44273</v>
      </c>
      <c r="B247" t="s">
        <v>12</v>
      </c>
      <c r="C247" t="s">
        <v>168</v>
      </c>
      <c r="D247" s="2">
        <v>0</v>
      </c>
      <c r="E247" s="2">
        <v>-294398.83</v>
      </c>
      <c r="F247" s="2">
        <v>0</v>
      </c>
    </row>
    <row r="248" spans="1:6" x14ac:dyDescent="0.25">
      <c r="A248" s="4">
        <v>44273</v>
      </c>
      <c r="B248" t="s">
        <v>12</v>
      </c>
      <c r="C248" t="s">
        <v>169</v>
      </c>
      <c r="D248" s="2">
        <v>0</v>
      </c>
      <c r="E248" s="2">
        <v>-31905.17</v>
      </c>
      <c r="F248" s="2">
        <v>0</v>
      </c>
    </row>
    <row r="249" spans="1:6" x14ac:dyDescent="0.25">
      <c r="A249" s="4">
        <v>44273</v>
      </c>
      <c r="B249" t="s">
        <v>12</v>
      </c>
      <c r="C249" t="s">
        <v>170</v>
      </c>
      <c r="D249" s="2">
        <v>0</v>
      </c>
      <c r="E249" s="2">
        <v>-593031.37</v>
      </c>
      <c r="F249" s="2">
        <v>0</v>
      </c>
    </row>
    <row r="250" spans="1:6" x14ac:dyDescent="0.25">
      <c r="A250" s="4">
        <v>44273</v>
      </c>
      <c r="B250" t="s">
        <v>12</v>
      </c>
      <c r="C250" t="s">
        <v>171</v>
      </c>
      <c r="D250" s="2">
        <v>12288685.060000001</v>
      </c>
      <c r="E250" s="2">
        <v>0</v>
      </c>
      <c r="F250" s="2">
        <v>0</v>
      </c>
    </row>
    <row r="251" spans="1:6" x14ac:dyDescent="0.25">
      <c r="A251" s="4">
        <v>44273</v>
      </c>
      <c r="B251" t="s">
        <v>12</v>
      </c>
      <c r="C251" t="s">
        <v>29</v>
      </c>
      <c r="D251" s="2">
        <v>0</v>
      </c>
      <c r="E251" s="2">
        <v>0</v>
      </c>
      <c r="F251" s="2">
        <v>30000</v>
      </c>
    </row>
    <row r="252" spans="1:6" x14ac:dyDescent="0.25">
      <c r="A252" s="4">
        <v>44273</v>
      </c>
      <c r="B252" t="s">
        <v>12</v>
      </c>
      <c r="C252" t="s">
        <v>32</v>
      </c>
      <c r="D252" s="2">
        <v>0</v>
      </c>
      <c r="E252" s="2">
        <v>0</v>
      </c>
      <c r="F252" s="2">
        <v>30000</v>
      </c>
    </row>
    <row r="253" spans="1:6" x14ac:dyDescent="0.25">
      <c r="A253" s="4">
        <v>44274</v>
      </c>
      <c r="B253" t="s">
        <v>12</v>
      </c>
      <c r="C253" t="s">
        <v>160</v>
      </c>
      <c r="D253" s="2">
        <v>0.03</v>
      </c>
      <c r="E253" s="2">
        <v>0</v>
      </c>
      <c r="F253" s="2">
        <v>0</v>
      </c>
    </row>
    <row r="254" spans="1:6" x14ac:dyDescent="0.25">
      <c r="A254" s="4">
        <v>44274</v>
      </c>
      <c r="B254" t="s">
        <v>12</v>
      </c>
      <c r="C254" t="s">
        <v>172</v>
      </c>
      <c r="D254" s="2">
        <v>0</v>
      </c>
      <c r="E254" s="2">
        <v>-79831.34</v>
      </c>
      <c r="F254" s="2">
        <v>0</v>
      </c>
    </row>
    <row r="255" spans="1:6" x14ac:dyDescent="0.25">
      <c r="A255" s="4">
        <v>44274</v>
      </c>
      <c r="B255" t="s">
        <v>12</v>
      </c>
      <c r="C255" t="s">
        <v>173</v>
      </c>
      <c r="D255" s="2">
        <v>0</v>
      </c>
      <c r="E255" s="2">
        <v>-281785.48</v>
      </c>
      <c r="F255" s="2">
        <v>0</v>
      </c>
    </row>
    <row r="256" spans="1:6" x14ac:dyDescent="0.25">
      <c r="A256" s="4">
        <v>44274</v>
      </c>
      <c r="B256" t="s">
        <v>12</v>
      </c>
      <c r="C256" t="s">
        <v>174</v>
      </c>
      <c r="D256" s="2">
        <v>0</v>
      </c>
      <c r="E256" s="2">
        <v>-6623243.2300000004</v>
      </c>
      <c r="F256" s="2">
        <v>0</v>
      </c>
    </row>
    <row r="257" spans="1:6" x14ac:dyDescent="0.25">
      <c r="A257" s="4">
        <v>44274</v>
      </c>
      <c r="B257" t="s">
        <v>12</v>
      </c>
      <c r="C257" t="s">
        <v>175</v>
      </c>
      <c r="D257" s="2">
        <v>0</v>
      </c>
      <c r="E257" s="2">
        <v>-11773.65</v>
      </c>
      <c r="F257" s="2">
        <v>0</v>
      </c>
    </row>
    <row r="258" spans="1:6" x14ac:dyDescent="0.25">
      <c r="A258" s="4">
        <v>44274</v>
      </c>
      <c r="B258" t="s">
        <v>12</v>
      </c>
      <c r="C258" t="s">
        <v>176</v>
      </c>
      <c r="D258" s="2">
        <v>0</v>
      </c>
      <c r="E258" s="2">
        <v>-415505.96</v>
      </c>
      <c r="F258" s="2">
        <v>0</v>
      </c>
    </row>
    <row r="259" spans="1:6" x14ac:dyDescent="0.25">
      <c r="A259" s="4">
        <v>44274</v>
      </c>
      <c r="B259" t="s">
        <v>12</v>
      </c>
      <c r="C259" t="s">
        <v>177</v>
      </c>
      <c r="D259" s="2">
        <v>0</v>
      </c>
      <c r="E259" s="2">
        <v>-19581.18</v>
      </c>
      <c r="F259" s="2">
        <v>0</v>
      </c>
    </row>
    <row r="260" spans="1:6" x14ac:dyDescent="0.25">
      <c r="A260" s="4">
        <v>44274</v>
      </c>
      <c r="B260" t="s">
        <v>12</v>
      </c>
      <c r="C260" t="s">
        <v>178</v>
      </c>
      <c r="D260" s="2">
        <v>0</v>
      </c>
      <c r="E260" s="2">
        <v>-295194.15000000002</v>
      </c>
      <c r="F260" s="2">
        <v>0</v>
      </c>
    </row>
    <row r="261" spans="1:6" x14ac:dyDescent="0.25">
      <c r="A261" s="4">
        <v>44274</v>
      </c>
      <c r="B261" t="s">
        <v>12</v>
      </c>
      <c r="C261" t="s">
        <v>179</v>
      </c>
      <c r="D261" s="2">
        <v>0</v>
      </c>
      <c r="E261" s="2">
        <v>-13266.84</v>
      </c>
      <c r="F261" s="2">
        <v>0</v>
      </c>
    </row>
    <row r="262" spans="1:6" x14ac:dyDescent="0.25">
      <c r="A262" s="4">
        <v>44274</v>
      </c>
      <c r="B262" t="s">
        <v>12</v>
      </c>
      <c r="C262" t="s">
        <v>180</v>
      </c>
      <c r="D262" s="2">
        <v>0</v>
      </c>
      <c r="E262" s="2">
        <v>-4719.2700000000004</v>
      </c>
      <c r="F262" s="2">
        <v>0</v>
      </c>
    </row>
    <row r="263" spans="1:6" x14ac:dyDescent="0.25">
      <c r="A263" s="4">
        <v>44274</v>
      </c>
      <c r="B263" t="s">
        <v>12</v>
      </c>
      <c r="C263" t="s">
        <v>181</v>
      </c>
      <c r="D263" s="2">
        <v>0</v>
      </c>
      <c r="E263" s="2">
        <v>-590277.06999999995</v>
      </c>
      <c r="F263" s="2">
        <v>0</v>
      </c>
    </row>
    <row r="264" spans="1:6" x14ac:dyDescent="0.25">
      <c r="A264" s="4">
        <v>44274</v>
      </c>
      <c r="B264" t="s">
        <v>12</v>
      </c>
      <c r="C264" t="s">
        <v>182</v>
      </c>
      <c r="D264" s="2">
        <v>8335178.1399999997</v>
      </c>
      <c r="E264" s="2">
        <v>0</v>
      </c>
      <c r="F264" s="2">
        <v>0</v>
      </c>
    </row>
    <row r="265" spans="1:6" x14ac:dyDescent="0.25">
      <c r="A265" s="4">
        <v>44274</v>
      </c>
      <c r="B265" t="s">
        <v>12</v>
      </c>
      <c r="C265" t="s">
        <v>29</v>
      </c>
      <c r="D265" s="2">
        <v>0</v>
      </c>
      <c r="E265" s="2">
        <v>0</v>
      </c>
      <c r="F265" s="2">
        <v>30000</v>
      </c>
    </row>
    <row r="266" spans="1:6" x14ac:dyDescent="0.25">
      <c r="A266" s="4">
        <v>44274</v>
      </c>
      <c r="B266" t="s">
        <v>12</v>
      </c>
      <c r="C266" t="s">
        <v>32</v>
      </c>
      <c r="D266" s="2">
        <v>0</v>
      </c>
      <c r="E266" s="2">
        <v>0</v>
      </c>
      <c r="F266" s="2">
        <v>30000</v>
      </c>
    </row>
    <row r="267" spans="1:6" x14ac:dyDescent="0.25">
      <c r="A267" s="4">
        <v>44277</v>
      </c>
      <c r="B267" t="s">
        <v>12</v>
      </c>
      <c r="C267" t="s">
        <v>183</v>
      </c>
      <c r="D267" s="2">
        <v>0.11</v>
      </c>
      <c r="E267" s="2">
        <v>0</v>
      </c>
      <c r="F267" s="2">
        <v>0</v>
      </c>
    </row>
    <row r="268" spans="1:6" x14ac:dyDescent="0.25">
      <c r="A268" s="4">
        <v>44277</v>
      </c>
      <c r="B268" t="s">
        <v>12</v>
      </c>
      <c r="C268" t="s">
        <v>160</v>
      </c>
      <c r="D268" s="2">
        <v>0.03</v>
      </c>
      <c r="E268" s="2">
        <v>0</v>
      </c>
      <c r="F268" s="2">
        <v>0</v>
      </c>
    </row>
    <row r="269" spans="1:6" x14ac:dyDescent="0.25">
      <c r="A269" s="4">
        <v>44277</v>
      </c>
      <c r="B269" t="s">
        <v>12</v>
      </c>
      <c r="C269" t="s">
        <v>184</v>
      </c>
      <c r="D269" s="2">
        <v>0</v>
      </c>
      <c r="E269" s="2">
        <v>-75006.84</v>
      </c>
      <c r="F269" s="2">
        <v>0</v>
      </c>
    </row>
    <row r="270" spans="1:6" x14ac:dyDescent="0.25">
      <c r="A270" s="4">
        <v>44277</v>
      </c>
      <c r="B270" t="s">
        <v>12</v>
      </c>
      <c r="C270" t="s">
        <v>185</v>
      </c>
      <c r="D270" s="2">
        <v>0</v>
      </c>
      <c r="E270" s="2">
        <v>-271391.76</v>
      </c>
      <c r="F270" s="2">
        <v>0</v>
      </c>
    </row>
    <row r="271" spans="1:6" x14ac:dyDescent="0.25">
      <c r="A271" s="4">
        <v>44277</v>
      </c>
      <c r="B271" t="s">
        <v>12</v>
      </c>
      <c r="C271" t="s">
        <v>186</v>
      </c>
      <c r="D271" s="2">
        <v>0</v>
      </c>
      <c r="E271" s="2">
        <v>-4450487.62</v>
      </c>
      <c r="F271" s="2">
        <v>0</v>
      </c>
    </row>
    <row r="272" spans="1:6" x14ac:dyDescent="0.25">
      <c r="A272" s="4">
        <v>44277</v>
      </c>
      <c r="B272" t="s">
        <v>12</v>
      </c>
      <c r="C272" t="s">
        <v>187</v>
      </c>
      <c r="D272" s="2">
        <v>0</v>
      </c>
      <c r="E272" s="2">
        <v>-40671.15</v>
      </c>
      <c r="F272" s="2">
        <v>0</v>
      </c>
    </row>
    <row r="273" spans="1:6" x14ac:dyDescent="0.25">
      <c r="A273" s="4">
        <v>44277</v>
      </c>
      <c r="B273" t="s">
        <v>12</v>
      </c>
      <c r="C273" t="s">
        <v>188</v>
      </c>
      <c r="D273" s="2">
        <v>0</v>
      </c>
      <c r="E273" s="2">
        <v>-371648.87</v>
      </c>
      <c r="F273" s="2">
        <v>0</v>
      </c>
    </row>
    <row r="274" spans="1:6" x14ac:dyDescent="0.25">
      <c r="A274" s="4">
        <v>44277</v>
      </c>
      <c r="B274" t="s">
        <v>12</v>
      </c>
      <c r="C274" t="s">
        <v>189</v>
      </c>
      <c r="D274" s="2">
        <v>0</v>
      </c>
      <c r="E274" s="2">
        <v>-114924.9</v>
      </c>
      <c r="F274" s="2">
        <v>0</v>
      </c>
    </row>
    <row r="275" spans="1:6" x14ac:dyDescent="0.25">
      <c r="A275" s="4">
        <v>44277</v>
      </c>
      <c r="B275" t="s">
        <v>12</v>
      </c>
      <c r="C275" t="s">
        <v>190</v>
      </c>
      <c r="D275" s="2">
        <v>0</v>
      </c>
      <c r="E275" s="2">
        <v>-283622.77</v>
      </c>
      <c r="F275" s="2">
        <v>0</v>
      </c>
    </row>
    <row r="276" spans="1:6" x14ac:dyDescent="0.25">
      <c r="A276" s="4">
        <v>44277</v>
      </c>
      <c r="B276" t="s">
        <v>12</v>
      </c>
      <c r="C276" t="s">
        <v>191</v>
      </c>
      <c r="D276" s="2">
        <v>0</v>
      </c>
      <c r="E276" s="2">
        <v>-384615.07</v>
      </c>
      <c r="F276" s="2">
        <v>0</v>
      </c>
    </row>
    <row r="277" spans="1:6" x14ac:dyDescent="0.25">
      <c r="A277" s="4">
        <v>44277</v>
      </c>
      <c r="B277" t="s">
        <v>12</v>
      </c>
      <c r="C277" t="s">
        <v>192</v>
      </c>
      <c r="D277" s="2">
        <v>0</v>
      </c>
      <c r="E277" s="2">
        <v>-41141.120000000003</v>
      </c>
      <c r="F277" s="2">
        <v>0</v>
      </c>
    </row>
    <row r="278" spans="1:6" x14ac:dyDescent="0.25">
      <c r="A278" s="4">
        <v>44277</v>
      </c>
      <c r="B278" t="s">
        <v>12</v>
      </c>
      <c r="C278" t="s">
        <v>193</v>
      </c>
      <c r="D278" s="2">
        <v>0</v>
      </c>
      <c r="E278" s="2">
        <v>-590418.17000000004</v>
      </c>
      <c r="F278" s="2">
        <v>0</v>
      </c>
    </row>
    <row r="279" spans="1:6" x14ac:dyDescent="0.25">
      <c r="A279" s="4">
        <v>44277</v>
      </c>
      <c r="B279" t="s">
        <v>12</v>
      </c>
      <c r="C279" t="s">
        <v>194</v>
      </c>
      <c r="D279" s="2">
        <v>6623928.1299999999</v>
      </c>
      <c r="E279" s="2">
        <v>0</v>
      </c>
      <c r="F279" s="2">
        <v>0</v>
      </c>
    </row>
    <row r="280" spans="1:6" x14ac:dyDescent="0.25">
      <c r="A280" s="4">
        <v>44277</v>
      </c>
      <c r="B280" t="s">
        <v>12</v>
      </c>
      <c r="C280" t="s">
        <v>29</v>
      </c>
      <c r="D280" s="2">
        <v>0</v>
      </c>
      <c r="E280" s="2">
        <v>0</v>
      </c>
      <c r="F280" s="2">
        <v>30000</v>
      </c>
    </row>
    <row r="281" spans="1:6" x14ac:dyDescent="0.25">
      <c r="A281" s="4">
        <v>44277</v>
      </c>
      <c r="B281" t="s">
        <v>12</v>
      </c>
      <c r="C281" t="s">
        <v>32</v>
      </c>
      <c r="D281" s="2">
        <v>0</v>
      </c>
      <c r="E281" s="2">
        <v>0</v>
      </c>
      <c r="F281" s="2">
        <v>30000</v>
      </c>
    </row>
    <row r="282" spans="1:6" x14ac:dyDescent="0.25">
      <c r="A282" s="4">
        <v>44278</v>
      </c>
      <c r="B282" t="s">
        <v>12</v>
      </c>
      <c r="C282" t="s">
        <v>195</v>
      </c>
      <c r="D282" s="2">
        <v>0.37</v>
      </c>
      <c r="E282" s="2">
        <v>0</v>
      </c>
      <c r="F282" s="2">
        <v>0</v>
      </c>
    </row>
    <row r="283" spans="1:6" x14ac:dyDescent="0.25">
      <c r="A283" s="4">
        <v>44278</v>
      </c>
      <c r="B283" t="s">
        <v>12</v>
      </c>
      <c r="C283" t="s">
        <v>33</v>
      </c>
      <c r="D283" s="2">
        <v>15000000</v>
      </c>
      <c r="E283" s="2">
        <v>0</v>
      </c>
      <c r="F283" s="2">
        <v>0</v>
      </c>
    </row>
    <row r="284" spans="1:6" x14ac:dyDescent="0.25">
      <c r="A284" s="4">
        <v>44278</v>
      </c>
      <c r="B284" t="s">
        <v>12</v>
      </c>
      <c r="C284" t="s">
        <v>196</v>
      </c>
      <c r="D284" s="2">
        <v>0</v>
      </c>
      <c r="E284" s="2">
        <v>-44078.79</v>
      </c>
      <c r="F284" s="2">
        <v>0</v>
      </c>
    </row>
    <row r="285" spans="1:6" x14ac:dyDescent="0.25">
      <c r="A285" s="4">
        <v>44278</v>
      </c>
      <c r="B285" t="s">
        <v>12</v>
      </c>
      <c r="C285" t="s">
        <v>197</v>
      </c>
      <c r="D285" s="2">
        <v>0</v>
      </c>
      <c r="E285" s="2">
        <v>-346932.67</v>
      </c>
      <c r="F285" s="2">
        <v>0</v>
      </c>
    </row>
    <row r="286" spans="1:6" x14ac:dyDescent="0.25">
      <c r="A286" s="4">
        <v>44278</v>
      </c>
      <c r="B286" t="s">
        <v>12</v>
      </c>
      <c r="C286" t="s">
        <v>198</v>
      </c>
      <c r="D286" s="2">
        <v>0</v>
      </c>
      <c r="E286" s="2">
        <v>-17428765.420000002</v>
      </c>
      <c r="F286" s="2">
        <v>0</v>
      </c>
    </row>
    <row r="287" spans="1:6" x14ac:dyDescent="0.25">
      <c r="A287" s="4">
        <v>44278</v>
      </c>
      <c r="B287" t="s">
        <v>12</v>
      </c>
      <c r="C287" t="s">
        <v>199</v>
      </c>
      <c r="D287" s="2">
        <v>0</v>
      </c>
      <c r="E287" s="2">
        <v>-40517.21</v>
      </c>
      <c r="F287" s="2">
        <v>0</v>
      </c>
    </row>
    <row r="288" spans="1:6" x14ac:dyDescent="0.25">
      <c r="A288" s="4">
        <v>44278</v>
      </c>
      <c r="B288" t="s">
        <v>12</v>
      </c>
      <c r="C288" t="s">
        <v>200</v>
      </c>
      <c r="D288" s="2">
        <v>0</v>
      </c>
      <c r="E288" s="2">
        <v>-56680.82</v>
      </c>
      <c r="F288" s="2">
        <v>0</v>
      </c>
    </row>
    <row r="289" spans="1:6" x14ac:dyDescent="0.25">
      <c r="A289" s="4">
        <v>44278</v>
      </c>
      <c r="B289" t="s">
        <v>12</v>
      </c>
      <c r="C289" t="s">
        <v>201</v>
      </c>
      <c r="D289" s="2">
        <v>0</v>
      </c>
      <c r="E289" s="2">
        <v>-117304.41</v>
      </c>
      <c r="F289" s="2">
        <v>0</v>
      </c>
    </row>
    <row r="290" spans="1:6" x14ac:dyDescent="0.25">
      <c r="A290" s="4">
        <v>44278</v>
      </c>
      <c r="B290" t="s">
        <v>12</v>
      </c>
      <c r="C290" t="s">
        <v>202</v>
      </c>
      <c r="D290" s="2">
        <v>0</v>
      </c>
      <c r="E290" s="2">
        <v>-905941.94</v>
      </c>
      <c r="F290" s="2">
        <v>0</v>
      </c>
    </row>
    <row r="291" spans="1:6" x14ac:dyDescent="0.25">
      <c r="A291" s="4">
        <v>44278</v>
      </c>
      <c r="B291" t="s">
        <v>12</v>
      </c>
      <c r="C291" t="s">
        <v>203</v>
      </c>
      <c r="D291" s="2">
        <v>0</v>
      </c>
      <c r="E291" s="2">
        <v>-283488.06</v>
      </c>
      <c r="F291" s="2">
        <v>0</v>
      </c>
    </row>
    <row r="292" spans="1:6" x14ac:dyDescent="0.25">
      <c r="A292" s="4">
        <v>44278</v>
      </c>
      <c r="B292" t="s">
        <v>12</v>
      </c>
      <c r="C292" t="s">
        <v>204</v>
      </c>
      <c r="D292" s="2">
        <v>0</v>
      </c>
      <c r="E292" s="2">
        <v>-991.21</v>
      </c>
      <c r="F292" s="2">
        <v>0</v>
      </c>
    </row>
    <row r="293" spans="1:6" x14ac:dyDescent="0.25">
      <c r="A293" s="4">
        <v>44278</v>
      </c>
      <c r="B293" t="s">
        <v>12</v>
      </c>
      <c r="C293" t="s">
        <v>205</v>
      </c>
      <c r="D293" s="2">
        <v>0</v>
      </c>
      <c r="E293" s="2">
        <v>-42779.6</v>
      </c>
      <c r="F293" s="2">
        <v>0</v>
      </c>
    </row>
    <row r="294" spans="1:6" x14ac:dyDescent="0.25">
      <c r="A294" s="4">
        <v>44278</v>
      </c>
      <c r="B294" t="s">
        <v>12</v>
      </c>
      <c r="C294" t="s">
        <v>206</v>
      </c>
      <c r="D294" s="2">
        <v>0</v>
      </c>
      <c r="E294" s="2">
        <v>-183468.07</v>
      </c>
      <c r="F294" s="2">
        <v>0</v>
      </c>
    </row>
    <row r="295" spans="1:6" x14ac:dyDescent="0.25">
      <c r="A295" s="4">
        <v>44278</v>
      </c>
      <c r="B295" t="s">
        <v>12</v>
      </c>
      <c r="C295" t="s">
        <v>207</v>
      </c>
      <c r="D295" s="2">
        <v>4450947.83</v>
      </c>
      <c r="E295" s="2">
        <v>0</v>
      </c>
      <c r="F295" s="2">
        <v>0</v>
      </c>
    </row>
    <row r="296" spans="1:6" x14ac:dyDescent="0.25">
      <c r="A296" s="4">
        <v>44278</v>
      </c>
      <c r="B296" t="s">
        <v>12</v>
      </c>
      <c r="C296" t="s">
        <v>29</v>
      </c>
      <c r="D296" s="2">
        <v>0</v>
      </c>
      <c r="E296" s="2">
        <v>0</v>
      </c>
      <c r="F296" s="2">
        <v>30000</v>
      </c>
    </row>
    <row r="297" spans="1:6" x14ac:dyDescent="0.25">
      <c r="A297" s="4">
        <v>44278</v>
      </c>
      <c r="B297" t="s">
        <v>12</v>
      </c>
      <c r="C297" t="s">
        <v>32</v>
      </c>
      <c r="D297" s="2">
        <v>0</v>
      </c>
      <c r="E297" s="2">
        <v>0</v>
      </c>
      <c r="F297" s="2">
        <v>30000</v>
      </c>
    </row>
    <row r="298" spans="1:6" x14ac:dyDescent="0.25">
      <c r="A298" s="4">
        <v>44279</v>
      </c>
      <c r="B298" t="s">
        <v>12</v>
      </c>
      <c r="C298" t="s">
        <v>208</v>
      </c>
      <c r="D298" s="2">
        <v>0.34</v>
      </c>
      <c r="E298" s="2">
        <v>0</v>
      </c>
      <c r="F298" s="2">
        <v>0</v>
      </c>
    </row>
    <row r="299" spans="1:6" x14ac:dyDescent="0.25">
      <c r="A299" s="4">
        <v>44279</v>
      </c>
      <c r="B299" t="s">
        <v>12</v>
      </c>
      <c r="C299" t="s">
        <v>209</v>
      </c>
      <c r="D299" s="2">
        <v>0</v>
      </c>
      <c r="E299" s="2">
        <v>-80041.440000000002</v>
      </c>
      <c r="F299" s="2">
        <v>0</v>
      </c>
    </row>
    <row r="300" spans="1:6" x14ac:dyDescent="0.25">
      <c r="A300" s="4">
        <v>44279</v>
      </c>
      <c r="B300" t="s">
        <v>12</v>
      </c>
      <c r="C300" t="s">
        <v>210</v>
      </c>
      <c r="D300" s="2">
        <v>0</v>
      </c>
      <c r="E300" s="2">
        <v>-247487.23</v>
      </c>
      <c r="F300" s="2">
        <v>0</v>
      </c>
    </row>
    <row r="301" spans="1:6" x14ac:dyDescent="0.25">
      <c r="A301" s="4">
        <v>44279</v>
      </c>
      <c r="B301" t="s">
        <v>12</v>
      </c>
      <c r="C301" t="s">
        <v>211</v>
      </c>
      <c r="D301" s="2">
        <v>0</v>
      </c>
      <c r="E301" s="2">
        <v>-15898843.4</v>
      </c>
      <c r="F301" s="2">
        <v>0</v>
      </c>
    </row>
    <row r="302" spans="1:6" x14ac:dyDescent="0.25">
      <c r="A302" s="4">
        <v>44279</v>
      </c>
      <c r="B302" t="s">
        <v>12</v>
      </c>
      <c r="C302" t="s">
        <v>212</v>
      </c>
      <c r="D302" s="2">
        <v>0</v>
      </c>
      <c r="E302" s="2">
        <v>-11602.76</v>
      </c>
      <c r="F302" s="2">
        <v>0</v>
      </c>
    </row>
    <row r="303" spans="1:6" x14ac:dyDescent="0.25">
      <c r="A303" s="4">
        <v>44279</v>
      </c>
      <c r="B303" t="s">
        <v>12</v>
      </c>
      <c r="C303" t="s">
        <v>213</v>
      </c>
      <c r="D303" s="2">
        <v>0</v>
      </c>
      <c r="E303" s="2">
        <v>-259800.47</v>
      </c>
      <c r="F303" s="2">
        <v>0</v>
      </c>
    </row>
    <row r="304" spans="1:6" x14ac:dyDescent="0.25">
      <c r="A304" s="4">
        <v>44279</v>
      </c>
      <c r="B304" t="s">
        <v>12</v>
      </c>
      <c r="C304" t="s">
        <v>214</v>
      </c>
      <c r="D304" s="2">
        <v>0</v>
      </c>
      <c r="E304" s="2">
        <v>-33739.379999999997</v>
      </c>
      <c r="F304" s="2">
        <v>0</v>
      </c>
    </row>
    <row r="305" spans="1:6" x14ac:dyDescent="0.25">
      <c r="A305" s="4">
        <v>44279</v>
      </c>
      <c r="B305" t="s">
        <v>12</v>
      </c>
      <c r="C305" t="s">
        <v>215</v>
      </c>
      <c r="D305" s="2">
        <v>0</v>
      </c>
      <c r="E305" s="2">
        <v>-1705.74</v>
      </c>
      <c r="F305" s="2">
        <v>0</v>
      </c>
    </row>
    <row r="306" spans="1:6" x14ac:dyDescent="0.25">
      <c r="A306" s="4">
        <v>44279</v>
      </c>
      <c r="B306" t="s">
        <v>12</v>
      </c>
      <c r="C306" t="s">
        <v>216</v>
      </c>
      <c r="D306" s="2">
        <v>0</v>
      </c>
      <c r="E306" s="2">
        <v>-394312.69</v>
      </c>
      <c r="F306" s="2">
        <v>0</v>
      </c>
    </row>
    <row r="307" spans="1:6" x14ac:dyDescent="0.25">
      <c r="A307" s="4">
        <v>44279</v>
      </c>
      <c r="B307" t="s">
        <v>12</v>
      </c>
      <c r="C307" t="s">
        <v>217</v>
      </c>
      <c r="D307" s="2">
        <v>0</v>
      </c>
      <c r="E307" s="2">
        <v>-503034.93</v>
      </c>
      <c r="F307" s="2">
        <v>0</v>
      </c>
    </row>
    <row r="308" spans="1:6" x14ac:dyDescent="0.25">
      <c r="A308" s="4">
        <v>44279</v>
      </c>
      <c r="B308" t="s">
        <v>12</v>
      </c>
      <c r="C308" t="s">
        <v>218</v>
      </c>
      <c r="D308" s="2">
        <v>17430567.699999999</v>
      </c>
      <c r="E308" s="2">
        <v>0</v>
      </c>
      <c r="F308" s="2">
        <v>0</v>
      </c>
    </row>
    <row r="309" spans="1:6" x14ac:dyDescent="0.25">
      <c r="A309" s="4">
        <v>44279</v>
      </c>
      <c r="B309" t="s">
        <v>12</v>
      </c>
      <c r="C309" t="s">
        <v>29</v>
      </c>
      <c r="D309" s="2">
        <v>0</v>
      </c>
      <c r="E309" s="2">
        <v>0</v>
      </c>
      <c r="F309" s="2">
        <v>30000</v>
      </c>
    </row>
    <row r="310" spans="1:6" x14ac:dyDescent="0.25">
      <c r="A310" s="4">
        <v>44279</v>
      </c>
      <c r="B310" t="s">
        <v>12</v>
      </c>
      <c r="C310" t="s">
        <v>32</v>
      </c>
      <c r="D310" s="2">
        <v>0</v>
      </c>
      <c r="E310" s="2">
        <v>0</v>
      </c>
      <c r="F310" s="2">
        <v>30000</v>
      </c>
    </row>
    <row r="311" spans="1:6" x14ac:dyDescent="0.25">
      <c r="A311" s="4">
        <v>44280</v>
      </c>
      <c r="B311" t="s">
        <v>12</v>
      </c>
      <c r="C311" t="s">
        <v>219</v>
      </c>
      <c r="D311" s="2">
        <v>0.47</v>
      </c>
      <c r="E311" s="2">
        <v>0</v>
      </c>
      <c r="F311" s="2">
        <v>0</v>
      </c>
    </row>
    <row r="312" spans="1:6" x14ac:dyDescent="0.25">
      <c r="A312" s="4">
        <v>44280</v>
      </c>
      <c r="B312" t="s">
        <v>12</v>
      </c>
      <c r="C312" t="s">
        <v>220</v>
      </c>
      <c r="D312" s="2">
        <v>0</v>
      </c>
      <c r="E312" s="2">
        <v>-54131.08</v>
      </c>
      <c r="F312" s="2">
        <v>0</v>
      </c>
    </row>
    <row r="313" spans="1:6" x14ac:dyDescent="0.25">
      <c r="A313" s="4">
        <v>44280</v>
      </c>
      <c r="B313" t="s">
        <v>12</v>
      </c>
      <c r="C313" t="s">
        <v>221</v>
      </c>
      <c r="D313" s="2">
        <v>0</v>
      </c>
      <c r="E313" s="2">
        <v>-15712088.75</v>
      </c>
      <c r="F313" s="2">
        <v>0</v>
      </c>
    </row>
    <row r="314" spans="1:6" x14ac:dyDescent="0.25">
      <c r="A314" s="4">
        <v>44280</v>
      </c>
      <c r="B314" t="s">
        <v>12</v>
      </c>
      <c r="C314" t="s">
        <v>222</v>
      </c>
      <c r="D314" s="2">
        <v>0</v>
      </c>
      <c r="E314" s="2">
        <v>-202.42</v>
      </c>
      <c r="F314" s="2">
        <v>0</v>
      </c>
    </row>
    <row r="315" spans="1:6" x14ac:dyDescent="0.25">
      <c r="A315" s="4">
        <v>44280</v>
      </c>
      <c r="B315" t="s">
        <v>12</v>
      </c>
      <c r="C315" t="s">
        <v>223</v>
      </c>
      <c r="D315" s="2">
        <v>0</v>
      </c>
      <c r="E315" s="2">
        <v>-32508.42</v>
      </c>
      <c r="F315" s="2">
        <v>0</v>
      </c>
    </row>
    <row r="316" spans="1:6" x14ac:dyDescent="0.25">
      <c r="A316" s="4">
        <v>44280</v>
      </c>
      <c r="B316" t="s">
        <v>12</v>
      </c>
      <c r="C316" t="s">
        <v>224</v>
      </c>
      <c r="D316" s="2">
        <v>0</v>
      </c>
      <c r="E316" s="2">
        <v>-1660.7</v>
      </c>
      <c r="F316" s="2">
        <v>0</v>
      </c>
    </row>
    <row r="317" spans="1:6" x14ac:dyDescent="0.25">
      <c r="A317" s="4">
        <v>44280</v>
      </c>
      <c r="B317" t="s">
        <v>12</v>
      </c>
      <c r="C317" t="s">
        <v>225</v>
      </c>
      <c r="D317" s="2">
        <v>0</v>
      </c>
      <c r="E317" s="2">
        <v>-61748.27</v>
      </c>
      <c r="F317" s="2">
        <v>0</v>
      </c>
    </row>
    <row r="318" spans="1:6" x14ac:dyDescent="0.25">
      <c r="A318" s="4">
        <v>44280</v>
      </c>
      <c r="B318" t="s">
        <v>12</v>
      </c>
      <c r="C318" t="s">
        <v>226</v>
      </c>
      <c r="D318" s="2">
        <v>0</v>
      </c>
      <c r="E318" s="2">
        <v>-34929.97</v>
      </c>
      <c r="F318" s="2">
        <v>0</v>
      </c>
    </row>
    <row r="319" spans="1:6" x14ac:dyDescent="0.25">
      <c r="A319" s="4">
        <v>44280</v>
      </c>
      <c r="B319" t="s">
        <v>12</v>
      </c>
      <c r="C319" t="s">
        <v>227</v>
      </c>
      <c r="D319" s="2">
        <v>0</v>
      </c>
      <c r="E319" s="2">
        <v>-5752.27</v>
      </c>
      <c r="F319" s="2">
        <v>0</v>
      </c>
    </row>
    <row r="320" spans="1:6" x14ac:dyDescent="0.25">
      <c r="A320" s="4">
        <v>44280</v>
      </c>
      <c r="B320" t="s">
        <v>12</v>
      </c>
      <c r="C320" t="s">
        <v>228</v>
      </c>
      <c r="D320" s="2">
        <v>2533.94</v>
      </c>
      <c r="E320" s="2">
        <v>0</v>
      </c>
      <c r="F320" s="2">
        <v>0</v>
      </c>
    </row>
    <row r="321" spans="1:6" x14ac:dyDescent="0.25">
      <c r="A321" s="4">
        <v>44280</v>
      </c>
      <c r="B321" t="s">
        <v>12</v>
      </c>
      <c r="C321" t="s">
        <v>229</v>
      </c>
      <c r="D321" s="2">
        <v>15900487.470000001</v>
      </c>
      <c r="E321" s="2">
        <v>0</v>
      </c>
      <c r="F321" s="2">
        <v>0</v>
      </c>
    </row>
    <row r="322" spans="1:6" x14ac:dyDescent="0.25">
      <c r="A322" s="4">
        <v>44280</v>
      </c>
      <c r="B322" t="s">
        <v>12</v>
      </c>
      <c r="C322" t="s">
        <v>29</v>
      </c>
      <c r="D322" s="2">
        <v>0</v>
      </c>
      <c r="E322" s="2">
        <v>0</v>
      </c>
      <c r="F322" s="2">
        <v>30000</v>
      </c>
    </row>
    <row r="323" spans="1:6" x14ac:dyDescent="0.25">
      <c r="A323" s="4">
        <v>44280</v>
      </c>
      <c r="B323" t="s">
        <v>12</v>
      </c>
      <c r="C323" t="s">
        <v>32</v>
      </c>
      <c r="D323" s="2">
        <v>0</v>
      </c>
      <c r="E323" s="2">
        <v>0</v>
      </c>
      <c r="F323" s="2">
        <v>30000</v>
      </c>
    </row>
    <row r="324" spans="1:6" x14ac:dyDescent="0.25">
      <c r="A324" s="4">
        <v>44281</v>
      </c>
      <c r="B324" t="s">
        <v>12</v>
      </c>
      <c r="C324" t="s">
        <v>230</v>
      </c>
      <c r="D324" s="2">
        <v>0.46</v>
      </c>
      <c r="E324" s="2">
        <v>0</v>
      </c>
      <c r="F324" s="2">
        <v>0</v>
      </c>
    </row>
    <row r="325" spans="1:6" x14ac:dyDescent="0.25">
      <c r="A325" s="4">
        <v>44281</v>
      </c>
      <c r="B325" t="s">
        <v>12</v>
      </c>
      <c r="C325" t="s">
        <v>231</v>
      </c>
      <c r="D325" s="2">
        <v>0</v>
      </c>
      <c r="E325" s="2">
        <v>-84884.160000000003</v>
      </c>
      <c r="F325" s="2">
        <v>0</v>
      </c>
    </row>
    <row r="326" spans="1:6" x14ac:dyDescent="0.25">
      <c r="A326" s="4">
        <v>44281</v>
      </c>
      <c r="B326" t="s">
        <v>12</v>
      </c>
      <c r="C326" t="s">
        <v>232</v>
      </c>
      <c r="D326" s="2">
        <v>0</v>
      </c>
      <c r="E326" s="2">
        <v>-181094.93</v>
      </c>
      <c r="F326" s="2">
        <v>0</v>
      </c>
    </row>
    <row r="327" spans="1:6" x14ac:dyDescent="0.25">
      <c r="A327" s="4">
        <v>44281</v>
      </c>
      <c r="B327" t="s">
        <v>12</v>
      </c>
      <c r="C327" t="s">
        <v>233</v>
      </c>
      <c r="D327" s="2">
        <v>0</v>
      </c>
      <c r="E327" s="2">
        <v>-15078630.800000001</v>
      </c>
      <c r="F327" s="2">
        <v>0</v>
      </c>
    </row>
    <row r="328" spans="1:6" x14ac:dyDescent="0.25">
      <c r="A328" s="4">
        <v>44281</v>
      </c>
      <c r="B328" t="s">
        <v>12</v>
      </c>
      <c r="C328" t="s">
        <v>234</v>
      </c>
      <c r="D328" s="2">
        <v>0</v>
      </c>
      <c r="E328" s="2">
        <v>-12675.94</v>
      </c>
      <c r="F328" s="2">
        <v>0</v>
      </c>
    </row>
    <row r="329" spans="1:6" x14ac:dyDescent="0.25">
      <c r="A329" s="4">
        <v>44281</v>
      </c>
      <c r="B329" t="s">
        <v>12</v>
      </c>
      <c r="C329" t="s">
        <v>235</v>
      </c>
      <c r="D329" s="2">
        <v>0</v>
      </c>
      <c r="E329" s="2">
        <v>-177227.33</v>
      </c>
      <c r="F329" s="2">
        <v>0</v>
      </c>
    </row>
    <row r="330" spans="1:6" x14ac:dyDescent="0.25">
      <c r="A330" s="4">
        <v>44281</v>
      </c>
      <c r="B330" t="s">
        <v>12</v>
      </c>
      <c r="C330" t="s">
        <v>236</v>
      </c>
      <c r="D330" s="2">
        <v>0</v>
      </c>
      <c r="E330" s="2">
        <v>-133545.07999999999</v>
      </c>
      <c r="F330" s="2">
        <v>0</v>
      </c>
    </row>
    <row r="331" spans="1:6" x14ac:dyDescent="0.25">
      <c r="A331" s="4">
        <v>44281</v>
      </c>
      <c r="B331" t="s">
        <v>12</v>
      </c>
      <c r="C331" t="s">
        <v>237</v>
      </c>
      <c r="D331" s="2">
        <v>0</v>
      </c>
      <c r="E331" s="2">
        <v>-37461.949999999997</v>
      </c>
      <c r="F331" s="2">
        <v>0</v>
      </c>
    </row>
    <row r="332" spans="1:6" x14ac:dyDescent="0.25">
      <c r="A332" s="4">
        <v>44281</v>
      </c>
      <c r="B332" t="s">
        <v>12</v>
      </c>
      <c r="C332" t="s">
        <v>238</v>
      </c>
      <c r="D332" s="2">
        <v>0</v>
      </c>
      <c r="E332" s="2">
        <v>-8193.7800000000007</v>
      </c>
      <c r="F332" s="2">
        <v>0</v>
      </c>
    </row>
    <row r="333" spans="1:6" x14ac:dyDescent="0.25">
      <c r="A333" s="4">
        <v>44281</v>
      </c>
      <c r="B333" t="s">
        <v>12</v>
      </c>
      <c r="C333" t="s">
        <v>239</v>
      </c>
      <c r="D333" s="2">
        <v>15713713.51</v>
      </c>
      <c r="E333" s="2">
        <v>0</v>
      </c>
      <c r="F333" s="2">
        <v>0</v>
      </c>
    </row>
    <row r="334" spans="1:6" x14ac:dyDescent="0.25">
      <c r="A334" s="4">
        <v>44281</v>
      </c>
      <c r="B334" t="s">
        <v>12</v>
      </c>
      <c r="C334" t="s">
        <v>29</v>
      </c>
      <c r="D334" s="2">
        <v>0</v>
      </c>
      <c r="E334" s="2">
        <v>0</v>
      </c>
      <c r="F334" s="2">
        <v>30000</v>
      </c>
    </row>
    <row r="335" spans="1:6" x14ac:dyDescent="0.25">
      <c r="A335" s="4">
        <v>44281</v>
      </c>
      <c r="B335" t="s">
        <v>12</v>
      </c>
      <c r="C335" t="s">
        <v>32</v>
      </c>
      <c r="D335" s="2">
        <v>0</v>
      </c>
      <c r="E335" s="2">
        <v>0</v>
      </c>
      <c r="F335" s="2">
        <v>30000</v>
      </c>
    </row>
    <row r="336" spans="1:6" x14ac:dyDescent="0.25">
      <c r="A336" s="4">
        <v>44284</v>
      </c>
      <c r="B336" t="s">
        <v>12</v>
      </c>
      <c r="C336" t="s">
        <v>240</v>
      </c>
      <c r="D336" s="2">
        <v>0.35</v>
      </c>
      <c r="E336" s="2">
        <v>0</v>
      </c>
      <c r="F336" s="2">
        <v>0</v>
      </c>
    </row>
    <row r="337" spans="1:6" x14ac:dyDescent="0.25">
      <c r="A337" s="4">
        <v>44284</v>
      </c>
      <c r="B337" t="s">
        <v>12</v>
      </c>
      <c r="C337" t="s">
        <v>241</v>
      </c>
      <c r="D337" s="2">
        <v>0</v>
      </c>
      <c r="E337" s="2">
        <v>-267087.71000000002</v>
      </c>
      <c r="F337" s="2">
        <v>0</v>
      </c>
    </row>
    <row r="338" spans="1:6" x14ac:dyDescent="0.25">
      <c r="A338" s="4">
        <v>44284</v>
      </c>
      <c r="B338" t="s">
        <v>12</v>
      </c>
      <c r="C338" t="s">
        <v>242</v>
      </c>
      <c r="D338" s="2">
        <v>0</v>
      </c>
      <c r="E338" s="2">
        <v>-13487472.039999999</v>
      </c>
      <c r="F338" s="2">
        <v>0</v>
      </c>
    </row>
    <row r="339" spans="1:6" x14ac:dyDescent="0.25">
      <c r="A339" s="4">
        <v>44284</v>
      </c>
      <c r="B339" t="s">
        <v>12</v>
      </c>
      <c r="C339" t="s">
        <v>243</v>
      </c>
      <c r="D339" s="2">
        <v>0</v>
      </c>
      <c r="E339" s="2">
        <v>-7045.35</v>
      </c>
      <c r="F339" s="2">
        <v>0</v>
      </c>
    </row>
    <row r="340" spans="1:6" x14ac:dyDescent="0.25">
      <c r="A340" s="4">
        <v>44284</v>
      </c>
      <c r="B340" t="s">
        <v>12</v>
      </c>
      <c r="C340" t="s">
        <v>244</v>
      </c>
      <c r="D340" s="2">
        <v>0</v>
      </c>
      <c r="E340" s="2">
        <v>-417958.15</v>
      </c>
      <c r="F340" s="2">
        <v>0</v>
      </c>
    </row>
    <row r="341" spans="1:6" x14ac:dyDescent="0.25">
      <c r="A341" s="4">
        <v>44284</v>
      </c>
      <c r="B341" t="s">
        <v>12</v>
      </c>
      <c r="C341" t="s">
        <v>245</v>
      </c>
      <c r="D341" s="2">
        <v>0</v>
      </c>
      <c r="E341" s="2">
        <v>-134189.13</v>
      </c>
      <c r="F341" s="2">
        <v>0</v>
      </c>
    </row>
    <row r="342" spans="1:6" x14ac:dyDescent="0.25">
      <c r="A342" s="4">
        <v>44284</v>
      </c>
      <c r="B342" t="s">
        <v>12</v>
      </c>
      <c r="C342" t="s">
        <v>246</v>
      </c>
      <c r="D342" s="2">
        <v>0</v>
      </c>
      <c r="E342" s="2">
        <v>-275169</v>
      </c>
      <c r="F342" s="2">
        <v>0</v>
      </c>
    </row>
    <row r="343" spans="1:6" x14ac:dyDescent="0.25">
      <c r="A343" s="4">
        <v>44284</v>
      </c>
      <c r="B343" t="s">
        <v>12</v>
      </c>
      <c r="C343" t="s">
        <v>247</v>
      </c>
      <c r="D343" s="2">
        <v>0</v>
      </c>
      <c r="E343" s="2">
        <v>-8980.2800000000007</v>
      </c>
      <c r="F343" s="2">
        <v>0</v>
      </c>
    </row>
    <row r="344" spans="1:6" x14ac:dyDescent="0.25">
      <c r="A344" s="4">
        <v>44284</v>
      </c>
      <c r="B344" t="s">
        <v>12</v>
      </c>
      <c r="C344" t="s">
        <v>248</v>
      </c>
      <c r="D344" s="2">
        <v>0</v>
      </c>
      <c r="E344" s="2">
        <v>-482288.74</v>
      </c>
      <c r="F344" s="2">
        <v>0</v>
      </c>
    </row>
    <row r="345" spans="1:6" x14ac:dyDescent="0.25">
      <c r="A345" s="4">
        <v>44284</v>
      </c>
      <c r="B345" t="s">
        <v>12</v>
      </c>
      <c r="C345" t="s">
        <v>249</v>
      </c>
      <c r="D345" s="2">
        <v>15080190.050000001</v>
      </c>
      <c r="E345" s="2">
        <v>0</v>
      </c>
      <c r="F345" s="2">
        <v>0</v>
      </c>
    </row>
    <row r="346" spans="1:6" x14ac:dyDescent="0.25">
      <c r="A346" s="4">
        <v>44284</v>
      </c>
      <c r="B346" t="s">
        <v>12</v>
      </c>
      <c r="C346" t="s">
        <v>29</v>
      </c>
      <c r="D346" s="2">
        <v>0</v>
      </c>
      <c r="E346" s="2">
        <v>0</v>
      </c>
      <c r="F346" s="2">
        <v>30000</v>
      </c>
    </row>
    <row r="347" spans="1:6" x14ac:dyDescent="0.25">
      <c r="A347" s="4">
        <v>44284</v>
      </c>
      <c r="B347" t="s">
        <v>12</v>
      </c>
      <c r="C347" t="s">
        <v>32</v>
      </c>
      <c r="D347" s="2">
        <v>0</v>
      </c>
      <c r="E347" s="2">
        <v>0</v>
      </c>
      <c r="F347" s="2">
        <v>30000</v>
      </c>
    </row>
    <row r="348" spans="1:6" x14ac:dyDescent="0.25">
      <c r="A348" s="4">
        <v>44285</v>
      </c>
      <c r="B348" t="s">
        <v>12</v>
      </c>
      <c r="C348" t="s">
        <v>250</v>
      </c>
      <c r="D348" s="2">
        <v>0.4</v>
      </c>
      <c r="E348" s="2">
        <v>0</v>
      </c>
      <c r="F348" s="2">
        <v>0</v>
      </c>
    </row>
    <row r="349" spans="1:6" x14ac:dyDescent="0.25">
      <c r="A349" s="4">
        <v>44285</v>
      </c>
      <c r="B349" t="s">
        <v>12</v>
      </c>
      <c r="C349" t="s">
        <v>251</v>
      </c>
      <c r="D349" s="2">
        <v>0</v>
      </c>
      <c r="E349" s="2">
        <v>-267126.11</v>
      </c>
      <c r="F349" s="2">
        <v>0</v>
      </c>
    </row>
    <row r="350" spans="1:6" x14ac:dyDescent="0.25">
      <c r="A350" s="4">
        <v>44285</v>
      </c>
      <c r="B350" t="s">
        <v>12</v>
      </c>
      <c r="C350" t="s">
        <v>252</v>
      </c>
      <c r="D350" s="2">
        <v>0</v>
      </c>
      <c r="E350" s="2">
        <v>-12291985.99</v>
      </c>
      <c r="F350" s="2">
        <v>0</v>
      </c>
    </row>
    <row r="351" spans="1:6" x14ac:dyDescent="0.25">
      <c r="A351" s="4">
        <v>44285</v>
      </c>
      <c r="B351" t="s">
        <v>12</v>
      </c>
      <c r="C351" t="s">
        <v>253</v>
      </c>
      <c r="D351" s="2">
        <v>0</v>
      </c>
      <c r="E351" s="2">
        <v>-4060.87</v>
      </c>
      <c r="F351" s="2">
        <v>0</v>
      </c>
    </row>
    <row r="352" spans="1:6" x14ac:dyDescent="0.25">
      <c r="A352" s="4">
        <v>44285</v>
      </c>
      <c r="B352" t="s">
        <v>12</v>
      </c>
      <c r="C352" t="s">
        <v>254</v>
      </c>
      <c r="D352" s="2">
        <v>0</v>
      </c>
      <c r="E352" s="2">
        <v>-428896.12</v>
      </c>
      <c r="F352" s="2">
        <v>0</v>
      </c>
    </row>
    <row r="353" spans="1:6" x14ac:dyDescent="0.25">
      <c r="A353" s="4">
        <v>44285</v>
      </c>
      <c r="B353" t="s">
        <v>12</v>
      </c>
      <c r="C353" t="s">
        <v>255</v>
      </c>
      <c r="D353" s="2">
        <v>0</v>
      </c>
      <c r="E353" s="2">
        <v>-118179.6</v>
      </c>
      <c r="F353" s="2">
        <v>0</v>
      </c>
    </row>
    <row r="354" spans="1:6" x14ac:dyDescent="0.25">
      <c r="A354" s="4">
        <v>44285</v>
      </c>
      <c r="B354" t="s">
        <v>12</v>
      </c>
      <c r="C354" t="s">
        <v>256</v>
      </c>
      <c r="D354" s="2">
        <v>0</v>
      </c>
      <c r="E354" s="2">
        <v>-248715.13</v>
      </c>
      <c r="F354" s="2">
        <v>0</v>
      </c>
    </row>
    <row r="355" spans="1:6" x14ac:dyDescent="0.25">
      <c r="A355" s="4">
        <v>44285</v>
      </c>
      <c r="B355" t="s">
        <v>12</v>
      </c>
      <c r="C355" t="s">
        <v>257</v>
      </c>
      <c r="D355" s="2">
        <v>0</v>
      </c>
      <c r="E355" s="2">
        <v>-41431.879999999997</v>
      </c>
      <c r="F355" s="2">
        <v>0</v>
      </c>
    </row>
    <row r="356" spans="1:6" x14ac:dyDescent="0.25">
      <c r="A356" s="4">
        <v>44285</v>
      </c>
      <c r="B356" t="s">
        <v>12</v>
      </c>
      <c r="C356" t="s">
        <v>258</v>
      </c>
      <c r="D356" s="2">
        <v>0</v>
      </c>
      <c r="E356" s="2">
        <v>-88471.46</v>
      </c>
      <c r="F356" s="2">
        <v>0</v>
      </c>
    </row>
    <row r="357" spans="1:6" x14ac:dyDescent="0.25">
      <c r="A357" s="4">
        <v>44285</v>
      </c>
      <c r="B357" t="s">
        <v>12</v>
      </c>
      <c r="C357" t="s">
        <v>259</v>
      </c>
      <c r="D357" s="2">
        <v>13488866.76</v>
      </c>
      <c r="E357" s="2">
        <v>0</v>
      </c>
      <c r="F357" s="2">
        <v>0</v>
      </c>
    </row>
    <row r="358" spans="1:6" x14ac:dyDescent="0.25">
      <c r="A358" s="4">
        <v>44285</v>
      </c>
      <c r="B358" t="s">
        <v>12</v>
      </c>
      <c r="C358" t="s">
        <v>29</v>
      </c>
      <c r="D358" s="2">
        <v>0</v>
      </c>
      <c r="E358" s="2">
        <v>0</v>
      </c>
      <c r="F358" s="2">
        <v>30000</v>
      </c>
    </row>
    <row r="359" spans="1:6" x14ac:dyDescent="0.25">
      <c r="A359" s="4">
        <v>44285</v>
      </c>
      <c r="B359" t="s">
        <v>12</v>
      </c>
      <c r="C359" t="s">
        <v>32</v>
      </c>
      <c r="D359" s="2">
        <v>0</v>
      </c>
      <c r="E359" s="2">
        <v>0</v>
      </c>
      <c r="F359" s="2">
        <v>30000</v>
      </c>
    </row>
    <row r="360" spans="1:6" x14ac:dyDescent="0.25">
      <c r="A360" s="4">
        <v>44286</v>
      </c>
      <c r="B360" t="s">
        <v>12</v>
      </c>
      <c r="C360" t="s">
        <v>260</v>
      </c>
      <c r="D360" s="2">
        <v>0.27</v>
      </c>
      <c r="E360" s="2">
        <v>0</v>
      </c>
      <c r="F360" s="2">
        <v>0</v>
      </c>
    </row>
    <row r="361" spans="1:6" x14ac:dyDescent="0.25">
      <c r="A361" s="4">
        <v>44286</v>
      </c>
      <c r="B361" t="s">
        <v>12</v>
      </c>
      <c r="C361" t="s">
        <v>261</v>
      </c>
      <c r="D361" s="2">
        <v>0</v>
      </c>
      <c r="E361" s="2">
        <v>-445.42</v>
      </c>
      <c r="F361" s="2">
        <v>0</v>
      </c>
    </row>
    <row r="362" spans="1:6" x14ac:dyDescent="0.25">
      <c r="A362" s="4">
        <v>44286</v>
      </c>
      <c r="B362" t="s">
        <v>12</v>
      </c>
      <c r="C362" t="s">
        <v>262</v>
      </c>
      <c r="D362" s="2">
        <v>0</v>
      </c>
      <c r="E362" s="2">
        <v>-209594.59</v>
      </c>
      <c r="F362" s="2">
        <v>0</v>
      </c>
    </row>
    <row r="363" spans="1:6" x14ac:dyDescent="0.25">
      <c r="A363" s="4">
        <v>44286</v>
      </c>
      <c r="B363" t="s">
        <v>12</v>
      </c>
      <c r="C363" t="s">
        <v>263</v>
      </c>
      <c r="D363" s="2">
        <v>0</v>
      </c>
      <c r="E363" s="2">
        <v>-10765705.369999999</v>
      </c>
      <c r="F363" s="2">
        <v>0</v>
      </c>
    </row>
    <row r="364" spans="1:6" x14ac:dyDescent="0.25">
      <c r="A364" s="4">
        <v>44286</v>
      </c>
      <c r="B364" t="s">
        <v>12</v>
      </c>
      <c r="C364" t="s">
        <v>264</v>
      </c>
      <c r="D364" s="2">
        <v>0</v>
      </c>
      <c r="E364" s="2">
        <v>-28261.71</v>
      </c>
      <c r="F364" s="2">
        <v>0</v>
      </c>
    </row>
    <row r="365" spans="1:6" x14ac:dyDescent="0.25">
      <c r="A365" s="4">
        <v>44286</v>
      </c>
      <c r="B365" t="s">
        <v>12</v>
      </c>
      <c r="C365" t="s">
        <v>265</v>
      </c>
      <c r="D365" s="2">
        <v>0</v>
      </c>
      <c r="E365" s="2">
        <v>-406285.99</v>
      </c>
      <c r="F365" s="2">
        <v>0</v>
      </c>
    </row>
    <row r="366" spans="1:6" x14ac:dyDescent="0.25">
      <c r="A366" s="4">
        <v>44286</v>
      </c>
      <c r="B366" t="s">
        <v>12</v>
      </c>
      <c r="C366" t="s">
        <v>266</v>
      </c>
      <c r="D366" s="2">
        <v>0</v>
      </c>
      <c r="E366" s="2">
        <v>-135800.29</v>
      </c>
      <c r="F366" s="2">
        <v>0</v>
      </c>
    </row>
    <row r="367" spans="1:6" x14ac:dyDescent="0.25">
      <c r="A367" s="4">
        <v>44286</v>
      </c>
      <c r="B367" t="s">
        <v>12</v>
      </c>
      <c r="C367" t="s">
        <v>267</v>
      </c>
      <c r="D367" s="2">
        <v>0</v>
      </c>
      <c r="E367" s="2">
        <v>-367257.78</v>
      </c>
      <c r="F367" s="2">
        <v>0</v>
      </c>
    </row>
    <row r="368" spans="1:6" x14ac:dyDescent="0.25">
      <c r="A368" s="4">
        <v>44286</v>
      </c>
      <c r="B368" t="s">
        <v>12</v>
      </c>
      <c r="C368" t="s">
        <v>268</v>
      </c>
      <c r="D368" s="2">
        <v>0</v>
      </c>
      <c r="E368" s="2">
        <v>-29947.33</v>
      </c>
      <c r="F368" s="2">
        <v>0</v>
      </c>
    </row>
    <row r="369" spans="1:6" x14ac:dyDescent="0.25">
      <c r="A369" s="4">
        <v>44286</v>
      </c>
      <c r="B369" t="s">
        <v>12</v>
      </c>
      <c r="C369" t="s">
        <v>269</v>
      </c>
      <c r="D369" s="2">
        <v>0</v>
      </c>
      <c r="E369" s="2">
        <v>-349958.87</v>
      </c>
      <c r="F369" s="2">
        <v>0</v>
      </c>
    </row>
    <row r="370" spans="1:6" x14ac:dyDescent="0.25">
      <c r="A370" s="4">
        <v>44286</v>
      </c>
      <c r="B370" t="s">
        <v>12</v>
      </c>
      <c r="C370" t="s">
        <v>270</v>
      </c>
      <c r="D370" s="2">
        <v>12293257.08</v>
      </c>
      <c r="E370" s="2">
        <v>0</v>
      </c>
      <c r="F370" s="2">
        <v>0</v>
      </c>
    </row>
    <row r="371" spans="1:6" x14ac:dyDescent="0.25">
      <c r="A371" s="4">
        <v>44286</v>
      </c>
      <c r="B371" t="s">
        <v>12</v>
      </c>
      <c r="C371" t="s">
        <v>29</v>
      </c>
      <c r="D371" s="2">
        <v>0</v>
      </c>
      <c r="E371" s="2">
        <v>0</v>
      </c>
      <c r="F371" s="2">
        <v>30000</v>
      </c>
    </row>
    <row r="372" spans="1:6" x14ac:dyDescent="0.25">
      <c r="A372" s="4">
        <v>44286</v>
      </c>
      <c r="B372" t="s">
        <v>12</v>
      </c>
      <c r="C372" t="s">
        <v>32</v>
      </c>
      <c r="D372" s="2">
        <v>0</v>
      </c>
      <c r="E372" s="2">
        <v>0</v>
      </c>
      <c r="F372" s="2">
        <v>30000</v>
      </c>
    </row>
    <row r="373" spans="1:6" x14ac:dyDescent="0.25">
      <c r="A373" s="4">
        <v>44287</v>
      </c>
      <c r="B373" t="s">
        <v>12</v>
      </c>
      <c r="C373" t="s">
        <v>271</v>
      </c>
      <c r="D373" s="2">
        <v>0.28999999999999998</v>
      </c>
      <c r="E373" s="2">
        <v>0</v>
      </c>
      <c r="F373" s="2">
        <v>0</v>
      </c>
    </row>
    <row r="374" spans="1:6" x14ac:dyDescent="0.25">
      <c r="A374" s="4">
        <v>44287</v>
      </c>
      <c r="B374" t="s">
        <v>12</v>
      </c>
      <c r="C374" t="s">
        <v>272</v>
      </c>
      <c r="D374" s="2">
        <v>0</v>
      </c>
      <c r="E374" s="2">
        <v>-266980.49</v>
      </c>
      <c r="F374" s="2">
        <v>0</v>
      </c>
    </row>
    <row r="375" spans="1:6" x14ac:dyDescent="0.25">
      <c r="A375" s="4">
        <v>44287</v>
      </c>
      <c r="B375" t="s">
        <v>12</v>
      </c>
      <c r="C375" t="s">
        <v>273</v>
      </c>
      <c r="D375" s="2">
        <v>0</v>
      </c>
      <c r="E375" s="2">
        <v>-9934355.6500000004</v>
      </c>
      <c r="F375" s="2">
        <v>0</v>
      </c>
    </row>
    <row r="376" spans="1:6" x14ac:dyDescent="0.25">
      <c r="A376" s="4">
        <v>44287</v>
      </c>
      <c r="B376" t="s">
        <v>12</v>
      </c>
      <c r="C376" t="s">
        <v>274</v>
      </c>
      <c r="D376" s="2">
        <v>0</v>
      </c>
      <c r="E376" s="2">
        <v>-35945.69</v>
      </c>
      <c r="F376" s="2">
        <v>0</v>
      </c>
    </row>
    <row r="377" spans="1:6" x14ac:dyDescent="0.25">
      <c r="A377" s="4">
        <v>44287</v>
      </c>
      <c r="B377" t="s">
        <v>12</v>
      </c>
      <c r="C377" t="s">
        <v>275</v>
      </c>
      <c r="D377" s="2">
        <v>0</v>
      </c>
      <c r="E377" s="2">
        <v>-34206.160000000003</v>
      </c>
      <c r="F377" s="2">
        <v>0</v>
      </c>
    </row>
    <row r="378" spans="1:6" x14ac:dyDescent="0.25">
      <c r="A378" s="4">
        <v>44287</v>
      </c>
      <c r="B378" t="s">
        <v>12</v>
      </c>
      <c r="C378" t="s">
        <v>276</v>
      </c>
      <c r="D378" s="2">
        <v>0</v>
      </c>
      <c r="E378" s="2">
        <v>-17012.04</v>
      </c>
      <c r="F378" s="2">
        <v>0</v>
      </c>
    </row>
    <row r="379" spans="1:6" x14ac:dyDescent="0.25">
      <c r="A379" s="4">
        <v>44287</v>
      </c>
      <c r="B379" t="s">
        <v>12</v>
      </c>
      <c r="C379" t="s">
        <v>277</v>
      </c>
      <c r="D379" s="2">
        <v>0</v>
      </c>
      <c r="E379" s="2">
        <v>-292223.99</v>
      </c>
      <c r="F379" s="2">
        <v>0</v>
      </c>
    </row>
    <row r="380" spans="1:6" x14ac:dyDescent="0.25">
      <c r="A380" s="4">
        <v>44287</v>
      </c>
      <c r="B380" t="s">
        <v>12</v>
      </c>
      <c r="C380" t="s">
        <v>278</v>
      </c>
      <c r="D380" s="2">
        <v>0</v>
      </c>
      <c r="E380" s="2">
        <v>-33768.78</v>
      </c>
      <c r="F380" s="2">
        <v>0</v>
      </c>
    </row>
    <row r="381" spans="1:6" x14ac:dyDescent="0.25">
      <c r="A381" s="4">
        <v>44287</v>
      </c>
      <c r="B381" t="s">
        <v>12</v>
      </c>
      <c r="C381" t="s">
        <v>279</v>
      </c>
      <c r="D381" s="2">
        <v>0</v>
      </c>
      <c r="E381" s="2">
        <v>-152326.13</v>
      </c>
      <c r="F381" s="2">
        <v>0</v>
      </c>
    </row>
    <row r="382" spans="1:6" x14ac:dyDescent="0.25">
      <c r="A382" s="4">
        <v>44287</v>
      </c>
      <c r="B382" t="s">
        <v>12</v>
      </c>
      <c r="C382" t="s">
        <v>280</v>
      </c>
      <c r="D382" s="2">
        <v>10766818.640000001</v>
      </c>
      <c r="E382" s="2">
        <v>0</v>
      </c>
      <c r="F382" s="2">
        <v>0</v>
      </c>
    </row>
    <row r="383" spans="1:6" x14ac:dyDescent="0.25">
      <c r="A383" s="4">
        <v>44287</v>
      </c>
      <c r="B383" t="s">
        <v>12</v>
      </c>
      <c r="C383" t="s">
        <v>29</v>
      </c>
      <c r="D383" s="2">
        <v>0</v>
      </c>
      <c r="E383" s="2">
        <v>0</v>
      </c>
      <c r="F383" s="2">
        <v>30000</v>
      </c>
    </row>
    <row r="384" spans="1:6" x14ac:dyDescent="0.25">
      <c r="A384" s="4">
        <v>44287</v>
      </c>
      <c r="B384" t="s">
        <v>12</v>
      </c>
      <c r="C384" t="s">
        <v>32</v>
      </c>
      <c r="D384" s="2">
        <v>0</v>
      </c>
      <c r="E384" s="2">
        <v>0</v>
      </c>
      <c r="F384" s="2">
        <v>30000</v>
      </c>
    </row>
    <row r="385" spans="1:6" x14ac:dyDescent="0.25">
      <c r="A385" s="4">
        <v>44291</v>
      </c>
      <c r="B385" t="s">
        <v>12</v>
      </c>
      <c r="C385" t="s">
        <v>281</v>
      </c>
      <c r="D385" s="2">
        <v>7.0000000000000007E-2</v>
      </c>
      <c r="E385" s="2">
        <v>0</v>
      </c>
      <c r="F385" s="2">
        <v>0</v>
      </c>
    </row>
    <row r="386" spans="1:6" x14ac:dyDescent="0.25">
      <c r="A386" s="4">
        <v>44291</v>
      </c>
      <c r="B386" t="s">
        <v>12</v>
      </c>
      <c r="C386" t="s">
        <v>33</v>
      </c>
      <c r="D386" s="2">
        <v>9000000.0099999998</v>
      </c>
      <c r="E386" s="2">
        <v>0</v>
      </c>
      <c r="F386" s="2">
        <v>0</v>
      </c>
    </row>
    <row r="387" spans="1:6" x14ac:dyDescent="0.25">
      <c r="A387" s="4">
        <v>44291</v>
      </c>
      <c r="B387" t="s">
        <v>12</v>
      </c>
      <c r="C387" t="s">
        <v>282</v>
      </c>
      <c r="D387" s="2">
        <v>0</v>
      </c>
      <c r="E387" s="2">
        <v>-57077.72</v>
      </c>
      <c r="F387" s="2">
        <v>0</v>
      </c>
    </row>
    <row r="388" spans="1:6" x14ac:dyDescent="0.25">
      <c r="A388" s="4">
        <v>44291</v>
      </c>
      <c r="B388" t="s">
        <v>12</v>
      </c>
      <c r="C388" t="s">
        <v>283</v>
      </c>
      <c r="D388" s="2">
        <v>0</v>
      </c>
      <c r="E388" s="2">
        <v>-17949302.379999999</v>
      </c>
      <c r="F388" s="2">
        <v>0</v>
      </c>
    </row>
    <row r="389" spans="1:6" x14ac:dyDescent="0.25">
      <c r="A389" s="4">
        <v>44291</v>
      </c>
      <c r="B389" t="s">
        <v>12</v>
      </c>
      <c r="C389" t="s">
        <v>284</v>
      </c>
      <c r="D389" s="2">
        <v>0</v>
      </c>
      <c r="E389" s="2">
        <v>-9871.0400000000009</v>
      </c>
      <c r="F389" s="2">
        <v>0</v>
      </c>
    </row>
    <row r="390" spans="1:6" x14ac:dyDescent="0.25">
      <c r="A390" s="4">
        <v>44291</v>
      </c>
      <c r="B390" t="s">
        <v>12</v>
      </c>
      <c r="C390" t="s">
        <v>285</v>
      </c>
      <c r="D390" s="2">
        <v>0</v>
      </c>
      <c r="E390" s="2">
        <v>-157549.26</v>
      </c>
      <c r="F390" s="2">
        <v>0</v>
      </c>
    </row>
    <row r="391" spans="1:6" x14ac:dyDescent="0.25">
      <c r="A391" s="4">
        <v>44291</v>
      </c>
      <c r="B391" t="s">
        <v>12</v>
      </c>
      <c r="C391" t="s">
        <v>286</v>
      </c>
      <c r="D391" s="2">
        <v>0</v>
      </c>
      <c r="E391" s="2">
        <v>-141843.96</v>
      </c>
      <c r="F391" s="2">
        <v>0</v>
      </c>
    </row>
    <row r="392" spans="1:6" x14ac:dyDescent="0.25">
      <c r="A392" s="4">
        <v>44291</v>
      </c>
      <c r="B392" t="s">
        <v>12</v>
      </c>
      <c r="C392" t="s">
        <v>287</v>
      </c>
      <c r="D392" s="2">
        <v>0</v>
      </c>
      <c r="E392" s="2">
        <v>-261497.87</v>
      </c>
      <c r="F392" s="2">
        <v>0</v>
      </c>
    </row>
    <row r="393" spans="1:6" x14ac:dyDescent="0.25">
      <c r="A393" s="4">
        <v>44291</v>
      </c>
      <c r="B393" t="s">
        <v>12</v>
      </c>
      <c r="C393" t="s">
        <v>288</v>
      </c>
      <c r="D393" s="2">
        <v>0</v>
      </c>
      <c r="E393" s="2">
        <v>-31425.24</v>
      </c>
      <c r="F393" s="2">
        <v>0</v>
      </c>
    </row>
    <row r="394" spans="1:6" x14ac:dyDescent="0.25">
      <c r="A394" s="4">
        <v>44291</v>
      </c>
      <c r="B394" t="s">
        <v>12</v>
      </c>
      <c r="C394" t="s">
        <v>289</v>
      </c>
      <c r="D394" s="2">
        <v>0</v>
      </c>
      <c r="E394" s="2">
        <v>-326815.56</v>
      </c>
      <c r="F394" s="2">
        <v>0</v>
      </c>
    </row>
    <row r="395" spans="1:6" x14ac:dyDescent="0.25">
      <c r="A395" s="4">
        <v>44291</v>
      </c>
      <c r="B395" t="s">
        <v>12</v>
      </c>
      <c r="C395" t="s">
        <v>290</v>
      </c>
      <c r="D395" s="2">
        <v>9935382.9499999993</v>
      </c>
      <c r="E395" s="2">
        <v>0</v>
      </c>
      <c r="F395" s="2">
        <v>0</v>
      </c>
    </row>
    <row r="396" spans="1:6" x14ac:dyDescent="0.25">
      <c r="A396" s="4">
        <v>44291</v>
      </c>
      <c r="B396" t="s">
        <v>12</v>
      </c>
      <c r="C396" t="s">
        <v>29</v>
      </c>
      <c r="D396" s="2">
        <v>0</v>
      </c>
      <c r="E396" s="2">
        <v>0</v>
      </c>
      <c r="F396" s="2">
        <v>30000</v>
      </c>
    </row>
    <row r="397" spans="1:6" x14ac:dyDescent="0.25">
      <c r="A397" s="4">
        <v>44291</v>
      </c>
      <c r="B397" t="s">
        <v>12</v>
      </c>
      <c r="C397" t="s">
        <v>32</v>
      </c>
      <c r="D397" s="2">
        <v>0</v>
      </c>
      <c r="E397" s="2">
        <v>0</v>
      </c>
      <c r="F397" s="2">
        <v>30000</v>
      </c>
    </row>
    <row r="398" spans="1:6" x14ac:dyDescent="0.25">
      <c r="A398" s="4">
        <v>44292</v>
      </c>
      <c r="B398" t="s">
        <v>12</v>
      </c>
      <c r="C398" t="s">
        <v>291</v>
      </c>
      <c r="D398" s="2">
        <v>0.02</v>
      </c>
      <c r="E398" s="2">
        <v>0</v>
      </c>
      <c r="F398" s="2">
        <v>0</v>
      </c>
    </row>
    <row r="399" spans="1:6" x14ac:dyDescent="0.25">
      <c r="A399" s="4">
        <v>44292</v>
      </c>
      <c r="B399" t="s">
        <v>12</v>
      </c>
      <c r="C399" t="s">
        <v>292</v>
      </c>
      <c r="D399" s="2">
        <v>0</v>
      </c>
      <c r="E399" s="2">
        <v>-56314.16</v>
      </c>
      <c r="F399" s="2">
        <v>0</v>
      </c>
    </row>
    <row r="400" spans="1:6" x14ac:dyDescent="0.25">
      <c r="A400" s="4">
        <v>44292</v>
      </c>
      <c r="B400" t="s">
        <v>12</v>
      </c>
      <c r="C400" t="s">
        <v>293</v>
      </c>
      <c r="D400" s="2">
        <v>0</v>
      </c>
      <c r="E400" s="2">
        <v>-276117.71999999997</v>
      </c>
      <c r="F400" s="2">
        <v>0</v>
      </c>
    </row>
    <row r="401" spans="1:6" x14ac:dyDescent="0.25">
      <c r="A401" s="4">
        <v>44292</v>
      </c>
      <c r="B401" t="s">
        <v>12</v>
      </c>
      <c r="C401" t="s">
        <v>294</v>
      </c>
      <c r="D401" s="2">
        <v>0</v>
      </c>
      <c r="E401" s="2">
        <v>-16443297.58</v>
      </c>
      <c r="F401" s="2">
        <v>0</v>
      </c>
    </row>
    <row r="402" spans="1:6" x14ac:dyDescent="0.25">
      <c r="A402" s="4">
        <v>44292</v>
      </c>
      <c r="B402" t="s">
        <v>12</v>
      </c>
      <c r="C402" t="s">
        <v>295</v>
      </c>
      <c r="D402" s="2">
        <v>0</v>
      </c>
      <c r="E402" s="2">
        <v>-33809.760000000002</v>
      </c>
      <c r="F402" s="2">
        <v>0</v>
      </c>
    </row>
    <row r="403" spans="1:6" x14ac:dyDescent="0.25">
      <c r="A403" s="4">
        <v>44292</v>
      </c>
      <c r="B403" t="s">
        <v>12</v>
      </c>
      <c r="C403" t="s">
        <v>296</v>
      </c>
      <c r="D403" s="2">
        <v>0</v>
      </c>
      <c r="E403" s="2">
        <v>-330355.65000000002</v>
      </c>
      <c r="F403" s="2">
        <v>0</v>
      </c>
    </row>
    <row r="404" spans="1:6" x14ac:dyDescent="0.25">
      <c r="A404" s="4">
        <v>44292</v>
      </c>
      <c r="B404" t="s">
        <v>12</v>
      </c>
      <c r="C404" t="s">
        <v>297</v>
      </c>
      <c r="D404" s="2">
        <v>0</v>
      </c>
      <c r="E404" s="2">
        <v>-364615.67</v>
      </c>
      <c r="F404" s="2">
        <v>0</v>
      </c>
    </row>
    <row r="405" spans="1:6" x14ac:dyDescent="0.25">
      <c r="A405" s="4">
        <v>44292</v>
      </c>
      <c r="B405" t="s">
        <v>12</v>
      </c>
      <c r="C405" t="s">
        <v>298</v>
      </c>
      <c r="D405" s="2">
        <v>0</v>
      </c>
      <c r="E405" s="2">
        <v>-446647.96</v>
      </c>
      <c r="F405" s="2">
        <v>0</v>
      </c>
    </row>
    <row r="406" spans="1:6" x14ac:dyDescent="0.25">
      <c r="A406" s="4">
        <v>44292</v>
      </c>
      <c r="B406" t="s">
        <v>12</v>
      </c>
      <c r="C406" t="s">
        <v>299</v>
      </c>
      <c r="D406" s="2">
        <v>17951158.48</v>
      </c>
      <c r="E406" s="2">
        <v>0</v>
      </c>
      <c r="F406" s="2">
        <v>0</v>
      </c>
    </row>
    <row r="407" spans="1:6" x14ac:dyDescent="0.25">
      <c r="A407" s="4">
        <v>44292</v>
      </c>
      <c r="B407" t="s">
        <v>12</v>
      </c>
      <c r="C407" t="s">
        <v>29</v>
      </c>
      <c r="D407" s="2">
        <v>0</v>
      </c>
      <c r="E407" s="2">
        <v>0</v>
      </c>
      <c r="F407" s="2">
        <v>30000</v>
      </c>
    </row>
    <row r="408" spans="1:6" x14ac:dyDescent="0.25">
      <c r="A408" s="4">
        <v>44292</v>
      </c>
      <c r="B408" t="s">
        <v>12</v>
      </c>
      <c r="C408" t="s">
        <v>32</v>
      </c>
      <c r="D408" s="2">
        <v>0</v>
      </c>
      <c r="E408" s="2">
        <v>0</v>
      </c>
      <c r="F408" s="2">
        <v>30000</v>
      </c>
    </row>
    <row r="409" spans="1:6" x14ac:dyDescent="0.25">
      <c r="A409" s="4">
        <v>44293</v>
      </c>
      <c r="B409" t="s">
        <v>12</v>
      </c>
      <c r="C409" t="s">
        <v>300</v>
      </c>
      <c r="D409" s="2">
        <v>0.09</v>
      </c>
      <c r="E409" s="2">
        <v>0</v>
      </c>
      <c r="F409" s="2">
        <v>0</v>
      </c>
    </row>
    <row r="410" spans="1:6" x14ac:dyDescent="0.25">
      <c r="A410" s="4">
        <v>44293</v>
      </c>
      <c r="B410" t="s">
        <v>12</v>
      </c>
      <c r="C410" t="s">
        <v>301</v>
      </c>
      <c r="D410" s="2">
        <v>0</v>
      </c>
      <c r="E410" s="2">
        <v>-46333.42</v>
      </c>
      <c r="F410" s="2">
        <v>0</v>
      </c>
    </row>
    <row r="411" spans="1:6" x14ac:dyDescent="0.25">
      <c r="A411" s="4">
        <v>44293</v>
      </c>
      <c r="B411" t="s">
        <v>12</v>
      </c>
      <c r="C411" t="s">
        <v>302</v>
      </c>
      <c r="D411" s="2">
        <v>0</v>
      </c>
      <c r="E411" s="2">
        <v>-272797.34000000003</v>
      </c>
      <c r="F411" s="2">
        <v>0</v>
      </c>
    </row>
    <row r="412" spans="1:6" x14ac:dyDescent="0.25">
      <c r="A412" s="4">
        <v>44293</v>
      </c>
      <c r="B412" t="s">
        <v>12</v>
      </c>
      <c r="C412" t="s">
        <v>303</v>
      </c>
      <c r="D412" s="2">
        <v>0</v>
      </c>
      <c r="E412" s="2">
        <v>-14809830.369999999</v>
      </c>
      <c r="F412" s="2">
        <v>0</v>
      </c>
    </row>
    <row r="413" spans="1:6" x14ac:dyDescent="0.25">
      <c r="A413" s="4">
        <v>44293</v>
      </c>
      <c r="B413" t="s">
        <v>12</v>
      </c>
      <c r="C413" t="s">
        <v>304</v>
      </c>
      <c r="D413" s="2">
        <v>0</v>
      </c>
      <c r="E413" s="2">
        <v>-41984.15</v>
      </c>
      <c r="F413" s="2">
        <v>0</v>
      </c>
    </row>
    <row r="414" spans="1:6" x14ac:dyDescent="0.25">
      <c r="A414" s="4">
        <v>44293</v>
      </c>
      <c r="B414" t="s">
        <v>12</v>
      </c>
      <c r="C414" t="s">
        <v>305</v>
      </c>
      <c r="D414" s="2">
        <v>0</v>
      </c>
      <c r="E414" s="2">
        <v>-355915.95</v>
      </c>
      <c r="F414" s="2">
        <v>0</v>
      </c>
    </row>
    <row r="415" spans="1:6" x14ac:dyDescent="0.25">
      <c r="A415" s="4">
        <v>44293</v>
      </c>
      <c r="B415" t="s">
        <v>12</v>
      </c>
      <c r="C415" t="s">
        <v>306</v>
      </c>
      <c r="D415" s="2">
        <v>0</v>
      </c>
      <c r="E415" s="2">
        <v>-135942.9</v>
      </c>
      <c r="F415" s="2">
        <v>0</v>
      </c>
    </row>
    <row r="416" spans="1:6" x14ac:dyDescent="0.25">
      <c r="A416" s="4">
        <v>44293</v>
      </c>
      <c r="B416" t="s">
        <v>12</v>
      </c>
      <c r="C416" t="s">
        <v>307</v>
      </c>
      <c r="D416" s="2">
        <v>0</v>
      </c>
      <c r="E416" s="2">
        <v>-327057.19</v>
      </c>
      <c r="F416" s="2">
        <v>0</v>
      </c>
    </row>
    <row r="417" spans="1:6" x14ac:dyDescent="0.25">
      <c r="A417" s="4">
        <v>44293</v>
      </c>
      <c r="B417" t="s">
        <v>12</v>
      </c>
      <c r="C417" t="s">
        <v>308</v>
      </c>
      <c r="D417" s="2">
        <v>0</v>
      </c>
      <c r="E417" s="2">
        <v>-30592.14</v>
      </c>
      <c r="F417" s="2">
        <v>0</v>
      </c>
    </row>
    <row r="418" spans="1:6" x14ac:dyDescent="0.25">
      <c r="A418" s="4">
        <v>44293</v>
      </c>
      <c r="B418" t="s">
        <v>12</v>
      </c>
      <c r="C418" t="s">
        <v>309</v>
      </c>
      <c r="D418" s="2">
        <v>0</v>
      </c>
      <c r="E418" s="2">
        <v>-424544.59</v>
      </c>
      <c r="F418" s="2">
        <v>0</v>
      </c>
    </row>
    <row r="419" spans="1:6" x14ac:dyDescent="0.25">
      <c r="A419" s="4">
        <v>44293</v>
      </c>
      <c r="B419" t="s">
        <v>12</v>
      </c>
      <c r="C419" t="s">
        <v>310</v>
      </c>
      <c r="D419" s="2">
        <v>16444997.960000001</v>
      </c>
      <c r="E419" s="2">
        <v>0</v>
      </c>
      <c r="F419" s="2">
        <v>0</v>
      </c>
    </row>
    <row r="420" spans="1:6" x14ac:dyDescent="0.25">
      <c r="A420" s="4">
        <v>44293</v>
      </c>
      <c r="B420" t="s">
        <v>12</v>
      </c>
      <c r="C420" t="s">
        <v>29</v>
      </c>
      <c r="D420" s="2">
        <v>0</v>
      </c>
      <c r="E420" s="2">
        <v>0</v>
      </c>
      <c r="F420" s="2">
        <v>30000</v>
      </c>
    </row>
    <row r="421" spans="1:6" x14ac:dyDescent="0.25">
      <c r="A421" s="4">
        <v>44293</v>
      </c>
      <c r="B421" t="s">
        <v>12</v>
      </c>
      <c r="C421" t="s">
        <v>32</v>
      </c>
      <c r="D421" s="2">
        <v>0</v>
      </c>
      <c r="E421" s="2">
        <v>0</v>
      </c>
      <c r="F421" s="2">
        <v>30000</v>
      </c>
    </row>
    <row r="422" spans="1:6" x14ac:dyDescent="0.25">
      <c r="A422" s="4">
        <v>44294</v>
      </c>
      <c r="B422" t="s">
        <v>12</v>
      </c>
      <c r="C422" t="s">
        <v>311</v>
      </c>
      <c r="D422" s="2">
        <v>0.06</v>
      </c>
      <c r="E422" s="2">
        <v>0</v>
      </c>
      <c r="F422" s="2">
        <v>0</v>
      </c>
    </row>
    <row r="423" spans="1:6" x14ac:dyDescent="0.25">
      <c r="A423" s="4">
        <v>44294</v>
      </c>
      <c r="B423" t="s">
        <v>12</v>
      </c>
      <c r="C423" t="s">
        <v>33</v>
      </c>
      <c r="D423" s="2">
        <v>30000000</v>
      </c>
      <c r="E423" s="2">
        <v>0</v>
      </c>
      <c r="F423" s="2">
        <v>0</v>
      </c>
    </row>
    <row r="424" spans="1:6" x14ac:dyDescent="0.25">
      <c r="A424" s="4">
        <v>44294</v>
      </c>
      <c r="B424" t="s">
        <v>12</v>
      </c>
      <c r="C424" t="s">
        <v>312</v>
      </c>
      <c r="D424" s="2">
        <v>0</v>
      </c>
      <c r="E424" s="2">
        <v>-224888.72</v>
      </c>
      <c r="F424" s="2">
        <v>0</v>
      </c>
    </row>
    <row r="425" spans="1:6" x14ac:dyDescent="0.25">
      <c r="A425" s="4">
        <v>44294</v>
      </c>
      <c r="B425" t="s">
        <v>12</v>
      </c>
      <c r="C425" t="s">
        <v>313</v>
      </c>
      <c r="D425" s="2">
        <v>0</v>
      </c>
      <c r="E425" s="2">
        <v>-173818.01</v>
      </c>
      <c r="F425" s="2">
        <v>0</v>
      </c>
    </row>
    <row r="426" spans="1:6" x14ac:dyDescent="0.25">
      <c r="A426" s="4">
        <v>44294</v>
      </c>
      <c r="B426" t="s">
        <v>12</v>
      </c>
      <c r="C426" t="s">
        <v>314</v>
      </c>
      <c r="D426" s="2">
        <v>0</v>
      </c>
      <c r="E426" s="2">
        <v>-86032.5</v>
      </c>
      <c r="F426" s="2">
        <v>0</v>
      </c>
    </row>
    <row r="427" spans="1:6" x14ac:dyDescent="0.25">
      <c r="A427" s="4">
        <v>44294</v>
      </c>
      <c r="B427" t="s">
        <v>12</v>
      </c>
      <c r="C427" t="s">
        <v>315</v>
      </c>
      <c r="D427" s="2">
        <v>0</v>
      </c>
      <c r="E427" s="2">
        <v>-41325039.490000002</v>
      </c>
      <c r="F427" s="2">
        <v>0</v>
      </c>
    </row>
    <row r="428" spans="1:6" x14ac:dyDescent="0.25">
      <c r="A428" s="4">
        <v>44294</v>
      </c>
      <c r="B428" t="s">
        <v>12</v>
      </c>
      <c r="C428" t="s">
        <v>316</v>
      </c>
      <c r="D428" s="2">
        <v>0</v>
      </c>
      <c r="E428" s="2">
        <v>-75583.789999999994</v>
      </c>
      <c r="F428" s="2">
        <v>0</v>
      </c>
    </row>
    <row r="429" spans="1:6" x14ac:dyDescent="0.25">
      <c r="A429" s="4">
        <v>44294</v>
      </c>
      <c r="B429" t="s">
        <v>12</v>
      </c>
      <c r="C429" t="s">
        <v>317</v>
      </c>
      <c r="D429" s="2">
        <v>0</v>
      </c>
      <c r="E429" s="2">
        <v>-301986.7</v>
      </c>
      <c r="F429" s="2">
        <v>0</v>
      </c>
    </row>
    <row r="430" spans="1:6" x14ac:dyDescent="0.25">
      <c r="A430" s="4">
        <v>44294</v>
      </c>
      <c r="B430" t="s">
        <v>12</v>
      </c>
      <c r="C430" t="s">
        <v>318</v>
      </c>
      <c r="D430" s="2">
        <v>0</v>
      </c>
      <c r="E430" s="2">
        <v>-254142.09</v>
      </c>
      <c r="F430" s="2">
        <v>0</v>
      </c>
    </row>
    <row r="431" spans="1:6" x14ac:dyDescent="0.25">
      <c r="A431" s="4">
        <v>44294</v>
      </c>
      <c r="B431" t="s">
        <v>12</v>
      </c>
      <c r="C431" t="s">
        <v>319</v>
      </c>
      <c r="D431" s="2">
        <v>0</v>
      </c>
      <c r="E431" s="2">
        <v>-254832.08</v>
      </c>
      <c r="F431" s="2">
        <v>0</v>
      </c>
    </row>
    <row r="432" spans="1:6" x14ac:dyDescent="0.25">
      <c r="A432" s="4">
        <v>44294</v>
      </c>
      <c r="B432" t="s">
        <v>12</v>
      </c>
      <c r="C432" t="s">
        <v>320</v>
      </c>
      <c r="D432" s="2">
        <v>0</v>
      </c>
      <c r="E432" s="2">
        <v>-718158.93</v>
      </c>
      <c r="F432" s="2">
        <v>0</v>
      </c>
    </row>
    <row r="433" spans="1:6" x14ac:dyDescent="0.25">
      <c r="A433" s="4">
        <v>44294</v>
      </c>
      <c r="B433" t="s">
        <v>12</v>
      </c>
      <c r="C433" t="s">
        <v>321</v>
      </c>
      <c r="D433" s="2">
        <v>0</v>
      </c>
      <c r="E433" s="2">
        <v>-661744.68999999994</v>
      </c>
      <c r="F433" s="2">
        <v>0</v>
      </c>
    </row>
    <row r="434" spans="1:6" x14ac:dyDescent="0.25">
      <c r="A434" s="4">
        <v>44294</v>
      </c>
      <c r="B434" t="s">
        <v>12</v>
      </c>
      <c r="C434" t="s">
        <v>322</v>
      </c>
      <c r="D434" s="2">
        <v>0</v>
      </c>
      <c r="E434" s="2">
        <v>-56643.33</v>
      </c>
      <c r="F434" s="2">
        <v>0</v>
      </c>
    </row>
    <row r="435" spans="1:6" x14ac:dyDescent="0.25">
      <c r="A435" s="4">
        <v>44294</v>
      </c>
      <c r="B435" t="s">
        <v>12</v>
      </c>
      <c r="C435" t="s">
        <v>323</v>
      </c>
      <c r="D435" s="2">
        <v>0</v>
      </c>
      <c r="E435" s="2">
        <v>-746422.7</v>
      </c>
      <c r="F435" s="2">
        <v>0</v>
      </c>
    </row>
    <row r="436" spans="1:6" x14ac:dyDescent="0.25">
      <c r="A436" s="4">
        <v>44294</v>
      </c>
      <c r="B436" t="s">
        <v>12</v>
      </c>
      <c r="C436" t="s">
        <v>324</v>
      </c>
      <c r="D436" s="2">
        <v>23690.34</v>
      </c>
      <c r="E436" s="2">
        <v>0</v>
      </c>
      <c r="F436" s="2">
        <v>0</v>
      </c>
    </row>
    <row r="437" spans="1:6" x14ac:dyDescent="0.25">
      <c r="A437" s="4">
        <v>44294</v>
      </c>
      <c r="B437" t="s">
        <v>12</v>
      </c>
      <c r="C437" t="s">
        <v>325</v>
      </c>
      <c r="D437" s="2">
        <v>22829.56</v>
      </c>
      <c r="E437" s="2">
        <v>0</v>
      </c>
      <c r="F437" s="2">
        <v>0</v>
      </c>
    </row>
    <row r="438" spans="1:6" x14ac:dyDescent="0.25">
      <c r="A438" s="4">
        <v>44294</v>
      </c>
      <c r="B438" t="s">
        <v>12</v>
      </c>
      <c r="C438" t="s">
        <v>326</v>
      </c>
      <c r="D438" s="2">
        <v>22128</v>
      </c>
      <c r="E438" s="2">
        <v>0</v>
      </c>
      <c r="F438" s="2">
        <v>0</v>
      </c>
    </row>
    <row r="439" spans="1:6" x14ac:dyDescent="0.25">
      <c r="A439" s="4">
        <v>44294</v>
      </c>
      <c r="B439" t="s">
        <v>12</v>
      </c>
      <c r="C439" t="s">
        <v>327</v>
      </c>
      <c r="D439" s="2">
        <v>14811361.83</v>
      </c>
      <c r="E439" s="2">
        <v>0</v>
      </c>
      <c r="F439" s="2">
        <v>0</v>
      </c>
    </row>
    <row r="440" spans="1:6" x14ac:dyDescent="0.25">
      <c r="A440" s="4">
        <v>44294</v>
      </c>
      <c r="B440" t="s">
        <v>12</v>
      </c>
      <c r="C440" t="s">
        <v>328</v>
      </c>
      <c r="D440" s="2">
        <v>0</v>
      </c>
      <c r="E440" s="2">
        <v>-21.51</v>
      </c>
      <c r="F440" s="2">
        <v>0</v>
      </c>
    </row>
    <row r="441" spans="1:6" x14ac:dyDescent="0.25">
      <c r="A441" s="4">
        <v>44294</v>
      </c>
      <c r="B441" t="s">
        <v>12</v>
      </c>
      <c r="C441" t="s">
        <v>329</v>
      </c>
      <c r="D441" s="2">
        <v>0</v>
      </c>
      <c r="E441" s="2">
        <v>-286.70999999999998</v>
      </c>
      <c r="F441" s="2">
        <v>0</v>
      </c>
    </row>
    <row r="442" spans="1:6" x14ac:dyDescent="0.25">
      <c r="A442" s="4">
        <v>44294</v>
      </c>
      <c r="B442" t="s">
        <v>12</v>
      </c>
      <c r="C442" t="s">
        <v>330</v>
      </c>
      <c r="D442" s="2">
        <v>0</v>
      </c>
      <c r="E442" s="2">
        <v>-408.54</v>
      </c>
      <c r="F442" s="2">
        <v>0</v>
      </c>
    </row>
    <row r="443" spans="1:6" x14ac:dyDescent="0.25">
      <c r="A443" s="4">
        <v>44294</v>
      </c>
      <c r="B443" t="s">
        <v>12</v>
      </c>
      <c r="C443" t="s">
        <v>29</v>
      </c>
      <c r="D443" s="2">
        <v>0</v>
      </c>
      <c r="E443" s="2">
        <v>0</v>
      </c>
      <c r="F443" s="2">
        <v>30000</v>
      </c>
    </row>
    <row r="444" spans="1:6" x14ac:dyDescent="0.25">
      <c r="A444" s="4">
        <v>44294</v>
      </c>
      <c r="B444" t="s">
        <v>12</v>
      </c>
      <c r="C444" t="s">
        <v>32</v>
      </c>
      <c r="D444" s="2">
        <v>0</v>
      </c>
      <c r="E444" s="2">
        <v>0</v>
      </c>
      <c r="F444" s="2">
        <v>30000</v>
      </c>
    </row>
    <row r="445" spans="1:6" x14ac:dyDescent="0.25">
      <c r="A445" s="4">
        <v>44295</v>
      </c>
      <c r="B445" t="s">
        <v>12</v>
      </c>
      <c r="C445" t="s">
        <v>331</v>
      </c>
      <c r="D445" s="2">
        <v>0.04</v>
      </c>
      <c r="E445" s="2">
        <v>0</v>
      </c>
      <c r="F445" s="2">
        <v>0</v>
      </c>
    </row>
    <row r="446" spans="1:6" x14ac:dyDescent="0.25">
      <c r="A446" s="4">
        <v>44295</v>
      </c>
      <c r="B446" t="s">
        <v>12</v>
      </c>
      <c r="C446" t="s">
        <v>332</v>
      </c>
      <c r="D446" s="2">
        <v>0</v>
      </c>
      <c r="E446" s="2">
        <v>-238688.45</v>
      </c>
      <c r="F446" s="2">
        <v>0</v>
      </c>
    </row>
    <row r="447" spans="1:6" x14ac:dyDescent="0.25">
      <c r="A447" s="4">
        <v>44295</v>
      </c>
      <c r="B447" t="s">
        <v>12</v>
      </c>
      <c r="C447" t="s">
        <v>333</v>
      </c>
      <c r="D447" s="2">
        <v>0</v>
      </c>
      <c r="E447" s="2">
        <v>-179050.74</v>
      </c>
      <c r="F447" s="2">
        <v>0</v>
      </c>
    </row>
    <row r="448" spans="1:6" x14ac:dyDescent="0.25">
      <c r="A448" s="4">
        <v>44295</v>
      </c>
      <c r="B448" t="s">
        <v>12</v>
      </c>
      <c r="C448" t="s">
        <v>334</v>
      </c>
      <c r="D448" s="2">
        <v>0</v>
      </c>
      <c r="E448" s="2">
        <v>-858480.64000000001</v>
      </c>
      <c r="F448" s="2">
        <v>0</v>
      </c>
    </row>
    <row r="449" spans="1:6" x14ac:dyDescent="0.25">
      <c r="A449" s="4">
        <v>44295</v>
      </c>
      <c r="B449" t="s">
        <v>12</v>
      </c>
      <c r="C449" t="s">
        <v>335</v>
      </c>
      <c r="D449" s="2">
        <v>0</v>
      </c>
      <c r="E449" s="2">
        <v>-36822751.630000003</v>
      </c>
      <c r="F449" s="2">
        <v>0</v>
      </c>
    </row>
    <row r="450" spans="1:6" x14ac:dyDescent="0.25">
      <c r="A450" s="4">
        <v>44295</v>
      </c>
      <c r="B450" t="s">
        <v>12</v>
      </c>
      <c r="C450" t="s">
        <v>336</v>
      </c>
      <c r="D450" s="2">
        <v>0</v>
      </c>
      <c r="E450" s="2">
        <v>-17260.79</v>
      </c>
      <c r="F450" s="2">
        <v>0</v>
      </c>
    </row>
    <row r="451" spans="1:6" x14ac:dyDescent="0.25">
      <c r="A451" s="4">
        <v>44295</v>
      </c>
      <c r="B451" t="s">
        <v>12</v>
      </c>
      <c r="C451" t="s">
        <v>337</v>
      </c>
      <c r="D451" s="2">
        <v>0</v>
      </c>
      <c r="E451" s="2">
        <v>-596931.46</v>
      </c>
      <c r="F451" s="2">
        <v>0</v>
      </c>
    </row>
    <row r="452" spans="1:6" x14ac:dyDescent="0.25">
      <c r="A452" s="4">
        <v>44295</v>
      </c>
      <c r="B452" t="s">
        <v>12</v>
      </c>
      <c r="C452" t="s">
        <v>338</v>
      </c>
      <c r="D452" s="2">
        <v>0</v>
      </c>
      <c r="E452" s="2">
        <v>-325970.71000000002</v>
      </c>
      <c r="F452" s="2">
        <v>0</v>
      </c>
    </row>
    <row r="453" spans="1:6" x14ac:dyDescent="0.25">
      <c r="A453" s="4">
        <v>44295</v>
      </c>
      <c r="B453" t="s">
        <v>12</v>
      </c>
      <c r="C453" t="s">
        <v>339</v>
      </c>
      <c r="D453" s="2">
        <v>0</v>
      </c>
      <c r="E453" s="2">
        <v>-23178.38</v>
      </c>
      <c r="F453" s="2">
        <v>0</v>
      </c>
    </row>
    <row r="454" spans="1:6" x14ac:dyDescent="0.25">
      <c r="A454" s="4">
        <v>44295</v>
      </c>
      <c r="B454" t="s">
        <v>12</v>
      </c>
      <c r="C454" t="s">
        <v>340</v>
      </c>
      <c r="D454" s="2">
        <v>0</v>
      </c>
      <c r="E454" s="2">
        <v>-707641.68</v>
      </c>
      <c r="F454" s="2">
        <v>0</v>
      </c>
    </row>
    <row r="455" spans="1:6" x14ac:dyDescent="0.25">
      <c r="A455" s="4">
        <v>44295</v>
      </c>
      <c r="B455" t="s">
        <v>12</v>
      </c>
      <c r="C455" t="s">
        <v>341</v>
      </c>
      <c r="D455" s="2">
        <v>0</v>
      </c>
      <c r="E455" s="2">
        <v>-177044.07</v>
      </c>
      <c r="F455" s="2">
        <v>0</v>
      </c>
    </row>
    <row r="456" spans="1:6" x14ac:dyDescent="0.25">
      <c r="A456" s="4">
        <v>44295</v>
      </c>
      <c r="B456" t="s">
        <v>12</v>
      </c>
      <c r="C456" t="s">
        <v>342</v>
      </c>
      <c r="D456" s="2">
        <v>0</v>
      </c>
      <c r="E456" s="2">
        <v>-24004.43</v>
      </c>
      <c r="F456" s="2">
        <v>0</v>
      </c>
    </row>
    <row r="457" spans="1:6" x14ac:dyDescent="0.25">
      <c r="A457" s="4">
        <v>44295</v>
      </c>
      <c r="B457" t="s">
        <v>12</v>
      </c>
      <c r="C457" t="s">
        <v>343</v>
      </c>
      <c r="D457" s="2">
        <v>0</v>
      </c>
      <c r="E457" s="2">
        <v>-296320.75</v>
      </c>
      <c r="F457" s="2">
        <v>0</v>
      </c>
    </row>
    <row r="458" spans="1:6" x14ac:dyDescent="0.25">
      <c r="A458" s="4">
        <v>44295</v>
      </c>
      <c r="B458" t="s">
        <v>12</v>
      </c>
      <c r="C458" t="s">
        <v>344</v>
      </c>
      <c r="D458" s="2">
        <v>0</v>
      </c>
      <c r="E458" s="2">
        <v>-91171.47</v>
      </c>
      <c r="F458" s="2">
        <v>0</v>
      </c>
    </row>
    <row r="459" spans="1:6" x14ac:dyDescent="0.25">
      <c r="A459" s="4">
        <v>44295</v>
      </c>
      <c r="B459" t="s">
        <v>12</v>
      </c>
      <c r="C459" t="s">
        <v>345</v>
      </c>
      <c r="D459" s="2">
        <v>0</v>
      </c>
      <c r="E459" s="2">
        <v>-966724.18</v>
      </c>
      <c r="F459" s="2">
        <v>0</v>
      </c>
    </row>
    <row r="460" spans="1:6" x14ac:dyDescent="0.25">
      <c r="A460" s="4">
        <v>44295</v>
      </c>
      <c r="B460" t="s">
        <v>12</v>
      </c>
      <c r="C460" t="s">
        <v>346</v>
      </c>
      <c r="D460" s="2">
        <v>0</v>
      </c>
      <c r="E460" s="2">
        <v>-2819.43</v>
      </c>
      <c r="F460" s="2">
        <v>0</v>
      </c>
    </row>
    <row r="461" spans="1:6" x14ac:dyDescent="0.25">
      <c r="A461" s="4">
        <v>44295</v>
      </c>
      <c r="B461" t="s">
        <v>12</v>
      </c>
      <c r="C461" t="s">
        <v>347</v>
      </c>
      <c r="D461" s="2">
        <v>4851.2700000000004</v>
      </c>
      <c r="E461" s="2">
        <v>0</v>
      </c>
      <c r="F461" s="2">
        <v>0</v>
      </c>
    </row>
    <row r="462" spans="1:6" x14ac:dyDescent="0.25">
      <c r="A462" s="4">
        <v>44295</v>
      </c>
      <c r="B462" t="s">
        <v>12</v>
      </c>
      <c r="C462" t="s">
        <v>348</v>
      </c>
      <c r="D462" s="2">
        <v>9312.1200000000008</v>
      </c>
      <c r="E462" s="2">
        <v>0</v>
      </c>
      <c r="F462" s="2">
        <v>0</v>
      </c>
    </row>
    <row r="463" spans="1:6" x14ac:dyDescent="0.25">
      <c r="A463" s="4">
        <v>44295</v>
      </c>
      <c r="B463" t="s">
        <v>12</v>
      </c>
      <c r="C463" t="s">
        <v>349</v>
      </c>
      <c r="D463" s="2">
        <v>41329312.840000004</v>
      </c>
      <c r="E463" s="2">
        <v>0</v>
      </c>
      <c r="F463" s="2">
        <v>0</v>
      </c>
    </row>
    <row r="464" spans="1:6" x14ac:dyDescent="0.25">
      <c r="A464" s="4">
        <v>44295</v>
      </c>
      <c r="B464" t="s">
        <v>12</v>
      </c>
      <c r="C464" t="s">
        <v>350</v>
      </c>
      <c r="D464" s="2">
        <v>0</v>
      </c>
      <c r="E464" s="2">
        <v>-15437.46</v>
      </c>
      <c r="F464" s="2">
        <v>0</v>
      </c>
    </row>
    <row r="465" spans="1:6" x14ac:dyDescent="0.25">
      <c r="A465" s="4">
        <v>44295</v>
      </c>
      <c r="B465" t="s">
        <v>12</v>
      </c>
      <c r="C465" t="s">
        <v>29</v>
      </c>
      <c r="D465" s="2">
        <v>0</v>
      </c>
      <c r="E465" s="2">
        <v>0</v>
      </c>
      <c r="F465" s="2">
        <v>30000</v>
      </c>
    </row>
    <row r="466" spans="1:6" x14ac:dyDescent="0.25">
      <c r="A466" s="4">
        <v>44295</v>
      </c>
      <c r="B466" t="s">
        <v>12</v>
      </c>
      <c r="C466" t="s">
        <v>32</v>
      </c>
      <c r="D466" s="2">
        <v>0</v>
      </c>
      <c r="E466" s="2">
        <v>0</v>
      </c>
      <c r="F466" s="2">
        <v>30000</v>
      </c>
    </row>
    <row r="467" spans="1:6" x14ac:dyDescent="0.25">
      <c r="A467" s="4">
        <v>44298</v>
      </c>
      <c r="B467" t="s">
        <v>12</v>
      </c>
      <c r="C467" t="s">
        <v>351</v>
      </c>
      <c r="D467" s="2">
        <v>0.14000000000000001</v>
      </c>
      <c r="E467" s="2">
        <v>0</v>
      </c>
      <c r="F467" s="2">
        <v>0</v>
      </c>
    </row>
    <row r="468" spans="1:6" x14ac:dyDescent="0.25">
      <c r="A468" s="4">
        <v>44298</v>
      </c>
      <c r="B468" t="s">
        <v>12</v>
      </c>
      <c r="C468" t="s">
        <v>352</v>
      </c>
      <c r="D468" s="2">
        <v>0</v>
      </c>
      <c r="E468" s="2">
        <v>-178116.4</v>
      </c>
      <c r="F468" s="2">
        <v>0</v>
      </c>
    </row>
    <row r="469" spans="1:6" x14ac:dyDescent="0.25">
      <c r="A469" s="4">
        <v>44298</v>
      </c>
      <c r="B469" t="s">
        <v>12</v>
      </c>
      <c r="C469" t="s">
        <v>353</v>
      </c>
      <c r="D469" s="2">
        <v>0</v>
      </c>
      <c r="E469" s="2">
        <v>-17584.189999999999</v>
      </c>
      <c r="F469" s="2">
        <v>0</v>
      </c>
    </row>
    <row r="470" spans="1:6" x14ac:dyDescent="0.25">
      <c r="A470" s="4">
        <v>44298</v>
      </c>
      <c r="B470" t="s">
        <v>12</v>
      </c>
      <c r="C470" t="s">
        <v>354</v>
      </c>
      <c r="D470" s="2">
        <v>0</v>
      </c>
      <c r="E470" s="2">
        <v>-223921.93</v>
      </c>
      <c r="F470" s="2">
        <v>0</v>
      </c>
    </row>
    <row r="471" spans="1:6" x14ac:dyDescent="0.25">
      <c r="A471" s="4">
        <v>44298</v>
      </c>
      <c r="B471" t="s">
        <v>12</v>
      </c>
      <c r="C471" t="s">
        <v>355</v>
      </c>
      <c r="D471" s="2">
        <v>0</v>
      </c>
      <c r="E471" s="2">
        <v>-33729717.219999999</v>
      </c>
      <c r="F471" s="2">
        <v>0</v>
      </c>
    </row>
    <row r="472" spans="1:6" x14ac:dyDescent="0.25">
      <c r="A472" s="4">
        <v>44298</v>
      </c>
      <c r="B472" t="s">
        <v>12</v>
      </c>
      <c r="C472" t="s">
        <v>356</v>
      </c>
      <c r="D472" s="2">
        <v>0</v>
      </c>
      <c r="E472" s="2">
        <v>-58097.66</v>
      </c>
      <c r="F472" s="2">
        <v>0</v>
      </c>
    </row>
    <row r="473" spans="1:6" x14ac:dyDescent="0.25">
      <c r="A473" s="4">
        <v>44298</v>
      </c>
      <c r="B473" t="s">
        <v>12</v>
      </c>
      <c r="C473" t="s">
        <v>357</v>
      </c>
      <c r="D473" s="2">
        <v>0</v>
      </c>
      <c r="E473" s="2">
        <v>-655878.81000000006</v>
      </c>
      <c r="F473" s="2">
        <v>0</v>
      </c>
    </row>
    <row r="474" spans="1:6" x14ac:dyDescent="0.25">
      <c r="A474" s="4">
        <v>44298</v>
      </c>
      <c r="B474" t="s">
        <v>12</v>
      </c>
      <c r="C474" t="s">
        <v>358</v>
      </c>
      <c r="D474" s="2">
        <v>0</v>
      </c>
      <c r="E474" s="2">
        <v>-18731.84</v>
      </c>
      <c r="F474" s="2">
        <v>0</v>
      </c>
    </row>
    <row r="475" spans="1:6" x14ac:dyDescent="0.25">
      <c r="A475" s="4">
        <v>44298</v>
      </c>
      <c r="B475" t="s">
        <v>12</v>
      </c>
      <c r="C475" t="s">
        <v>359</v>
      </c>
      <c r="D475" s="2">
        <v>0</v>
      </c>
      <c r="E475" s="2">
        <v>-342699.35</v>
      </c>
      <c r="F475" s="2">
        <v>0</v>
      </c>
    </row>
    <row r="476" spans="1:6" x14ac:dyDescent="0.25">
      <c r="A476" s="4">
        <v>44298</v>
      </c>
      <c r="B476" t="s">
        <v>12</v>
      </c>
      <c r="C476" t="s">
        <v>360</v>
      </c>
      <c r="D476" s="2">
        <v>0</v>
      </c>
      <c r="E476" s="2">
        <v>-531175.37</v>
      </c>
      <c r="F476" s="2">
        <v>0</v>
      </c>
    </row>
    <row r="477" spans="1:6" x14ac:dyDescent="0.25">
      <c r="A477" s="4">
        <v>44298</v>
      </c>
      <c r="B477" t="s">
        <v>12</v>
      </c>
      <c r="C477" t="s">
        <v>361</v>
      </c>
      <c r="D477" s="2">
        <v>0</v>
      </c>
      <c r="E477" s="2">
        <v>-340910.99</v>
      </c>
      <c r="F477" s="2">
        <v>0</v>
      </c>
    </row>
    <row r="478" spans="1:6" x14ac:dyDescent="0.25">
      <c r="A478" s="4">
        <v>44298</v>
      </c>
      <c r="B478" t="s">
        <v>12</v>
      </c>
      <c r="C478" t="s">
        <v>362</v>
      </c>
      <c r="D478" s="2">
        <v>0</v>
      </c>
      <c r="E478" s="2">
        <v>-34480.910000000003</v>
      </c>
      <c r="F478" s="2">
        <v>0</v>
      </c>
    </row>
    <row r="479" spans="1:6" x14ac:dyDescent="0.25">
      <c r="A479" s="4">
        <v>44298</v>
      </c>
      <c r="B479" t="s">
        <v>12</v>
      </c>
      <c r="C479" t="s">
        <v>363</v>
      </c>
      <c r="D479" s="2">
        <v>0</v>
      </c>
      <c r="E479" s="2">
        <v>-695244.87</v>
      </c>
      <c r="F479" s="2">
        <v>0</v>
      </c>
    </row>
    <row r="480" spans="1:6" x14ac:dyDescent="0.25">
      <c r="A480" s="4">
        <v>44298</v>
      </c>
      <c r="B480" t="s">
        <v>12</v>
      </c>
      <c r="C480" t="s">
        <v>364</v>
      </c>
      <c r="D480" s="2">
        <v>36826559.399999999</v>
      </c>
      <c r="E480" s="2">
        <v>0</v>
      </c>
      <c r="F480" s="2">
        <v>0</v>
      </c>
    </row>
    <row r="481" spans="1:6" x14ac:dyDescent="0.25">
      <c r="A481" s="4">
        <v>44298</v>
      </c>
      <c r="B481" t="s">
        <v>12</v>
      </c>
      <c r="C481" t="s">
        <v>29</v>
      </c>
      <c r="D481" s="2">
        <v>0</v>
      </c>
      <c r="E481" s="2">
        <v>0</v>
      </c>
      <c r="F481" s="2">
        <v>30000</v>
      </c>
    </row>
    <row r="482" spans="1:6" x14ac:dyDescent="0.25">
      <c r="A482" s="4">
        <v>44298</v>
      </c>
      <c r="B482" t="s">
        <v>12</v>
      </c>
      <c r="C482" t="s">
        <v>32</v>
      </c>
      <c r="D482" s="2">
        <v>0</v>
      </c>
      <c r="E482" s="2">
        <v>0</v>
      </c>
      <c r="F482" s="2">
        <v>30000</v>
      </c>
    </row>
    <row r="483" spans="1:6" x14ac:dyDescent="0.25">
      <c r="A483" s="4">
        <v>44299</v>
      </c>
      <c r="B483" t="s">
        <v>12</v>
      </c>
      <c r="C483" t="s">
        <v>365</v>
      </c>
      <c r="D483" s="2">
        <v>0.13</v>
      </c>
      <c r="E483" s="2">
        <v>0</v>
      </c>
      <c r="F483" s="2">
        <v>0</v>
      </c>
    </row>
    <row r="484" spans="1:6" x14ac:dyDescent="0.25">
      <c r="A484" s="4">
        <v>44299</v>
      </c>
      <c r="B484" t="s">
        <v>12</v>
      </c>
      <c r="C484" t="s">
        <v>366</v>
      </c>
      <c r="D484" s="2">
        <v>0</v>
      </c>
      <c r="E484" s="2">
        <v>-577675.32999999996</v>
      </c>
      <c r="F484" s="2">
        <v>0</v>
      </c>
    </row>
    <row r="485" spans="1:6" x14ac:dyDescent="0.25">
      <c r="A485" s="4">
        <v>44299</v>
      </c>
      <c r="B485" t="s">
        <v>12</v>
      </c>
      <c r="C485" t="s">
        <v>367</v>
      </c>
      <c r="D485" s="2">
        <v>0</v>
      </c>
      <c r="E485" s="2">
        <v>-874327.29</v>
      </c>
      <c r="F485" s="2">
        <v>0</v>
      </c>
    </row>
    <row r="486" spans="1:6" x14ac:dyDescent="0.25">
      <c r="A486" s="4">
        <v>44299</v>
      </c>
      <c r="B486" t="s">
        <v>12</v>
      </c>
      <c r="C486" t="s">
        <v>368</v>
      </c>
      <c r="D486" s="2">
        <v>0</v>
      </c>
      <c r="E486" s="2">
        <v>-568221.56000000006</v>
      </c>
      <c r="F486" s="2">
        <v>0</v>
      </c>
    </row>
    <row r="487" spans="1:6" x14ac:dyDescent="0.25">
      <c r="A487" s="4">
        <v>44299</v>
      </c>
      <c r="B487" t="s">
        <v>12</v>
      </c>
      <c r="C487" t="s">
        <v>369</v>
      </c>
      <c r="D487" s="2">
        <v>0</v>
      </c>
      <c r="E487" s="2">
        <v>-25967791.149999999</v>
      </c>
      <c r="F487" s="2">
        <v>0</v>
      </c>
    </row>
    <row r="488" spans="1:6" x14ac:dyDescent="0.25">
      <c r="A488" s="4">
        <v>44299</v>
      </c>
      <c r="B488" t="s">
        <v>12</v>
      </c>
      <c r="C488" t="s">
        <v>370</v>
      </c>
      <c r="D488" s="2">
        <v>0</v>
      </c>
      <c r="E488" s="2">
        <v>-21131.16</v>
      </c>
      <c r="F488" s="2">
        <v>0</v>
      </c>
    </row>
    <row r="489" spans="1:6" x14ac:dyDescent="0.25">
      <c r="A489" s="4">
        <v>44299</v>
      </c>
      <c r="B489" t="s">
        <v>12</v>
      </c>
      <c r="C489" t="s">
        <v>371</v>
      </c>
      <c r="D489" s="2">
        <v>0</v>
      </c>
      <c r="E489" s="2">
        <v>-956445.18</v>
      </c>
      <c r="F489" s="2">
        <v>0</v>
      </c>
    </row>
    <row r="490" spans="1:6" x14ac:dyDescent="0.25">
      <c r="A490" s="4">
        <v>44299</v>
      </c>
      <c r="B490" t="s">
        <v>12</v>
      </c>
      <c r="C490" t="s">
        <v>372</v>
      </c>
      <c r="D490" s="2">
        <v>0</v>
      </c>
      <c r="E490" s="2">
        <v>-382389.07</v>
      </c>
      <c r="F490" s="2">
        <v>0</v>
      </c>
    </row>
    <row r="491" spans="1:6" x14ac:dyDescent="0.25">
      <c r="A491" s="4">
        <v>44299</v>
      </c>
      <c r="B491" t="s">
        <v>12</v>
      </c>
      <c r="C491" t="s">
        <v>373</v>
      </c>
      <c r="D491" s="2">
        <v>0</v>
      </c>
      <c r="E491" s="2">
        <v>-1050503.3400000001</v>
      </c>
      <c r="F491" s="2">
        <v>0</v>
      </c>
    </row>
    <row r="492" spans="1:6" x14ac:dyDescent="0.25">
      <c r="A492" s="4">
        <v>44299</v>
      </c>
      <c r="B492" t="s">
        <v>12</v>
      </c>
      <c r="C492" t="s">
        <v>374</v>
      </c>
      <c r="D492" s="2">
        <v>0</v>
      </c>
      <c r="E492" s="2">
        <v>-615293.85</v>
      </c>
      <c r="F492" s="2">
        <v>0</v>
      </c>
    </row>
    <row r="493" spans="1:6" x14ac:dyDescent="0.25">
      <c r="A493" s="4">
        <v>44299</v>
      </c>
      <c r="B493" t="s">
        <v>12</v>
      </c>
      <c r="C493" t="s">
        <v>375</v>
      </c>
      <c r="D493" s="2">
        <v>0</v>
      </c>
      <c r="E493" s="2">
        <v>-597853.22</v>
      </c>
      <c r="F493" s="2">
        <v>0</v>
      </c>
    </row>
    <row r="494" spans="1:6" x14ac:dyDescent="0.25">
      <c r="A494" s="4">
        <v>44299</v>
      </c>
      <c r="B494" t="s">
        <v>12</v>
      </c>
      <c r="C494" t="s">
        <v>376</v>
      </c>
      <c r="D494" s="2">
        <v>0</v>
      </c>
      <c r="E494" s="2">
        <v>-229227.71</v>
      </c>
      <c r="F494" s="2">
        <v>0</v>
      </c>
    </row>
    <row r="495" spans="1:6" x14ac:dyDescent="0.25">
      <c r="A495" s="4">
        <v>44299</v>
      </c>
      <c r="B495" t="s">
        <v>12</v>
      </c>
      <c r="C495" t="s">
        <v>377</v>
      </c>
      <c r="D495" s="2">
        <v>0</v>
      </c>
      <c r="E495" s="2">
        <v>-1891951.39</v>
      </c>
      <c r="F495" s="2">
        <v>0</v>
      </c>
    </row>
    <row r="496" spans="1:6" x14ac:dyDescent="0.25">
      <c r="A496" s="4">
        <v>44299</v>
      </c>
      <c r="B496" t="s">
        <v>12</v>
      </c>
      <c r="C496" t="s">
        <v>378</v>
      </c>
      <c r="D496" s="2">
        <v>0</v>
      </c>
      <c r="E496" s="2">
        <v>-395.03</v>
      </c>
      <c r="F496" s="2">
        <v>0</v>
      </c>
    </row>
    <row r="497" spans="1:6" x14ac:dyDescent="0.25">
      <c r="A497" s="4">
        <v>44299</v>
      </c>
      <c r="B497" t="s">
        <v>12</v>
      </c>
      <c r="C497" t="s">
        <v>379</v>
      </c>
      <c r="D497" s="2">
        <v>33733205.149999999</v>
      </c>
      <c r="E497" s="2">
        <v>0</v>
      </c>
      <c r="F497" s="2">
        <v>0</v>
      </c>
    </row>
    <row r="498" spans="1:6" x14ac:dyDescent="0.25">
      <c r="A498" s="4">
        <v>44299</v>
      </c>
      <c r="B498" t="s">
        <v>12</v>
      </c>
      <c r="C498" t="s">
        <v>29</v>
      </c>
      <c r="D498" s="2">
        <v>0</v>
      </c>
      <c r="E498" s="2">
        <v>0</v>
      </c>
      <c r="F498" s="2">
        <v>30000</v>
      </c>
    </row>
    <row r="499" spans="1:6" x14ac:dyDescent="0.25">
      <c r="A499" s="4">
        <v>44299</v>
      </c>
      <c r="B499" t="s">
        <v>12</v>
      </c>
      <c r="C499" t="s">
        <v>32</v>
      </c>
      <c r="D499" s="2">
        <v>0</v>
      </c>
      <c r="E499" s="2">
        <v>0</v>
      </c>
      <c r="F499" s="2">
        <v>30000</v>
      </c>
    </row>
    <row r="500" spans="1:6" x14ac:dyDescent="0.25">
      <c r="A500" s="4">
        <v>44300</v>
      </c>
      <c r="B500" t="s">
        <v>12</v>
      </c>
      <c r="C500" t="s">
        <v>380</v>
      </c>
      <c r="D500" s="2">
        <v>0.11</v>
      </c>
      <c r="E500" s="2">
        <v>0</v>
      </c>
      <c r="F500" s="2">
        <v>0</v>
      </c>
    </row>
    <row r="501" spans="1:6" x14ac:dyDescent="0.25">
      <c r="A501" s="4">
        <v>44300</v>
      </c>
      <c r="B501" t="s">
        <v>12</v>
      </c>
      <c r="C501" t="s">
        <v>381</v>
      </c>
      <c r="D501" s="2">
        <v>0</v>
      </c>
      <c r="E501" s="2">
        <v>-279284.55</v>
      </c>
      <c r="F501" s="2">
        <v>0</v>
      </c>
    </row>
    <row r="502" spans="1:6" x14ac:dyDescent="0.25">
      <c r="A502" s="4">
        <v>44300</v>
      </c>
      <c r="B502" t="s">
        <v>12</v>
      </c>
      <c r="C502" t="s">
        <v>382</v>
      </c>
      <c r="D502" s="2">
        <v>0</v>
      </c>
      <c r="E502" s="2">
        <v>-373043.92</v>
      </c>
      <c r="F502" s="2">
        <v>0</v>
      </c>
    </row>
    <row r="503" spans="1:6" x14ac:dyDescent="0.25">
      <c r="A503" s="4">
        <v>44300</v>
      </c>
      <c r="B503" t="s">
        <v>12</v>
      </c>
      <c r="C503" t="s">
        <v>383</v>
      </c>
      <c r="D503" s="2">
        <v>0</v>
      </c>
      <c r="E503" s="2">
        <v>-349646.06</v>
      </c>
      <c r="F503" s="2">
        <v>0</v>
      </c>
    </row>
    <row r="504" spans="1:6" x14ac:dyDescent="0.25">
      <c r="A504" s="4">
        <v>44300</v>
      </c>
      <c r="B504" t="s">
        <v>12</v>
      </c>
      <c r="C504" t="s">
        <v>384</v>
      </c>
      <c r="D504" s="2">
        <v>0</v>
      </c>
      <c r="E504" s="2">
        <v>-20019383.449999999</v>
      </c>
      <c r="F504" s="2">
        <v>0</v>
      </c>
    </row>
    <row r="505" spans="1:6" x14ac:dyDescent="0.25">
      <c r="A505" s="4">
        <v>44300</v>
      </c>
      <c r="B505" t="s">
        <v>12</v>
      </c>
      <c r="C505" t="s">
        <v>385</v>
      </c>
      <c r="D505" s="2">
        <v>0</v>
      </c>
      <c r="E505" s="2">
        <v>-8069.57</v>
      </c>
      <c r="F505" s="2">
        <v>0</v>
      </c>
    </row>
    <row r="506" spans="1:6" x14ac:dyDescent="0.25">
      <c r="A506" s="4">
        <v>44300</v>
      </c>
      <c r="B506" t="s">
        <v>12</v>
      </c>
      <c r="C506" t="s">
        <v>386</v>
      </c>
      <c r="D506" s="2">
        <v>0</v>
      </c>
      <c r="E506" s="2">
        <v>-908078.09</v>
      </c>
      <c r="F506" s="2">
        <v>0</v>
      </c>
    </row>
    <row r="507" spans="1:6" x14ac:dyDescent="0.25">
      <c r="A507" s="4">
        <v>44300</v>
      </c>
      <c r="B507" t="s">
        <v>12</v>
      </c>
      <c r="C507" t="s">
        <v>387</v>
      </c>
      <c r="D507" s="2">
        <v>0</v>
      </c>
      <c r="E507" s="2">
        <v>-134693.82999999999</v>
      </c>
      <c r="F507" s="2">
        <v>0</v>
      </c>
    </row>
    <row r="508" spans="1:6" x14ac:dyDescent="0.25">
      <c r="A508" s="4">
        <v>44300</v>
      </c>
      <c r="B508" t="s">
        <v>12</v>
      </c>
      <c r="C508" t="s">
        <v>388</v>
      </c>
      <c r="D508" s="2">
        <v>0</v>
      </c>
      <c r="E508" s="2">
        <v>-58117.97</v>
      </c>
      <c r="F508" s="2">
        <v>0</v>
      </c>
    </row>
    <row r="509" spans="1:6" x14ac:dyDescent="0.25">
      <c r="A509" s="4">
        <v>44300</v>
      </c>
      <c r="B509" t="s">
        <v>12</v>
      </c>
      <c r="C509" t="s">
        <v>389</v>
      </c>
      <c r="D509" s="2">
        <v>0</v>
      </c>
      <c r="E509" s="2">
        <v>-640003.19999999995</v>
      </c>
      <c r="F509" s="2">
        <v>0</v>
      </c>
    </row>
    <row r="510" spans="1:6" x14ac:dyDescent="0.25">
      <c r="A510" s="4">
        <v>44300</v>
      </c>
      <c r="B510" t="s">
        <v>12</v>
      </c>
      <c r="C510" t="s">
        <v>390</v>
      </c>
      <c r="D510" s="2">
        <v>0</v>
      </c>
      <c r="E510" s="2">
        <v>-648742.54</v>
      </c>
      <c r="F510" s="2">
        <v>0</v>
      </c>
    </row>
    <row r="511" spans="1:6" x14ac:dyDescent="0.25">
      <c r="A511" s="4">
        <v>44300</v>
      </c>
      <c r="B511" t="s">
        <v>12</v>
      </c>
      <c r="C511" t="s">
        <v>391</v>
      </c>
      <c r="D511" s="2">
        <v>0</v>
      </c>
      <c r="E511" s="2">
        <v>-566741.5</v>
      </c>
      <c r="F511" s="2">
        <v>0</v>
      </c>
    </row>
    <row r="512" spans="1:6" x14ac:dyDescent="0.25">
      <c r="A512" s="4">
        <v>44300</v>
      </c>
      <c r="B512" t="s">
        <v>12</v>
      </c>
      <c r="C512" t="s">
        <v>392</v>
      </c>
      <c r="D512" s="2">
        <v>0</v>
      </c>
      <c r="E512" s="2">
        <v>-115595.27</v>
      </c>
      <c r="F512" s="2">
        <v>0</v>
      </c>
    </row>
    <row r="513" spans="1:6" x14ac:dyDescent="0.25">
      <c r="A513" s="4">
        <v>44300</v>
      </c>
      <c r="B513" t="s">
        <v>12</v>
      </c>
      <c r="C513" t="s">
        <v>393</v>
      </c>
      <c r="D513" s="2">
        <v>0</v>
      </c>
      <c r="E513" s="2">
        <v>-1869076.59</v>
      </c>
      <c r="F513" s="2">
        <v>0</v>
      </c>
    </row>
    <row r="514" spans="1:6" x14ac:dyDescent="0.25">
      <c r="A514" s="4">
        <v>44300</v>
      </c>
      <c r="B514" t="s">
        <v>12</v>
      </c>
      <c r="C514" t="s">
        <v>394</v>
      </c>
      <c r="D514" s="2">
        <v>25970476.43</v>
      </c>
      <c r="E514" s="2">
        <v>0</v>
      </c>
      <c r="F514" s="2">
        <v>0</v>
      </c>
    </row>
    <row r="515" spans="1:6" x14ac:dyDescent="0.25">
      <c r="A515" s="4">
        <v>44300</v>
      </c>
      <c r="B515" t="s">
        <v>12</v>
      </c>
      <c r="C515" t="s">
        <v>29</v>
      </c>
      <c r="D515" s="2">
        <v>0</v>
      </c>
      <c r="E515" s="2">
        <v>0</v>
      </c>
      <c r="F515" s="2">
        <v>30000</v>
      </c>
    </row>
    <row r="516" spans="1:6" x14ac:dyDescent="0.25">
      <c r="A516" s="4">
        <v>44300</v>
      </c>
      <c r="B516" t="s">
        <v>12</v>
      </c>
      <c r="C516" t="s">
        <v>32</v>
      </c>
      <c r="D516" s="2">
        <v>0</v>
      </c>
      <c r="E516" s="2">
        <v>0</v>
      </c>
      <c r="F516" s="2">
        <v>30000</v>
      </c>
    </row>
    <row r="517" spans="1:6" x14ac:dyDescent="0.25">
      <c r="A517" s="4">
        <v>44301</v>
      </c>
      <c r="B517" t="s">
        <v>12</v>
      </c>
      <c r="C517" t="s">
        <v>395</v>
      </c>
      <c r="D517" s="2">
        <v>0.13</v>
      </c>
      <c r="E517" s="2">
        <v>0</v>
      </c>
      <c r="F517" s="2">
        <v>0</v>
      </c>
    </row>
    <row r="518" spans="1:6" x14ac:dyDescent="0.25">
      <c r="A518" s="4">
        <v>44301</v>
      </c>
      <c r="B518" t="s">
        <v>12</v>
      </c>
      <c r="C518" t="s">
        <v>396</v>
      </c>
      <c r="D518" s="2">
        <v>0</v>
      </c>
      <c r="E518" s="2">
        <v>-571629.68999999994</v>
      </c>
      <c r="F518" s="2">
        <v>0</v>
      </c>
    </row>
    <row r="519" spans="1:6" x14ac:dyDescent="0.25">
      <c r="A519" s="4">
        <v>44301</v>
      </c>
      <c r="B519" t="s">
        <v>12</v>
      </c>
      <c r="C519" t="s">
        <v>397</v>
      </c>
      <c r="D519" s="2">
        <v>0</v>
      </c>
      <c r="E519" s="2">
        <v>-314712.89</v>
      </c>
      <c r="F519" s="2">
        <v>0</v>
      </c>
    </row>
    <row r="520" spans="1:6" x14ac:dyDescent="0.25">
      <c r="A520" s="4">
        <v>44301</v>
      </c>
      <c r="B520" t="s">
        <v>12</v>
      </c>
      <c r="C520" t="s">
        <v>398</v>
      </c>
      <c r="D520" s="2">
        <v>0</v>
      </c>
      <c r="E520" s="2">
        <v>-14934626.73</v>
      </c>
      <c r="F520" s="2">
        <v>0</v>
      </c>
    </row>
    <row r="521" spans="1:6" x14ac:dyDescent="0.25">
      <c r="A521" s="4">
        <v>44301</v>
      </c>
      <c r="B521" t="s">
        <v>12</v>
      </c>
      <c r="C521" t="s">
        <v>399</v>
      </c>
      <c r="D521" s="2">
        <v>0</v>
      </c>
      <c r="E521" s="2">
        <v>-194270.11</v>
      </c>
      <c r="F521" s="2">
        <v>0</v>
      </c>
    </row>
    <row r="522" spans="1:6" x14ac:dyDescent="0.25">
      <c r="A522" s="4">
        <v>44301</v>
      </c>
      <c r="B522" t="s">
        <v>12</v>
      </c>
      <c r="C522" t="s">
        <v>400</v>
      </c>
      <c r="D522" s="2">
        <v>0</v>
      </c>
      <c r="E522" s="2">
        <v>-732191.55</v>
      </c>
      <c r="F522" s="2">
        <v>0</v>
      </c>
    </row>
    <row r="523" spans="1:6" x14ac:dyDescent="0.25">
      <c r="A523" s="4">
        <v>44301</v>
      </c>
      <c r="B523" t="s">
        <v>12</v>
      </c>
      <c r="C523" t="s">
        <v>401</v>
      </c>
      <c r="D523" s="2">
        <v>0</v>
      </c>
      <c r="E523" s="2">
        <v>-548302.35</v>
      </c>
      <c r="F523" s="2">
        <v>0</v>
      </c>
    </row>
    <row r="524" spans="1:6" x14ac:dyDescent="0.25">
      <c r="A524" s="4">
        <v>44301</v>
      </c>
      <c r="B524" t="s">
        <v>12</v>
      </c>
      <c r="C524" t="s">
        <v>402</v>
      </c>
      <c r="D524" s="2">
        <v>0</v>
      </c>
      <c r="E524" s="2">
        <v>-14500.19</v>
      </c>
      <c r="F524" s="2">
        <v>0</v>
      </c>
    </row>
    <row r="525" spans="1:6" x14ac:dyDescent="0.25">
      <c r="A525" s="4">
        <v>44301</v>
      </c>
      <c r="B525" t="s">
        <v>12</v>
      </c>
      <c r="C525" t="s">
        <v>403</v>
      </c>
      <c r="D525" s="2">
        <v>0</v>
      </c>
      <c r="E525" s="2">
        <v>-1033137.27</v>
      </c>
      <c r="F525" s="2">
        <v>0</v>
      </c>
    </row>
    <row r="526" spans="1:6" x14ac:dyDescent="0.25">
      <c r="A526" s="4">
        <v>44301</v>
      </c>
      <c r="B526" t="s">
        <v>12</v>
      </c>
      <c r="C526" t="s">
        <v>404</v>
      </c>
      <c r="D526" s="2">
        <v>0</v>
      </c>
      <c r="E526" s="2">
        <v>-652433.56000000006</v>
      </c>
      <c r="F526" s="2">
        <v>0</v>
      </c>
    </row>
    <row r="527" spans="1:6" x14ac:dyDescent="0.25">
      <c r="A527" s="4">
        <v>44301</v>
      </c>
      <c r="B527" t="s">
        <v>12</v>
      </c>
      <c r="C527" t="s">
        <v>405</v>
      </c>
      <c r="D527" s="2">
        <v>0</v>
      </c>
      <c r="E527" s="2">
        <v>-568841.76</v>
      </c>
      <c r="F527" s="2">
        <v>0</v>
      </c>
    </row>
    <row r="528" spans="1:6" x14ac:dyDescent="0.25">
      <c r="A528" s="4">
        <v>44301</v>
      </c>
      <c r="B528" t="s">
        <v>12</v>
      </c>
      <c r="C528" t="s">
        <v>406</v>
      </c>
      <c r="D528" s="2">
        <v>0</v>
      </c>
      <c r="E528" s="2">
        <v>-64012.37</v>
      </c>
      <c r="F528" s="2">
        <v>0</v>
      </c>
    </row>
    <row r="529" spans="1:6" x14ac:dyDescent="0.25">
      <c r="A529" s="4">
        <v>44301</v>
      </c>
      <c r="B529" t="s">
        <v>12</v>
      </c>
      <c r="C529" t="s">
        <v>407</v>
      </c>
      <c r="D529" s="2">
        <v>0</v>
      </c>
      <c r="E529" s="2">
        <v>-437539.3</v>
      </c>
      <c r="F529" s="2">
        <v>0</v>
      </c>
    </row>
    <row r="530" spans="1:6" x14ac:dyDescent="0.25">
      <c r="A530" s="4">
        <v>44301</v>
      </c>
      <c r="B530" t="s">
        <v>12</v>
      </c>
      <c r="C530" t="s">
        <v>408</v>
      </c>
      <c r="D530" s="2">
        <v>0</v>
      </c>
      <c r="E530" s="2">
        <v>-1338</v>
      </c>
      <c r="F530" s="2">
        <v>0</v>
      </c>
    </row>
    <row r="531" spans="1:6" x14ac:dyDescent="0.25">
      <c r="A531" s="4">
        <v>44301</v>
      </c>
      <c r="B531" t="s">
        <v>12</v>
      </c>
      <c r="C531" t="s">
        <v>409</v>
      </c>
      <c r="D531" s="2">
        <v>2048.38</v>
      </c>
      <c r="E531" s="2">
        <v>0</v>
      </c>
      <c r="F531" s="2">
        <v>0</v>
      </c>
    </row>
    <row r="532" spans="1:6" x14ac:dyDescent="0.25">
      <c r="A532" s="4">
        <v>44301</v>
      </c>
      <c r="B532" t="s">
        <v>12</v>
      </c>
      <c r="C532" t="s">
        <v>410</v>
      </c>
      <c r="D532" s="2">
        <v>2447.6799999999998</v>
      </c>
      <c r="E532" s="2">
        <v>0</v>
      </c>
      <c r="F532" s="2">
        <v>0</v>
      </c>
    </row>
    <row r="533" spans="1:6" x14ac:dyDescent="0.25">
      <c r="A533" s="4">
        <v>44301</v>
      </c>
      <c r="B533" t="s">
        <v>12</v>
      </c>
      <c r="C533" t="s">
        <v>411</v>
      </c>
      <c r="D533" s="2">
        <v>3033</v>
      </c>
      <c r="E533" s="2">
        <v>0</v>
      </c>
      <c r="F533" s="2">
        <v>0</v>
      </c>
    </row>
    <row r="534" spans="1:6" x14ac:dyDescent="0.25">
      <c r="A534" s="4">
        <v>44301</v>
      </c>
      <c r="B534" t="s">
        <v>12</v>
      </c>
      <c r="C534" t="s">
        <v>412</v>
      </c>
      <c r="D534" s="2">
        <v>38552.959999999999</v>
      </c>
      <c r="E534" s="2">
        <v>0</v>
      </c>
      <c r="F534" s="2">
        <v>0</v>
      </c>
    </row>
    <row r="535" spans="1:6" x14ac:dyDescent="0.25">
      <c r="A535" s="4">
        <v>44301</v>
      </c>
      <c r="B535" t="s">
        <v>12</v>
      </c>
      <c r="C535" t="s">
        <v>413</v>
      </c>
      <c r="D535" s="2">
        <v>20021453.620000001</v>
      </c>
      <c r="E535" s="2">
        <v>0</v>
      </c>
      <c r="F535" s="2">
        <v>0</v>
      </c>
    </row>
    <row r="536" spans="1:6" x14ac:dyDescent="0.25">
      <c r="A536" s="4">
        <v>44301</v>
      </c>
      <c r="B536" t="s">
        <v>12</v>
      </c>
      <c r="C536" t="s">
        <v>29</v>
      </c>
      <c r="D536" s="2">
        <v>0</v>
      </c>
      <c r="E536" s="2">
        <v>0</v>
      </c>
      <c r="F536" s="2">
        <v>30000</v>
      </c>
    </row>
    <row r="537" spans="1:6" x14ac:dyDescent="0.25">
      <c r="A537" s="4">
        <v>44301</v>
      </c>
      <c r="B537" t="s">
        <v>12</v>
      </c>
      <c r="C537" t="s">
        <v>32</v>
      </c>
      <c r="D537" s="2">
        <v>0</v>
      </c>
      <c r="E537" s="2">
        <v>0</v>
      </c>
      <c r="F537" s="2">
        <v>30000</v>
      </c>
    </row>
    <row r="538" spans="1:6" x14ac:dyDescent="0.25">
      <c r="A538" s="4">
        <v>44302</v>
      </c>
      <c r="B538" t="s">
        <v>12</v>
      </c>
      <c r="C538" t="s">
        <v>414</v>
      </c>
      <c r="D538" s="2">
        <v>0.03</v>
      </c>
      <c r="E538" s="2">
        <v>0</v>
      </c>
      <c r="F538" s="2">
        <v>0</v>
      </c>
    </row>
    <row r="539" spans="1:6" x14ac:dyDescent="0.25">
      <c r="A539" s="4">
        <v>44302</v>
      </c>
      <c r="B539" t="s">
        <v>12</v>
      </c>
      <c r="C539" t="s">
        <v>415</v>
      </c>
      <c r="D539" s="2">
        <v>0</v>
      </c>
      <c r="E539" s="2">
        <v>-639164.88</v>
      </c>
      <c r="F539" s="2">
        <v>0</v>
      </c>
    </row>
    <row r="540" spans="1:6" x14ac:dyDescent="0.25">
      <c r="A540" s="4">
        <v>44302</v>
      </c>
      <c r="B540" t="s">
        <v>12</v>
      </c>
      <c r="C540" t="s">
        <v>416</v>
      </c>
      <c r="D540" s="2">
        <v>0</v>
      </c>
      <c r="E540" s="2">
        <v>-616924.25</v>
      </c>
      <c r="F540" s="2">
        <v>0</v>
      </c>
    </row>
    <row r="541" spans="1:6" x14ac:dyDescent="0.25">
      <c r="A541" s="4">
        <v>44302</v>
      </c>
      <c r="B541" t="s">
        <v>12</v>
      </c>
      <c r="C541" t="s">
        <v>417</v>
      </c>
      <c r="D541" s="2">
        <v>0</v>
      </c>
      <c r="E541" s="2">
        <v>-9585125.0500000007</v>
      </c>
      <c r="F541" s="2">
        <v>0</v>
      </c>
    </row>
    <row r="542" spans="1:6" x14ac:dyDescent="0.25">
      <c r="A542" s="4">
        <v>44302</v>
      </c>
      <c r="B542" t="s">
        <v>12</v>
      </c>
      <c r="C542" t="s">
        <v>418</v>
      </c>
      <c r="D542" s="2">
        <v>0</v>
      </c>
      <c r="E542" s="2">
        <v>-4587.88</v>
      </c>
      <c r="F542" s="2">
        <v>0</v>
      </c>
    </row>
    <row r="543" spans="1:6" x14ac:dyDescent="0.25">
      <c r="A543" s="4">
        <v>44302</v>
      </c>
      <c r="B543" t="s">
        <v>12</v>
      </c>
      <c r="C543" t="s">
        <v>419</v>
      </c>
      <c r="D543" s="2">
        <v>0</v>
      </c>
      <c r="E543" s="2">
        <v>-854741.32</v>
      </c>
      <c r="F543" s="2">
        <v>0</v>
      </c>
    </row>
    <row r="544" spans="1:6" x14ac:dyDescent="0.25">
      <c r="A544" s="4">
        <v>44302</v>
      </c>
      <c r="B544" t="s">
        <v>12</v>
      </c>
      <c r="C544" t="s">
        <v>420</v>
      </c>
      <c r="D544" s="2">
        <v>0</v>
      </c>
      <c r="E544" s="2">
        <v>-379517.23</v>
      </c>
      <c r="F544" s="2">
        <v>0</v>
      </c>
    </row>
    <row r="545" spans="1:6" x14ac:dyDescent="0.25">
      <c r="A545" s="4">
        <v>44302</v>
      </c>
      <c r="B545" t="s">
        <v>12</v>
      </c>
      <c r="C545" t="s">
        <v>421</v>
      </c>
      <c r="D545" s="2">
        <v>0</v>
      </c>
      <c r="E545" s="2">
        <v>-202352.87</v>
      </c>
      <c r="F545" s="2">
        <v>0</v>
      </c>
    </row>
    <row r="546" spans="1:6" x14ac:dyDescent="0.25">
      <c r="A546" s="4">
        <v>44302</v>
      </c>
      <c r="B546" t="s">
        <v>12</v>
      </c>
      <c r="C546" t="s">
        <v>422</v>
      </c>
      <c r="D546" s="2">
        <v>0</v>
      </c>
      <c r="E546" s="2">
        <v>-1037619.99</v>
      </c>
      <c r="F546" s="2">
        <v>0</v>
      </c>
    </row>
    <row r="547" spans="1:6" x14ac:dyDescent="0.25">
      <c r="A547" s="4">
        <v>44302</v>
      </c>
      <c r="B547" t="s">
        <v>12</v>
      </c>
      <c r="C547" t="s">
        <v>423</v>
      </c>
      <c r="D547" s="2">
        <v>0</v>
      </c>
      <c r="E547" s="2">
        <v>-664407.04000000004</v>
      </c>
      <c r="F547" s="2">
        <v>0</v>
      </c>
    </row>
    <row r="548" spans="1:6" x14ac:dyDescent="0.25">
      <c r="A548" s="4">
        <v>44302</v>
      </c>
      <c r="B548" t="s">
        <v>12</v>
      </c>
      <c r="C548" t="s">
        <v>424</v>
      </c>
      <c r="D548" s="2">
        <v>0</v>
      </c>
      <c r="E548" s="2">
        <v>-562775.21</v>
      </c>
      <c r="F548" s="2">
        <v>0</v>
      </c>
    </row>
    <row r="549" spans="1:6" x14ac:dyDescent="0.25">
      <c r="A549" s="4">
        <v>44302</v>
      </c>
      <c r="B549" t="s">
        <v>12</v>
      </c>
      <c r="C549" t="s">
        <v>425</v>
      </c>
      <c r="D549" s="2">
        <v>0</v>
      </c>
      <c r="E549" s="2">
        <v>-388955.41</v>
      </c>
      <c r="F549" s="2">
        <v>0</v>
      </c>
    </row>
    <row r="550" spans="1:6" x14ac:dyDescent="0.25">
      <c r="A550" s="4">
        <v>44302</v>
      </c>
      <c r="B550" t="s">
        <v>12</v>
      </c>
      <c r="C550" t="s">
        <v>426</v>
      </c>
      <c r="D550" s="2">
        <v>14936171.1</v>
      </c>
      <c r="E550" s="2">
        <v>0</v>
      </c>
      <c r="F550" s="2">
        <v>0</v>
      </c>
    </row>
    <row r="551" spans="1:6" x14ac:dyDescent="0.25">
      <c r="A551" s="4">
        <v>44302</v>
      </c>
      <c r="B551" t="s">
        <v>12</v>
      </c>
      <c r="C551" t="s">
        <v>29</v>
      </c>
      <c r="D551" s="2">
        <v>0</v>
      </c>
      <c r="E551" s="2">
        <v>0</v>
      </c>
      <c r="F551" s="2">
        <v>30000</v>
      </c>
    </row>
    <row r="552" spans="1:6" x14ac:dyDescent="0.25">
      <c r="A552" s="4">
        <v>44302</v>
      </c>
      <c r="B552" t="s">
        <v>12</v>
      </c>
      <c r="C552" t="s">
        <v>32</v>
      </c>
      <c r="D552" s="2">
        <v>0</v>
      </c>
      <c r="E552" s="2">
        <v>0</v>
      </c>
      <c r="F552" s="2">
        <v>30000</v>
      </c>
    </row>
    <row r="553" spans="1:6" x14ac:dyDescent="0.25">
      <c r="A553" s="4">
        <v>44305</v>
      </c>
      <c r="B553" t="s">
        <v>12</v>
      </c>
      <c r="C553" t="s">
        <v>427</v>
      </c>
      <c r="D553" s="2">
        <v>0.12</v>
      </c>
      <c r="E553" s="2">
        <v>0</v>
      </c>
      <c r="F553" s="2">
        <v>0</v>
      </c>
    </row>
    <row r="554" spans="1:6" x14ac:dyDescent="0.25">
      <c r="A554" s="4">
        <v>44305</v>
      </c>
      <c r="B554" t="s">
        <v>12</v>
      </c>
      <c r="C554" t="s">
        <v>33</v>
      </c>
      <c r="D554" s="2">
        <v>27000000.010000002</v>
      </c>
      <c r="E554" s="2">
        <v>0</v>
      </c>
      <c r="F554" s="2">
        <v>0</v>
      </c>
    </row>
    <row r="555" spans="1:6" x14ac:dyDescent="0.25">
      <c r="A555" s="4">
        <v>44305</v>
      </c>
      <c r="B555" t="s">
        <v>12</v>
      </c>
      <c r="C555" t="s">
        <v>428</v>
      </c>
      <c r="D555" s="2">
        <v>0</v>
      </c>
      <c r="E555" s="2">
        <v>-705038.39</v>
      </c>
      <c r="F555" s="2">
        <v>0</v>
      </c>
    </row>
    <row r="556" spans="1:6" x14ac:dyDescent="0.25">
      <c r="A556" s="4">
        <v>44305</v>
      </c>
      <c r="B556" t="s">
        <v>12</v>
      </c>
      <c r="C556" t="s">
        <v>429</v>
      </c>
      <c r="D556" s="2">
        <v>0</v>
      </c>
      <c r="E556" s="2">
        <v>-827156.55</v>
      </c>
      <c r="F556" s="2">
        <v>0</v>
      </c>
    </row>
    <row r="557" spans="1:6" x14ac:dyDescent="0.25">
      <c r="A557" s="4">
        <v>44305</v>
      </c>
      <c r="B557" t="s">
        <v>12</v>
      </c>
      <c r="C557" t="s">
        <v>430</v>
      </c>
      <c r="D557" s="2">
        <v>0</v>
      </c>
      <c r="E557" s="2">
        <v>-34260465.490000002</v>
      </c>
      <c r="F557" s="2">
        <v>0</v>
      </c>
    </row>
    <row r="558" spans="1:6" x14ac:dyDescent="0.25">
      <c r="A558" s="4">
        <v>44305</v>
      </c>
      <c r="B558" t="s">
        <v>12</v>
      </c>
      <c r="C558" t="s">
        <v>431</v>
      </c>
      <c r="D558" s="2">
        <v>0</v>
      </c>
      <c r="E558" s="2">
        <v>-157525.69</v>
      </c>
      <c r="F558" s="2">
        <v>0</v>
      </c>
    </row>
    <row r="559" spans="1:6" x14ac:dyDescent="0.25">
      <c r="A559" s="4">
        <v>44305</v>
      </c>
      <c r="B559" t="s">
        <v>12</v>
      </c>
      <c r="C559" t="s">
        <v>432</v>
      </c>
      <c r="D559" s="2">
        <v>0</v>
      </c>
      <c r="E559" s="2">
        <v>-18704.849999999999</v>
      </c>
      <c r="F559" s="2">
        <v>0</v>
      </c>
    </row>
    <row r="560" spans="1:6" x14ac:dyDescent="0.25">
      <c r="A560" s="4">
        <v>44305</v>
      </c>
      <c r="B560" t="s">
        <v>12</v>
      </c>
      <c r="C560" t="s">
        <v>433</v>
      </c>
      <c r="D560" s="2">
        <v>0</v>
      </c>
      <c r="E560" s="2">
        <v>-125786.37</v>
      </c>
      <c r="F560" s="2">
        <v>0</v>
      </c>
    </row>
    <row r="561" spans="1:6" x14ac:dyDescent="0.25">
      <c r="A561" s="4">
        <v>44305</v>
      </c>
      <c r="B561" t="s">
        <v>12</v>
      </c>
      <c r="C561" t="s">
        <v>434</v>
      </c>
      <c r="D561" s="2">
        <v>0</v>
      </c>
      <c r="E561" s="2">
        <v>-169653.06</v>
      </c>
      <c r="F561" s="2">
        <v>0</v>
      </c>
    </row>
    <row r="562" spans="1:6" x14ac:dyDescent="0.25">
      <c r="A562" s="4">
        <v>44305</v>
      </c>
      <c r="B562" t="s">
        <v>12</v>
      </c>
      <c r="C562" t="s">
        <v>435</v>
      </c>
      <c r="D562" s="2">
        <v>0</v>
      </c>
      <c r="E562" s="2">
        <v>-109524.47</v>
      </c>
      <c r="F562" s="2">
        <v>0</v>
      </c>
    </row>
    <row r="563" spans="1:6" x14ac:dyDescent="0.25">
      <c r="A563" s="4">
        <v>44305</v>
      </c>
      <c r="B563" t="s">
        <v>12</v>
      </c>
      <c r="C563" t="s">
        <v>436</v>
      </c>
      <c r="D563" s="2">
        <v>0</v>
      </c>
      <c r="E563" s="2">
        <v>-1586.69</v>
      </c>
      <c r="F563" s="2">
        <v>0</v>
      </c>
    </row>
    <row r="564" spans="1:6" x14ac:dyDescent="0.25">
      <c r="A564" s="4">
        <v>44305</v>
      </c>
      <c r="B564" t="s">
        <v>12</v>
      </c>
      <c r="C564" t="s">
        <v>437</v>
      </c>
      <c r="D564" s="2">
        <v>0</v>
      </c>
      <c r="E564" s="2">
        <v>-62377.23</v>
      </c>
      <c r="F564" s="2">
        <v>0</v>
      </c>
    </row>
    <row r="565" spans="1:6" x14ac:dyDescent="0.25">
      <c r="A565" s="4">
        <v>44305</v>
      </c>
      <c r="B565" t="s">
        <v>12</v>
      </c>
      <c r="C565" t="s">
        <v>438</v>
      </c>
      <c r="D565" s="2">
        <v>0</v>
      </c>
      <c r="E565" s="2">
        <v>-148297.57</v>
      </c>
      <c r="F565" s="2">
        <v>0</v>
      </c>
    </row>
    <row r="566" spans="1:6" x14ac:dyDescent="0.25">
      <c r="A566" s="4">
        <v>44305</v>
      </c>
      <c r="B566" t="s">
        <v>12</v>
      </c>
      <c r="C566" t="s">
        <v>439</v>
      </c>
      <c r="D566" s="2">
        <v>9586116.2300000004</v>
      </c>
      <c r="E566" s="2">
        <v>0</v>
      </c>
      <c r="F566" s="2">
        <v>0</v>
      </c>
    </row>
    <row r="567" spans="1:6" x14ac:dyDescent="0.25">
      <c r="A567" s="4">
        <v>44305</v>
      </c>
      <c r="B567" t="s">
        <v>12</v>
      </c>
      <c r="C567" t="s">
        <v>29</v>
      </c>
      <c r="D567" s="2">
        <v>0</v>
      </c>
      <c r="E567" s="2">
        <v>0</v>
      </c>
      <c r="F567" s="2">
        <v>30000</v>
      </c>
    </row>
    <row r="568" spans="1:6" x14ac:dyDescent="0.25">
      <c r="A568" s="4">
        <v>44305</v>
      </c>
      <c r="B568" t="s">
        <v>12</v>
      </c>
      <c r="C568" t="s">
        <v>32</v>
      </c>
      <c r="D568" s="2">
        <v>0</v>
      </c>
      <c r="E568" s="2">
        <v>0</v>
      </c>
      <c r="F568" s="2">
        <v>30000</v>
      </c>
    </row>
    <row r="569" spans="1:6" x14ac:dyDescent="0.25">
      <c r="A569" s="4">
        <v>44306</v>
      </c>
      <c r="B569" t="s">
        <v>12</v>
      </c>
      <c r="C569" t="s">
        <v>440</v>
      </c>
      <c r="D569" s="2">
        <v>0.06</v>
      </c>
      <c r="E569" s="2">
        <v>0</v>
      </c>
      <c r="F569" s="2">
        <v>0</v>
      </c>
    </row>
    <row r="570" spans="1:6" x14ac:dyDescent="0.25">
      <c r="A570" s="4">
        <v>44306</v>
      </c>
      <c r="B570" t="s">
        <v>12</v>
      </c>
      <c r="C570" t="s">
        <v>441</v>
      </c>
      <c r="D570" s="2">
        <v>1055.18</v>
      </c>
      <c r="E570" s="2">
        <v>0</v>
      </c>
      <c r="F570" s="2">
        <v>0</v>
      </c>
    </row>
    <row r="571" spans="1:6" x14ac:dyDescent="0.25">
      <c r="A571" s="4">
        <v>44306</v>
      </c>
      <c r="B571" t="s">
        <v>12</v>
      </c>
      <c r="C571" t="s">
        <v>442</v>
      </c>
      <c r="D571" s="2">
        <v>0</v>
      </c>
      <c r="E571" s="2">
        <v>-208016.71</v>
      </c>
      <c r="F571" s="2">
        <v>0</v>
      </c>
    </row>
    <row r="572" spans="1:6" x14ac:dyDescent="0.25">
      <c r="A572" s="4">
        <v>44306</v>
      </c>
      <c r="B572" t="s">
        <v>12</v>
      </c>
      <c r="C572" t="s">
        <v>443</v>
      </c>
      <c r="D572" s="2">
        <v>0</v>
      </c>
      <c r="E572" s="2">
        <v>-816993.54</v>
      </c>
      <c r="F572" s="2">
        <v>0</v>
      </c>
    </row>
    <row r="573" spans="1:6" x14ac:dyDescent="0.25">
      <c r="A573" s="4">
        <v>44306</v>
      </c>
      <c r="B573" t="s">
        <v>12</v>
      </c>
      <c r="C573" t="s">
        <v>444</v>
      </c>
      <c r="D573" s="2">
        <v>0</v>
      </c>
      <c r="E573" s="2">
        <v>-8882.14</v>
      </c>
      <c r="F573" s="2">
        <v>0</v>
      </c>
    </row>
    <row r="574" spans="1:6" x14ac:dyDescent="0.25">
      <c r="A574" s="4">
        <v>44306</v>
      </c>
      <c r="B574" t="s">
        <v>12</v>
      </c>
      <c r="C574" t="s">
        <v>445</v>
      </c>
      <c r="D574" s="2">
        <v>0</v>
      </c>
      <c r="E574" s="2">
        <v>-31473481.489999998</v>
      </c>
      <c r="F574" s="2">
        <v>0</v>
      </c>
    </row>
    <row r="575" spans="1:6" x14ac:dyDescent="0.25">
      <c r="A575" s="4">
        <v>44306</v>
      </c>
      <c r="B575" t="s">
        <v>12</v>
      </c>
      <c r="C575" t="s">
        <v>446</v>
      </c>
      <c r="D575" s="2">
        <v>0</v>
      </c>
      <c r="E575" s="2">
        <v>-12592.21</v>
      </c>
      <c r="F575" s="2">
        <v>0</v>
      </c>
    </row>
    <row r="576" spans="1:6" x14ac:dyDescent="0.25">
      <c r="A576" s="4">
        <v>44306</v>
      </c>
      <c r="B576" t="s">
        <v>12</v>
      </c>
      <c r="C576" t="s">
        <v>447</v>
      </c>
      <c r="D576" s="2">
        <v>0</v>
      </c>
      <c r="E576" s="2">
        <v>-271574.43</v>
      </c>
      <c r="F576" s="2">
        <v>0</v>
      </c>
    </row>
    <row r="577" spans="1:6" x14ac:dyDescent="0.25">
      <c r="A577" s="4">
        <v>44306</v>
      </c>
      <c r="B577" t="s">
        <v>12</v>
      </c>
      <c r="C577" t="s">
        <v>448</v>
      </c>
      <c r="D577" s="2">
        <v>0</v>
      </c>
      <c r="E577" s="2">
        <v>-212848.55</v>
      </c>
      <c r="F577" s="2">
        <v>0</v>
      </c>
    </row>
    <row r="578" spans="1:6" x14ac:dyDescent="0.25">
      <c r="A578" s="4">
        <v>44306</v>
      </c>
      <c r="B578" t="s">
        <v>12</v>
      </c>
      <c r="C578" t="s">
        <v>449</v>
      </c>
      <c r="D578" s="2">
        <v>0</v>
      </c>
      <c r="E578" s="2">
        <v>-362459.06</v>
      </c>
      <c r="F578" s="2">
        <v>0</v>
      </c>
    </row>
    <row r="579" spans="1:6" x14ac:dyDescent="0.25">
      <c r="A579" s="4">
        <v>44306</v>
      </c>
      <c r="B579" t="s">
        <v>12</v>
      </c>
      <c r="C579" t="s">
        <v>450</v>
      </c>
      <c r="D579" s="2">
        <v>0</v>
      </c>
      <c r="E579" s="2">
        <v>-558816.82999999996</v>
      </c>
      <c r="F579" s="2">
        <v>0</v>
      </c>
    </row>
    <row r="580" spans="1:6" x14ac:dyDescent="0.25">
      <c r="A580" s="4">
        <v>44306</v>
      </c>
      <c r="B580" t="s">
        <v>12</v>
      </c>
      <c r="C580" t="s">
        <v>451</v>
      </c>
      <c r="D580" s="2">
        <v>0</v>
      </c>
      <c r="E580" s="2">
        <v>-141929.4</v>
      </c>
      <c r="F580" s="2">
        <v>0</v>
      </c>
    </row>
    <row r="581" spans="1:6" x14ac:dyDescent="0.25">
      <c r="A581" s="4">
        <v>44306</v>
      </c>
      <c r="B581" t="s">
        <v>12</v>
      </c>
      <c r="C581" t="s">
        <v>452</v>
      </c>
      <c r="D581" s="2">
        <v>0</v>
      </c>
      <c r="E581" s="2">
        <v>-108318.08</v>
      </c>
      <c r="F581" s="2">
        <v>0</v>
      </c>
    </row>
    <row r="582" spans="1:6" x14ac:dyDescent="0.25">
      <c r="A582" s="4">
        <v>44306</v>
      </c>
      <c r="B582" t="s">
        <v>12</v>
      </c>
      <c r="C582" t="s">
        <v>453</v>
      </c>
      <c r="D582" s="2">
        <v>0</v>
      </c>
      <c r="E582" s="2">
        <v>-87097.06</v>
      </c>
      <c r="F582" s="2">
        <v>0</v>
      </c>
    </row>
    <row r="583" spans="1:6" x14ac:dyDescent="0.25">
      <c r="A583" s="4">
        <v>44306</v>
      </c>
      <c r="B583" t="s">
        <v>12</v>
      </c>
      <c r="C583" t="s">
        <v>454</v>
      </c>
      <c r="D583" s="2">
        <v>0</v>
      </c>
      <c r="E583" s="2">
        <v>-113550.78</v>
      </c>
      <c r="F583" s="2">
        <v>0</v>
      </c>
    </row>
    <row r="584" spans="1:6" x14ac:dyDescent="0.25">
      <c r="A584" s="4">
        <v>44306</v>
      </c>
      <c r="B584" t="s">
        <v>12</v>
      </c>
      <c r="C584" t="s">
        <v>455</v>
      </c>
      <c r="D584" s="2">
        <v>0</v>
      </c>
      <c r="E584" s="2">
        <v>-2000</v>
      </c>
      <c r="F584" s="2">
        <v>0</v>
      </c>
    </row>
    <row r="585" spans="1:6" x14ac:dyDescent="0.25">
      <c r="A585" s="4">
        <v>44306</v>
      </c>
      <c r="B585" t="s">
        <v>12</v>
      </c>
      <c r="C585" t="s">
        <v>456</v>
      </c>
      <c r="D585" s="2">
        <v>113496.73</v>
      </c>
      <c r="E585" s="2">
        <v>0</v>
      </c>
      <c r="F585" s="2">
        <v>0</v>
      </c>
    </row>
    <row r="586" spans="1:6" x14ac:dyDescent="0.25">
      <c r="A586" s="4">
        <v>44306</v>
      </c>
      <c r="B586" t="s">
        <v>12</v>
      </c>
      <c r="C586" t="s">
        <v>457</v>
      </c>
      <c r="D586" s="2">
        <v>34264008.310000002</v>
      </c>
      <c r="E586" s="2">
        <v>0</v>
      </c>
      <c r="F586" s="2">
        <v>0</v>
      </c>
    </row>
    <row r="587" spans="1:6" x14ac:dyDescent="0.25">
      <c r="A587" s="4">
        <v>44306</v>
      </c>
      <c r="B587" t="s">
        <v>12</v>
      </c>
      <c r="C587" t="s">
        <v>29</v>
      </c>
      <c r="D587" s="2">
        <v>0</v>
      </c>
      <c r="E587" s="2">
        <v>0</v>
      </c>
      <c r="F587" s="2">
        <v>30000</v>
      </c>
    </row>
    <row r="588" spans="1:6" x14ac:dyDescent="0.25">
      <c r="A588" s="4">
        <v>44306</v>
      </c>
      <c r="B588" t="s">
        <v>12</v>
      </c>
      <c r="C588" t="s">
        <v>32</v>
      </c>
      <c r="D588" s="2">
        <v>0</v>
      </c>
      <c r="E588" s="2">
        <v>0</v>
      </c>
      <c r="F588" s="2">
        <v>30000</v>
      </c>
    </row>
    <row r="589" spans="1:6" x14ac:dyDescent="0.25">
      <c r="A589" s="4">
        <v>44308</v>
      </c>
      <c r="B589" t="s">
        <v>12</v>
      </c>
      <c r="C589" t="s">
        <v>458</v>
      </c>
      <c r="D589" s="2">
        <v>0.25</v>
      </c>
      <c r="E589" s="2">
        <v>0</v>
      </c>
      <c r="F589" s="2">
        <v>0</v>
      </c>
    </row>
    <row r="590" spans="1:6" x14ac:dyDescent="0.25">
      <c r="A590" s="4">
        <v>44308</v>
      </c>
      <c r="B590" t="s">
        <v>12</v>
      </c>
      <c r="C590" t="s">
        <v>459</v>
      </c>
      <c r="D590" s="2">
        <v>0</v>
      </c>
      <c r="E590" s="2">
        <v>-745271.2</v>
      </c>
      <c r="F590" s="2">
        <v>0</v>
      </c>
    </row>
    <row r="591" spans="1:6" x14ac:dyDescent="0.25">
      <c r="A591" s="4">
        <v>44308</v>
      </c>
      <c r="B591" t="s">
        <v>12</v>
      </c>
      <c r="C591" t="s">
        <v>460</v>
      </c>
      <c r="D591" s="2">
        <v>0</v>
      </c>
      <c r="E591" s="2">
        <v>-28215069.579999998</v>
      </c>
      <c r="F591" s="2">
        <v>0</v>
      </c>
    </row>
    <row r="592" spans="1:6" x14ac:dyDescent="0.25">
      <c r="A592" s="4">
        <v>44308</v>
      </c>
      <c r="B592" t="s">
        <v>12</v>
      </c>
      <c r="C592" t="s">
        <v>461</v>
      </c>
      <c r="D592" s="2">
        <v>0</v>
      </c>
      <c r="E592" s="2">
        <v>-199375.49</v>
      </c>
      <c r="F592" s="2">
        <v>0</v>
      </c>
    </row>
    <row r="593" spans="1:6" x14ac:dyDescent="0.25">
      <c r="A593" s="4">
        <v>44308</v>
      </c>
      <c r="B593" t="s">
        <v>12</v>
      </c>
      <c r="C593" t="s">
        <v>462</v>
      </c>
      <c r="D593" s="2">
        <v>0</v>
      </c>
      <c r="E593" s="2">
        <v>-468923.72</v>
      </c>
      <c r="F593" s="2">
        <v>0</v>
      </c>
    </row>
    <row r="594" spans="1:6" x14ac:dyDescent="0.25">
      <c r="A594" s="4">
        <v>44308</v>
      </c>
      <c r="B594" t="s">
        <v>12</v>
      </c>
      <c r="C594" t="s">
        <v>463</v>
      </c>
      <c r="D594" s="2">
        <v>0</v>
      </c>
      <c r="E594" s="2">
        <v>-864667.82</v>
      </c>
      <c r="F594" s="2">
        <v>0</v>
      </c>
    </row>
    <row r="595" spans="1:6" x14ac:dyDescent="0.25">
      <c r="A595" s="4">
        <v>44308</v>
      </c>
      <c r="B595" t="s">
        <v>12</v>
      </c>
      <c r="C595" t="s">
        <v>464</v>
      </c>
      <c r="D595" s="2">
        <v>0</v>
      </c>
      <c r="E595" s="2">
        <v>-581634.64</v>
      </c>
      <c r="F595" s="2">
        <v>0</v>
      </c>
    </row>
    <row r="596" spans="1:6" x14ac:dyDescent="0.25">
      <c r="A596" s="4">
        <v>44308</v>
      </c>
      <c r="B596" t="s">
        <v>12</v>
      </c>
      <c r="C596" t="s">
        <v>465</v>
      </c>
      <c r="D596" s="2">
        <v>0</v>
      </c>
      <c r="E596" s="2">
        <v>-401793.91</v>
      </c>
      <c r="F596" s="2">
        <v>0</v>
      </c>
    </row>
    <row r="597" spans="1:6" x14ac:dyDescent="0.25">
      <c r="A597" s="4">
        <v>44308</v>
      </c>
      <c r="B597" t="s">
        <v>12</v>
      </c>
      <c r="C597" t="s">
        <v>466</v>
      </c>
      <c r="D597" s="2">
        <v>31476736.109999999</v>
      </c>
      <c r="E597" s="2">
        <v>0</v>
      </c>
      <c r="F597" s="2">
        <v>0</v>
      </c>
    </row>
    <row r="598" spans="1:6" x14ac:dyDescent="0.25">
      <c r="A598" s="4">
        <v>44308</v>
      </c>
      <c r="B598" t="s">
        <v>12</v>
      </c>
      <c r="C598" t="s">
        <v>29</v>
      </c>
      <c r="D598" s="2">
        <v>0</v>
      </c>
      <c r="E598" s="2">
        <v>0</v>
      </c>
      <c r="F598" s="2">
        <v>30000</v>
      </c>
    </row>
    <row r="599" spans="1:6" x14ac:dyDescent="0.25">
      <c r="A599" s="4">
        <v>44308</v>
      </c>
      <c r="B599" t="s">
        <v>12</v>
      </c>
      <c r="C599" t="s">
        <v>32</v>
      </c>
      <c r="D599" s="2">
        <v>0</v>
      </c>
      <c r="E599" s="2">
        <v>0</v>
      </c>
      <c r="F599" s="2">
        <v>30000</v>
      </c>
    </row>
    <row r="600" spans="1:6" x14ac:dyDescent="0.25">
      <c r="A600" s="4">
        <v>44309</v>
      </c>
      <c r="B600" t="s">
        <v>12</v>
      </c>
      <c r="C600" t="s">
        <v>467</v>
      </c>
      <c r="D600" s="2">
        <v>0.12</v>
      </c>
      <c r="E600" s="2">
        <v>0</v>
      </c>
      <c r="F600" s="2">
        <v>0</v>
      </c>
    </row>
    <row r="601" spans="1:6" x14ac:dyDescent="0.25">
      <c r="A601" s="4">
        <v>44309</v>
      </c>
      <c r="B601" t="s">
        <v>12</v>
      </c>
      <c r="C601" t="s">
        <v>468</v>
      </c>
      <c r="D601" s="2">
        <v>0</v>
      </c>
      <c r="E601" s="2">
        <v>-27266993.699999999</v>
      </c>
      <c r="F601" s="2">
        <v>0</v>
      </c>
    </row>
    <row r="602" spans="1:6" x14ac:dyDescent="0.25">
      <c r="A602" s="4">
        <v>44309</v>
      </c>
      <c r="B602" t="s">
        <v>12</v>
      </c>
      <c r="C602" t="s">
        <v>469</v>
      </c>
      <c r="D602" s="2">
        <v>0</v>
      </c>
      <c r="E602" s="2">
        <v>-10040.209999999999</v>
      </c>
      <c r="F602" s="2">
        <v>0</v>
      </c>
    </row>
    <row r="603" spans="1:6" x14ac:dyDescent="0.25">
      <c r="A603" s="4">
        <v>44309</v>
      </c>
      <c r="B603" t="s">
        <v>12</v>
      </c>
      <c r="C603" t="s">
        <v>470</v>
      </c>
      <c r="D603" s="2">
        <v>0</v>
      </c>
      <c r="E603" s="2">
        <v>-482112.29</v>
      </c>
      <c r="F603" s="2">
        <v>0</v>
      </c>
    </row>
    <row r="604" spans="1:6" x14ac:dyDescent="0.25">
      <c r="A604" s="4">
        <v>44309</v>
      </c>
      <c r="B604" t="s">
        <v>12</v>
      </c>
      <c r="C604" t="s">
        <v>471</v>
      </c>
      <c r="D604" s="2">
        <v>0</v>
      </c>
      <c r="E604" s="2">
        <v>-11105.41</v>
      </c>
      <c r="F604" s="2">
        <v>0</v>
      </c>
    </row>
    <row r="605" spans="1:6" x14ac:dyDescent="0.25">
      <c r="A605" s="4">
        <v>44309</v>
      </c>
      <c r="B605" t="s">
        <v>12</v>
      </c>
      <c r="C605" t="s">
        <v>472</v>
      </c>
      <c r="D605" s="2">
        <v>0</v>
      </c>
      <c r="E605" s="2">
        <v>-237286.34</v>
      </c>
      <c r="F605" s="2">
        <v>0</v>
      </c>
    </row>
    <row r="606" spans="1:6" x14ac:dyDescent="0.25">
      <c r="A606" s="4">
        <v>44309</v>
      </c>
      <c r="B606" t="s">
        <v>12</v>
      </c>
      <c r="C606" t="s">
        <v>473</v>
      </c>
      <c r="D606" s="2">
        <v>0</v>
      </c>
      <c r="E606" s="2">
        <v>-229876.71</v>
      </c>
      <c r="F606" s="2">
        <v>0</v>
      </c>
    </row>
    <row r="607" spans="1:6" x14ac:dyDescent="0.25">
      <c r="A607" s="4">
        <v>44309</v>
      </c>
      <c r="B607" t="s">
        <v>12</v>
      </c>
      <c r="C607" t="s">
        <v>474</v>
      </c>
      <c r="D607" s="2">
        <v>19427.28</v>
      </c>
      <c r="E607" s="2">
        <v>0</v>
      </c>
      <c r="F607" s="2">
        <v>0</v>
      </c>
    </row>
    <row r="608" spans="1:6" x14ac:dyDescent="0.25">
      <c r="A608" s="4">
        <v>44309</v>
      </c>
      <c r="B608" t="s">
        <v>12</v>
      </c>
      <c r="C608" t="s">
        <v>475</v>
      </c>
      <c r="D608" s="2">
        <v>28217987.260000002</v>
      </c>
      <c r="E608" s="2">
        <v>0</v>
      </c>
      <c r="F608" s="2">
        <v>0</v>
      </c>
    </row>
    <row r="609" spans="1:6" x14ac:dyDescent="0.25">
      <c r="A609" s="4">
        <v>44309</v>
      </c>
      <c r="B609" t="s">
        <v>12</v>
      </c>
      <c r="C609" t="s">
        <v>29</v>
      </c>
      <c r="D609" s="2">
        <v>0</v>
      </c>
      <c r="E609" s="2">
        <v>0</v>
      </c>
      <c r="F609" s="2">
        <v>30000</v>
      </c>
    </row>
    <row r="610" spans="1:6" x14ac:dyDescent="0.25">
      <c r="A610" s="4">
        <v>44309</v>
      </c>
      <c r="B610" t="s">
        <v>12</v>
      </c>
      <c r="C610" t="s">
        <v>32</v>
      </c>
      <c r="D610" s="2">
        <v>0</v>
      </c>
      <c r="E610" s="2">
        <v>0</v>
      </c>
      <c r="F610" s="2">
        <v>30000</v>
      </c>
    </row>
    <row r="611" spans="1:6" x14ac:dyDescent="0.25">
      <c r="A611" s="4">
        <v>44312</v>
      </c>
      <c r="B611" t="s">
        <v>12</v>
      </c>
      <c r="C611" t="s">
        <v>476</v>
      </c>
      <c r="D611" s="2">
        <v>0.11</v>
      </c>
      <c r="E611" s="2">
        <v>0</v>
      </c>
      <c r="F611" s="2">
        <v>0</v>
      </c>
    </row>
    <row r="612" spans="1:6" x14ac:dyDescent="0.25">
      <c r="A612" s="4">
        <v>44312</v>
      </c>
      <c r="B612" t="s">
        <v>12</v>
      </c>
      <c r="C612" t="s">
        <v>477</v>
      </c>
      <c r="D612" s="2">
        <v>145.99</v>
      </c>
      <c r="E612" s="2">
        <v>0</v>
      </c>
      <c r="F612" s="2">
        <v>0</v>
      </c>
    </row>
    <row r="613" spans="1:6" x14ac:dyDescent="0.25">
      <c r="A613" s="4">
        <v>44312</v>
      </c>
      <c r="B613" t="s">
        <v>12</v>
      </c>
      <c r="C613" t="s">
        <v>33</v>
      </c>
      <c r="D613" s="2">
        <v>11801420.960000001</v>
      </c>
      <c r="E613" s="2">
        <v>0</v>
      </c>
      <c r="F613" s="2">
        <v>0</v>
      </c>
    </row>
    <row r="614" spans="1:6" x14ac:dyDescent="0.25">
      <c r="A614" s="4">
        <v>44312</v>
      </c>
      <c r="B614" t="s">
        <v>12</v>
      </c>
      <c r="C614" t="s">
        <v>478</v>
      </c>
      <c r="D614" s="2">
        <v>0</v>
      </c>
      <c r="E614" s="2">
        <v>-796893.28</v>
      </c>
      <c r="F614" s="2">
        <v>0</v>
      </c>
    </row>
    <row r="615" spans="1:6" x14ac:dyDescent="0.25">
      <c r="A615" s="4">
        <v>44312</v>
      </c>
      <c r="B615" t="s">
        <v>12</v>
      </c>
      <c r="C615" t="s">
        <v>479</v>
      </c>
      <c r="D615" s="2">
        <v>0</v>
      </c>
      <c r="E615" s="2">
        <v>-99751.15</v>
      </c>
      <c r="F615" s="2">
        <v>0</v>
      </c>
    </row>
    <row r="616" spans="1:6" x14ac:dyDescent="0.25">
      <c r="A616" s="4">
        <v>44312</v>
      </c>
      <c r="B616" t="s">
        <v>12</v>
      </c>
      <c r="C616" t="s">
        <v>480</v>
      </c>
      <c r="D616" s="2">
        <v>0</v>
      </c>
      <c r="E616" s="2">
        <v>-36538401.200000003</v>
      </c>
      <c r="F616" s="2">
        <v>0</v>
      </c>
    </row>
    <row r="617" spans="1:6" x14ac:dyDescent="0.25">
      <c r="A617" s="4">
        <v>44312</v>
      </c>
      <c r="B617" t="s">
        <v>12</v>
      </c>
      <c r="C617" t="s">
        <v>481</v>
      </c>
      <c r="D617" s="2">
        <v>0</v>
      </c>
      <c r="E617" s="2">
        <v>-2741.84</v>
      </c>
      <c r="F617" s="2">
        <v>0</v>
      </c>
    </row>
    <row r="618" spans="1:6" x14ac:dyDescent="0.25">
      <c r="A618" s="4">
        <v>44312</v>
      </c>
      <c r="B618" t="s">
        <v>12</v>
      </c>
      <c r="C618" t="s">
        <v>482</v>
      </c>
      <c r="D618" s="2">
        <v>0</v>
      </c>
      <c r="E618" s="2">
        <v>-574291.54</v>
      </c>
      <c r="F618" s="2">
        <v>0</v>
      </c>
    </row>
    <row r="619" spans="1:6" x14ac:dyDescent="0.25">
      <c r="A619" s="4">
        <v>44312</v>
      </c>
      <c r="B619" t="s">
        <v>12</v>
      </c>
      <c r="C619" t="s">
        <v>483</v>
      </c>
      <c r="D619" s="2">
        <v>0</v>
      </c>
      <c r="E619" s="2">
        <v>-4060.26</v>
      </c>
      <c r="F619" s="2">
        <v>0</v>
      </c>
    </row>
    <row r="620" spans="1:6" x14ac:dyDescent="0.25">
      <c r="A620" s="4">
        <v>44312</v>
      </c>
      <c r="B620" t="s">
        <v>12</v>
      </c>
      <c r="C620" t="s">
        <v>484</v>
      </c>
      <c r="D620" s="2">
        <v>0</v>
      </c>
      <c r="E620" s="2">
        <v>-339759.34</v>
      </c>
      <c r="F620" s="2">
        <v>0</v>
      </c>
    </row>
    <row r="621" spans="1:6" x14ac:dyDescent="0.25">
      <c r="A621" s="4">
        <v>44312</v>
      </c>
      <c r="B621" t="s">
        <v>12</v>
      </c>
      <c r="C621" t="s">
        <v>485</v>
      </c>
      <c r="D621" s="2">
        <v>0</v>
      </c>
      <c r="E621" s="2">
        <v>-58427.19</v>
      </c>
      <c r="F621" s="2">
        <v>0</v>
      </c>
    </row>
    <row r="622" spans="1:6" x14ac:dyDescent="0.25">
      <c r="A622" s="4">
        <v>44312</v>
      </c>
      <c r="B622" t="s">
        <v>12</v>
      </c>
      <c r="C622" t="s">
        <v>486</v>
      </c>
      <c r="D622" s="2">
        <v>0</v>
      </c>
      <c r="E622" s="2">
        <v>-417751.52</v>
      </c>
      <c r="F622" s="2">
        <v>0</v>
      </c>
    </row>
    <row r="623" spans="1:6" x14ac:dyDescent="0.25">
      <c r="A623" s="4">
        <v>44312</v>
      </c>
      <c r="B623" t="s">
        <v>12</v>
      </c>
      <c r="C623" t="s">
        <v>487</v>
      </c>
      <c r="D623" s="2">
        <v>0</v>
      </c>
      <c r="E623" s="2">
        <v>-168741.1</v>
      </c>
      <c r="F623" s="2">
        <v>0</v>
      </c>
    </row>
    <row r="624" spans="1:6" x14ac:dyDescent="0.25">
      <c r="A624" s="4">
        <v>44312</v>
      </c>
      <c r="B624" t="s">
        <v>12</v>
      </c>
      <c r="C624" t="s">
        <v>488</v>
      </c>
      <c r="D624" s="2">
        <v>0</v>
      </c>
      <c r="E624" s="2">
        <v>-70196.27</v>
      </c>
      <c r="F624" s="2">
        <v>0</v>
      </c>
    </row>
    <row r="625" spans="1:6" x14ac:dyDescent="0.25">
      <c r="A625" s="4">
        <v>44312</v>
      </c>
      <c r="B625" t="s">
        <v>12</v>
      </c>
      <c r="C625" t="s">
        <v>489</v>
      </c>
      <c r="D625" s="2">
        <v>0</v>
      </c>
      <c r="E625" s="2">
        <v>-200</v>
      </c>
      <c r="F625" s="2">
        <v>0</v>
      </c>
    </row>
    <row r="626" spans="1:6" x14ac:dyDescent="0.25">
      <c r="A626" s="4">
        <v>44312</v>
      </c>
      <c r="B626" t="s">
        <v>12</v>
      </c>
      <c r="C626" t="s">
        <v>490</v>
      </c>
      <c r="D626" s="2">
        <v>27269813.329999998</v>
      </c>
      <c r="E626" s="2">
        <v>0</v>
      </c>
      <c r="F626" s="2">
        <v>0</v>
      </c>
    </row>
    <row r="627" spans="1:6" x14ac:dyDescent="0.25">
      <c r="A627" s="4">
        <v>44312</v>
      </c>
      <c r="B627" t="s">
        <v>12</v>
      </c>
      <c r="C627" t="s">
        <v>491</v>
      </c>
      <c r="D627" s="2">
        <v>0</v>
      </c>
      <c r="E627" s="2">
        <v>-165.7</v>
      </c>
      <c r="F627" s="2">
        <v>0</v>
      </c>
    </row>
    <row r="628" spans="1:6" x14ac:dyDescent="0.25">
      <c r="A628" s="4">
        <v>44312</v>
      </c>
      <c r="B628" t="s">
        <v>12</v>
      </c>
      <c r="C628" t="s">
        <v>29</v>
      </c>
      <c r="D628" s="2">
        <v>0</v>
      </c>
      <c r="E628" s="2">
        <v>0</v>
      </c>
      <c r="F628" s="2">
        <v>30000</v>
      </c>
    </row>
    <row r="629" spans="1:6" x14ac:dyDescent="0.25">
      <c r="A629" s="4">
        <v>44312</v>
      </c>
      <c r="B629" t="s">
        <v>12</v>
      </c>
      <c r="C629" t="s">
        <v>32</v>
      </c>
      <c r="D629" s="2">
        <v>0</v>
      </c>
      <c r="E629" s="2">
        <v>0</v>
      </c>
      <c r="F629" s="2">
        <v>30000</v>
      </c>
    </row>
    <row r="630" spans="1:6" x14ac:dyDescent="0.25">
      <c r="A630" s="4">
        <v>44313</v>
      </c>
      <c r="B630" t="s">
        <v>12</v>
      </c>
      <c r="C630" t="s">
        <v>492</v>
      </c>
      <c r="D630" s="2">
        <v>0.18</v>
      </c>
      <c r="E630" s="2">
        <v>0</v>
      </c>
      <c r="F630" s="2">
        <v>0</v>
      </c>
    </row>
    <row r="631" spans="1:6" x14ac:dyDescent="0.25">
      <c r="A631" s="4">
        <v>44313</v>
      </c>
      <c r="B631" t="s">
        <v>12</v>
      </c>
      <c r="C631" t="s">
        <v>33</v>
      </c>
      <c r="D631" s="2">
        <v>198579.04</v>
      </c>
      <c r="E631" s="2">
        <v>0</v>
      </c>
      <c r="F631" s="2">
        <v>0</v>
      </c>
    </row>
    <row r="632" spans="1:6" x14ac:dyDescent="0.25">
      <c r="A632" s="4">
        <v>44313</v>
      </c>
      <c r="B632" t="s">
        <v>12</v>
      </c>
      <c r="C632" t="s">
        <v>493</v>
      </c>
      <c r="D632" s="2">
        <v>0</v>
      </c>
      <c r="E632" s="2">
        <v>-13946.03</v>
      </c>
      <c r="F632" s="2">
        <v>0</v>
      </c>
    </row>
    <row r="633" spans="1:6" x14ac:dyDescent="0.25">
      <c r="A633" s="4">
        <v>44313</v>
      </c>
      <c r="B633" t="s">
        <v>12</v>
      </c>
      <c r="C633" t="s">
        <v>494</v>
      </c>
      <c r="D633" s="2">
        <v>0</v>
      </c>
      <c r="E633" s="2">
        <v>-35103736.780000001</v>
      </c>
      <c r="F633" s="2">
        <v>0</v>
      </c>
    </row>
    <row r="634" spans="1:6" x14ac:dyDescent="0.25">
      <c r="A634" s="4">
        <v>44313</v>
      </c>
      <c r="B634" t="s">
        <v>12</v>
      </c>
      <c r="C634" t="s">
        <v>495</v>
      </c>
      <c r="D634" s="2">
        <v>0</v>
      </c>
      <c r="E634" s="2">
        <v>-12169.81</v>
      </c>
      <c r="F634" s="2">
        <v>0</v>
      </c>
    </row>
    <row r="635" spans="1:6" x14ac:dyDescent="0.25">
      <c r="A635" s="4">
        <v>44313</v>
      </c>
      <c r="B635" t="s">
        <v>12</v>
      </c>
      <c r="C635" t="s">
        <v>496</v>
      </c>
      <c r="D635" s="2">
        <v>0</v>
      </c>
      <c r="E635" s="2">
        <v>-91710.56</v>
      </c>
      <c r="F635" s="2">
        <v>0</v>
      </c>
    </row>
    <row r="636" spans="1:6" x14ac:dyDescent="0.25">
      <c r="A636" s="4">
        <v>44313</v>
      </c>
      <c r="B636" t="s">
        <v>12</v>
      </c>
      <c r="C636" t="s">
        <v>497</v>
      </c>
      <c r="D636" s="2">
        <v>0</v>
      </c>
      <c r="E636" s="2">
        <v>-623944.27</v>
      </c>
      <c r="F636" s="2">
        <v>0</v>
      </c>
    </row>
    <row r="637" spans="1:6" x14ac:dyDescent="0.25">
      <c r="A637" s="4">
        <v>44313</v>
      </c>
      <c r="B637" t="s">
        <v>12</v>
      </c>
      <c r="C637" t="s">
        <v>498</v>
      </c>
      <c r="D637" s="2">
        <v>0</v>
      </c>
      <c r="E637" s="2">
        <v>-580520.49</v>
      </c>
      <c r="F637" s="2">
        <v>0</v>
      </c>
    </row>
    <row r="638" spans="1:6" x14ac:dyDescent="0.25">
      <c r="A638" s="4">
        <v>44313</v>
      </c>
      <c r="B638" t="s">
        <v>12</v>
      </c>
      <c r="C638" t="s">
        <v>499</v>
      </c>
      <c r="D638" s="2">
        <v>0</v>
      </c>
      <c r="E638" s="2">
        <v>-314730.86</v>
      </c>
      <c r="F638" s="2">
        <v>0</v>
      </c>
    </row>
    <row r="639" spans="1:6" x14ac:dyDescent="0.25">
      <c r="A639" s="4">
        <v>44313</v>
      </c>
      <c r="B639" t="s">
        <v>12</v>
      </c>
      <c r="C639" t="s">
        <v>500</v>
      </c>
      <c r="D639" s="2">
        <v>36542179.579999998</v>
      </c>
      <c r="E639" s="2">
        <v>0</v>
      </c>
      <c r="F639" s="2">
        <v>0</v>
      </c>
    </row>
    <row r="640" spans="1:6" x14ac:dyDescent="0.25">
      <c r="A640" s="4">
        <v>44313</v>
      </c>
      <c r="B640" t="s">
        <v>12</v>
      </c>
      <c r="C640" t="s">
        <v>29</v>
      </c>
      <c r="D640" s="2">
        <v>0</v>
      </c>
      <c r="E640" s="2">
        <v>0</v>
      </c>
      <c r="F640" s="2">
        <v>30000</v>
      </c>
    </row>
    <row r="641" spans="1:6" x14ac:dyDescent="0.25">
      <c r="A641" s="4">
        <v>44313</v>
      </c>
      <c r="B641" t="s">
        <v>12</v>
      </c>
      <c r="C641" t="s">
        <v>32</v>
      </c>
      <c r="D641" s="2">
        <v>0</v>
      </c>
      <c r="E641" s="2">
        <v>0</v>
      </c>
      <c r="F641" s="2">
        <v>30000</v>
      </c>
    </row>
    <row r="642" spans="1:6" x14ac:dyDescent="0.25">
      <c r="A642" s="4">
        <v>44314</v>
      </c>
      <c r="B642" t="s">
        <v>12</v>
      </c>
      <c r="C642" t="s">
        <v>501</v>
      </c>
      <c r="D642" s="2">
        <v>0.45</v>
      </c>
      <c r="E642" s="2">
        <v>0</v>
      </c>
      <c r="F642" s="2">
        <v>0</v>
      </c>
    </row>
    <row r="643" spans="1:6" x14ac:dyDescent="0.25">
      <c r="A643" s="4">
        <v>44314</v>
      </c>
      <c r="B643" t="s">
        <v>12</v>
      </c>
      <c r="C643" t="s">
        <v>502</v>
      </c>
      <c r="D643" s="2">
        <v>0</v>
      </c>
      <c r="E643" s="2">
        <v>-33893057.200000003</v>
      </c>
      <c r="F643" s="2">
        <v>0</v>
      </c>
    </row>
    <row r="644" spans="1:6" x14ac:dyDescent="0.25">
      <c r="A644" s="4">
        <v>44314</v>
      </c>
      <c r="B644" t="s">
        <v>12</v>
      </c>
      <c r="C644" t="s">
        <v>503</v>
      </c>
      <c r="D644" s="2">
        <v>0</v>
      </c>
      <c r="E644" s="2">
        <v>-15485.73</v>
      </c>
      <c r="F644" s="2">
        <v>0</v>
      </c>
    </row>
    <row r="645" spans="1:6" x14ac:dyDescent="0.25">
      <c r="A645" s="4">
        <v>44314</v>
      </c>
      <c r="B645" t="s">
        <v>12</v>
      </c>
      <c r="C645" t="s">
        <v>504</v>
      </c>
      <c r="D645" s="2">
        <v>0</v>
      </c>
      <c r="E645" s="2">
        <v>-457571.44</v>
      </c>
      <c r="F645" s="2">
        <v>0</v>
      </c>
    </row>
    <row r="646" spans="1:6" x14ac:dyDescent="0.25">
      <c r="A646" s="4">
        <v>44314</v>
      </c>
      <c r="B646" t="s">
        <v>12</v>
      </c>
      <c r="C646" t="s">
        <v>505</v>
      </c>
      <c r="D646" s="2">
        <v>0</v>
      </c>
      <c r="E646" s="2">
        <v>-625448.18000000005</v>
      </c>
      <c r="F646" s="2">
        <v>0</v>
      </c>
    </row>
    <row r="647" spans="1:6" x14ac:dyDescent="0.25">
      <c r="A647" s="4">
        <v>44314</v>
      </c>
      <c r="B647" t="s">
        <v>12</v>
      </c>
      <c r="C647" t="s">
        <v>506</v>
      </c>
      <c r="D647" s="2">
        <v>0</v>
      </c>
      <c r="E647" s="2">
        <v>-115804.69</v>
      </c>
      <c r="F647" s="2">
        <v>0</v>
      </c>
    </row>
    <row r="648" spans="1:6" x14ac:dyDescent="0.25">
      <c r="A648" s="4">
        <v>44314</v>
      </c>
      <c r="B648" t="s">
        <v>12</v>
      </c>
      <c r="C648" t="s">
        <v>507</v>
      </c>
      <c r="D648" s="2">
        <v>35107366.789999999</v>
      </c>
      <c r="E648" s="2">
        <v>0</v>
      </c>
      <c r="F648" s="2">
        <v>0</v>
      </c>
    </row>
    <row r="649" spans="1:6" x14ac:dyDescent="0.25">
      <c r="A649" s="4">
        <v>44314</v>
      </c>
      <c r="B649" t="s">
        <v>12</v>
      </c>
      <c r="C649" t="s">
        <v>29</v>
      </c>
      <c r="D649" s="2">
        <v>0</v>
      </c>
      <c r="E649" s="2">
        <v>0</v>
      </c>
      <c r="F649" s="2">
        <v>30000</v>
      </c>
    </row>
    <row r="650" spans="1:6" x14ac:dyDescent="0.25">
      <c r="A650" s="4">
        <v>44314</v>
      </c>
      <c r="B650" t="s">
        <v>12</v>
      </c>
      <c r="C650" t="s">
        <v>32</v>
      </c>
      <c r="D650" s="2">
        <v>0</v>
      </c>
      <c r="E650" s="2">
        <v>0</v>
      </c>
      <c r="F650" s="2">
        <v>30000</v>
      </c>
    </row>
    <row r="651" spans="1:6" x14ac:dyDescent="0.25">
      <c r="A651" s="4">
        <v>44315</v>
      </c>
      <c r="B651" t="s">
        <v>12</v>
      </c>
      <c r="C651" t="s">
        <v>508</v>
      </c>
      <c r="D651" s="2">
        <v>0.63</v>
      </c>
      <c r="E651" s="2">
        <v>0</v>
      </c>
      <c r="F651" s="2">
        <v>0</v>
      </c>
    </row>
    <row r="652" spans="1:6" x14ac:dyDescent="0.25">
      <c r="A652" s="4">
        <v>44315</v>
      </c>
      <c r="B652" t="s">
        <v>12</v>
      </c>
      <c r="C652" t="s">
        <v>509</v>
      </c>
      <c r="D652" s="2">
        <v>0</v>
      </c>
      <c r="E652" s="2">
        <v>-33127540.010000002</v>
      </c>
      <c r="F652" s="2">
        <v>0</v>
      </c>
    </row>
    <row r="653" spans="1:6" x14ac:dyDescent="0.25">
      <c r="A653" s="4">
        <v>44315</v>
      </c>
      <c r="B653" t="s">
        <v>12</v>
      </c>
      <c r="C653" t="s">
        <v>510</v>
      </c>
      <c r="D653" s="2">
        <v>0</v>
      </c>
      <c r="E653" s="2">
        <v>-5812.33</v>
      </c>
      <c r="F653" s="2">
        <v>0</v>
      </c>
    </row>
    <row r="654" spans="1:6" x14ac:dyDescent="0.25">
      <c r="A654" s="4">
        <v>44315</v>
      </c>
      <c r="B654" t="s">
        <v>12</v>
      </c>
      <c r="C654" t="s">
        <v>511</v>
      </c>
      <c r="D654" s="2">
        <v>0</v>
      </c>
      <c r="E654" s="2">
        <v>-487053.03</v>
      </c>
      <c r="F654" s="2">
        <v>0</v>
      </c>
    </row>
    <row r="655" spans="1:6" x14ac:dyDescent="0.25">
      <c r="A655" s="4">
        <v>44315</v>
      </c>
      <c r="B655" t="s">
        <v>12</v>
      </c>
      <c r="C655" t="s">
        <v>512</v>
      </c>
      <c r="D655" s="2">
        <v>0</v>
      </c>
      <c r="E655" s="2">
        <v>-64860.75</v>
      </c>
      <c r="F655" s="2">
        <v>0</v>
      </c>
    </row>
    <row r="656" spans="1:6" x14ac:dyDescent="0.25">
      <c r="A656" s="4">
        <v>44315</v>
      </c>
      <c r="B656" t="s">
        <v>12</v>
      </c>
      <c r="C656" t="s">
        <v>513</v>
      </c>
      <c r="D656" s="2">
        <v>0</v>
      </c>
      <c r="E656" s="2">
        <v>-145796.45000000001</v>
      </c>
      <c r="F656" s="2">
        <v>0</v>
      </c>
    </row>
    <row r="657" spans="1:6" x14ac:dyDescent="0.25">
      <c r="A657" s="4">
        <v>44315</v>
      </c>
      <c r="B657" t="s">
        <v>12</v>
      </c>
      <c r="C657" t="s">
        <v>514</v>
      </c>
      <c r="D657" s="2">
        <v>0</v>
      </c>
      <c r="E657" s="2">
        <v>-65500.08</v>
      </c>
      <c r="F657" s="2">
        <v>0</v>
      </c>
    </row>
    <row r="658" spans="1:6" x14ac:dyDescent="0.25">
      <c r="A658" s="4">
        <v>44315</v>
      </c>
      <c r="B658" t="s">
        <v>12</v>
      </c>
      <c r="C658" t="s">
        <v>515</v>
      </c>
      <c r="D658" s="2">
        <v>33896562.020000003</v>
      </c>
      <c r="E658" s="2">
        <v>0</v>
      </c>
      <c r="F658" s="2">
        <v>0</v>
      </c>
    </row>
    <row r="659" spans="1:6" x14ac:dyDescent="0.25">
      <c r="A659" s="4">
        <v>44315</v>
      </c>
      <c r="B659" t="s">
        <v>12</v>
      </c>
      <c r="C659" t="s">
        <v>29</v>
      </c>
      <c r="D659" s="2">
        <v>0</v>
      </c>
      <c r="E659" s="2">
        <v>0</v>
      </c>
      <c r="F659" s="2">
        <v>30000</v>
      </c>
    </row>
    <row r="660" spans="1:6" x14ac:dyDescent="0.25">
      <c r="A660" s="4">
        <v>44315</v>
      </c>
      <c r="B660" t="s">
        <v>12</v>
      </c>
      <c r="C660" t="s">
        <v>32</v>
      </c>
      <c r="D660" s="2">
        <v>0</v>
      </c>
      <c r="E660" s="2">
        <v>0</v>
      </c>
      <c r="F660" s="2">
        <v>30000</v>
      </c>
    </row>
    <row r="661" spans="1:6" x14ac:dyDescent="0.25">
      <c r="A661" s="4">
        <v>44316</v>
      </c>
      <c r="B661" t="s">
        <v>12</v>
      </c>
      <c r="C661" t="s">
        <v>516</v>
      </c>
      <c r="D661" s="2">
        <v>0.56000000000000005</v>
      </c>
      <c r="E661" s="2">
        <v>0</v>
      </c>
      <c r="F661" s="2">
        <v>0</v>
      </c>
    </row>
    <row r="662" spans="1:6" x14ac:dyDescent="0.25">
      <c r="A662" s="4">
        <v>44316</v>
      </c>
      <c r="B662" t="s">
        <v>12</v>
      </c>
      <c r="C662" t="s">
        <v>517</v>
      </c>
      <c r="D662" s="2">
        <v>0</v>
      </c>
      <c r="E662" s="2">
        <v>-5933.41</v>
      </c>
      <c r="F662" s="2">
        <v>0</v>
      </c>
    </row>
    <row r="663" spans="1:6" x14ac:dyDescent="0.25">
      <c r="A663" s="4">
        <v>44316</v>
      </c>
      <c r="B663" t="s">
        <v>12</v>
      </c>
      <c r="C663" t="s">
        <v>518</v>
      </c>
      <c r="D663" s="2">
        <v>0</v>
      </c>
      <c r="E663" s="2">
        <v>-32147317.960000001</v>
      </c>
      <c r="F663" s="2">
        <v>0</v>
      </c>
    </row>
    <row r="664" spans="1:6" x14ac:dyDescent="0.25">
      <c r="A664" s="4">
        <v>44316</v>
      </c>
      <c r="B664" t="s">
        <v>12</v>
      </c>
      <c r="C664" t="s">
        <v>519</v>
      </c>
      <c r="D664" s="2">
        <v>0</v>
      </c>
      <c r="E664" s="2">
        <v>-14590.67</v>
      </c>
      <c r="F664" s="2">
        <v>0</v>
      </c>
    </row>
    <row r="665" spans="1:6" x14ac:dyDescent="0.25">
      <c r="A665" s="4">
        <v>44316</v>
      </c>
      <c r="B665" t="s">
        <v>12</v>
      </c>
      <c r="C665" t="s">
        <v>520</v>
      </c>
      <c r="D665" s="2">
        <v>0</v>
      </c>
      <c r="E665" s="2">
        <v>-440.39</v>
      </c>
      <c r="F665" s="2">
        <v>0</v>
      </c>
    </row>
    <row r="666" spans="1:6" x14ac:dyDescent="0.25">
      <c r="A666" s="4">
        <v>44316</v>
      </c>
      <c r="B666" t="s">
        <v>12</v>
      </c>
      <c r="C666" t="s">
        <v>521</v>
      </c>
      <c r="D666" s="2">
        <v>0</v>
      </c>
      <c r="E666" s="2">
        <v>-258211.04</v>
      </c>
      <c r="F666" s="2">
        <v>0</v>
      </c>
    </row>
    <row r="667" spans="1:6" x14ac:dyDescent="0.25">
      <c r="A667" s="4">
        <v>44316</v>
      </c>
      <c r="B667" t="s">
        <v>12</v>
      </c>
      <c r="C667" t="s">
        <v>522</v>
      </c>
      <c r="D667" s="2">
        <v>0</v>
      </c>
      <c r="E667" s="2">
        <v>-98730.66</v>
      </c>
      <c r="F667" s="2">
        <v>0</v>
      </c>
    </row>
    <row r="668" spans="1:6" x14ac:dyDescent="0.25">
      <c r="A668" s="4">
        <v>44316</v>
      </c>
      <c r="B668" t="s">
        <v>12</v>
      </c>
      <c r="C668" t="s">
        <v>523</v>
      </c>
      <c r="D668" s="2">
        <v>0</v>
      </c>
      <c r="E668" s="2">
        <v>-603608.31999999995</v>
      </c>
      <c r="F668" s="2">
        <v>0</v>
      </c>
    </row>
    <row r="669" spans="1:6" x14ac:dyDescent="0.25">
      <c r="A669" s="4">
        <v>44316</v>
      </c>
      <c r="B669" t="s">
        <v>12</v>
      </c>
      <c r="C669" t="s">
        <v>524</v>
      </c>
      <c r="D669" s="2">
        <v>0</v>
      </c>
      <c r="E669" s="2">
        <v>-2133.7800000000002</v>
      </c>
      <c r="F669" s="2">
        <v>0</v>
      </c>
    </row>
    <row r="670" spans="1:6" x14ac:dyDescent="0.25">
      <c r="A670" s="4">
        <v>44316</v>
      </c>
      <c r="B670" t="s">
        <v>12</v>
      </c>
      <c r="C670" t="s">
        <v>525</v>
      </c>
      <c r="D670" s="2">
        <v>33130965.670000002</v>
      </c>
      <c r="E670" s="2">
        <v>0</v>
      </c>
      <c r="F670" s="2">
        <v>0</v>
      </c>
    </row>
    <row r="671" spans="1:6" x14ac:dyDescent="0.25">
      <c r="A671" s="4">
        <v>44316</v>
      </c>
      <c r="B671" t="s">
        <v>12</v>
      </c>
      <c r="C671" t="s">
        <v>29</v>
      </c>
      <c r="D671" s="2">
        <v>0</v>
      </c>
      <c r="E671" s="2">
        <v>0</v>
      </c>
      <c r="F671" s="2">
        <v>30000</v>
      </c>
    </row>
    <row r="672" spans="1:6" x14ac:dyDescent="0.25">
      <c r="A672" s="4">
        <v>44316</v>
      </c>
      <c r="B672" t="s">
        <v>12</v>
      </c>
      <c r="C672" t="s">
        <v>32</v>
      </c>
      <c r="D672" s="2">
        <v>0</v>
      </c>
      <c r="E672" s="2">
        <v>0</v>
      </c>
      <c r="F672" s="2">
        <v>30000</v>
      </c>
    </row>
    <row r="673" spans="1:6" x14ac:dyDescent="0.25">
      <c r="A673" s="4">
        <v>44319</v>
      </c>
      <c r="B673" t="s">
        <v>12</v>
      </c>
      <c r="C673" t="s">
        <v>526</v>
      </c>
      <c r="D673" s="2">
        <v>0.69</v>
      </c>
      <c r="E673" s="2">
        <v>0</v>
      </c>
      <c r="F673" s="2">
        <v>0</v>
      </c>
    </row>
    <row r="674" spans="1:6" x14ac:dyDescent="0.25">
      <c r="A674" s="4">
        <v>44319</v>
      </c>
      <c r="B674" t="s">
        <v>12</v>
      </c>
      <c r="C674" t="s">
        <v>527</v>
      </c>
      <c r="D674" s="2">
        <v>0</v>
      </c>
      <c r="E674" s="2">
        <v>-31937450.41</v>
      </c>
      <c r="F674" s="2">
        <v>0</v>
      </c>
    </row>
    <row r="675" spans="1:6" x14ac:dyDescent="0.25">
      <c r="A675" s="4">
        <v>44319</v>
      </c>
      <c r="B675" t="s">
        <v>12</v>
      </c>
      <c r="C675" t="s">
        <v>528</v>
      </c>
      <c r="D675" s="2">
        <v>0</v>
      </c>
      <c r="E675" s="2">
        <v>-28107.43</v>
      </c>
      <c r="F675" s="2">
        <v>0</v>
      </c>
    </row>
    <row r="676" spans="1:6" x14ac:dyDescent="0.25">
      <c r="A676" s="4">
        <v>44319</v>
      </c>
      <c r="B676" t="s">
        <v>12</v>
      </c>
      <c r="C676" t="s">
        <v>529</v>
      </c>
      <c r="D676" s="2">
        <v>0</v>
      </c>
      <c r="E676" s="2">
        <v>-1105.52</v>
      </c>
      <c r="F676" s="2">
        <v>0</v>
      </c>
    </row>
    <row r="677" spans="1:6" x14ac:dyDescent="0.25">
      <c r="A677" s="4">
        <v>44319</v>
      </c>
      <c r="B677" t="s">
        <v>12</v>
      </c>
      <c r="C677" t="s">
        <v>530</v>
      </c>
      <c r="D677" s="2">
        <v>0</v>
      </c>
      <c r="E677" s="2">
        <v>-124809.77</v>
      </c>
      <c r="F677" s="2">
        <v>0</v>
      </c>
    </row>
    <row r="678" spans="1:6" x14ac:dyDescent="0.25">
      <c r="A678" s="4">
        <v>44319</v>
      </c>
      <c r="B678" t="s">
        <v>12</v>
      </c>
      <c r="C678" t="s">
        <v>531</v>
      </c>
      <c r="D678" s="2">
        <v>0</v>
      </c>
      <c r="E678" s="2">
        <v>-14567.36</v>
      </c>
      <c r="F678" s="2">
        <v>0</v>
      </c>
    </row>
    <row r="679" spans="1:6" x14ac:dyDescent="0.25">
      <c r="A679" s="4">
        <v>44319</v>
      </c>
      <c r="B679" t="s">
        <v>12</v>
      </c>
      <c r="C679" t="s">
        <v>532</v>
      </c>
      <c r="D679" s="2">
        <v>0</v>
      </c>
      <c r="E679" s="2">
        <v>-756.44</v>
      </c>
      <c r="F679" s="2">
        <v>0</v>
      </c>
    </row>
    <row r="680" spans="1:6" x14ac:dyDescent="0.25">
      <c r="A680" s="4">
        <v>44319</v>
      </c>
      <c r="B680" t="s">
        <v>12</v>
      </c>
      <c r="C680" t="s">
        <v>533</v>
      </c>
      <c r="D680" s="2">
        <v>0</v>
      </c>
      <c r="E680" s="2">
        <v>-16830.009999999998</v>
      </c>
      <c r="F680" s="2">
        <v>0</v>
      </c>
    </row>
    <row r="681" spans="1:6" x14ac:dyDescent="0.25">
      <c r="A681" s="4">
        <v>44319</v>
      </c>
      <c r="B681" t="s">
        <v>12</v>
      </c>
      <c r="C681" t="s">
        <v>534</v>
      </c>
      <c r="D681" s="2">
        <v>0</v>
      </c>
      <c r="E681" s="2">
        <v>-27016</v>
      </c>
      <c r="F681" s="2">
        <v>0</v>
      </c>
    </row>
    <row r="682" spans="1:6" x14ac:dyDescent="0.25">
      <c r="A682" s="4">
        <v>44319</v>
      </c>
      <c r="B682" t="s">
        <v>12</v>
      </c>
      <c r="C682" t="s">
        <v>535</v>
      </c>
      <c r="D682" s="2">
        <v>32150642.25</v>
      </c>
      <c r="E682" s="2">
        <v>0</v>
      </c>
      <c r="F682" s="2">
        <v>0</v>
      </c>
    </row>
    <row r="683" spans="1:6" x14ac:dyDescent="0.25">
      <c r="A683" s="4">
        <v>44319</v>
      </c>
      <c r="B683" t="s">
        <v>12</v>
      </c>
      <c r="C683" t="s">
        <v>29</v>
      </c>
      <c r="D683" s="2">
        <v>0</v>
      </c>
      <c r="E683" s="2">
        <v>0</v>
      </c>
      <c r="F683" s="2">
        <v>30000</v>
      </c>
    </row>
    <row r="684" spans="1:6" x14ac:dyDescent="0.25">
      <c r="A684" s="4">
        <v>44319</v>
      </c>
      <c r="B684" t="s">
        <v>12</v>
      </c>
      <c r="C684" t="s">
        <v>32</v>
      </c>
      <c r="D684" s="2">
        <v>0</v>
      </c>
      <c r="E684" s="2">
        <v>0</v>
      </c>
      <c r="F684" s="2">
        <v>30000</v>
      </c>
    </row>
    <row r="685" spans="1:6" x14ac:dyDescent="0.25">
      <c r="A685" s="4">
        <v>44320</v>
      </c>
      <c r="B685" t="s">
        <v>12</v>
      </c>
      <c r="C685" t="s">
        <v>536</v>
      </c>
      <c r="D685" s="2">
        <v>0.49</v>
      </c>
      <c r="E685" s="2">
        <v>0</v>
      </c>
      <c r="F685" s="2">
        <v>0</v>
      </c>
    </row>
    <row r="686" spans="1:6" x14ac:dyDescent="0.25">
      <c r="A686" s="4">
        <v>44320</v>
      </c>
      <c r="B686" t="s">
        <v>12</v>
      </c>
      <c r="C686" t="s">
        <v>537</v>
      </c>
      <c r="D686" s="2">
        <v>0</v>
      </c>
      <c r="E686" s="2">
        <v>-30941674.449999999</v>
      </c>
      <c r="F686" s="2">
        <v>0</v>
      </c>
    </row>
    <row r="687" spans="1:6" x14ac:dyDescent="0.25">
      <c r="A687" s="4">
        <v>44320</v>
      </c>
      <c r="B687" t="s">
        <v>12</v>
      </c>
      <c r="C687" t="s">
        <v>538</v>
      </c>
      <c r="D687" s="2">
        <v>0</v>
      </c>
      <c r="E687" s="2">
        <v>-222568.62</v>
      </c>
      <c r="F687" s="2">
        <v>0</v>
      </c>
    </row>
    <row r="688" spans="1:6" x14ac:dyDescent="0.25">
      <c r="A688" s="4">
        <v>44320</v>
      </c>
      <c r="B688" t="s">
        <v>12</v>
      </c>
      <c r="C688" t="s">
        <v>539</v>
      </c>
      <c r="D688" s="2">
        <v>0</v>
      </c>
      <c r="E688" s="2">
        <v>-246246.6</v>
      </c>
      <c r="F688" s="2">
        <v>0</v>
      </c>
    </row>
    <row r="689" spans="1:6" x14ac:dyDescent="0.25">
      <c r="A689" s="4">
        <v>44320</v>
      </c>
      <c r="B689" t="s">
        <v>12</v>
      </c>
      <c r="C689" t="s">
        <v>540</v>
      </c>
      <c r="D689" s="2">
        <v>0</v>
      </c>
      <c r="E689" s="2">
        <v>-3084.49</v>
      </c>
      <c r="F689" s="2">
        <v>0</v>
      </c>
    </row>
    <row r="690" spans="1:6" x14ac:dyDescent="0.25">
      <c r="A690" s="4">
        <v>44320</v>
      </c>
      <c r="B690" t="s">
        <v>12</v>
      </c>
      <c r="C690" t="s">
        <v>541</v>
      </c>
      <c r="D690" s="2">
        <v>0</v>
      </c>
      <c r="E690" s="2">
        <v>-62417.79</v>
      </c>
      <c r="F690" s="2">
        <v>0</v>
      </c>
    </row>
    <row r="691" spans="1:6" x14ac:dyDescent="0.25">
      <c r="A691" s="4">
        <v>44320</v>
      </c>
      <c r="B691" t="s">
        <v>12</v>
      </c>
      <c r="C691" t="s">
        <v>542</v>
      </c>
      <c r="D691" s="2">
        <v>0</v>
      </c>
      <c r="E691" s="2">
        <v>-412589.88</v>
      </c>
      <c r="F691" s="2">
        <v>0</v>
      </c>
    </row>
    <row r="692" spans="1:6" x14ac:dyDescent="0.25">
      <c r="A692" s="4">
        <v>44320</v>
      </c>
      <c r="B692" t="s">
        <v>12</v>
      </c>
      <c r="C692" t="s">
        <v>543</v>
      </c>
      <c r="D692" s="2">
        <v>0</v>
      </c>
      <c r="E692" s="2">
        <v>-50847.3</v>
      </c>
      <c r="F692" s="2">
        <v>0</v>
      </c>
    </row>
    <row r="693" spans="1:6" x14ac:dyDescent="0.25">
      <c r="A693" s="4">
        <v>44320</v>
      </c>
      <c r="B693" t="s">
        <v>12</v>
      </c>
      <c r="C693" t="s">
        <v>544</v>
      </c>
      <c r="D693" s="2">
        <v>0</v>
      </c>
      <c r="E693" s="2">
        <v>-1324.37</v>
      </c>
      <c r="F693" s="2">
        <v>0</v>
      </c>
    </row>
    <row r="694" spans="1:6" x14ac:dyDescent="0.25">
      <c r="A694" s="4">
        <v>44320</v>
      </c>
      <c r="B694" t="s">
        <v>12</v>
      </c>
      <c r="C694" t="s">
        <v>545</v>
      </c>
      <c r="D694" s="2">
        <v>31940753.010000002</v>
      </c>
      <c r="E694" s="2">
        <v>0</v>
      </c>
      <c r="F694" s="2">
        <v>0</v>
      </c>
    </row>
    <row r="695" spans="1:6" x14ac:dyDescent="0.25">
      <c r="A695" s="4">
        <v>44320</v>
      </c>
      <c r="B695" t="s">
        <v>12</v>
      </c>
      <c r="C695" t="s">
        <v>29</v>
      </c>
      <c r="D695" s="2">
        <v>0</v>
      </c>
      <c r="E695" s="2">
        <v>0</v>
      </c>
      <c r="F695" s="2">
        <v>30000</v>
      </c>
    </row>
    <row r="696" spans="1:6" x14ac:dyDescent="0.25">
      <c r="A696" s="4">
        <v>44320</v>
      </c>
      <c r="B696" t="s">
        <v>12</v>
      </c>
      <c r="C696" t="s">
        <v>32</v>
      </c>
      <c r="D696" s="2">
        <v>0</v>
      </c>
      <c r="E696" s="2">
        <v>0</v>
      </c>
      <c r="F696" s="2">
        <v>30000</v>
      </c>
    </row>
    <row r="697" spans="1:6" x14ac:dyDescent="0.25">
      <c r="A697" s="4">
        <v>44321</v>
      </c>
      <c r="B697" t="s">
        <v>12</v>
      </c>
      <c r="C697" t="s">
        <v>546</v>
      </c>
      <c r="D697" s="2">
        <v>0.3</v>
      </c>
      <c r="E697" s="2">
        <v>0</v>
      </c>
      <c r="F697" s="2">
        <v>0</v>
      </c>
    </row>
    <row r="698" spans="1:6" x14ac:dyDescent="0.25">
      <c r="A698" s="4">
        <v>44321</v>
      </c>
      <c r="B698" t="s">
        <v>12</v>
      </c>
      <c r="C698" t="s">
        <v>547</v>
      </c>
      <c r="D698" s="2">
        <v>0</v>
      </c>
      <c r="E698" s="2">
        <v>-29358087.649999999</v>
      </c>
      <c r="F698" s="2">
        <v>0</v>
      </c>
    </row>
    <row r="699" spans="1:6" x14ac:dyDescent="0.25">
      <c r="A699" s="4">
        <v>44321</v>
      </c>
      <c r="B699" t="s">
        <v>12</v>
      </c>
      <c r="C699" t="s">
        <v>548</v>
      </c>
      <c r="D699" s="2">
        <v>0</v>
      </c>
      <c r="E699" s="2">
        <v>-22616.51</v>
      </c>
      <c r="F699" s="2">
        <v>0</v>
      </c>
    </row>
    <row r="700" spans="1:6" x14ac:dyDescent="0.25">
      <c r="A700" s="4">
        <v>44321</v>
      </c>
      <c r="B700" t="s">
        <v>12</v>
      </c>
      <c r="C700" t="s">
        <v>549</v>
      </c>
      <c r="D700" s="2">
        <v>0</v>
      </c>
      <c r="E700" s="2">
        <v>-871853.83</v>
      </c>
      <c r="F700" s="2">
        <v>0</v>
      </c>
    </row>
    <row r="701" spans="1:6" x14ac:dyDescent="0.25">
      <c r="A701" s="4">
        <v>44321</v>
      </c>
      <c r="B701" t="s">
        <v>12</v>
      </c>
      <c r="C701" t="s">
        <v>550</v>
      </c>
      <c r="D701" s="2">
        <v>0</v>
      </c>
      <c r="E701" s="2">
        <v>-1215.1099999999999</v>
      </c>
      <c r="F701" s="2">
        <v>0</v>
      </c>
    </row>
    <row r="702" spans="1:6" x14ac:dyDescent="0.25">
      <c r="A702" s="4">
        <v>44321</v>
      </c>
      <c r="B702" t="s">
        <v>12</v>
      </c>
      <c r="C702" t="s">
        <v>551</v>
      </c>
      <c r="D702" s="2">
        <v>0</v>
      </c>
      <c r="E702" s="2">
        <v>-356576.89</v>
      </c>
      <c r="F702" s="2">
        <v>0</v>
      </c>
    </row>
    <row r="703" spans="1:6" x14ac:dyDescent="0.25">
      <c r="A703" s="4">
        <v>44321</v>
      </c>
      <c r="B703" t="s">
        <v>12</v>
      </c>
      <c r="C703" t="s">
        <v>552</v>
      </c>
      <c r="D703" s="2">
        <v>0</v>
      </c>
      <c r="E703" s="2">
        <v>-327287.07</v>
      </c>
      <c r="F703" s="2">
        <v>0</v>
      </c>
    </row>
    <row r="704" spans="1:6" x14ac:dyDescent="0.25">
      <c r="A704" s="4">
        <v>44321</v>
      </c>
      <c r="B704" t="s">
        <v>12</v>
      </c>
      <c r="C704" t="s">
        <v>553</v>
      </c>
      <c r="D704" s="2">
        <v>0</v>
      </c>
      <c r="E704" s="2">
        <v>-7237.31</v>
      </c>
      <c r="F704" s="2">
        <v>0</v>
      </c>
    </row>
    <row r="705" spans="1:6" x14ac:dyDescent="0.25">
      <c r="A705" s="4">
        <v>44321</v>
      </c>
      <c r="B705" t="s">
        <v>12</v>
      </c>
      <c r="C705" t="s">
        <v>554</v>
      </c>
      <c r="D705" s="2">
        <v>30944874.07</v>
      </c>
      <c r="E705" s="2">
        <v>0</v>
      </c>
      <c r="F705" s="2">
        <v>0</v>
      </c>
    </row>
    <row r="706" spans="1:6" x14ac:dyDescent="0.25">
      <c r="A706" s="4">
        <v>44321</v>
      </c>
      <c r="B706" t="s">
        <v>12</v>
      </c>
      <c r="C706" t="s">
        <v>29</v>
      </c>
      <c r="D706" s="2">
        <v>0</v>
      </c>
      <c r="E706" s="2">
        <v>0</v>
      </c>
      <c r="F706" s="2">
        <v>30000</v>
      </c>
    </row>
    <row r="707" spans="1:6" x14ac:dyDescent="0.25">
      <c r="A707" s="4">
        <v>44321</v>
      </c>
      <c r="B707" t="s">
        <v>12</v>
      </c>
      <c r="C707" t="s">
        <v>32</v>
      </c>
      <c r="D707" s="2">
        <v>0</v>
      </c>
      <c r="E707" s="2">
        <v>0</v>
      </c>
      <c r="F707" s="2">
        <v>30000</v>
      </c>
    </row>
    <row r="708" spans="1:6" x14ac:dyDescent="0.25">
      <c r="A708" s="4">
        <v>44322</v>
      </c>
      <c r="B708" t="s">
        <v>12</v>
      </c>
      <c r="C708" t="s">
        <v>555</v>
      </c>
      <c r="D708" s="2">
        <v>0.25</v>
      </c>
      <c r="E708" s="2">
        <v>0</v>
      </c>
      <c r="F708" s="2">
        <v>0</v>
      </c>
    </row>
    <row r="709" spans="1:6" x14ac:dyDescent="0.25">
      <c r="A709" s="4">
        <v>44322</v>
      </c>
      <c r="B709" t="s">
        <v>12</v>
      </c>
      <c r="C709" t="s">
        <v>556</v>
      </c>
      <c r="D709" s="2">
        <v>0</v>
      </c>
      <c r="E709" s="2">
        <v>-27423882.989999998</v>
      </c>
      <c r="F709" s="2">
        <v>0</v>
      </c>
    </row>
    <row r="710" spans="1:6" x14ac:dyDescent="0.25">
      <c r="A710" s="4">
        <v>44322</v>
      </c>
      <c r="B710" t="s">
        <v>12</v>
      </c>
      <c r="C710" t="s">
        <v>557</v>
      </c>
      <c r="D710" s="2">
        <v>0</v>
      </c>
      <c r="E710" s="2">
        <v>-17855.43</v>
      </c>
      <c r="F710" s="2">
        <v>0</v>
      </c>
    </row>
    <row r="711" spans="1:6" x14ac:dyDescent="0.25">
      <c r="A711" s="4">
        <v>44322</v>
      </c>
      <c r="B711" t="s">
        <v>12</v>
      </c>
      <c r="C711" t="s">
        <v>558</v>
      </c>
      <c r="D711" s="2">
        <v>0</v>
      </c>
      <c r="E711" s="2">
        <v>-686546.45</v>
      </c>
      <c r="F711" s="2">
        <v>0</v>
      </c>
    </row>
    <row r="712" spans="1:6" x14ac:dyDescent="0.25">
      <c r="A712" s="4">
        <v>44322</v>
      </c>
      <c r="B712" t="s">
        <v>12</v>
      </c>
      <c r="C712" t="s">
        <v>559</v>
      </c>
      <c r="D712" s="2">
        <v>0</v>
      </c>
      <c r="E712" s="2">
        <v>-4638.6099999999997</v>
      </c>
      <c r="F712" s="2">
        <v>0</v>
      </c>
    </row>
    <row r="713" spans="1:6" x14ac:dyDescent="0.25">
      <c r="A713" s="4">
        <v>44322</v>
      </c>
      <c r="B713" t="s">
        <v>12</v>
      </c>
      <c r="C713" t="s">
        <v>560</v>
      </c>
      <c r="D713" s="2">
        <v>0</v>
      </c>
      <c r="E713" s="2">
        <v>-508288.57</v>
      </c>
      <c r="F713" s="2">
        <v>0</v>
      </c>
    </row>
    <row r="714" spans="1:6" x14ac:dyDescent="0.25">
      <c r="A714" s="4">
        <v>44322</v>
      </c>
      <c r="B714" t="s">
        <v>12</v>
      </c>
      <c r="C714" t="s">
        <v>561</v>
      </c>
      <c r="D714" s="2">
        <v>0</v>
      </c>
      <c r="E714" s="2">
        <v>-488848.51</v>
      </c>
      <c r="F714" s="2">
        <v>0</v>
      </c>
    </row>
    <row r="715" spans="1:6" x14ac:dyDescent="0.25">
      <c r="A715" s="4">
        <v>44322</v>
      </c>
      <c r="B715" t="s">
        <v>12</v>
      </c>
      <c r="C715" t="s">
        <v>562</v>
      </c>
      <c r="D715" s="2">
        <v>0</v>
      </c>
      <c r="E715" s="2">
        <v>-202928.7</v>
      </c>
      <c r="F715" s="2">
        <v>0</v>
      </c>
    </row>
    <row r="716" spans="1:6" x14ac:dyDescent="0.25">
      <c r="A716" s="4">
        <v>44322</v>
      </c>
      <c r="B716" t="s">
        <v>12</v>
      </c>
      <c r="C716" t="s">
        <v>563</v>
      </c>
      <c r="D716" s="2">
        <v>0</v>
      </c>
      <c r="E716" s="2">
        <v>-28134.5</v>
      </c>
      <c r="F716" s="2">
        <v>0</v>
      </c>
    </row>
    <row r="717" spans="1:6" x14ac:dyDescent="0.25">
      <c r="A717" s="4">
        <v>44322</v>
      </c>
      <c r="B717" t="s">
        <v>12</v>
      </c>
      <c r="C717" t="s">
        <v>564</v>
      </c>
      <c r="D717" s="2">
        <v>29361123.510000002</v>
      </c>
      <c r="E717" s="2">
        <v>0</v>
      </c>
      <c r="F717" s="2">
        <v>0</v>
      </c>
    </row>
    <row r="718" spans="1:6" x14ac:dyDescent="0.25">
      <c r="A718" s="4">
        <v>44322</v>
      </c>
      <c r="B718" t="s">
        <v>12</v>
      </c>
      <c r="C718" t="s">
        <v>29</v>
      </c>
      <c r="D718" s="2">
        <v>0</v>
      </c>
      <c r="E718" s="2">
        <v>0</v>
      </c>
      <c r="F718" s="2">
        <v>30000</v>
      </c>
    </row>
    <row r="719" spans="1:6" x14ac:dyDescent="0.25">
      <c r="A719" s="4">
        <v>44322</v>
      </c>
      <c r="B719" t="s">
        <v>12</v>
      </c>
      <c r="C719" t="s">
        <v>32</v>
      </c>
      <c r="D719" s="2">
        <v>0</v>
      </c>
      <c r="E719" s="2">
        <v>0</v>
      </c>
      <c r="F719" s="2">
        <v>30000</v>
      </c>
    </row>
    <row r="720" spans="1:6" x14ac:dyDescent="0.25">
      <c r="A720" s="4">
        <v>44323</v>
      </c>
      <c r="B720" t="s">
        <v>12</v>
      </c>
      <c r="C720" t="s">
        <v>565</v>
      </c>
      <c r="D720" s="2">
        <v>0.02</v>
      </c>
      <c r="E720" s="2">
        <v>0</v>
      </c>
      <c r="F720" s="2">
        <v>0</v>
      </c>
    </row>
    <row r="721" spans="1:6" x14ac:dyDescent="0.25">
      <c r="A721" s="4">
        <v>44323</v>
      </c>
      <c r="B721" t="s">
        <v>12</v>
      </c>
      <c r="C721" t="s">
        <v>566</v>
      </c>
      <c r="D721" s="2">
        <v>0</v>
      </c>
      <c r="E721" s="2">
        <v>-25370398.670000002</v>
      </c>
      <c r="F721" s="2">
        <v>0</v>
      </c>
    </row>
    <row r="722" spans="1:6" x14ac:dyDescent="0.25">
      <c r="A722" s="4">
        <v>44323</v>
      </c>
      <c r="B722" t="s">
        <v>12</v>
      </c>
      <c r="C722" t="s">
        <v>567</v>
      </c>
      <c r="D722" s="2">
        <v>0</v>
      </c>
      <c r="E722" s="2">
        <v>-103183.83</v>
      </c>
      <c r="F722" s="2">
        <v>0</v>
      </c>
    </row>
    <row r="723" spans="1:6" x14ac:dyDescent="0.25">
      <c r="A723" s="4">
        <v>44323</v>
      </c>
      <c r="B723" t="s">
        <v>12</v>
      </c>
      <c r="C723" t="s">
        <v>568</v>
      </c>
      <c r="D723" s="2">
        <v>0</v>
      </c>
      <c r="E723" s="2">
        <v>-730393.59</v>
      </c>
      <c r="F723" s="2">
        <v>0</v>
      </c>
    </row>
    <row r="724" spans="1:6" x14ac:dyDescent="0.25">
      <c r="A724" s="4">
        <v>44323</v>
      </c>
      <c r="B724" t="s">
        <v>12</v>
      </c>
      <c r="C724" t="s">
        <v>569</v>
      </c>
      <c r="D724" s="2">
        <v>0</v>
      </c>
      <c r="E724" s="2">
        <v>-662.82</v>
      </c>
      <c r="F724" s="2">
        <v>0</v>
      </c>
    </row>
    <row r="725" spans="1:6" x14ac:dyDescent="0.25">
      <c r="A725" s="4">
        <v>44323</v>
      </c>
      <c r="B725" t="s">
        <v>12</v>
      </c>
      <c r="C725" t="s">
        <v>570</v>
      </c>
      <c r="D725" s="2">
        <v>0</v>
      </c>
      <c r="E725" s="2">
        <v>-509680.55</v>
      </c>
      <c r="F725" s="2">
        <v>0</v>
      </c>
    </row>
    <row r="726" spans="1:6" x14ac:dyDescent="0.25">
      <c r="A726" s="4">
        <v>44323</v>
      </c>
      <c r="B726" t="s">
        <v>12</v>
      </c>
      <c r="C726" t="s">
        <v>571</v>
      </c>
      <c r="D726" s="2">
        <v>0</v>
      </c>
      <c r="E726" s="2">
        <v>-725812.6</v>
      </c>
      <c r="F726" s="2">
        <v>0</v>
      </c>
    </row>
    <row r="727" spans="1:6" x14ac:dyDescent="0.25">
      <c r="A727" s="4">
        <v>44323</v>
      </c>
      <c r="B727" t="s">
        <v>12</v>
      </c>
      <c r="C727" t="s">
        <v>572</v>
      </c>
      <c r="D727" s="2">
        <v>0</v>
      </c>
      <c r="E727" s="2">
        <v>-80901.41</v>
      </c>
      <c r="F727" s="2">
        <v>0</v>
      </c>
    </row>
    <row r="728" spans="1:6" x14ac:dyDescent="0.25">
      <c r="A728" s="4">
        <v>44323</v>
      </c>
      <c r="B728" t="s">
        <v>12</v>
      </c>
      <c r="C728" t="s">
        <v>573</v>
      </c>
      <c r="D728" s="2">
        <v>0</v>
      </c>
      <c r="E728" s="2">
        <v>-4621.51</v>
      </c>
      <c r="F728" s="2">
        <v>0</v>
      </c>
    </row>
    <row r="729" spans="1:6" x14ac:dyDescent="0.25">
      <c r="A729" s="4">
        <v>44323</v>
      </c>
      <c r="B729" t="s">
        <v>12</v>
      </c>
      <c r="C729" t="s">
        <v>574</v>
      </c>
      <c r="D729" s="2">
        <v>0</v>
      </c>
      <c r="E729" s="2">
        <v>-9960.51</v>
      </c>
      <c r="F729" s="2">
        <v>0</v>
      </c>
    </row>
    <row r="730" spans="1:6" x14ac:dyDescent="0.25">
      <c r="A730" s="4">
        <v>44323</v>
      </c>
      <c r="B730" t="s">
        <v>12</v>
      </c>
      <c r="C730" t="s">
        <v>575</v>
      </c>
      <c r="D730" s="2">
        <v>37032.660000000003</v>
      </c>
      <c r="E730" s="2">
        <v>0</v>
      </c>
      <c r="F730" s="2">
        <v>0</v>
      </c>
    </row>
    <row r="731" spans="1:6" x14ac:dyDescent="0.25">
      <c r="A731" s="4">
        <v>44323</v>
      </c>
      <c r="B731" t="s">
        <v>12</v>
      </c>
      <c r="C731" t="s">
        <v>576</v>
      </c>
      <c r="D731" s="2">
        <v>59910.48</v>
      </c>
      <c r="E731" s="2">
        <v>0</v>
      </c>
      <c r="F731" s="2">
        <v>0</v>
      </c>
    </row>
    <row r="732" spans="1:6" x14ac:dyDescent="0.25">
      <c r="A732" s="4">
        <v>44323</v>
      </c>
      <c r="B732" t="s">
        <v>12</v>
      </c>
      <c r="C732" t="s">
        <v>577</v>
      </c>
      <c r="D732" s="2">
        <v>61622.5</v>
      </c>
      <c r="E732" s="2">
        <v>0</v>
      </c>
      <c r="F732" s="2">
        <v>0</v>
      </c>
    </row>
    <row r="733" spans="1:6" x14ac:dyDescent="0.25">
      <c r="A733" s="4">
        <v>44323</v>
      </c>
      <c r="B733" t="s">
        <v>12</v>
      </c>
      <c r="C733" t="s">
        <v>578</v>
      </c>
      <c r="D733" s="2">
        <v>27427511.239999998</v>
      </c>
      <c r="E733" s="2">
        <v>0</v>
      </c>
      <c r="F733" s="2">
        <v>0</v>
      </c>
    </row>
    <row r="734" spans="1:6" x14ac:dyDescent="0.25">
      <c r="A734" s="4">
        <v>44323</v>
      </c>
      <c r="B734" t="s">
        <v>12</v>
      </c>
      <c r="C734" t="s">
        <v>328</v>
      </c>
      <c r="D734" s="2">
        <v>0</v>
      </c>
      <c r="E734" s="2">
        <v>-69.67</v>
      </c>
      <c r="F734" s="2">
        <v>0</v>
      </c>
    </row>
    <row r="735" spans="1:6" x14ac:dyDescent="0.25">
      <c r="A735" s="4">
        <v>44323</v>
      </c>
      <c r="B735" t="s">
        <v>12</v>
      </c>
      <c r="C735" t="s">
        <v>329</v>
      </c>
      <c r="D735" s="2">
        <v>0</v>
      </c>
      <c r="E735" s="2">
        <v>-928.82</v>
      </c>
      <c r="F735" s="2">
        <v>0</v>
      </c>
    </row>
    <row r="736" spans="1:6" x14ac:dyDescent="0.25">
      <c r="A736" s="4">
        <v>44323</v>
      </c>
      <c r="B736" t="s">
        <v>12</v>
      </c>
      <c r="C736" t="s">
        <v>350</v>
      </c>
      <c r="D736" s="2">
        <v>0</v>
      </c>
      <c r="E736" s="2">
        <v>-48139.38</v>
      </c>
      <c r="F736" s="2">
        <v>0</v>
      </c>
    </row>
    <row r="737" spans="1:6" x14ac:dyDescent="0.25">
      <c r="A737" s="4">
        <v>44323</v>
      </c>
      <c r="B737" t="s">
        <v>12</v>
      </c>
      <c r="C737" t="s">
        <v>330</v>
      </c>
      <c r="D737" s="2">
        <v>0</v>
      </c>
      <c r="E737" s="2">
        <v>-1323.54</v>
      </c>
      <c r="F737" s="2">
        <v>0</v>
      </c>
    </row>
    <row r="738" spans="1:6" x14ac:dyDescent="0.25">
      <c r="A738" s="4">
        <v>44323</v>
      </c>
      <c r="B738" t="s">
        <v>12</v>
      </c>
      <c r="C738" t="s">
        <v>29</v>
      </c>
      <c r="D738" s="2">
        <v>0</v>
      </c>
      <c r="E738" s="2">
        <v>0</v>
      </c>
      <c r="F738" s="2">
        <v>30000</v>
      </c>
    </row>
    <row r="739" spans="1:6" x14ac:dyDescent="0.25">
      <c r="A739" s="4">
        <v>44323</v>
      </c>
      <c r="B739" t="s">
        <v>12</v>
      </c>
      <c r="C739" t="s">
        <v>32</v>
      </c>
      <c r="D739" s="2">
        <v>0</v>
      </c>
      <c r="E739" s="2">
        <v>0</v>
      </c>
      <c r="F739" s="2">
        <v>30000</v>
      </c>
    </row>
    <row r="740" spans="1:6" x14ac:dyDescent="0.25">
      <c r="A740" s="4">
        <v>44326</v>
      </c>
      <c r="B740" t="s">
        <v>12</v>
      </c>
      <c r="C740" t="s">
        <v>579</v>
      </c>
      <c r="D740" s="2">
        <v>0.22</v>
      </c>
      <c r="E740" s="2">
        <v>0</v>
      </c>
      <c r="F740" s="2">
        <v>0</v>
      </c>
    </row>
    <row r="741" spans="1:6" x14ac:dyDescent="0.25">
      <c r="A741" s="4">
        <v>44326</v>
      </c>
      <c r="B741" t="s">
        <v>12</v>
      </c>
      <c r="C741" t="s">
        <v>580</v>
      </c>
      <c r="D741" s="2">
        <v>0</v>
      </c>
      <c r="E741" s="2">
        <v>-23955213.969999999</v>
      </c>
      <c r="F741" s="2">
        <v>0</v>
      </c>
    </row>
    <row r="742" spans="1:6" x14ac:dyDescent="0.25">
      <c r="A742" s="4">
        <v>44326</v>
      </c>
      <c r="B742" t="s">
        <v>12</v>
      </c>
      <c r="C742" t="s">
        <v>581</v>
      </c>
      <c r="D742" s="2">
        <v>0</v>
      </c>
      <c r="E742" s="2">
        <v>-51134.89</v>
      </c>
      <c r="F742" s="2">
        <v>0</v>
      </c>
    </row>
    <row r="743" spans="1:6" x14ac:dyDescent="0.25">
      <c r="A743" s="4">
        <v>44326</v>
      </c>
      <c r="B743" t="s">
        <v>12</v>
      </c>
      <c r="C743" t="s">
        <v>582</v>
      </c>
      <c r="D743" s="2">
        <v>0</v>
      </c>
      <c r="E743" s="2">
        <v>-506599.88</v>
      </c>
      <c r="F743" s="2">
        <v>0</v>
      </c>
    </row>
    <row r="744" spans="1:6" x14ac:dyDescent="0.25">
      <c r="A744" s="4">
        <v>44326</v>
      </c>
      <c r="B744" t="s">
        <v>12</v>
      </c>
      <c r="C744" t="s">
        <v>583</v>
      </c>
      <c r="D744" s="2">
        <v>0</v>
      </c>
      <c r="E744" s="2">
        <v>-737453.87</v>
      </c>
      <c r="F744" s="2">
        <v>0</v>
      </c>
    </row>
    <row r="745" spans="1:6" x14ac:dyDescent="0.25">
      <c r="A745" s="4">
        <v>44326</v>
      </c>
      <c r="B745" t="s">
        <v>12</v>
      </c>
      <c r="C745" t="s">
        <v>584</v>
      </c>
      <c r="D745" s="2">
        <v>0</v>
      </c>
      <c r="E745" s="2">
        <v>-123379.33</v>
      </c>
      <c r="F745" s="2">
        <v>0</v>
      </c>
    </row>
    <row r="746" spans="1:6" x14ac:dyDescent="0.25">
      <c r="A746" s="4">
        <v>44326</v>
      </c>
      <c r="B746" t="s">
        <v>12</v>
      </c>
      <c r="C746" t="s">
        <v>585</v>
      </c>
      <c r="D746" s="2">
        <v>0</v>
      </c>
      <c r="E746" s="2">
        <v>-31799.56</v>
      </c>
      <c r="F746" s="2">
        <v>0</v>
      </c>
    </row>
    <row r="747" spans="1:6" x14ac:dyDescent="0.25">
      <c r="A747" s="4">
        <v>44326</v>
      </c>
      <c r="B747" t="s">
        <v>12</v>
      </c>
      <c r="C747" t="s">
        <v>586</v>
      </c>
      <c r="D747" s="2">
        <v>0</v>
      </c>
      <c r="E747" s="2">
        <v>-30572.15</v>
      </c>
      <c r="F747" s="2">
        <v>0</v>
      </c>
    </row>
    <row r="748" spans="1:6" x14ac:dyDescent="0.25">
      <c r="A748" s="4">
        <v>44326</v>
      </c>
      <c r="B748" t="s">
        <v>12</v>
      </c>
      <c r="C748" t="s">
        <v>587</v>
      </c>
      <c r="D748" s="2">
        <v>28952.58</v>
      </c>
      <c r="E748" s="2">
        <v>0</v>
      </c>
      <c r="F748" s="2">
        <v>0</v>
      </c>
    </row>
    <row r="749" spans="1:6" x14ac:dyDescent="0.25">
      <c r="A749" s="4">
        <v>44326</v>
      </c>
      <c r="B749" t="s">
        <v>12</v>
      </c>
      <c r="C749" t="s">
        <v>588</v>
      </c>
      <c r="D749" s="2">
        <v>33445.599999999999</v>
      </c>
      <c r="E749" s="2">
        <v>0</v>
      </c>
      <c r="F749" s="2">
        <v>0</v>
      </c>
    </row>
    <row r="750" spans="1:6" x14ac:dyDescent="0.25">
      <c r="A750" s="4">
        <v>44326</v>
      </c>
      <c r="B750" t="s">
        <v>12</v>
      </c>
      <c r="C750" t="s">
        <v>589</v>
      </c>
      <c r="D750" s="2">
        <v>25373755.25</v>
      </c>
      <c r="E750" s="2">
        <v>0</v>
      </c>
      <c r="F750" s="2">
        <v>0</v>
      </c>
    </row>
    <row r="751" spans="1:6" x14ac:dyDescent="0.25">
      <c r="A751" s="4">
        <v>44326</v>
      </c>
      <c r="B751" t="s">
        <v>12</v>
      </c>
      <c r="C751" t="s">
        <v>29</v>
      </c>
      <c r="D751" s="2">
        <v>0</v>
      </c>
      <c r="E751" s="2">
        <v>0</v>
      </c>
      <c r="F751" s="2">
        <v>30000</v>
      </c>
    </row>
    <row r="752" spans="1:6" x14ac:dyDescent="0.25">
      <c r="A752" s="4">
        <v>44326</v>
      </c>
      <c r="B752" t="s">
        <v>12</v>
      </c>
      <c r="C752" t="s">
        <v>32</v>
      </c>
      <c r="D752" s="2">
        <v>0</v>
      </c>
      <c r="E752" s="2">
        <v>0</v>
      </c>
      <c r="F752" s="2">
        <v>30000</v>
      </c>
    </row>
    <row r="753" spans="1:6" x14ac:dyDescent="0.25">
      <c r="A753" s="4">
        <v>44327</v>
      </c>
      <c r="B753" t="s">
        <v>12</v>
      </c>
      <c r="C753" t="s">
        <v>590</v>
      </c>
      <c r="D753" s="2">
        <v>0</v>
      </c>
      <c r="E753" s="2">
        <v>-11364.31</v>
      </c>
      <c r="F753" s="2">
        <v>0</v>
      </c>
    </row>
    <row r="754" spans="1:6" x14ac:dyDescent="0.25">
      <c r="A754" s="4">
        <v>44327</v>
      </c>
      <c r="B754" t="s">
        <v>12</v>
      </c>
      <c r="C754" t="s">
        <v>591</v>
      </c>
      <c r="D754" s="2">
        <v>0</v>
      </c>
      <c r="E754" s="2">
        <v>-44306.6</v>
      </c>
      <c r="F754" s="2">
        <v>0</v>
      </c>
    </row>
    <row r="755" spans="1:6" x14ac:dyDescent="0.25">
      <c r="A755" s="4">
        <v>44327</v>
      </c>
      <c r="B755" t="s">
        <v>12</v>
      </c>
      <c r="C755" t="s">
        <v>592</v>
      </c>
      <c r="D755" s="2">
        <v>0</v>
      </c>
      <c r="E755" s="2">
        <v>-22297126.52</v>
      </c>
      <c r="F755" s="2">
        <v>0</v>
      </c>
    </row>
    <row r="756" spans="1:6" x14ac:dyDescent="0.25">
      <c r="A756" s="4">
        <v>44327</v>
      </c>
      <c r="B756" t="s">
        <v>12</v>
      </c>
      <c r="C756" t="s">
        <v>593</v>
      </c>
      <c r="D756" s="2">
        <v>0</v>
      </c>
      <c r="E756" s="2">
        <v>-25580.71</v>
      </c>
      <c r="F756" s="2">
        <v>0</v>
      </c>
    </row>
    <row r="757" spans="1:6" x14ac:dyDescent="0.25">
      <c r="A757" s="4">
        <v>44327</v>
      </c>
      <c r="B757" t="s">
        <v>12</v>
      </c>
      <c r="C757" t="s">
        <v>594</v>
      </c>
      <c r="D757" s="2">
        <v>0</v>
      </c>
      <c r="E757" s="2">
        <v>-621116.71</v>
      </c>
      <c r="F757" s="2">
        <v>0</v>
      </c>
    </row>
    <row r="758" spans="1:6" x14ac:dyDescent="0.25">
      <c r="A758" s="4">
        <v>44327</v>
      </c>
      <c r="B758" t="s">
        <v>12</v>
      </c>
      <c r="C758" t="s">
        <v>595</v>
      </c>
      <c r="D758" s="2">
        <v>0</v>
      </c>
      <c r="E758" s="2">
        <v>-25691.02</v>
      </c>
      <c r="F758" s="2">
        <v>0</v>
      </c>
    </row>
    <row r="759" spans="1:6" x14ac:dyDescent="0.25">
      <c r="A759" s="4">
        <v>44327</v>
      </c>
      <c r="B759" t="s">
        <v>12</v>
      </c>
      <c r="C759" t="s">
        <v>596</v>
      </c>
      <c r="D759" s="2">
        <v>0</v>
      </c>
      <c r="E759" s="2">
        <v>-14301.9</v>
      </c>
      <c r="F759" s="2">
        <v>0</v>
      </c>
    </row>
    <row r="760" spans="1:6" x14ac:dyDescent="0.25">
      <c r="A760" s="4">
        <v>44327</v>
      </c>
      <c r="B760" t="s">
        <v>12</v>
      </c>
      <c r="C760" t="s">
        <v>597</v>
      </c>
      <c r="D760" s="2">
        <v>0</v>
      </c>
      <c r="E760" s="2">
        <v>-224899.25</v>
      </c>
      <c r="F760" s="2">
        <v>0</v>
      </c>
    </row>
    <row r="761" spans="1:6" x14ac:dyDescent="0.25">
      <c r="A761" s="4">
        <v>44327</v>
      </c>
      <c r="B761" t="s">
        <v>12</v>
      </c>
      <c r="C761" t="s">
        <v>598</v>
      </c>
      <c r="D761" s="2">
        <v>0</v>
      </c>
      <c r="E761" s="2">
        <v>-638320.5</v>
      </c>
      <c r="F761" s="2">
        <v>0</v>
      </c>
    </row>
    <row r="762" spans="1:6" x14ac:dyDescent="0.25">
      <c r="A762" s="4">
        <v>44327</v>
      </c>
      <c r="B762" t="s">
        <v>12</v>
      </c>
      <c r="C762" t="s">
        <v>599</v>
      </c>
      <c r="D762" s="2">
        <v>0</v>
      </c>
      <c r="E762" s="2">
        <v>-43690.51</v>
      </c>
      <c r="F762" s="2">
        <v>0</v>
      </c>
    </row>
    <row r="763" spans="1:6" x14ac:dyDescent="0.25">
      <c r="A763" s="4">
        <v>44327</v>
      </c>
      <c r="B763" t="s">
        <v>12</v>
      </c>
      <c r="C763" t="s">
        <v>600</v>
      </c>
      <c r="D763" s="2">
        <v>0</v>
      </c>
      <c r="E763" s="2">
        <v>-11985.28</v>
      </c>
      <c r="F763" s="2">
        <v>0</v>
      </c>
    </row>
    <row r="764" spans="1:6" x14ac:dyDescent="0.25">
      <c r="A764" s="4">
        <v>44327</v>
      </c>
      <c r="B764" t="s">
        <v>12</v>
      </c>
      <c r="C764" t="s">
        <v>601</v>
      </c>
      <c r="D764" s="2">
        <v>23958383.309999999</v>
      </c>
      <c r="E764" s="2">
        <v>0</v>
      </c>
      <c r="F764" s="2">
        <v>0</v>
      </c>
    </row>
    <row r="765" spans="1:6" x14ac:dyDescent="0.25">
      <c r="A765" s="4">
        <v>44327</v>
      </c>
      <c r="B765" t="s">
        <v>12</v>
      </c>
      <c r="C765" t="s">
        <v>29</v>
      </c>
      <c r="D765" s="2">
        <v>0</v>
      </c>
      <c r="E765" s="2">
        <v>0</v>
      </c>
      <c r="F765" s="2">
        <v>30000</v>
      </c>
    </row>
    <row r="766" spans="1:6" x14ac:dyDescent="0.25">
      <c r="A766" s="4">
        <v>44327</v>
      </c>
      <c r="B766" t="s">
        <v>12</v>
      </c>
      <c r="C766" t="s">
        <v>32</v>
      </c>
      <c r="D766" s="2">
        <v>0</v>
      </c>
      <c r="E766" s="2">
        <v>0</v>
      </c>
      <c r="F766" s="2">
        <v>30000</v>
      </c>
    </row>
    <row r="767" spans="1:6" x14ac:dyDescent="0.25">
      <c r="A767" s="4">
        <v>44328</v>
      </c>
      <c r="B767" t="s">
        <v>12</v>
      </c>
      <c r="C767" t="s">
        <v>602</v>
      </c>
      <c r="D767" s="2">
        <v>0.39</v>
      </c>
      <c r="E767" s="2">
        <v>0</v>
      </c>
      <c r="F767" s="2">
        <v>0</v>
      </c>
    </row>
    <row r="768" spans="1:6" x14ac:dyDescent="0.25">
      <c r="A768" s="4">
        <v>44328</v>
      </c>
      <c r="B768" t="s">
        <v>12</v>
      </c>
      <c r="C768" t="s">
        <v>160</v>
      </c>
      <c r="D768" s="2">
        <v>0.24</v>
      </c>
      <c r="E768" s="2">
        <v>0</v>
      </c>
      <c r="F768" s="2">
        <v>0</v>
      </c>
    </row>
    <row r="769" spans="1:6" x14ac:dyDescent="0.25">
      <c r="A769" s="4">
        <v>44328</v>
      </c>
      <c r="B769" t="s">
        <v>12</v>
      </c>
      <c r="C769" t="s">
        <v>603</v>
      </c>
      <c r="D769" s="2">
        <v>0</v>
      </c>
      <c r="E769" s="2">
        <v>-12006.57</v>
      </c>
      <c r="F769" s="2">
        <v>0</v>
      </c>
    </row>
    <row r="770" spans="1:6" x14ac:dyDescent="0.25">
      <c r="A770" s="4">
        <v>44328</v>
      </c>
      <c r="B770" t="s">
        <v>12</v>
      </c>
      <c r="C770" t="s">
        <v>604</v>
      </c>
      <c r="D770" s="2">
        <v>0</v>
      </c>
      <c r="E770" s="2">
        <v>-207555.68</v>
      </c>
      <c r="F770" s="2">
        <v>0</v>
      </c>
    </row>
    <row r="771" spans="1:6" x14ac:dyDescent="0.25">
      <c r="A771" s="4">
        <v>44328</v>
      </c>
      <c r="B771" t="s">
        <v>12</v>
      </c>
      <c r="C771" t="s">
        <v>605</v>
      </c>
      <c r="D771" s="2">
        <v>0</v>
      </c>
      <c r="E771" s="2">
        <v>-21091677.199999999</v>
      </c>
      <c r="F771" s="2">
        <v>0</v>
      </c>
    </row>
    <row r="772" spans="1:6" x14ac:dyDescent="0.25">
      <c r="A772" s="4">
        <v>44328</v>
      </c>
      <c r="B772" t="s">
        <v>12</v>
      </c>
      <c r="C772" t="s">
        <v>606</v>
      </c>
      <c r="D772" s="2">
        <v>0</v>
      </c>
      <c r="E772" s="2">
        <v>-41199.35</v>
      </c>
      <c r="F772" s="2">
        <v>0</v>
      </c>
    </row>
    <row r="773" spans="1:6" x14ac:dyDescent="0.25">
      <c r="A773" s="4">
        <v>44328</v>
      </c>
      <c r="B773" t="s">
        <v>12</v>
      </c>
      <c r="C773" t="s">
        <v>607</v>
      </c>
      <c r="D773" s="2">
        <v>0</v>
      </c>
      <c r="E773" s="2">
        <v>-316004.38</v>
      </c>
      <c r="F773" s="2">
        <v>0</v>
      </c>
    </row>
    <row r="774" spans="1:6" x14ac:dyDescent="0.25">
      <c r="A774" s="4">
        <v>44328</v>
      </c>
      <c r="B774" t="s">
        <v>12</v>
      </c>
      <c r="C774" t="s">
        <v>608</v>
      </c>
      <c r="D774" s="2">
        <v>0</v>
      </c>
      <c r="E774" s="2">
        <v>-530920.51</v>
      </c>
      <c r="F774" s="2">
        <v>0</v>
      </c>
    </row>
    <row r="775" spans="1:6" x14ac:dyDescent="0.25">
      <c r="A775" s="4">
        <v>44328</v>
      </c>
      <c r="B775" t="s">
        <v>12</v>
      </c>
      <c r="C775" t="s">
        <v>609</v>
      </c>
      <c r="D775" s="2">
        <v>0</v>
      </c>
      <c r="E775" s="2">
        <v>-89567.49</v>
      </c>
      <c r="F775" s="2">
        <v>0</v>
      </c>
    </row>
    <row r="776" spans="1:6" x14ac:dyDescent="0.25">
      <c r="A776" s="4">
        <v>44328</v>
      </c>
      <c r="B776" t="s">
        <v>12</v>
      </c>
      <c r="C776" t="s">
        <v>610</v>
      </c>
      <c r="D776" s="2">
        <v>0</v>
      </c>
      <c r="E776" s="2">
        <v>-11145.93</v>
      </c>
      <c r="F776" s="2">
        <v>0</v>
      </c>
    </row>
    <row r="777" spans="1:6" x14ac:dyDescent="0.25">
      <c r="A777" s="4">
        <v>44328</v>
      </c>
      <c r="B777" t="s">
        <v>12</v>
      </c>
      <c r="C777" t="s">
        <v>611</v>
      </c>
      <c r="D777" s="2">
        <v>22300076.48</v>
      </c>
      <c r="E777" s="2">
        <v>0</v>
      </c>
      <c r="F777" s="2">
        <v>0</v>
      </c>
    </row>
    <row r="778" spans="1:6" x14ac:dyDescent="0.25">
      <c r="A778" s="4">
        <v>44328</v>
      </c>
      <c r="B778" t="s">
        <v>12</v>
      </c>
      <c r="C778" t="s">
        <v>29</v>
      </c>
      <c r="D778" s="2">
        <v>0</v>
      </c>
      <c r="E778" s="2">
        <v>0</v>
      </c>
      <c r="F778" s="2">
        <v>30000</v>
      </c>
    </row>
    <row r="779" spans="1:6" x14ac:dyDescent="0.25">
      <c r="A779" s="4">
        <v>44328</v>
      </c>
      <c r="B779" t="s">
        <v>12</v>
      </c>
      <c r="C779" t="s">
        <v>32</v>
      </c>
      <c r="D779" s="2">
        <v>0</v>
      </c>
      <c r="E779" s="2">
        <v>0</v>
      </c>
      <c r="F779" s="2">
        <v>30000</v>
      </c>
    </row>
    <row r="780" spans="1:6" x14ac:dyDescent="0.25">
      <c r="A780" s="4">
        <v>44329</v>
      </c>
      <c r="B780" t="s">
        <v>12</v>
      </c>
      <c r="C780" t="s">
        <v>612</v>
      </c>
      <c r="D780" s="2">
        <v>0.42</v>
      </c>
      <c r="E780" s="2">
        <v>0</v>
      </c>
      <c r="F780" s="2">
        <v>0</v>
      </c>
    </row>
    <row r="781" spans="1:6" x14ac:dyDescent="0.25">
      <c r="A781" s="4">
        <v>44329</v>
      </c>
      <c r="B781" t="s">
        <v>12</v>
      </c>
      <c r="C781" t="s">
        <v>613</v>
      </c>
      <c r="D781" s="2">
        <v>0</v>
      </c>
      <c r="E781" s="2">
        <v>-66899.820000000007</v>
      </c>
      <c r="F781" s="2">
        <v>0</v>
      </c>
    </row>
    <row r="782" spans="1:6" x14ac:dyDescent="0.25">
      <c r="A782" s="4">
        <v>44329</v>
      </c>
      <c r="B782" t="s">
        <v>12</v>
      </c>
      <c r="C782" t="s">
        <v>614</v>
      </c>
      <c r="D782" s="2">
        <v>0</v>
      </c>
      <c r="E782" s="2">
        <v>-20255114.129999999</v>
      </c>
      <c r="F782" s="2">
        <v>0</v>
      </c>
    </row>
    <row r="783" spans="1:6" x14ac:dyDescent="0.25">
      <c r="A783" s="4">
        <v>44329</v>
      </c>
      <c r="B783" t="s">
        <v>12</v>
      </c>
      <c r="C783" t="s">
        <v>615</v>
      </c>
      <c r="D783" s="2">
        <v>0</v>
      </c>
      <c r="E783" s="2">
        <v>-1784.29</v>
      </c>
      <c r="F783" s="2">
        <v>0</v>
      </c>
    </row>
    <row r="784" spans="1:6" x14ac:dyDescent="0.25">
      <c r="A784" s="4">
        <v>44329</v>
      </c>
      <c r="B784" t="s">
        <v>12</v>
      </c>
      <c r="C784" t="s">
        <v>616</v>
      </c>
      <c r="D784" s="2">
        <v>0</v>
      </c>
      <c r="E784" s="2">
        <v>-170740.4</v>
      </c>
      <c r="F784" s="2">
        <v>0</v>
      </c>
    </row>
    <row r="785" spans="1:6" x14ac:dyDescent="0.25">
      <c r="A785" s="4">
        <v>44329</v>
      </c>
      <c r="B785" t="s">
        <v>12</v>
      </c>
      <c r="C785" t="s">
        <v>617</v>
      </c>
      <c r="D785" s="2">
        <v>0</v>
      </c>
      <c r="E785" s="2">
        <v>-546091.77</v>
      </c>
      <c r="F785" s="2">
        <v>0</v>
      </c>
    </row>
    <row r="786" spans="1:6" x14ac:dyDescent="0.25">
      <c r="A786" s="4">
        <v>44329</v>
      </c>
      <c r="B786" t="s">
        <v>12</v>
      </c>
      <c r="C786" t="s">
        <v>618</v>
      </c>
      <c r="D786" s="2">
        <v>0</v>
      </c>
      <c r="E786" s="2">
        <v>-380.9</v>
      </c>
      <c r="F786" s="2">
        <v>0</v>
      </c>
    </row>
    <row r="787" spans="1:6" x14ac:dyDescent="0.25">
      <c r="A787" s="4">
        <v>44329</v>
      </c>
      <c r="B787" t="s">
        <v>12</v>
      </c>
      <c r="C787" t="s">
        <v>619</v>
      </c>
      <c r="D787" s="2">
        <v>0</v>
      </c>
      <c r="E787" s="2">
        <v>-53669.77</v>
      </c>
      <c r="F787" s="2">
        <v>0</v>
      </c>
    </row>
    <row r="788" spans="1:6" x14ac:dyDescent="0.25">
      <c r="A788" s="4">
        <v>44329</v>
      </c>
      <c r="B788" t="s">
        <v>12</v>
      </c>
      <c r="C788" t="s">
        <v>620</v>
      </c>
      <c r="D788" s="2">
        <v>212.97</v>
      </c>
      <c r="E788" s="2">
        <v>0</v>
      </c>
      <c r="F788" s="2">
        <v>0</v>
      </c>
    </row>
    <row r="789" spans="1:6" x14ac:dyDescent="0.25">
      <c r="A789" s="4">
        <v>44329</v>
      </c>
      <c r="B789" t="s">
        <v>12</v>
      </c>
      <c r="C789" t="s">
        <v>621</v>
      </c>
      <c r="D789" s="2">
        <v>21094467.690000001</v>
      </c>
      <c r="E789" s="2">
        <v>0</v>
      </c>
      <c r="F789" s="2">
        <v>0</v>
      </c>
    </row>
    <row r="790" spans="1:6" x14ac:dyDescent="0.25">
      <c r="A790" s="4">
        <v>44329</v>
      </c>
      <c r="B790" t="s">
        <v>12</v>
      </c>
      <c r="C790" t="s">
        <v>29</v>
      </c>
      <c r="D790" s="2">
        <v>0</v>
      </c>
      <c r="E790" s="2">
        <v>0</v>
      </c>
      <c r="F790" s="2">
        <v>30000</v>
      </c>
    </row>
    <row r="791" spans="1:6" x14ac:dyDescent="0.25">
      <c r="A791" s="4">
        <v>44329</v>
      </c>
      <c r="B791" t="s">
        <v>12</v>
      </c>
      <c r="C791" t="s">
        <v>32</v>
      </c>
      <c r="D791" s="2">
        <v>0</v>
      </c>
      <c r="E791" s="2">
        <v>0</v>
      </c>
      <c r="F791" s="2">
        <v>30000</v>
      </c>
    </row>
    <row r="792" spans="1:6" x14ac:dyDescent="0.25">
      <c r="A792" s="4">
        <v>44330</v>
      </c>
      <c r="B792" t="s">
        <v>12</v>
      </c>
      <c r="C792" t="s">
        <v>622</v>
      </c>
      <c r="D792" s="2">
        <v>0.28999999999999998</v>
      </c>
      <c r="E792" s="2">
        <v>0</v>
      </c>
      <c r="F792" s="2">
        <v>0</v>
      </c>
    </row>
    <row r="793" spans="1:6" x14ac:dyDescent="0.25">
      <c r="A793" s="4">
        <v>44330</v>
      </c>
      <c r="B793" t="s">
        <v>12</v>
      </c>
      <c r="C793" t="s">
        <v>623</v>
      </c>
      <c r="D793" s="2">
        <v>0</v>
      </c>
      <c r="E793" s="2">
        <v>-7743.71</v>
      </c>
      <c r="F793" s="2">
        <v>0</v>
      </c>
    </row>
    <row r="794" spans="1:6" x14ac:dyDescent="0.25">
      <c r="A794" s="4">
        <v>44330</v>
      </c>
      <c r="B794" t="s">
        <v>12</v>
      </c>
      <c r="C794" t="s">
        <v>624</v>
      </c>
      <c r="D794" s="2">
        <v>0</v>
      </c>
      <c r="E794" s="2">
        <v>-10640.19</v>
      </c>
      <c r="F794" s="2">
        <v>0</v>
      </c>
    </row>
    <row r="795" spans="1:6" x14ac:dyDescent="0.25">
      <c r="A795" s="4">
        <v>44330</v>
      </c>
      <c r="B795" t="s">
        <v>12</v>
      </c>
      <c r="C795" t="s">
        <v>625</v>
      </c>
      <c r="D795" s="2">
        <v>0</v>
      </c>
      <c r="E795" s="2">
        <v>-19134039.780000001</v>
      </c>
      <c r="F795" s="2">
        <v>0</v>
      </c>
    </row>
    <row r="796" spans="1:6" x14ac:dyDescent="0.25">
      <c r="A796" s="4">
        <v>44330</v>
      </c>
      <c r="B796" t="s">
        <v>12</v>
      </c>
      <c r="C796" t="s">
        <v>626</v>
      </c>
      <c r="D796" s="2">
        <v>0</v>
      </c>
      <c r="E796" s="2">
        <v>-18205.78</v>
      </c>
      <c r="F796" s="2">
        <v>0</v>
      </c>
    </row>
    <row r="797" spans="1:6" x14ac:dyDescent="0.25">
      <c r="A797" s="4">
        <v>44330</v>
      </c>
      <c r="B797" t="s">
        <v>12</v>
      </c>
      <c r="C797" t="s">
        <v>627</v>
      </c>
      <c r="D797" s="2">
        <v>0</v>
      </c>
      <c r="E797" s="2">
        <v>-577372.56000000006</v>
      </c>
      <c r="F797" s="2">
        <v>0</v>
      </c>
    </row>
    <row r="798" spans="1:6" x14ac:dyDescent="0.25">
      <c r="A798" s="4">
        <v>44330</v>
      </c>
      <c r="B798" t="s">
        <v>12</v>
      </c>
      <c r="C798" t="s">
        <v>628</v>
      </c>
      <c r="D798" s="2">
        <v>0</v>
      </c>
      <c r="E798" s="2">
        <v>-7529.25</v>
      </c>
      <c r="F798" s="2">
        <v>0</v>
      </c>
    </row>
    <row r="799" spans="1:6" x14ac:dyDescent="0.25">
      <c r="A799" s="4">
        <v>44330</v>
      </c>
      <c r="B799" t="s">
        <v>12</v>
      </c>
      <c r="C799" t="s">
        <v>629</v>
      </c>
      <c r="D799" s="2">
        <v>0</v>
      </c>
      <c r="E799" s="2">
        <v>-638401.14</v>
      </c>
      <c r="F799" s="2">
        <v>0</v>
      </c>
    </row>
    <row r="800" spans="1:6" x14ac:dyDescent="0.25">
      <c r="A800" s="4">
        <v>44330</v>
      </c>
      <c r="B800" t="s">
        <v>12</v>
      </c>
      <c r="C800" t="s">
        <v>630</v>
      </c>
      <c r="D800" s="2">
        <v>31536.22</v>
      </c>
      <c r="E800" s="2">
        <v>0</v>
      </c>
      <c r="F800" s="2">
        <v>0</v>
      </c>
    </row>
    <row r="801" spans="1:6" x14ac:dyDescent="0.25">
      <c r="A801" s="4">
        <v>44330</v>
      </c>
      <c r="B801" t="s">
        <v>12</v>
      </c>
      <c r="C801" t="s">
        <v>631</v>
      </c>
      <c r="D801" s="2">
        <v>7482</v>
      </c>
      <c r="E801" s="2">
        <v>0</v>
      </c>
      <c r="F801" s="2">
        <v>0</v>
      </c>
    </row>
    <row r="802" spans="1:6" x14ac:dyDescent="0.25">
      <c r="A802" s="4">
        <v>44330</v>
      </c>
      <c r="B802" t="s">
        <v>12</v>
      </c>
      <c r="C802" t="s">
        <v>632</v>
      </c>
      <c r="D802" s="2">
        <v>6067.04</v>
      </c>
      <c r="E802" s="2">
        <v>0</v>
      </c>
      <c r="F802" s="2">
        <v>0</v>
      </c>
    </row>
    <row r="803" spans="1:6" x14ac:dyDescent="0.25">
      <c r="A803" s="4">
        <v>44330</v>
      </c>
      <c r="B803" t="s">
        <v>12</v>
      </c>
      <c r="C803" t="s">
        <v>633</v>
      </c>
      <c r="D803" s="2">
        <v>11837.93</v>
      </c>
      <c r="E803" s="2">
        <v>0</v>
      </c>
      <c r="F803" s="2">
        <v>0</v>
      </c>
    </row>
    <row r="804" spans="1:6" x14ac:dyDescent="0.25">
      <c r="A804" s="4">
        <v>44330</v>
      </c>
      <c r="B804" t="s">
        <v>12</v>
      </c>
      <c r="C804" t="s">
        <v>634</v>
      </c>
      <c r="D804" s="2">
        <v>79215</v>
      </c>
      <c r="E804" s="2">
        <v>0</v>
      </c>
      <c r="F804" s="2">
        <v>0</v>
      </c>
    </row>
    <row r="805" spans="1:6" x14ac:dyDescent="0.25">
      <c r="A805" s="4">
        <v>44330</v>
      </c>
      <c r="B805" t="s">
        <v>12</v>
      </c>
      <c r="C805" t="s">
        <v>635</v>
      </c>
      <c r="D805" s="2">
        <v>20257793.93</v>
      </c>
      <c r="E805" s="2">
        <v>0</v>
      </c>
      <c r="F805" s="2">
        <v>0</v>
      </c>
    </row>
    <row r="806" spans="1:6" x14ac:dyDescent="0.25">
      <c r="A806" s="4">
        <v>44330</v>
      </c>
      <c r="B806" t="s">
        <v>12</v>
      </c>
      <c r="C806" t="s">
        <v>29</v>
      </c>
      <c r="D806" s="2">
        <v>0</v>
      </c>
      <c r="E806" s="2">
        <v>0</v>
      </c>
      <c r="F806" s="2">
        <v>30000</v>
      </c>
    </row>
    <row r="807" spans="1:6" x14ac:dyDescent="0.25">
      <c r="A807" s="4">
        <v>44330</v>
      </c>
      <c r="B807" t="s">
        <v>12</v>
      </c>
      <c r="C807" t="s">
        <v>32</v>
      </c>
      <c r="D807" s="2">
        <v>0</v>
      </c>
      <c r="E807" s="2">
        <v>0</v>
      </c>
      <c r="F807" s="2">
        <v>30000</v>
      </c>
    </row>
    <row r="808" spans="1:6" x14ac:dyDescent="0.25">
      <c r="A808" s="4">
        <v>44333</v>
      </c>
      <c r="B808" t="s">
        <v>12</v>
      </c>
      <c r="C808" t="s">
        <v>636</v>
      </c>
      <c r="D808" s="2">
        <v>0.35</v>
      </c>
      <c r="E808" s="2">
        <v>0</v>
      </c>
      <c r="F808" s="2">
        <v>0</v>
      </c>
    </row>
    <row r="809" spans="1:6" x14ac:dyDescent="0.25">
      <c r="A809" s="4">
        <v>44333</v>
      </c>
      <c r="B809" t="s">
        <v>12</v>
      </c>
      <c r="C809" t="s">
        <v>637</v>
      </c>
      <c r="D809" s="2">
        <v>0</v>
      </c>
      <c r="E809" s="2">
        <v>-32670.67</v>
      </c>
      <c r="F809" s="2">
        <v>0</v>
      </c>
    </row>
    <row r="810" spans="1:6" x14ac:dyDescent="0.25">
      <c r="A810" s="4">
        <v>44333</v>
      </c>
      <c r="B810" t="s">
        <v>12</v>
      </c>
      <c r="C810" t="s">
        <v>638</v>
      </c>
      <c r="D810" s="2">
        <v>0</v>
      </c>
      <c r="E810" s="2">
        <v>-18376787.789999999</v>
      </c>
      <c r="F810" s="2">
        <v>0</v>
      </c>
    </row>
    <row r="811" spans="1:6" x14ac:dyDescent="0.25">
      <c r="A811" s="4">
        <v>44333</v>
      </c>
      <c r="B811" t="s">
        <v>12</v>
      </c>
      <c r="C811" t="s">
        <v>639</v>
      </c>
      <c r="D811" s="2">
        <v>0</v>
      </c>
      <c r="E811" s="2">
        <v>-137.6</v>
      </c>
      <c r="F811" s="2">
        <v>0</v>
      </c>
    </row>
    <row r="812" spans="1:6" x14ac:dyDescent="0.25">
      <c r="A812" s="4">
        <v>44333</v>
      </c>
      <c r="B812" t="s">
        <v>12</v>
      </c>
      <c r="C812" t="s">
        <v>640</v>
      </c>
      <c r="D812" s="2">
        <v>0</v>
      </c>
      <c r="E812" s="2">
        <v>-115408.21</v>
      </c>
      <c r="F812" s="2">
        <v>0</v>
      </c>
    </row>
    <row r="813" spans="1:6" x14ac:dyDescent="0.25">
      <c r="A813" s="4">
        <v>44333</v>
      </c>
      <c r="B813" t="s">
        <v>12</v>
      </c>
      <c r="C813" t="s">
        <v>641</v>
      </c>
      <c r="D813" s="2">
        <v>0</v>
      </c>
      <c r="E813" s="2">
        <v>-587291.56999999995</v>
      </c>
      <c r="F813" s="2">
        <v>0</v>
      </c>
    </row>
    <row r="814" spans="1:6" x14ac:dyDescent="0.25">
      <c r="A814" s="4">
        <v>44333</v>
      </c>
      <c r="B814" t="s">
        <v>12</v>
      </c>
      <c r="C814" t="s">
        <v>642</v>
      </c>
      <c r="D814" s="2">
        <v>0</v>
      </c>
      <c r="E814" s="2">
        <v>-4208.43</v>
      </c>
      <c r="F814" s="2">
        <v>0</v>
      </c>
    </row>
    <row r="815" spans="1:6" x14ac:dyDescent="0.25">
      <c r="A815" s="4">
        <v>44333</v>
      </c>
      <c r="B815" t="s">
        <v>12</v>
      </c>
      <c r="C815" t="s">
        <v>643</v>
      </c>
      <c r="D815" s="2">
        <v>0</v>
      </c>
      <c r="E815" s="2">
        <v>-20067.34</v>
      </c>
      <c r="F815" s="2">
        <v>0</v>
      </c>
    </row>
    <row r="816" spans="1:6" x14ac:dyDescent="0.25">
      <c r="A816" s="4">
        <v>44333</v>
      </c>
      <c r="B816" t="s">
        <v>12</v>
      </c>
      <c r="C816" t="s">
        <v>644</v>
      </c>
      <c r="D816" s="2">
        <v>19136571.260000002</v>
      </c>
      <c r="E816" s="2">
        <v>0</v>
      </c>
      <c r="F816" s="2">
        <v>0</v>
      </c>
    </row>
    <row r="817" spans="1:6" x14ac:dyDescent="0.25">
      <c r="A817" s="4">
        <v>44333</v>
      </c>
      <c r="B817" t="s">
        <v>12</v>
      </c>
      <c r="C817" t="s">
        <v>29</v>
      </c>
      <c r="D817" s="2">
        <v>0</v>
      </c>
      <c r="E817" s="2">
        <v>0</v>
      </c>
      <c r="F817" s="2">
        <v>30000</v>
      </c>
    </row>
    <row r="818" spans="1:6" x14ac:dyDescent="0.25">
      <c r="A818" s="4">
        <v>44333</v>
      </c>
      <c r="B818" t="s">
        <v>12</v>
      </c>
      <c r="C818" t="s">
        <v>32</v>
      </c>
      <c r="D818" s="2">
        <v>0</v>
      </c>
      <c r="E818" s="2">
        <v>0</v>
      </c>
      <c r="F818" s="2">
        <v>30000</v>
      </c>
    </row>
    <row r="819" spans="1:6" x14ac:dyDescent="0.25">
      <c r="A819" s="4">
        <v>44334</v>
      </c>
      <c r="B819" t="s">
        <v>12</v>
      </c>
      <c r="C819" t="s">
        <v>645</v>
      </c>
      <c r="D819" s="2">
        <v>0.38</v>
      </c>
      <c r="E819" s="2">
        <v>0</v>
      </c>
      <c r="F819" s="2">
        <v>0</v>
      </c>
    </row>
    <row r="820" spans="1:6" x14ac:dyDescent="0.25">
      <c r="A820" s="4">
        <v>44334</v>
      </c>
      <c r="B820" t="s">
        <v>12</v>
      </c>
      <c r="C820" t="s">
        <v>646</v>
      </c>
      <c r="D820" s="2">
        <v>0</v>
      </c>
      <c r="E820" s="2">
        <v>-12045.05</v>
      </c>
      <c r="F820" s="2">
        <v>0</v>
      </c>
    </row>
    <row r="821" spans="1:6" x14ac:dyDescent="0.25">
      <c r="A821" s="4">
        <v>44334</v>
      </c>
      <c r="B821" t="s">
        <v>12</v>
      </c>
      <c r="C821" t="s">
        <v>647</v>
      </c>
      <c r="D821" s="2">
        <v>0</v>
      </c>
      <c r="E821" s="2">
        <v>-7421.36</v>
      </c>
      <c r="F821" s="2">
        <v>0</v>
      </c>
    </row>
    <row r="822" spans="1:6" x14ac:dyDescent="0.25">
      <c r="A822" s="4">
        <v>44334</v>
      </c>
      <c r="B822" t="s">
        <v>12</v>
      </c>
      <c r="C822" t="s">
        <v>648</v>
      </c>
      <c r="D822" s="2">
        <v>0</v>
      </c>
      <c r="E822" s="2">
        <v>-17967389.43</v>
      </c>
      <c r="F822" s="2">
        <v>0</v>
      </c>
    </row>
    <row r="823" spans="1:6" x14ac:dyDescent="0.25">
      <c r="A823" s="4">
        <v>44334</v>
      </c>
      <c r="B823" t="s">
        <v>12</v>
      </c>
      <c r="C823" t="s">
        <v>649</v>
      </c>
      <c r="D823" s="2">
        <v>0</v>
      </c>
      <c r="E823" s="2">
        <v>-14681.12</v>
      </c>
      <c r="F823" s="2">
        <v>0</v>
      </c>
    </row>
    <row r="824" spans="1:6" x14ac:dyDescent="0.25">
      <c r="A824" s="4">
        <v>44334</v>
      </c>
      <c r="B824" t="s">
        <v>12</v>
      </c>
      <c r="C824" t="s">
        <v>650</v>
      </c>
      <c r="D824" s="2">
        <v>0</v>
      </c>
      <c r="E824" s="2">
        <v>-211657.94</v>
      </c>
      <c r="F824" s="2">
        <v>0</v>
      </c>
    </row>
    <row r="825" spans="1:6" x14ac:dyDescent="0.25">
      <c r="A825" s="4">
        <v>44334</v>
      </c>
      <c r="B825" t="s">
        <v>12</v>
      </c>
      <c r="C825" t="s">
        <v>651</v>
      </c>
      <c r="D825" s="2">
        <v>0</v>
      </c>
      <c r="E825" s="2">
        <v>-112688.97</v>
      </c>
      <c r="F825" s="2">
        <v>0</v>
      </c>
    </row>
    <row r="826" spans="1:6" x14ac:dyDescent="0.25">
      <c r="A826" s="4">
        <v>44334</v>
      </c>
      <c r="B826" t="s">
        <v>12</v>
      </c>
      <c r="C826" t="s">
        <v>652</v>
      </c>
      <c r="D826" s="2">
        <v>0</v>
      </c>
      <c r="E826" s="2">
        <v>-53335.6</v>
      </c>
      <c r="F826" s="2">
        <v>0</v>
      </c>
    </row>
    <row r="827" spans="1:6" x14ac:dyDescent="0.25">
      <c r="A827" s="4">
        <v>44334</v>
      </c>
      <c r="B827" t="s">
        <v>12</v>
      </c>
      <c r="C827" t="s">
        <v>653</v>
      </c>
      <c r="D827" s="2">
        <v>18379219.09</v>
      </c>
      <c r="E827" s="2">
        <v>0</v>
      </c>
      <c r="F827" s="2">
        <v>0</v>
      </c>
    </row>
    <row r="828" spans="1:6" x14ac:dyDescent="0.25">
      <c r="A828" s="4">
        <v>44334</v>
      </c>
      <c r="B828" t="s">
        <v>12</v>
      </c>
      <c r="C828" t="s">
        <v>29</v>
      </c>
      <c r="D828" s="2">
        <v>0</v>
      </c>
      <c r="E828" s="2">
        <v>0</v>
      </c>
      <c r="F828" s="2">
        <v>30000</v>
      </c>
    </row>
    <row r="829" spans="1:6" x14ac:dyDescent="0.25">
      <c r="A829" s="4">
        <v>44334</v>
      </c>
      <c r="B829" t="s">
        <v>12</v>
      </c>
      <c r="C829" t="s">
        <v>32</v>
      </c>
      <c r="D829" s="2">
        <v>0</v>
      </c>
      <c r="E829" s="2">
        <v>0</v>
      </c>
      <c r="F829" s="2">
        <v>30000</v>
      </c>
    </row>
    <row r="830" spans="1:6" x14ac:dyDescent="0.25">
      <c r="A830" s="4">
        <v>44335</v>
      </c>
      <c r="B830" t="s">
        <v>12</v>
      </c>
      <c r="C830" t="s">
        <v>654</v>
      </c>
      <c r="D830" s="2">
        <v>0.22</v>
      </c>
      <c r="E830" s="2">
        <v>0</v>
      </c>
      <c r="F830" s="2">
        <v>0</v>
      </c>
    </row>
    <row r="831" spans="1:6" x14ac:dyDescent="0.25">
      <c r="A831" s="4">
        <v>44335</v>
      </c>
      <c r="B831" t="s">
        <v>12</v>
      </c>
      <c r="C831" t="s">
        <v>655</v>
      </c>
      <c r="D831" s="2">
        <v>0</v>
      </c>
      <c r="E831" s="2">
        <v>-1923.39</v>
      </c>
      <c r="F831" s="2">
        <v>0</v>
      </c>
    </row>
    <row r="832" spans="1:6" x14ac:dyDescent="0.25">
      <c r="A832" s="4">
        <v>44335</v>
      </c>
      <c r="B832" t="s">
        <v>12</v>
      </c>
      <c r="C832" t="s">
        <v>656</v>
      </c>
      <c r="D832" s="2">
        <v>0</v>
      </c>
      <c r="E832" s="2">
        <v>-16726207.4</v>
      </c>
      <c r="F832" s="2">
        <v>0</v>
      </c>
    </row>
    <row r="833" spans="1:6" x14ac:dyDescent="0.25">
      <c r="A833" s="4">
        <v>44335</v>
      </c>
      <c r="B833" t="s">
        <v>12</v>
      </c>
      <c r="C833" t="s">
        <v>657</v>
      </c>
      <c r="D833" s="2">
        <v>0</v>
      </c>
      <c r="E833" s="2">
        <v>-133114.82</v>
      </c>
      <c r="F833" s="2">
        <v>0</v>
      </c>
    </row>
    <row r="834" spans="1:6" x14ac:dyDescent="0.25">
      <c r="A834" s="4">
        <v>44335</v>
      </c>
      <c r="B834" t="s">
        <v>12</v>
      </c>
      <c r="C834" t="s">
        <v>658</v>
      </c>
      <c r="D834" s="2">
        <v>0</v>
      </c>
      <c r="E834" s="2">
        <v>-603031.22</v>
      </c>
      <c r="F834" s="2">
        <v>0</v>
      </c>
    </row>
    <row r="835" spans="1:6" x14ac:dyDescent="0.25">
      <c r="A835" s="4">
        <v>44335</v>
      </c>
      <c r="B835" t="s">
        <v>12</v>
      </c>
      <c r="C835" t="s">
        <v>659</v>
      </c>
      <c r="D835" s="2">
        <v>0</v>
      </c>
      <c r="E835" s="2">
        <v>-3293.14</v>
      </c>
      <c r="F835" s="2">
        <v>0</v>
      </c>
    </row>
    <row r="836" spans="1:6" x14ac:dyDescent="0.25">
      <c r="A836" s="4">
        <v>44335</v>
      </c>
      <c r="B836" t="s">
        <v>12</v>
      </c>
      <c r="C836" t="s">
        <v>660</v>
      </c>
      <c r="D836" s="2">
        <v>0</v>
      </c>
      <c r="E836" s="2">
        <v>-613553.30000000005</v>
      </c>
      <c r="F836" s="2">
        <v>0</v>
      </c>
    </row>
    <row r="837" spans="1:6" x14ac:dyDescent="0.25">
      <c r="A837" s="4">
        <v>44335</v>
      </c>
      <c r="B837" t="s">
        <v>12</v>
      </c>
      <c r="C837" t="s">
        <v>661</v>
      </c>
      <c r="D837" s="2">
        <v>0</v>
      </c>
      <c r="E837" s="2">
        <v>-6635.16</v>
      </c>
      <c r="F837" s="2">
        <v>0</v>
      </c>
    </row>
    <row r="838" spans="1:6" x14ac:dyDescent="0.25">
      <c r="A838" s="4">
        <v>44335</v>
      </c>
      <c r="B838" t="s">
        <v>12</v>
      </c>
      <c r="C838" t="s">
        <v>456</v>
      </c>
      <c r="D838" s="2">
        <v>117991.65</v>
      </c>
      <c r="E838" s="2">
        <v>0</v>
      </c>
      <c r="F838" s="2">
        <v>0</v>
      </c>
    </row>
    <row r="839" spans="1:6" x14ac:dyDescent="0.25">
      <c r="A839" s="4">
        <v>44335</v>
      </c>
      <c r="B839" t="s">
        <v>12</v>
      </c>
      <c r="C839" t="s">
        <v>662</v>
      </c>
      <c r="D839" s="2">
        <v>17969766.559999999</v>
      </c>
      <c r="E839" s="2">
        <v>0</v>
      </c>
      <c r="F839" s="2">
        <v>0</v>
      </c>
    </row>
    <row r="840" spans="1:6" x14ac:dyDescent="0.25">
      <c r="A840" s="4">
        <v>44335</v>
      </c>
      <c r="B840" t="s">
        <v>12</v>
      </c>
      <c r="C840" t="s">
        <v>29</v>
      </c>
      <c r="D840" s="2">
        <v>0</v>
      </c>
      <c r="E840" s="2">
        <v>0</v>
      </c>
      <c r="F840" s="2">
        <v>30000</v>
      </c>
    </row>
    <row r="841" spans="1:6" x14ac:dyDescent="0.25">
      <c r="A841" s="4">
        <v>44335</v>
      </c>
      <c r="B841" t="s">
        <v>12</v>
      </c>
      <c r="C841" t="s">
        <v>32</v>
      </c>
      <c r="D841" s="2">
        <v>0</v>
      </c>
      <c r="E841" s="2">
        <v>0</v>
      </c>
      <c r="F841" s="2">
        <v>30000</v>
      </c>
    </row>
    <row r="842" spans="1:6" x14ac:dyDescent="0.25">
      <c r="A842" s="4">
        <v>44336</v>
      </c>
      <c r="B842" t="s">
        <v>12</v>
      </c>
      <c r="C842" t="s">
        <v>663</v>
      </c>
      <c r="D842" s="2">
        <v>0.3</v>
      </c>
      <c r="E842" s="2">
        <v>0</v>
      </c>
      <c r="F842" s="2">
        <v>0</v>
      </c>
    </row>
    <row r="843" spans="1:6" x14ac:dyDescent="0.25">
      <c r="A843" s="4">
        <v>44336</v>
      </c>
      <c r="B843" t="s">
        <v>12</v>
      </c>
      <c r="C843" t="s">
        <v>441</v>
      </c>
      <c r="D843" s="2">
        <v>0</v>
      </c>
      <c r="E843" s="2">
        <v>-382.14</v>
      </c>
      <c r="F843" s="2">
        <v>0</v>
      </c>
    </row>
    <row r="844" spans="1:6" x14ac:dyDescent="0.25">
      <c r="A844" s="4">
        <v>44336</v>
      </c>
      <c r="B844" t="s">
        <v>12</v>
      </c>
      <c r="C844" t="s">
        <v>664</v>
      </c>
      <c r="D844" s="2">
        <v>0</v>
      </c>
      <c r="E844" s="2">
        <v>-47297.84</v>
      </c>
      <c r="F844" s="2">
        <v>0</v>
      </c>
    </row>
    <row r="845" spans="1:6" x14ac:dyDescent="0.25">
      <c r="A845" s="4">
        <v>44336</v>
      </c>
      <c r="B845" t="s">
        <v>12</v>
      </c>
      <c r="C845" t="s">
        <v>665</v>
      </c>
      <c r="D845" s="2">
        <v>0</v>
      </c>
      <c r="E845" s="2">
        <v>-6611.78</v>
      </c>
      <c r="F845" s="2">
        <v>0</v>
      </c>
    </row>
    <row r="846" spans="1:6" x14ac:dyDescent="0.25">
      <c r="A846" s="4">
        <v>44336</v>
      </c>
      <c r="B846" t="s">
        <v>12</v>
      </c>
      <c r="C846" t="s">
        <v>666</v>
      </c>
      <c r="D846" s="2">
        <v>0</v>
      </c>
      <c r="E846" s="2">
        <v>-15474408.369999999</v>
      </c>
      <c r="F846" s="2">
        <v>0</v>
      </c>
    </row>
    <row r="847" spans="1:6" x14ac:dyDescent="0.25">
      <c r="A847" s="4">
        <v>44336</v>
      </c>
      <c r="B847" t="s">
        <v>12</v>
      </c>
      <c r="C847" t="s">
        <v>667</v>
      </c>
      <c r="D847" s="2">
        <v>0</v>
      </c>
      <c r="E847" s="2">
        <v>-137331.54999999999</v>
      </c>
      <c r="F847" s="2">
        <v>0</v>
      </c>
    </row>
    <row r="848" spans="1:6" x14ac:dyDescent="0.25">
      <c r="A848" s="4">
        <v>44336</v>
      </c>
      <c r="B848" t="s">
        <v>12</v>
      </c>
      <c r="C848" t="s">
        <v>668</v>
      </c>
      <c r="D848" s="2">
        <v>0</v>
      </c>
      <c r="E848" s="2">
        <v>-612697.49</v>
      </c>
      <c r="F848" s="2">
        <v>0</v>
      </c>
    </row>
    <row r="849" spans="1:6" x14ac:dyDescent="0.25">
      <c r="A849" s="4">
        <v>44336</v>
      </c>
      <c r="B849" t="s">
        <v>12</v>
      </c>
      <c r="C849" t="s">
        <v>669</v>
      </c>
      <c r="D849" s="2">
        <v>0</v>
      </c>
      <c r="E849" s="2">
        <v>-24940.92</v>
      </c>
      <c r="F849" s="2">
        <v>0</v>
      </c>
    </row>
    <row r="850" spans="1:6" x14ac:dyDescent="0.25">
      <c r="A850" s="4">
        <v>44336</v>
      </c>
      <c r="B850" t="s">
        <v>12</v>
      </c>
      <c r="C850" t="s">
        <v>670</v>
      </c>
      <c r="D850" s="2">
        <v>0</v>
      </c>
      <c r="E850" s="2">
        <v>-422750.53</v>
      </c>
      <c r="F850" s="2">
        <v>0</v>
      </c>
    </row>
    <row r="851" spans="1:6" x14ac:dyDescent="0.25">
      <c r="A851" s="4">
        <v>44336</v>
      </c>
      <c r="B851" t="s">
        <v>12</v>
      </c>
      <c r="C851" t="s">
        <v>455</v>
      </c>
      <c r="D851" s="2">
        <v>0</v>
      </c>
      <c r="E851" s="2">
        <v>-2000</v>
      </c>
      <c r="F851" s="2">
        <v>0</v>
      </c>
    </row>
    <row r="852" spans="1:6" x14ac:dyDescent="0.25">
      <c r="A852" s="4">
        <v>44336</v>
      </c>
      <c r="B852" t="s">
        <v>12</v>
      </c>
      <c r="C852" t="s">
        <v>671</v>
      </c>
      <c r="D852" s="2">
        <v>16728420.32</v>
      </c>
      <c r="E852" s="2">
        <v>0</v>
      </c>
      <c r="F852" s="2">
        <v>0</v>
      </c>
    </row>
    <row r="853" spans="1:6" x14ac:dyDescent="0.25">
      <c r="A853" s="4">
        <v>44336</v>
      </c>
      <c r="B853" t="s">
        <v>12</v>
      </c>
      <c r="C853" t="s">
        <v>29</v>
      </c>
      <c r="D853" s="2">
        <v>0</v>
      </c>
      <c r="E853" s="2">
        <v>0</v>
      </c>
      <c r="F853" s="2">
        <v>30000</v>
      </c>
    </row>
    <row r="854" spans="1:6" x14ac:dyDescent="0.25">
      <c r="A854" s="4">
        <v>44336</v>
      </c>
      <c r="B854" t="s">
        <v>12</v>
      </c>
      <c r="C854" t="s">
        <v>32</v>
      </c>
      <c r="D854" s="2">
        <v>0</v>
      </c>
      <c r="E854" s="2">
        <v>0</v>
      </c>
      <c r="F854" s="2">
        <v>30000</v>
      </c>
    </row>
    <row r="855" spans="1:6" x14ac:dyDescent="0.25">
      <c r="A855" s="4">
        <v>44337</v>
      </c>
      <c r="B855" t="s">
        <v>12</v>
      </c>
      <c r="C855" t="s">
        <v>672</v>
      </c>
      <c r="D855" s="2">
        <v>0.31</v>
      </c>
      <c r="E855" s="2">
        <v>0</v>
      </c>
      <c r="F855" s="2">
        <v>0</v>
      </c>
    </row>
    <row r="856" spans="1:6" x14ac:dyDescent="0.25">
      <c r="A856" s="4">
        <v>44337</v>
      </c>
      <c r="B856" t="s">
        <v>12</v>
      </c>
      <c r="C856" t="s">
        <v>673</v>
      </c>
      <c r="D856" s="2">
        <v>0</v>
      </c>
      <c r="E856" s="2">
        <v>-5232.43</v>
      </c>
      <c r="F856" s="2">
        <v>0</v>
      </c>
    </row>
    <row r="857" spans="1:6" x14ac:dyDescent="0.25">
      <c r="A857" s="4">
        <v>44337</v>
      </c>
      <c r="B857" t="s">
        <v>12</v>
      </c>
      <c r="C857" t="s">
        <v>674</v>
      </c>
      <c r="D857" s="2">
        <v>0</v>
      </c>
      <c r="E857" s="2">
        <v>-23249.69</v>
      </c>
      <c r="F857" s="2">
        <v>0</v>
      </c>
    </row>
    <row r="858" spans="1:6" x14ac:dyDescent="0.25">
      <c r="A858" s="4">
        <v>44337</v>
      </c>
      <c r="B858" t="s">
        <v>12</v>
      </c>
      <c r="C858" t="s">
        <v>675</v>
      </c>
      <c r="D858" s="2">
        <v>0</v>
      </c>
      <c r="E858" s="2">
        <v>-14760086.9</v>
      </c>
      <c r="F858" s="2">
        <v>0</v>
      </c>
    </row>
    <row r="859" spans="1:6" x14ac:dyDescent="0.25">
      <c r="A859" s="4">
        <v>44337</v>
      </c>
      <c r="B859" t="s">
        <v>12</v>
      </c>
      <c r="C859" t="s">
        <v>676</v>
      </c>
      <c r="D859" s="2">
        <v>0</v>
      </c>
      <c r="E859" s="2">
        <v>-40130.17</v>
      </c>
      <c r="F859" s="2">
        <v>0</v>
      </c>
    </row>
    <row r="860" spans="1:6" x14ac:dyDescent="0.25">
      <c r="A860" s="4">
        <v>44337</v>
      </c>
      <c r="B860" t="s">
        <v>12</v>
      </c>
      <c r="C860" t="s">
        <v>677</v>
      </c>
      <c r="D860" s="2">
        <v>0</v>
      </c>
      <c r="E860" s="2">
        <v>-566621.88</v>
      </c>
      <c r="F860" s="2">
        <v>0</v>
      </c>
    </row>
    <row r="861" spans="1:6" x14ac:dyDescent="0.25">
      <c r="A861" s="4">
        <v>44337</v>
      </c>
      <c r="B861" t="s">
        <v>12</v>
      </c>
      <c r="C861" t="s">
        <v>678</v>
      </c>
      <c r="D861" s="2">
        <v>0</v>
      </c>
      <c r="E861" s="2">
        <v>-130408.46</v>
      </c>
      <c r="F861" s="2">
        <v>0</v>
      </c>
    </row>
    <row r="862" spans="1:6" x14ac:dyDescent="0.25">
      <c r="A862" s="4">
        <v>44337</v>
      </c>
      <c r="B862" t="s">
        <v>12</v>
      </c>
      <c r="C862" t="s">
        <v>679</v>
      </c>
      <c r="D862" s="2">
        <v>0</v>
      </c>
      <c r="E862" s="2">
        <v>-2165.61</v>
      </c>
      <c r="F862" s="2">
        <v>0</v>
      </c>
    </row>
    <row r="863" spans="1:6" x14ac:dyDescent="0.25">
      <c r="A863" s="4">
        <v>44337</v>
      </c>
      <c r="B863" t="s">
        <v>12</v>
      </c>
      <c r="C863" t="s">
        <v>680</v>
      </c>
      <c r="D863" s="2">
        <v>51439.15</v>
      </c>
      <c r="E863" s="2">
        <v>0</v>
      </c>
      <c r="F863" s="2">
        <v>0</v>
      </c>
    </row>
    <row r="864" spans="1:6" x14ac:dyDescent="0.25">
      <c r="A864" s="4">
        <v>44337</v>
      </c>
      <c r="B864" t="s">
        <v>12</v>
      </c>
      <c r="C864" t="s">
        <v>681</v>
      </c>
      <c r="D864" s="2">
        <v>15476455.68</v>
      </c>
      <c r="E864" s="2">
        <v>0</v>
      </c>
      <c r="F864" s="2">
        <v>0</v>
      </c>
    </row>
    <row r="865" spans="1:6" x14ac:dyDescent="0.25">
      <c r="A865" s="4">
        <v>44337</v>
      </c>
      <c r="B865" t="s">
        <v>12</v>
      </c>
      <c r="C865" t="s">
        <v>29</v>
      </c>
      <c r="D865" s="2">
        <v>0</v>
      </c>
      <c r="E865" s="2">
        <v>0</v>
      </c>
      <c r="F865" s="2">
        <v>30000</v>
      </c>
    </row>
    <row r="866" spans="1:6" x14ac:dyDescent="0.25">
      <c r="A866" s="4">
        <v>44337</v>
      </c>
      <c r="B866" t="s">
        <v>12</v>
      </c>
      <c r="C866" t="s">
        <v>32</v>
      </c>
      <c r="D866" s="2">
        <v>0</v>
      </c>
      <c r="E866" s="2">
        <v>0</v>
      </c>
      <c r="F866" s="2">
        <v>30000</v>
      </c>
    </row>
    <row r="867" spans="1:6" x14ac:dyDescent="0.25">
      <c r="A867" s="4">
        <v>44340</v>
      </c>
      <c r="B867" t="s">
        <v>12</v>
      </c>
      <c r="C867" t="s">
        <v>682</v>
      </c>
      <c r="D867" s="2">
        <v>0.44</v>
      </c>
      <c r="E867" s="2">
        <v>0</v>
      </c>
      <c r="F867" s="2">
        <v>0</v>
      </c>
    </row>
    <row r="868" spans="1:6" x14ac:dyDescent="0.25">
      <c r="A868" s="4">
        <v>44340</v>
      </c>
      <c r="B868" t="s">
        <v>12</v>
      </c>
      <c r="C868" t="s">
        <v>683</v>
      </c>
      <c r="D868" s="2">
        <v>0</v>
      </c>
      <c r="E868" s="2">
        <v>-9782556.2699999996</v>
      </c>
      <c r="F868" s="2">
        <v>0</v>
      </c>
    </row>
    <row r="869" spans="1:6" x14ac:dyDescent="0.25">
      <c r="A869" s="4">
        <v>44340</v>
      </c>
      <c r="B869" t="s">
        <v>12</v>
      </c>
      <c r="C869" t="s">
        <v>684</v>
      </c>
      <c r="D869" s="2">
        <v>0</v>
      </c>
      <c r="E869" s="2">
        <v>-5625.36</v>
      </c>
      <c r="F869" s="2">
        <v>0</v>
      </c>
    </row>
    <row r="870" spans="1:6" x14ac:dyDescent="0.25">
      <c r="A870" s="4">
        <v>44340</v>
      </c>
      <c r="B870" t="s">
        <v>12</v>
      </c>
      <c r="C870" t="s">
        <v>685</v>
      </c>
      <c r="D870" s="2">
        <v>0</v>
      </c>
      <c r="E870" s="2">
        <v>-284107.82</v>
      </c>
      <c r="F870" s="2">
        <v>0</v>
      </c>
    </row>
    <row r="871" spans="1:6" x14ac:dyDescent="0.25">
      <c r="A871" s="4">
        <v>44340</v>
      </c>
      <c r="B871" t="s">
        <v>12</v>
      </c>
      <c r="C871" t="s">
        <v>686</v>
      </c>
      <c r="D871" s="2">
        <v>14762039.699999999</v>
      </c>
      <c r="E871" s="2">
        <v>0</v>
      </c>
      <c r="F871" s="2">
        <v>0</v>
      </c>
    </row>
    <row r="872" spans="1:6" x14ac:dyDescent="0.25">
      <c r="A872" s="4">
        <v>44340</v>
      </c>
      <c r="B872" t="s">
        <v>12</v>
      </c>
      <c r="C872" t="s">
        <v>29</v>
      </c>
      <c r="D872" s="2">
        <v>0</v>
      </c>
      <c r="E872" s="2">
        <v>0</v>
      </c>
      <c r="F872" s="2">
        <v>30000</v>
      </c>
    </row>
    <row r="873" spans="1:6" x14ac:dyDescent="0.25">
      <c r="A873" s="4">
        <v>44340</v>
      </c>
      <c r="B873" t="s">
        <v>12</v>
      </c>
      <c r="C873" t="s">
        <v>32</v>
      </c>
      <c r="D873" s="2">
        <v>0</v>
      </c>
      <c r="E873" s="2">
        <v>0</v>
      </c>
      <c r="F873" s="2">
        <v>30000</v>
      </c>
    </row>
    <row r="874" spans="1:6" x14ac:dyDescent="0.25">
      <c r="A874" s="4">
        <v>44341</v>
      </c>
      <c r="B874" t="s">
        <v>12</v>
      </c>
      <c r="C874" t="s">
        <v>687</v>
      </c>
      <c r="D874" s="2">
        <v>0.57999999999999996</v>
      </c>
      <c r="E874" s="2">
        <v>0</v>
      </c>
      <c r="F874" s="2">
        <v>0</v>
      </c>
    </row>
    <row r="875" spans="1:6" x14ac:dyDescent="0.25">
      <c r="A875" s="4">
        <v>44341</v>
      </c>
      <c r="B875" t="s">
        <v>12</v>
      </c>
      <c r="C875" t="s">
        <v>477</v>
      </c>
      <c r="D875" s="2">
        <v>93.05</v>
      </c>
      <c r="E875" s="2">
        <v>0</v>
      </c>
      <c r="F875" s="2">
        <v>0</v>
      </c>
    </row>
    <row r="876" spans="1:6" x14ac:dyDescent="0.25">
      <c r="A876" s="4">
        <v>44341</v>
      </c>
      <c r="B876" t="s">
        <v>12</v>
      </c>
      <c r="C876" t="s">
        <v>688</v>
      </c>
      <c r="D876" s="2">
        <v>0</v>
      </c>
      <c r="E876" s="2">
        <v>-5868803.3499999996</v>
      </c>
      <c r="F876" s="2">
        <v>0</v>
      </c>
    </row>
    <row r="877" spans="1:6" x14ac:dyDescent="0.25">
      <c r="A877" s="4">
        <v>44341</v>
      </c>
      <c r="B877" t="s">
        <v>12</v>
      </c>
      <c r="C877" t="s">
        <v>689</v>
      </c>
      <c r="D877" s="2">
        <v>0</v>
      </c>
      <c r="E877" s="2">
        <v>-1791.29</v>
      </c>
      <c r="F877" s="2">
        <v>0</v>
      </c>
    </row>
    <row r="878" spans="1:6" x14ac:dyDescent="0.25">
      <c r="A878" s="4">
        <v>44341</v>
      </c>
      <c r="B878" t="s">
        <v>12</v>
      </c>
      <c r="C878" t="s">
        <v>690</v>
      </c>
      <c r="D878" s="2">
        <v>0</v>
      </c>
      <c r="E878" s="2">
        <v>-114197.95</v>
      </c>
      <c r="F878" s="2">
        <v>0</v>
      </c>
    </row>
    <row r="879" spans="1:6" x14ac:dyDescent="0.25">
      <c r="A879" s="4">
        <v>44341</v>
      </c>
      <c r="B879" t="s">
        <v>12</v>
      </c>
      <c r="C879" t="s">
        <v>691</v>
      </c>
      <c r="D879" s="2">
        <v>0</v>
      </c>
      <c r="E879" s="2">
        <v>-26541.85</v>
      </c>
      <c r="F879" s="2">
        <v>0</v>
      </c>
    </row>
    <row r="880" spans="1:6" x14ac:dyDescent="0.25">
      <c r="A880" s="4">
        <v>44341</v>
      </c>
      <c r="B880" t="s">
        <v>12</v>
      </c>
      <c r="C880" t="s">
        <v>692</v>
      </c>
      <c r="D880" s="2">
        <v>0</v>
      </c>
      <c r="E880" s="2">
        <v>-4689750.6900000004</v>
      </c>
      <c r="F880" s="2">
        <v>0</v>
      </c>
    </row>
    <row r="881" spans="1:6" x14ac:dyDescent="0.25">
      <c r="A881" s="4">
        <v>44341</v>
      </c>
      <c r="B881" t="s">
        <v>12</v>
      </c>
      <c r="C881" t="s">
        <v>489</v>
      </c>
      <c r="D881" s="2">
        <v>0</v>
      </c>
      <c r="E881" s="2">
        <v>-200</v>
      </c>
      <c r="F881" s="2">
        <v>0</v>
      </c>
    </row>
    <row r="882" spans="1:6" x14ac:dyDescent="0.25">
      <c r="A882" s="4">
        <v>44341</v>
      </c>
      <c r="B882" t="s">
        <v>12</v>
      </c>
      <c r="C882" t="s">
        <v>693</v>
      </c>
      <c r="D882" s="2">
        <v>0</v>
      </c>
      <c r="E882" s="2">
        <v>-3793457.85</v>
      </c>
      <c r="F882" s="2">
        <v>0</v>
      </c>
    </row>
    <row r="883" spans="1:6" x14ac:dyDescent="0.25">
      <c r="A883" s="4">
        <v>44341</v>
      </c>
      <c r="B883" t="s">
        <v>12</v>
      </c>
      <c r="C883" t="s">
        <v>694</v>
      </c>
      <c r="D883" s="2">
        <v>21367.13</v>
      </c>
      <c r="E883" s="2">
        <v>0</v>
      </c>
      <c r="F883" s="2">
        <v>0</v>
      </c>
    </row>
    <row r="884" spans="1:6" x14ac:dyDescent="0.25">
      <c r="A884" s="4">
        <v>44341</v>
      </c>
      <c r="B884" t="s">
        <v>12</v>
      </c>
      <c r="C884" t="s">
        <v>695</v>
      </c>
      <c r="D884" s="2">
        <v>9783850.5199999996</v>
      </c>
      <c r="E884" s="2">
        <v>0</v>
      </c>
      <c r="F884" s="2">
        <v>0</v>
      </c>
    </row>
    <row r="885" spans="1:6" x14ac:dyDescent="0.25">
      <c r="A885" s="4">
        <v>44341</v>
      </c>
      <c r="B885" t="s">
        <v>12</v>
      </c>
      <c r="C885" t="s">
        <v>491</v>
      </c>
      <c r="D885" s="2">
        <v>0</v>
      </c>
      <c r="E885" s="2">
        <v>-318.99</v>
      </c>
      <c r="F885" s="2">
        <v>0</v>
      </c>
    </row>
    <row r="886" spans="1:6" x14ac:dyDescent="0.25">
      <c r="A886" s="4">
        <v>44341</v>
      </c>
      <c r="B886" t="s">
        <v>12</v>
      </c>
      <c r="C886" t="s">
        <v>29</v>
      </c>
      <c r="D886" s="2">
        <v>0</v>
      </c>
      <c r="E886" s="2">
        <v>0</v>
      </c>
      <c r="F886" s="2">
        <v>30000</v>
      </c>
    </row>
    <row r="887" spans="1:6" x14ac:dyDescent="0.25">
      <c r="A887" s="4">
        <v>44341</v>
      </c>
      <c r="B887" t="s">
        <v>12</v>
      </c>
      <c r="C887" t="s">
        <v>32</v>
      </c>
      <c r="D887" s="2">
        <v>0</v>
      </c>
      <c r="E887" s="2">
        <v>0</v>
      </c>
      <c r="F887" s="2">
        <v>30000</v>
      </c>
    </row>
    <row r="888" spans="1:6" x14ac:dyDescent="0.25">
      <c r="A888" s="4">
        <v>44342</v>
      </c>
      <c r="B888" t="s">
        <v>12</v>
      </c>
      <c r="C888" t="s">
        <v>696</v>
      </c>
      <c r="D888" s="2">
        <v>0.06</v>
      </c>
      <c r="E888" s="2">
        <v>0</v>
      </c>
      <c r="F888" s="2">
        <v>0</v>
      </c>
    </row>
    <row r="889" spans="1:6" x14ac:dyDescent="0.25">
      <c r="A889" s="4">
        <v>44342</v>
      </c>
      <c r="B889" t="s">
        <v>12</v>
      </c>
      <c r="C889" t="s">
        <v>697</v>
      </c>
      <c r="D889" s="2">
        <v>0</v>
      </c>
      <c r="E889" s="2">
        <v>-5111706.55</v>
      </c>
      <c r="F889" s="2">
        <v>0</v>
      </c>
    </row>
    <row r="890" spans="1:6" x14ac:dyDescent="0.25">
      <c r="A890" s="4">
        <v>44342</v>
      </c>
      <c r="B890" t="s">
        <v>12</v>
      </c>
      <c r="C890" t="s">
        <v>698</v>
      </c>
      <c r="D890" s="2">
        <v>0</v>
      </c>
      <c r="E890" s="2">
        <v>-344.18</v>
      </c>
      <c r="F890" s="2">
        <v>0</v>
      </c>
    </row>
    <row r="891" spans="1:6" x14ac:dyDescent="0.25">
      <c r="A891" s="4">
        <v>44342</v>
      </c>
      <c r="B891" t="s">
        <v>12</v>
      </c>
      <c r="C891" t="s">
        <v>699</v>
      </c>
      <c r="D891" s="2">
        <v>0</v>
      </c>
      <c r="E891" s="2">
        <v>-600375.78</v>
      </c>
      <c r="F891" s="2">
        <v>0</v>
      </c>
    </row>
    <row r="892" spans="1:6" x14ac:dyDescent="0.25">
      <c r="A892" s="4">
        <v>44342</v>
      </c>
      <c r="B892" t="s">
        <v>12</v>
      </c>
      <c r="C892" t="s">
        <v>700</v>
      </c>
      <c r="D892" s="2">
        <v>0</v>
      </c>
      <c r="E892" s="2">
        <v>-120416.13</v>
      </c>
      <c r="F892" s="2">
        <v>0</v>
      </c>
    </row>
    <row r="893" spans="1:6" x14ac:dyDescent="0.25">
      <c r="A893" s="4">
        <v>44342</v>
      </c>
      <c r="B893" t="s">
        <v>12</v>
      </c>
      <c r="C893" t="s">
        <v>701</v>
      </c>
      <c r="D893" s="2">
        <v>0</v>
      </c>
      <c r="E893" s="2">
        <v>-3136.18</v>
      </c>
      <c r="F893" s="2">
        <v>0</v>
      </c>
    </row>
    <row r="894" spans="1:6" x14ac:dyDescent="0.25">
      <c r="A894" s="4">
        <v>44342</v>
      </c>
      <c r="B894" t="s">
        <v>12</v>
      </c>
      <c r="C894" t="s">
        <v>702</v>
      </c>
      <c r="D894" s="2">
        <v>0</v>
      </c>
      <c r="E894" s="2">
        <v>-33601.040000000001</v>
      </c>
      <c r="F894" s="2">
        <v>0</v>
      </c>
    </row>
    <row r="895" spans="1:6" x14ac:dyDescent="0.25">
      <c r="A895" s="4">
        <v>44342</v>
      </c>
      <c r="B895" t="s">
        <v>12</v>
      </c>
      <c r="C895" t="s">
        <v>703</v>
      </c>
      <c r="D895" s="2">
        <v>5869579.7999999998</v>
      </c>
      <c r="E895" s="2">
        <v>0</v>
      </c>
      <c r="F895" s="2">
        <v>0</v>
      </c>
    </row>
    <row r="896" spans="1:6" x14ac:dyDescent="0.25">
      <c r="A896" s="4">
        <v>44342</v>
      </c>
      <c r="B896" t="s">
        <v>12</v>
      </c>
      <c r="C896" t="s">
        <v>29</v>
      </c>
      <c r="D896" s="2">
        <v>0</v>
      </c>
      <c r="E896" s="2">
        <v>0</v>
      </c>
      <c r="F896" s="2">
        <v>30000</v>
      </c>
    </row>
    <row r="897" spans="1:6" x14ac:dyDescent="0.25">
      <c r="A897" s="4">
        <v>44342</v>
      </c>
      <c r="B897" t="s">
        <v>12</v>
      </c>
      <c r="C897" t="s">
        <v>32</v>
      </c>
      <c r="D897" s="2">
        <v>0</v>
      </c>
      <c r="E897" s="2">
        <v>0</v>
      </c>
      <c r="F897" s="2">
        <v>30000</v>
      </c>
    </row>
    <row r="898" spans="1:6" x14ac:dyDescent="0.25">
      <c r="A898" s="4">
        <v>44343</v>
      </c>
      <c r="B898" t="s">
        <v>12</v>
      </c>
      <c r="C898" t="s">
        <v>704</v>
      </c>
      <c r="D898" s="2">
        <v>0.19</v>
      </c>
      <c r="E898" s="2">
        <v>0</v>
      </c>
      <c r="F898" s="2">
        <v>0</v>
      </c>
    </row>
    <row r="899" spans="1:6" x14ac:dyDescent="0.25">
      <c r="A899" s="4">
        <v>44343</v>
      </c>
      <c r="B899" t="s">
        <v>12</v>
      </c>
      <c r="C899" t="s">
        <v>705</v>
      </c>
      <c r="D899" s="2">
        <v>0</v>
      </c>
      <c r="E899" s="2">
        <v>-4563514.43</v>
      </c>
      <c r="F899" s="2">
        <v>0</v>
      </c>
    </row>
    <row r="900" spans="1:6" x14ac:dyDescent="0.25">
      <c r="A900" s="4">
        <v>44343</v>
      </c>
      <c r="B900" t="s">
        <v>12</v>
      </c>
      <c r="C900" t="s">
        <v>706</v>
      </c>
      <c r="D900" s="2">
        <v>0</v>
      </c>
      <c r="E900" s="2">
        <v>-3850.66</v>
      </c>
      <c r="F900" s="2">
        <v>0</v>
      </c>
    </row>
    <row r="901" spans="1:6" x14ac:dyDescent="0.25">
      <c r="A901" s="4">
        <v>44343</v>
      </c>
      <c r="B901" t="s">
        <v>12</v>
      </c>
      <c r="C901" t="s">
        <v>707</v>
      </c>
      <c r="D901" s="2">
        <v>0</v>
      </c>
      <c r="E901" s="2">
        <v>-491595.64</v>
      </c>
      <c r="F901" s="2">
        <v>0</v>
      </c>
    </row>
    <row r="902" spans="1:6" x14ac:dyDescent="0.25">
      <c r="A902" s="4">
        <v>44343</v>
      </c>
      <c r="B902" t="s">
        <v>12</v>
      </c>
      <c r="C902" t="s">
        <v>708</v>
      </c>
      <c r="D902" s="2">
        <v>0</v>
      </c>
      <c r="E902" s="2">
        <v>-52585.07</v>
      </c>
      <c r="F902" s="2">
        <v>0</v>
      </c>
    </row>
    <row r="903" spans="1:6" x14ac:dyDescent="0.25">
      <c r="A903" s="4">
        <v>44343</v>
      </c>
      <c r="B903" t="s">
        <v>12</v>
      </c>
      <c r="C903" t="s">
        <v>709</v>
      </c>
      <c r="D903" s="2">
        <v>0</v>
      </c>
      <c r="E903" s="2">
        <v>-837.24</v>
      </c>
      <c r="F903" s="2">
        <v>0</v>
      </c>
    </row>
    <row r="904" spans="1:6" x14ac:dyDescent="0.25">
      <c r="A904" s="4">
        <v>44343</v>
      </c>
      <c r="B904" t="s">
        <v>12</v>
      </c>
      <c r="C904" t="s">
        <v>710</v>
      </c>
      <c r="D904" s="2">
        <v>5112382.8499999996</v>
      </c>
      <c r="E904" s="2">
        <v>0</v>
      </c>
      <c r="F904" s="2">
        <v>0</v>
      </c>
    </row>
    <row r="905" spans="1:6" x14ac:dyDescent="0.25">
      <c r="A905" s="4">
        <v>44343</v>
      </c>
      <c r="B905" t="s">
        <v>12</v>
      </c>
      <c r="C905" t="s">
        <v>29</v>
      </c>
      <c r="D905" s="2">
        <v>0</v>
      </c>
      <c r="E905" s="2">
        <v>0</v>
      </c>
      <c r="F905" s="2">
        <v>30000</v>
      </c>
    </row>
    <row r="906" spans="1:6" x14ac:dyDescent="0.25">
      <c r="A906" s="4">
        <v>44343</v>
      </c>
      <c r="B906" t="s">
        <v>12</v>
      </c>
      <c r="C906" t="s">
        <v>32</v>
      </c>
      <c r="D906" s="2">
        <v>0</v>
      </c>
      <c r="E906" s="2">
        <v>0</v>
      </c>
      <c r="F906" s="2">
        <v>30000</v>
      </c>
    </row>
    <row r="907" spans="1:6" x14ac:dyDescent="0.25">
      <c r="A907" s="4">
        <v>44344</v>
      </c>
      <c r="B907" t="s">
        <v>12</v>
      </c>
      <c r="C907" t="s">
        <v>711</v>
      </c>
      <c r="D907" s="2">
        <v>0.44</v>
      </c>
      <c r="E907" s="2">
        <v>0</v>
      </c>
      <c r="F907" s="2">
        <v>0</v>
      </c>
    </row>
    <row r="908" spans="1:6" x14ac:dyDescent="0.25">
      <c r="A908" s="4">
        <v>44344</v>
      </c>
      <c r="B908" t="s">
        <v>12</v>
      </c>
      <c r="C908" t="s">
        <v>712</v>
      </c>
      <c r="D908" s="2">
        <v>0</v>
      </c>
      <c r="E908" s="2">
        <v>-4308156.0599999996</v>
      </c>
      <c r="F908" s="2">
        <v>0</v>
      </c>
    </row>
    <row r="909" spans="1:6" x14ac:dyDescent="0.25">
      <c r="A909" s="4">
        <v>44344</v>
      </c>
      <c r="B909" t="s">
        <v>12</v>
      </c>
      <c r="C909" t="s">
        <v>713</v>
      </c>
      <c r="D909" s="2">
        <v>0</v>
      </c>
      <c r="E909" s="2">
        <v>-5070.91</v>
      </c>
      <c r="F909" s="2">
        <v>0</v>
      </c>
    </row>
    <row r="910" spans="1:6" x14ac:dyDescent="0.25">
      <c r="A910" s="4">
        <v>44344</v>
      </c>
      <c r="B910" t="s">
        <v>12</v>
      </c>
      <c r="C910" t="s">
        <v>714</v>
      </c>
      <c r="D910" s="2">
        <v>0</v>
      </c>
      <c r="E910" s="2">
        <v>-250891.67</v>
      </c>
      <c r="F910" s="2">
        <v>0</v>
      </c>
    </row>
    <row r="911" spans="1:6" x14ac:dyDescent="0.25">
      <c r="A911" s="4">
        <v>44344</v>
      </c>
      <c r="B911" t="s">
        <v>12</v>
      </c>
      <c r="C911" t="s">
        <v>715</v>
      </c>
      <c r="D911" s="2">
        <v>4564118.2</v>
      </c>
      <c r="E911" s="2">
        <v>0</v>
      </c>
      <c r="F911" s="2">
        <v>0</v>
      </c>
    </row>
    <row r="912" spans="1:6" x14ac:dyDescent="0.25">
      <c r="A912" s="4">
        <v>44344</v>
      </c>
      <c r="B912" t="s">
        <v>12</v>
      </c>
      <c r="C912" t="s">
        <v>29</v>
      </c>
      <c r="D912" s="2">
        <v>0</v>
      </c>
      <c r="E912" s="2">
        <v>0</v>
      </c>
      <c r="F912" s="2">
        <v>30000</v>
      </c>
    </row>
    <row r="913" spans="1:6" x14ac:dyDescent="0.25">
      <c r="A913" s="4">
        <v>44344</v>
      </c>
      <c r="B913" t="s">
        <v>12</v>
      </c>
      <c r="C913" t="s">
        <v>32</v>
      </c>
      <c r="D913" s="2">
        <v>0</v>
      </c>
      <c r="E913" s="2">
        <v>0</v>
      </c>
      <c r="F913" s="2">
        <v>30000</v>
      </c>
    </row>
    <row r="914" spans="1:6" x14ac:dyDescent="0.25">
      <c r="A914" s="4">
        <v>44347</v>
      </c>
      <c r="B914" t="s">
        <v>12</v>
      </c>
      <c r="C914" t="s">
        <v>716</v>
      </c>
      <c r="D914" s="2">
        <v>0.56000000000000005</v>
      </c>
      <c r="E914" s="2">
        <v>0</v>
      </c>
      <c r="F914" s="2">
        <v>0</v>
      </c>
    </row>
    <row r="915" spans="1:6" x14ac:dyDescent="0.25">
      <c r="A915" s="4">
        <v>44347</v>
      </c>
      <c r="B915" t="s">
        <v>12</v>
      </c>
      <c r="C915" t="s">
        <v>33</v>
      </c>
      <c r="D915" s="2">
        <v>11000000</v>
      </c>
      <c r="E915" s="2">
        <v>0</v>
      </c>
      <c r="F915" s="2">
        <v>0</v>
      </c>
    </row>
    <row r="916" spans="1:6" x14ac:dyDescent="0.25">
      <c r="A916" s="4">
        <v>44347</v>
      </c>
      <c r="B916" t="s">
        <v>12</v>
      </c>
      <c r="C916" t="s">
        <v>717</v>
      </c>
      <c r="D916" s="2">
        <v>0</v>
      </c>
      <c r="E916" s="2">
        <v>-15120609.43</v>
      </c>
      <c r="F916" s="2">
        <v>0</v>
      </c>
    </row>
    <row r="917" spans="1:6" x14ac:dyDescent="0.25">
      <c r="A917" s="4">
        <v>44347</v>
      </c>
      <c r="B917" t="s">
        <v>12</v>
      </c>
      <c r="C917" t="s">
        <v>718</v>
      </c>
      <c r="D917" s="2">
        <v>0</v>
      </c>
      <c r="E917" s="2">
        <v>-188117.18</v>
      </c>
      <c r="F917" s="2">
        <v>0</v>
      </c>
    </row>
    <row r="918" spans="1:6" x14ac:dyDescent="0.25">
      <c r="A918" s="4">
        <v>44347</v>
      </c>
      <c r="B918" t="s">
        <v>12</v>
      </c>
      <c r="C918" t="s">
        <v>719</v>
      </c>
      <c r="D918" s="2">
        <v>4308726.05</v>
      </c>
      <c r="E918" s="2">
        <v>0</v>
      </c>
      <c r="F918" s="2">
        <v>0</v>
      </c>
    </row>
    <row r="919" spans="1:6" x14ac:dyDescent="0.25">
      <c r="A919" s="4">
        <v>44347</v>
      </c>
      <c r="B919" t="s">
        <v>12</v>
      </c>
      <c r="C919" t="s">
        <v>29</v>
      </c>
      <c r="D919" s="2">
        <v>0</v>
      </c>
      <c r="E919" s="2">
        <v>0</v>
      </c>
      <c r="F919" s="2">
        <v>30000</v>
      </c>
    </row>
    <row r="920" spans="1:6" x14ac:dyDescent="0.25">
      <c r="A920" s="4">
        <v>44347</v>
      </c>
      <c r="B920" t="s">
        <v>12</v>
      </c>
      <c r="C920" t="s">
        <v>32</v>
      </c>
      <c r="D920" s="2">
        <v>0</v>
      </c>
      <c r="E920" s="2">
        <v>0</v>
      </c>
      <c r="F920" s="2">
        <v>30000</v>
      </c>
    </row>
    <row r="921" spans="1:6" x14ac:dyDescent="0.25">
      <c r="A921" s="4">
        <v>44348</v>
      </c>
      <c r="B921" t="s">
        <v>12</v>
      </c>
      <c r="C921" t="s">
        <v>720</v>
      </c>
      <c r="D921" s="2">
        <v>0.18</v>
      </c>
      <c r="E921" s="2">
        <v>0</v>
      </c>
      <c r="F921" s="2">
        <v>0</v>
      </c>
    </row>
    <row r="922" spans="1:6" x14ac:dyDescent="0.25">
      <c r="A922" s="4">
        <v>44348</v>
      </c>
      <c r="B922" t="s">
        <v>12</v>
      </c>
      <c r="C922" t="s">
        <v>721</v>
      </c>
      <c r="D922" s="2">
        <v>0</v>
      </c>
      <c r="E922" s="2">
        <v>-1471471.61</v>
      </c>
      <c r="F922" s="2">
        <v>0</v>
      </c>
    </row>
    <row r="923" spans="1:6" x14ac:dyDescent="0.25">
      <c r="A923" s="4">
        <v>44348</v>
      </c>
      <c r="B923" t="s">
        <v>12</v>
      </c>
      <c r="C923" t="s">
        <v>722</v>
      </c>
      <c r="D923" s="2">
        <v>0</v>
      </c>
      <c r="E923" s="2">
        <v>-12942518.42</v>
      </c>
      <c r="F923" s="2">
        <v>0</v>
      </c>
    </row>
    <row r="924" spans="1:6" x14ac:dyDescent="0.25">
      <c r="A924" s="4">
        <v>44348</v>
      </c>
      <c r="B924" t="s">
        <v>12</v>
      </c>
      <c r="C924" t="s">
        <v>723</v>
      </c>
      <c r="D924" s="2">
        <v>0</v>
      </c>
      <c r="E924" s="2">
        <v>-708620.08</v>
      </c>
      <c r="F924" s="2">
        <v>0</v>
      </c>
    </row>
    <row r="925" spans="1:6" x14ac:dyDescent="0.25">
      <c r="A925" s="4">
        <v>44348</v>
      </c>
      <c r="B925" t="s">
        <v>12</v>
      </c>
      <c r="C925" t="s">
        <v>724</v>
      </c>
      <c r="D925" s="2">
        <v>15122609.93</v>
      </c>
      <c r="E925" s="2">
        <v>0</v>
      </c>
      <c r="F925" s="2">
        <v>0</v>
      </c>
    </row>
    <row r="926" spans="1:6" x14ac:dyDescent="0.25">
      <c r="A926" s="4">
        <v>44348</v>
      </c>
      <c r="B926" t="s">
        <v>12</v>
      </c>
      <c r="C926" t="s">
        <v>29</v>
      </c>
      <c r="D926" s="2">
        <v>0</v>
      </c>
      <c r="E926" s="2">
        <v>0</v>
      </c>
      <c r="F926" s="2">
        <v>30000</v>
      </c>
    </row>
    <row r="927" spans="1:6" x14ac:dyDescent="0.25">
      <c r="A927" s="4">
        <v>44348</v>
      </c>
      <c r="B927" t="s">
        <v>12</v>
      </c>
      <c r="C927" t="s">
        <v>32</v>
      </c>
      <c r="D927" s="2">
        <v>0</v>
      </c>
      <c r="E927" s="2">
        <v>0</v>
      </c>
      <c r="F927" s="2">
        <v>30000</v>
      </c>
    </row>
    <row r="928" spans="1:6" x14ac:dyDescent="0.25">
      <c r="A928" s="4">
        <v>44349</v>
      </c>
      <c r="B928" t="s">
        <v>12</v>
      </c>
      <c r="C928" t="s">
        <v>725</v>
      </c>
      <c r="D928" s="2">
        <v>0.28000000000000003</v>
      </c>
      <c r="E928" s="2">
        <v>0</v>
      </c>
      <c r="F928" s="2">
        <v>0</v>
      </c>
    </row>
    <row r="929" spans="1:6" x14ac:dyDescent="0.25">
      <c r="A929" s="4">
        <v>44349</v>
      </c>
      <c r="B929" t="s">
        <v>12</v>
      </c>
      <c r="C929" t="s">
        <v>726</v>
      </c>
      <c r="D929" s="2">
        <v>0</v>
      </c>
      <c r="E929" s="2">
        <v>-37965.760000000002</v>
      </c>
      <c r="F929" s="2">
        <v>0</v>
      </c>
    </row>
    <row r="930" spans="1:6" x14ac:dyDescent="0.25">
      <c r="A930" s="4">
        <v>44349</v>
      </c>
      <c r="B930" t="s">
        <v>12</v>
      </c>
      <c r="C930" t="s">
        <v>727</v>
      </c>
      <c r="D930" s="2">
        <v>0</v>
      </c>
      <c r="E930" s="2">
        <v>-11919879.1</v>
      </c>
      <c r="F930" s="2">
        <v>0</v>
      </c>
    </row>
    <row r="931" spans="1:6" x14ac:dyDescent="0.25">
      <c r="A931" s="4">
        <v>44349</v>
      </c>
      <c r="B931" t="s">
        <v>12</v>
      </c>
      <c r="C931" t="s">
        <v>728</v>
      </c>
      <c r="D931" s="2">
        <v>0</v>
      </c>
      <c r="E931" s="2">
        <v>-986386.16</v>
      </c>
      <c r="F931" s="2">
        <v>0</v>
      </c>
    </row>
    <row r="932" spans="1:6" x14ac:dyDescent="0.25">
      <c r="A932" s="4">
        <v>44349</v>
      </c>
      <c r="B932" t="s">
        <v>12</v>
      </c>
      <c r="C932" t="s">
        <v>729</v>
      </c>
      <c r="D932" s="2">
        <v>12944230.74</v>
      </c>
      <c r="E932" s="2">
        <v>0</v>
      </c>
      <c r="F932" s="2">
        <v>0</v>
      </c>
    </row>
    <row r="933" spans="1:6" x14ac:dyDescent="0.25">
      <c r="A933" s="4">
        <v>44349</v>
      </c>
      <c r="B933" t="s">
        <v>12</v>
      </c>
      <c r="C933" t="s">
        <v>29</v>
      </c>
      <c r="D933" s="2">
        <v>0</v>
      </c>
      <c r="E933" s="2">
        <v>0</v>
      </c>
      <c r="F933" s="2">
        <v>30000</v>
      </c>
    </row>
    <row r="934" spans="1:6" x14ac:dyDescent="0.25">
      <c r="A934" s="4">
        <v>44349</v>
      </c>
      <c r="B934" t="s">
        <v>12</v>
      </c>
      <c r="C934" t="s">
        <v>32</v>
      </c>
      <c r="D934" s="2">
        <v>0</v>
      </c>
      <c r="E934" s="2">
        <v>0</v>
      </c>
      <c r="F934" s="2">
        <v>30000</v>
      </c>
    </row>
    <row r="935" spans="1:6" x14ac:dyDescent="0.25">
      <c r="A935" s="4">
        <v>44351</v>
      </c>
      <c r="B935" t="s">
        <v>12</v>
      </c>
      <c r="C935" t="s">
        <v>730</v>
      </c>
      <c r="D935" s="2">
        <v>0.62</v>
      </c>
      <c r="E935" s="2">
        <v>0</v>
      </c>
      <c r="F935" s="2">
        <v>0</v>
      </c>
    </row>
    <row r="936" spans="1:6" x14ac:dyDescent="0.25">
      <c r="A936" s="4">
        <v>44351</v>
      </c>
      <c r="B936" t="s">
        <v>12</v>
      </c>
      <c r="C936" t="s">
        <v>731</v>
      </c>
      <c r="D936" s="2">
        <v>0</v>
      </c>
      <c r="E936" s="2">
        <v>-165690.20000000001</v>
      </c>
      <c r="F936" s="2">
        <v>0</v>
      </c>
    </row>
    <row r="937" spans="1:6" x14ac:dyDescent="0.25">
      <c r="A937" s="4">
        <v>44351</v>
      </c>
      <c r="B937" t="s">
        <v>12</v>
      </c>
      <c r="C937" t="s">
        <v>732</v>
      </c>
      <c r="D937" s="2">
        <v>0</v>
      </c>
      <c r="E937" s="2">
        <v>-11755766.550000001</v>
      </c>
      <c r="F937" s="2">
        <v>0</v>
      </c>
    </row>
    <row r="938" spans="1:6" x14ac:dyDescent="0.25">
      <c r="A938" s="4">
        <v>44351</v>
      </c>
      <c r="B938" t="s">
        <v>12</v>
      </c>
      <c r="C938" t="s">
        <v>733</v>
      </c>
      <c r="D938" s="2">
        <v>11921456.130000001</v>
      </c>
      <c r="E938" s="2">
        <v>0</v>
      </c>
      <c r="F938" s="2">
        <v>0</v>
      </c>
    </row>
    <row r="939" spans="1:6" x14ac:dyDescent="0.25">
      <c r="A939" s="4">
        <v>44351</v>
      </c>
      <c r="B939" t="s">
        <v>12</v>
      </c>
      <c r="C939" t="s">
        <v>29</v>
      </c>
      <c r="D939" s="2">
        <v>0</v>
      </c>
      <c r="E939" s="2">
        <v>0</v>
      </c>
      <c r="F939" s="2">
        <v>30000</v>
      </c>
    </row>
    <row r="940" spans="1:6" x14ac:dyDescent="0.25">
      <c r="A940" s="4">
        <v>44351</v>
      </c>
      <c r="B940" t="s">
        <v>12</v>
      </c>
      <c r="C940" t="s">
        <v>32</v>
      </c>
      <c r="D940" s="2">
        <v>0</v>
      </c>
      <c r="E940" s="2">
        <v>0</v>
      </c>
      <c r="F940" s="2">
        <v>30000</v>
      </c>
    </row>
    <row r="941" spans="1:6" x14ac:dyDescent="0.25">
      <c r="A941" s="4">
        <v>44354</v>
      </c>
      <c r="B941" t="s">
        <v>12</v>
      </c>
      <c r="C941" t="s">
        <v>734</v>
      </c>
      <c r="D941" s="2">
        <v>0.24</v>
      </c>
      <c r="E941" s="2">
        <v>0</v>
      </c>
      <c r="F941" s="2">
        <v>0</v>
      </c>
    </row>
    <row r="942" spans="1:6" x14ac:dyDescent="0.25">
      <c r="A942" s="4">
        <v>44354</v>
      </c>
      <c r="B942" t="s">
        <v>12</v>
      </c>
      <c r="C942" t="s">
        <v>735</v>
      </c>
      <c r="D942" s="2">
        <v>0</v>
      </c>
      <c r="E942" s="2">
        <v>-1719852.51</v>
      </c>
      <c r="F942" s="2">
        <v>0</v>
      </c>
    </row>
    <row r="943" spans="1:6" x14ac:dyDescent="0.25">
      <c r="A943" s="4">
        <v>44354</v>
      </c>
      <c r="B943" t="s">
        <v>12</v>
      </c>
      <c r="C943" t="s">
        <v>736</v>
      </c>
      <c r="D943" s="2">
        <v>0</v>
      </c>
      <c r="E943" s="2">
        <v>-10037469.59</v>
      </c>
      <c r="F943" s="2">
        <v>0</v>
      </c>
    </row>
    <row r="944" spans="1:6" x14ac:dyDescent="0.25">
      <c r="A944" s="4">
        <v>44354</v>
      </c>
      <c r="B944" t="s">
        <v>12</v>
      </c>
      <c r="C944" t="s">
        <v>737</v>
      </c>
      <c r="D944" s="2">
        <v>11757321.859999999</v>
      </c>
      <c r="E944" s="2">
        <v>0</v>
      </c>
      <c r="F944" s="2">
        <v>0</v>
      </c>
    </row>
    <row r="945" spans="1:6" x14ac:dyDescent="0.25">
      <c r="A945" s="4">
        <v>44354</v>
      </c>
      <c r="B945" t="s">
        <v>12</v>
      </c>
      <c r="C945" t="s">
        <v>29</v>
      </c>
      <c r="D945" s="2">
        <v>0</v>
      </c>
      <c r="E945" s="2">
        <v>0</v>
      </c>
      <c r="F945" s="2">
        <v>30000</v>
      </c>
    </row>
    <row r="946" spans="1:6" x14ac:dyDescent="0.25">
      <c r="A946" s="4">
        <v>44354</v>
      </c>
      <c r="B946" t="s">
        <v>12</v>
      </c>
      <c r="C946" t="s">
        <v>32</v>
      </c>
      <c r="D946" s="2">
        <v>0</v>
      </c>
      <c r="E946" s="2">
        <v>0</v>
      </c>
      <c r="F946" s="2">
        <v>30000</v>
      </c>
    </row>
    <row r="947" spans="1:6" x14ac:dyDescent="0.25">
      <c r="A947" s="4">
        <v>44355</v>
      </c>
      <c r="B947" t="s">
        <v>12</v>
      </c>
      <c r="C947" t="s">
        <v>738</v>
      </c>
      <c r="D947" s="2">
        <v>0.08</v>
      </c>
      <c r="E947" s="2">
        <v>0</v>
      </c>
      <c r="F947" s="2">
        <v>0</v>
      </c>
    </row>
    <row r="948" spans="1:6" x14ac:dyDescent="0.25">
      <c r="A948" s="4">
        <v>44355</v>
      </c>
      <c r="B948" t="s">
        <v>12</v>
      </c>
      <c r="C948" t="s">
        <v>739</v>
      </c>
      <c r="D948" s="2">
        <v>0</v>
      </c>
      <c r="E948" s="2">
        <v>-1875556.68</v>
      </c>
      <c r="F948" s="2">
        <v>0</v>
      </c>
    </row>
    <row r="949" spans="1:6" x14ac:dyDescent="0.25">
      <c r="A949" s="4">
        <v>44355</v>
      </c>
      <c r="B949" t="s">
        <v>12</v>
      </c>
      <c r="C949" t="s">
        <v>740</v>
      </c>
      <c r="D949" s="2">
        <v>0</v>
      </c>
      <c r="E949" s="2">
        <v>-8301869.6399999997</v>
      </c>
      <c r="F949" s="2">
        <v>0</v>
      </c>
    </row>
    <row r="950" spans="1:6" x14ac:dyDescent="0.25">
      <c r="A950" s="4">
        <v>44355</v>
      </c>
      <c r="B950" t="s">
        <v>12</v>
      </c>
      <c r="C950" t="s">
        <v>741</v>
      </c>
      <c r="D950" s="2">
        <v>44872.92</v>
      </c>
      <c r="E950" s="2">
        <v>0</v>
      </c>
      <c r="F950" s="2">
        <v>0</v>
      </c>
    </row>
    <row r="951" spans="1:6" x14ac:dyDescent="0.25">
      <c r="A951" s="4">
        <v>44355</v>
      </c>
      <c r="B951" t="s">
        <v>12</v>
      </c>
      <c r="C951" t="s">
        <v>742</v>
      </c>
      <c r="D951" s="2">
        <v>77672</v>
      </c>
      <c r="E951" s="2">
        <v>0</v>
      </c>
      <c r="F951" s="2">
        <v>0</v>
      </c>
    </row>
    <row r="952" spans="1:6" x14ac:dyDescent="0.25">
      <c r="A952" s="4">
        <v>44355</v>
      </c>
      <c r="B952" t="s">
        <v>12</v>
      </c>
      <c r="C952" t="s">
        <v>743</v>
      </c>
      <c r="D952" s="2">
        <v>86317.38</v>
      </c>
      <c r="E952" s="2">
        <v>0</v>
      </c>
      <c r="F952" s="2">
        <v>0</v>
      </c>
    </row>
    <row r="953" spans="1:6" x14ac:dyDescent="0.25">
      <c r="A953" s="4">
        <v>44355</v>
      </c>
      <c r="B953" t="s">
        <v>12</v>
      </c>
      <c r="C953" t="s">
        <v>744</v>
      </c>
      <c r="D953" s="2">
        <v>10038797.57</v>
      </c>
      <c r="E953" s="2">
        <v>0</v>
      </c>
      <c r="F953" s="2">
        <v>0</v>
      </c>
    </row>
    <row r="954" spans="1:6" x14ac:dyDescent="0.25">
      <c r="A954" s="4">
        <v>44355</v>
      </c>
      <c r="B954" t="s">
        <v>12</v>
      </c>
      <c r="C954" t="s">
        <v>328</v>
      </c>
      <c r="D954" s="2">
        <v>0</v>
      </c>
      <c r="E954" s="2">
        <v>-100.34</v>
      </c>
      <c r="F954" s="2">
        <v>0</v>
      </c>
    </row>
    <row r="955" spans="1:6" x14ac:dyDescent="0.25">
      <c r="A955" s="4">
        <v>44355</v>
      </c>
      <c r="B955" t="s">
        <v>12</v>
      </c>
      <c r="C955" t="s">
        <v>329</v>
      </c>
      <c r="D955" s="2">
        <v>0</v>
      </c>
      <c r="E955" s="2">
        <v>-1337.77</v>
      </c>
      <c r="F955" s="2">
        <v>0</v>
      </c>
    </row>
    <row r="956" spans="1:6" x14ac:dyDescent="0.25">
      <c r="A956" s="4">
        <v>44355</v>
      </c>
      <c r="B956" t="s">
        <v>12</v>
      </c>
      <c r="C956" t="s">
        <v>350</v>
      </c>
      <c r="D956" s="2">
        <v>0</v>
      </c>
      <c r="E956" s="2">
        <v>-66889.19</v>
      </c>
      <c r="F956" s="2">
        <v>0</v>
      </c>
    </row>
    <row r="957" spans="1:6" x14ac:dyDescent="0.25">
      <c r="A957" s="4">
        <v>44355</v>
      </c>
      <c r="B957" t="s">
        <v>12</v>
      </c>
      <c r="C957" t="s">
        <v>330</v>
      </c>
      <c r="D957" s="2">
        <v>0</v>
      </c>
      <c r="E957" s="2">
        <v>-1906.33</v>
      </c>
      <c r="F957" s="2">
        <v>0</v>
      </c>
    </row>
    <row r="958" spans="1:6" x14ac:dyDescent="0.25">
      <c r="A958" s="4">
        <v>44355</v>
      </c>
      <c r="B958" t="s">
        <v>12</v>
      </c>
      <c r="C958" t="s">
        <v>29</v>
      </c>
      <c r="D958" s="2">
        <v>0</v>
      </c>
      <c r="E958" s="2">
        <v>0</v>
      </c>
      <c r="F958" s="2">
        <v>30000</v>
      </c>
    </row>
    <row r="959" spans="1:6" x14ac:dyDescent="0.25">
      <c r="A959" s="4">
        <v>44355</v>
      </c>
      <c r="B959" t="s">
        <v>12</v>
      </c>
      <c r="C959" t="s">
        <v>32</v>
      </c>
      <c r="D959" s="2">
        <v>0</v>
      </c>
      <c r="E959" s="2">
        <v>0</v>
      </c>
      <c r="F959" s="2">
        <v>30000</v>
      </c>
    </row>
    <row r="960" spans="1:6" x14ac:dyDescent="0.25">
      <c r="A960" s="4">
        <v>44356</v>
      </c>
      <c r="B960" t="s">
        <v>12</v>
      </c>
      <c r="C960" t="s">
        <v>745</v>
      </c>
      <c r="D960" s="2">
        <v>0.75</v>
      </c>
      <c r="E960" s="2">
        <v>0</v>
      </c>
      <c r="F960" s="2">
        <v>0</v>
      </c>
    </row>
    <row r="961" spans="1:6" x14ac:dyDescent="0.25">
      <c r="A961" s="4">
        <v>44356</v>
      </c>
      <c r="B961" t="s">
        <v>12</v>
      </c>
      <c r="C961" t="s">
        <v>746</v>
      </c>
      <c r="D961" s="2">
        <v>0</v>
      </c>
      <c r="E961" s="2">
        <v>-960414.98</v>
      </c>
      <c r="F961" s="2">
        <v>0</v>
      </c>
    </row>
    <row r="962" spans="1:6" x14ac:dyDescent="0.25">
      <c r="A962" s="4">
        <v>44356</v>
      </c>
      <c r="B962" t="s">
        <v>12</v>
      </c>
      <c r="C962" t="s">
        <v>747</v>
      </c>
      <c r="D962" s="2">
        <v>0</v>
      </c>
      <c r="E962" s="2">
        <v>-3841659.91</v>
      </c>
      <c r="F962" s="2">
        <v>0</v>
      </c>
    </row>
    <row r="963" spans="1:6" x14ac:dyDescent="0.25">
      <c r="A963" s="4">
        <v>44356</v>
      </c>
      <c r="B963" t="s">
        <v>12</v>
      </c>
      <c r="C963" t="s">
        <v>748</v>
      </c>
      <c r="D963" s="2">
        <v>0</v>
      </c>
      <c r="E963" s="2">
        <v>-12993.77</v>
      </c>
      <c r="F963" s="2">
        <v>0</v>
      </c>
    </row>
    <row r="964" spans="1:6" x14ac:dyDescent="0.25">
      <c r="A964" s="4">
        <v>44356</v>
      </c>
      <c r="B964" t="s">
        <v>12</v>
      </c>
      <c r="C964" t="s">
        <v>749</v>
      </c>
      <c r="D964" s="2">
        <v>0</v>
      </c>
      <c r="E964" s="2">
        <v>-3549943.25</v>
      </c>
      <c r="F964" s="2">
        <v>0</v>
      </c>
    </row>
    <row r="965" spans="1:6" x14ac:dyDescent="0.25">
      <c r="A965" s="4">
        <v>44356</v>
      </c>
      <c r="B965" t="s">
        <v>12</v>
      </c>
      <c r="C965" t="s">
        <v>750</v>
      </c>
      <c r="D965" s="2">
        <v>29540.25</v>
      </c>
      <c r="E965" s="2">
        <v>0</v>
      </c>
      <c r="F965" s="2">
        <v>0</v>
      </c>
    </row>
    <row r="966" spans="1:6" x14ac:dyDescent="0.25">
      <c r="A966" s="4">
        <v>44356</v>
      </c>
      <c r="B966" t="s">
        <v>12</v>
      </c>
      <c r="C966" t="s">
        <v>751</v>
      </c>
      <c r="D966" s="2">
        <v>32502.92</v>
      </c>
      <c r="E966" s="2">
        <v>0</v>
      </c>
      <c r="F966" s="2">
        <v>0</v>
      </c>
    </row>
    <row r="967" spans="1:6" x14ac:dyDescent="0.25">
      <c r="A967" s="4">
        <v>44356</v>
      </c>
      <c r="B967" t="s">
        <v>12</v>
      </c>
      <c r="C967" t="s">
        <v>752</v>
      </c>
      <c r="D967" s="2">
        <v>8302967.9900000002</v>
      </c>
      <c r="E967" s="2">
        <v>0</v>
      </c>
      <c r="F967" s="2">
        <v>0</v>
      </c>
    </row>
    <row r="968" spans="1:6" x14ac:dyDescent="0.25">
      <c r="A968" s="4">
        <v>44356</v>
      </c>
      <c r="B968" t="s">
        <v>12</v>
      </c>
      <c r="C968" t="s">
        <v>29</v>
      </c>
      <c r="D968" s="2">
        <v>0</v>
      </c>
      <c r="E968" s="2">
        <v>0</v>
      </c>
      <c r="F968" s="2">
        <v>30000</v>
      </c>
    </row>
    <row r="969" spans="1:6" x14ac:dyDescent="0.25">
      <c r="A969" s="4">
        <v>44356</v>
      </c>
      <c r="B969" t="s">
        <v>12</v>
      </c>
      <c r="C969" t="s">
        <v>32</v>
      </c>
      <c r="D969" s="2">
        <v>0</v>
      </c>
      <c r="E969" s="2">
        <v>0</v>
      </c>
      <c r="F969" s="2">
        <v>30000</v>
      </c>
    </row>
    <row r="970" spans="1:6" x14ac:dyDescent="0.25">
      <c r="A970" s="4">
        <v>44357</v>
      </c>
      <c r="B970" t="s">
        <v>12</v>
      </c>
      <c r="C970" t="s">
        <v>753</v>
      </c>
      <c r="D970" s="2">
        <v>0.38</v>
      </c>
      <c r="E970" s="2">
        <v>0</v>
      </c>
      <c r="F970" s="2">
        <v>0</v>
      </c>
    </row>
    <row r="971" spans="1:6" x14ac:dyDescent="0.25">
      <c r="A971" s="4">
        <v>44357</v>
      </c>
      <c r="B971" t="s">
        <v>12</v>
      </c>
      <c r="C971" t="s">
        <v>754</v>
      </c>
      <c r="D971" s="2">
        <v>0</v>
      </c>
      <c r="E971" s="2">
        <v>-924038.73</v>
      </c>
      <c r="F971" s="2">
        <v>0</v>
      </c>
    </row>
    <row r="972" spans="1:6" x14ac:dyDescent="0.25">
      <c r="A972" s="4">
        <v>44357</v>
      </c>
      <c r="B972" t="s">
        <v>12</v>
      </c>
      <c r="C972" t="s">
        <v>755</v>
      </c>
      <c r="D972" s="2">
        <v>0</v>
      </c>
      <c r="E972" s="2">
        <v>-3696154.92</v>
      </c>
      <c r="F972" s="2">
        <v>0</v>
      </c>
    </row>
    <row r="973" spans="1:6" x14ac:dyDescent="0.25">
      <c r="A973" s="4">
        <v>44357</v>
      </c>
      <c r="B973" t="s">
        <v>12</v>
      </c>
      <c r="C973" t="s">
        <v>756</v>
      </c>
      <c r="D973" s="2">
        <v>0</v>
      </c>
      <c r="E973" s="2">
        <v>-182516.96</v>
      </c>
      <c r="F973" s="2">
        <v>0</v>
      </c>
    </row>
    <row r="974" spans="1:6" x14ac:dyDescent="0.25">
      <c r="A974" s="4">
        <v>44357</v>
      </c>
      <c r="B974" t="s">
        <v>12</v>
      </c>
      <c r="C974" t="s">
        <v>757</v>
      </c>
      <c r="D974" s="2">
        <v>960542.05</v>
      </c>
      <c r="E974" s="2">
        <v>0</v>
      </c>
      <c r="F974" s="2">
        <v>0</v>
      </c>
    </row>
    <row r="975" spans="1:6" x14ac:dyDescent="0.25">
      <c r="A975" s="4">
        <v>44357</v>
      </c>
      <c r="B975" t="s">
        <v>12</v>
      </c>
      <c r="C975" t="s">
        <v>758</v>
      </c>
      <c r="D975" s="2">
        <v>3842168.18</v>
      </c>
      <c r="E975" s="2">
        <v>0</v>
      </c>
      <c r="F975" s="2">
        <v>0</v>
      </c>
    </row>
    <row r="976" spans="1:6" x14ac:dyDescent="0.25">
      <c r="A976" s="4">
        <v>44357</v>
      </c>
      <c r="B976" t="s">
        <v>12</v>
      </c>
      <c r="C976" t="s">
        <v>29</v>
      </c>
      <c r="D976" s="2">
        <v>0</v>
      </c>
      <c r="E976" s="2">
        <v>0</v>
      </c>
      <c r="F976" s="2">
        <v>30000</v>
      </c>
    </row>
    <row r="977" spans="1:6" x14ac:dyDescent="0.25">
      <c r="A977" s="4">
        <v>44357</v>
      </c>
      <c r="B977" t="s">
        <v>12</v>
      </c>
      <c r="C977" t="s">
        <v>32</v>
      </c>
      <c r="D977" s="2">
        <v>0</v>
      </c>
      <c r="E977" s="2">
        <v>0</v>
      </c>
      <c r="F977" s="2">
        <v>30000</v>
      </c>
    </row>
    <row r="978" spans="1:6" x14ac:dyDescent="0.25">
      <c r="A978" s="4">
        <v>44358</v>
      </c>
      <c r="B978" t="s">
        <v>12</v>
      </c>
      <c r="C978" t="s">
        <v>759</v>
      </c>
      <c r="D978" s="2">
        <v>0.66</v>
      </c>
      <c r="E978" s="2">
        <v>0</v>
      </c>
      <c r="F978" s="2">
        <v>0</v>
      </c>
    </row>
    <row r="979" spans="1:6" x14ac:dyDescent="0.25">
      <c r="A979" s="4">
        <v>44358</v>
      </c>
      <c r="B979" t="s">
        <v>12</v>
      </c>
      <c r="C979" t="s">
        <v>760</v>
      </c>
      <c r="D979" s="2">
        <v>0</v>
      </c>
      <c r="E979" s="2">
        <v>-3649738.12</v>
      </c>
      <c r="F979" s="2">
        <v>0</v>
      </c>
    </row>
    <row r="980" spans="1:6" x14ac:dyDescent="0.25">
      <c r="A980" s="4">
        <v>44358</v>
      </c>
      <c r="B980" t="s">
        <v>12</v>
      </c>
      <c r="C980" t="s">
        <v>761</v>
      </c>
      <c r="D980" s="2">
        <v>0</v>
      </c>
      <c r="E980" s="2">
        <v>-912434.53</v>
      </c>
      <c r="F980" s="2">
        <v>0</v>
      </c>
    </row>
    <row r="981" spans="1:6" x14ac:dyDescent="0.25">
      <c r="A981" s="4">
        <v>44358</v>
      </c>
      <c r="B981" t="s">
        <v>12</v>
      </c>
      <c r="C981" t="s">
        <v>762</v>
      </c>
      <c r="D981" s="2">
        <v>0</v>
      </c>
      <c r="E981" s="2">
        <v>-58632.93</v>
      </c>
      <c r="F981" s="2">
        <v>0</v>
      </c>
    </row>
    <row r="982" spans="1:6" x14ac:dyDescent="0.25">
      <c r="A982" s="4">
        <v>44358</v>
      </c>
      <c r="B982" t="s">
        <v>12</v>
      </c>
      <c r="C982" t="s">
        <v>763</v>
      </c>
      <c r="D982" s="2">
        <v>924160.98</v>
      </c>
      <c r="E982" s="2">
        <v>0</v>
      </c>
      <c r="F982" s="2">
        <v>0</v>
      </c>
    </row>
    <row r="983" spans="1:6" x14ac:dyDescent="0.25">
      <c r="A983" s="4">
        <v>44358</v>
      </c>
      <c r="B983" t="s">
        <v>12</v>
      </c>
      <c r="C983" t="s">
        <v>764</v>
      </c>
      <c r="D983" s="2">
        <v>3696643.94</v>
      </c>
      <c r="E983" s="2">
        <v>0</v>
      </c>
      <c r="F983" s="2">
        <v>0</v>
      </c>
    </row>
    <row r="984" spans="1:6" x14ac:dyDescent="0.25">
      <c r="A984" s="4">
        <v>44358</v>
      </c>
      <c r="B984" t="s">
        <v>12</v>
      </c>
      <c r="C984" t="s">
        <v>29</v>
      </c>
      <c r="D984" s="2">
        <v>0</v>
      </c>
      <c r="E984" s="2">
        <v>0</v>
      </c>
      <c r="F984" s="2">
        <v>30000</v>
      </c>
    </row>
    <row r="985" spans="1:6" x14ac:dyDescent="0.25">
      <c r="A985" s="4">
        <v>44358</v>
      </c>
      <c r="B985" t="s">
        <v>12</v>
      </c>
      <c r="C985" t="s">
        <v>32</v>
      </c>
      <c r="D985" s="2">
        <v>0</v>
      </c>
      <c r="E985" s="2">
        <v>0</v>
      </c>
      <c r="F985" s="2">
        <v>30000</v>
      </c>
    </row>
    <row r="986" spans="1:6" x14ac:dyDescent="0.25">
      <c r="A986" s="4">
        <v>44361</v>
      </c>
      <c r="B986" t="s">
        <v>12</v>
      </c>
      <c r="C986" t="s">
        <v>765</v>
      </c>
      <c r="D986" s="2">
        <v>9.32</v>
      </c>
      <c r="E986" s="2">
        <v>0</v>
      </c>
      <c r="F986" s="2">
        <v>0</v>
      </c>
    </row>
    <row r="987" spans="1:6" x14ac:dyDescent="0.25">
      <c r="A987" s="4">
        <v>44361</v>
      </c>
      <c r="B987" t="s">
        <v>12</v>
      </c>
      <c r="C987" t="s">
        <v>766</v>
      </c>
      <c r="D987" s="2">
        <v>0</v>
      </c>
      <c r="E987" s="2">
        <v>-3349135.97</v>
      </c>
      <c r="F987" s="2">
        <v>0</v>
      </c>
    </row>
    <row r="988" spans="1:6" x14ac:dyDescent="0.25">
      <c r="A988" s="4">
        <v>44361</v>
      </c>
      <c r="B988" t="s">
        <v>12</v>
      </c>
      <c r="C988" t="s">
        <v>767</v>
      </c>
      <c r="D988" s="2">
        <v>0</v>
      </c>
      <c r="E988" s="2">
        <v>-837283.99</v>
      </c>
      <c r="F988" s="2">
        <v>0</v>
      </c>
    </row>
    <row r="989" spans="1:6" x14ac:dyDescent="0.25">
      <c r="A989" s="4">
        <v>44361</v>
      </c>
      <c r="B989" t="s">
        <v>12</v>
      </c>
      <c r="C989" t="s">
        <v>768</v>
      </c>
      <c r="D989" s="2">
        <v>0</v>
      </c>
      <c r="E989" s="2">
        <v>-41037.33</v>
      </c>
      <c r="F989" s="2">
        <v>0</v>
      </c>
    </row>
    <row r="990" spans="1:6" x14ac:dyDescent="0.25">
      <c r="A990" s="4">
        <v>44361</v>
      </c>
      <c r="B990" t="s">
        <v>12</v>
      </c>
      <c r="C990" t="s">
        <v>769</v>
      </c>
      <c r="D990" s="2">
        <v>0</v>
      </c>
      <c r="E990" s="2">
        <v>-335610.69</v>
      </c>
      <c r="F990" s="2">
        <v>0</v>
      </c>
    </row>
    <row r="991" spans="1:6" x14ac:dyDescent="0.25">
      <c r="A991" s="4">
        <v>44361</v>
      </c>
      <c r="B991" t="s">
        <v>12</v>
      </c>
      <c r="C991" t="s">
        <v>620</v>
      </c>
      <c r="D991" s="2">
        <v>229</v>
      </c>
      <c r="E991" s="2">
        <v>0</v>
      </c>
      <c r="F991" s="2">
        <v>0</v>
      </c>
    </row>
    <row r="992" spans="1:6" x14ac:dyDescent="0.25">
      <c r="A992" s="4">
        <v>44361</v>
      </c>
      <c r="B992" t="s">
        <v>12</v>
      </c>
      <c r="C992" t="s">
        <v>770</v>
      </c>
      <c r="D992" s="2">
        <v>55</v>
      </c>
      <c r="E992" s="2">
        <v>0</v>
      </c>
      <c r="F992" s="2">
        <v>0</v>
      </c>
    </row>
    <row r="993" spans="1:6" x14ac:dyDescent="0.25">
      <c r="A993" s="4">
        <v>44361</v>
      </c>
      <c r="B993" t="s">
        <v>12</v>
      </c>
      <c r="C993" t="s">
        <v>771</v>
      </c>
      <c r="D993" s="2">
        <v>24.4</v>
      </c>
      <c r="E993" s="2">
        <v>0</v>
      </c>
      <c r="F993" s="2">
        <v>0</v>
      </c>
    </row>
    <row r="994" spans="1:6" x14ac:dyDescent="0.25">
      <c r="A994" s="4">
        <v>44361</v>
      </c>
      <c r="B994" t="s">
        <v>12</v>
      </c>
      <c r="C994" t="s">
        <v>772</v>
      </c>
      <c r="D994" s="2">
        <v>3650220.98</v>
      </c>
      <c r="E994" s="2">
        <v>0</v>
      </c>
      <c r="F994" s="2">
        <v>0</v>
      </c>
    </row>
    <row r="995" spans="1:6" x14ac:dyDescent="0.25">
      <c r="A995" s="4">
        <v>44361</v>
      </c>
      <c r="B995" t="s">
        <v>12</v>
      </c>
      <c r="C995" t="s">
        <v>773</v>
      </c>
      <c r="D995" s="2">
        <v>912555.24</v>
      </c>
      <c r="E995" s="2">
        <v>0</v>
      </c>
      <c r="F995" s="2">
        <v>0</v>
      </c>
    </row>
    <row r="996" spans="1:6" x14ac:dyDescent="0.25">
      <c r="A996" s="4">
        <v>44361</v>
      </c>
      <c r="B996" t="s">
        <v>12</v>
      </c>
      <c r="C996" t="s">
        <v>29</v>
      </c>
      <c r="D996" s="2">
        <v>0</v>
      </c>
      <c r="E996" s="2">
        <v>0</v>
      </c>
      <c r="F996" s="2">
        <v>30025.96</v>
      </c>
    </row>
    <row r="997" spans="1:6" x14ac:dyDescent="0.25">
      <c r="A997" s="4">
        <v>44361</v>
      </c>
      <c r="B997" t="s">
        <v>12</v>
      </c>
      <c r="C997" t="s">
        <v>32</v>
      </c>
      <c r="D997" s="2">
        <v>0</v>
      </c>
      <c r="E997" s="2">
        <v>0</v>
      </c>
      <c r="F997" s="2">
        <v>30025.96</v>
      </c>
    </row>
    <row r="998" spans="1:6" x14ac:dyDescent="0.25">
      <c r="A998" s="4">
        <v>44362</v>
      </c>
      <c r="B998" t="s">
        <v>12</v>
      </c>
      <c r="C998" t="s">
        <v>774</v>
      </c>
      <c r="D998" s="2">
        <v>0.56999999999999995</v>
      </c>
      <c r="E998" s="2">
        <v>0</v>
      </c>
      <c r="F998" s="2">
        <v>0</v>
      </c>
    </row>
    <row r="999" spans="1:6" x14ac:dyDescent="0.25">
      <c r="A999" s="4">
        <v>44362</v>
      </c>
      <c r="B999" t="s">
        <v>12</v>
      </c>
      <c r="C999" t="s">
        <v>775</v>
      </c>
      <c r="D999" s="2">
        <v>0</v>
      </c>
      <c r="E999" s="2">
        <v>-837330.39</v>
      </c>
      <c r="F999" s="2">
        <v>0</v>
      </c>
    </row>
    <row r="1000" spans="1:6" x14ac:dyDescent="0.25">
      <c r="A1000" s="4">
        <v>44362</v>
      </c>
      <c r="B1000" t="s">
        <v>12</v>
      </c>
      <c r="C1000" t="s">
        <v>776</v>
      </c>
      <c r="D1000" s="2">
        <v>0</v>
      </c>
      <c r="E1000" s="2">
        <v>-3349321.56</v>
      </c>
      <c r="F1000" s="2">
        <v>0</v>
      </c>
    </row>
    <row r="1001" spans="1:6" x14ac:dyDescent="0.25">
      <c r="A1001" s="4">
        <v>44362</v>
      </c>
      <c r="B1001" t="s">
        <v>12</v>
      </c>
      <c r="C1001" t="s">
        <v>777</v>
      </c>
      <c r="D1001" s="2">
        <v>0</v>
      </c>
      <c r="E1001" s="2">
        <v>-2042.21</v>
      </c>
      <c r="F1001" s="2">
        <v>0</v>
      </c>
    </row>
    <row r="1002" spans="1:6" x14ac:dyDescent="0.25">
      <c r="A1002" s="4">
        <v>44362</v>
      </c>
      <c r="B1002" t="s">
        <v>12</v>
      </c>
      <c r="C1002" t="s">
        <v>778</v>
      </c>
      <c r="D1002" s="2">
        <v>0</v>
      </c>
      <c r="E1002" s="2">
        <v>-152041.32</v>
      </c>
      <c r="F1002" s="2">
        <v>0</v>
      </c>
    </row>
    <row r="1003" spans="1:6" x14ac:dyDescent="0.25">
      <c r="A1003" s="4">
        <v>44362</v>
      </c>
      <c r="B1003" t="s">
        <v>12</v>
      </c>
      <c r="C1003" t="s">
        <v>408</v>
      </c>
      <c r="D1003" s="2">
        <v>0</v>
      </c>
      <c r="E1003" s="2">
        <v>-661</v>
      </c>
      <c r="F1003" s="2">
        <v>0</v>
      </c>
    </row>
    <row r="1004" spans="1:6" x14ac:dyDescent="0.25">
      <c r="A1004" s="4">
        <v>44362</v>
      </c>
      <c r="B1004" t="s">
        <v>12</v>
      </c>
      <c r="C1004" t="s">
        <v>779</v>
      </c>
      <c r="D1004" s="2">
        <v>661</v>
      </c>
      <c r="E1004" s="2">
        <v>0</v>
      </c>
      <c r="F1004" s="2">
        <v>0</v>
      </c>
    </row>
    <row r="1005" spans="1:6" x14ac:dyDescent="0.25">
      <c r="A1005" s="4">
        <v>44362</v>
      </c>
      <c r="B1005" t="s">
        <v>12</v>
      </c>
      <c r="C1005" t="s">
        <v>780</v>
      </c>
      <c r="D1005" s="2">
        <v>33252.94</v>
      </c>
      <c r="E1005" s="2">
        <v>0</v>
      </c>
      <c r="F1005" s="2">
        <v>0</v>
      </c>
    </row>
    <row r="1006" spans="1:6" x14ac:dyDescent="0.25">
      <c r="A1006" s="4">
        <v>44362</v>
      </c>
      <c r="B1006" t="s">
        <v>12</v>
      </c>
      <c r="C1006" t="s">
        <v>781</v>
      </c>
      <c r="D1006" s="2">
        <v>2754.43</v>
      </c>
      <c r="E1006" s="2">
        <v>0</v>
      </c>
      <c r="F1006" s="2">
        <v>0</v>
      </c>
    </row>
    <row r="1007" spans="1:6" x14ac:dyDescent="0.25">
      <c r="A1007" s="4">
        <v>44362</v>
      </c>
      <c r="B1007" t="s">
        <v>12</v>
      </c>
      <c r="C1007" t="s">
        <v>782</v>
      </c>
      <c r="D1007" s="2">
        <v>19589.849999999999</v>
      </c>
      <c r="E1007" s="2">
        <v>0</v>
      </c>
      <c r="F1007" s="2">
        <v>0</v>
      </c>
    </row>
    <row r="1008" spans="1:6" x14ac:dyDescent="0.25">
      <c r="A1008" s="4">
        <v>44362</v>
      </c>
      <c r="B1008" t="s">
        <v>12</v>
      </c>
      <c r="C1008" t="s">
        <v>783</v>
      </c>
      <c r="D1008" s="2">
        <v>4821.3</v>
      </c>
      <c r="E1008" s="2">
        <v>0</v>
      </c>
      <c r="F1008" s="2">
        <v>0</v>
      </c>
    </row>
    <row r="1009" spans="1:6" x14ac:dyDescent="0.25">
      <c r="A1009" s="4">
        <v>44362</v>
      </c>
      <c r="B1009" t="s">
        <v>12</v>
      </c>
      <c r="C1009" t="s">
        <v>784</v>
      </c>
      <c r="D1009" s="2">
        <v>12625.54</v>
      </c>
      <c r="E1009" s="2">
        <v>0</v>
      </c>
      <c r="F1009" s="2">
        <v>0</v>
      </c>
    </row>
    <row r="1010" spans="1:6" x14ac:dyDescent="0.25">
      <c r="A1010" s="4">
        <v>44362</v>
      </c>
      <c r="B1010" t="s">
        <v>12</v>
      </c>
      <c r="C1010" t="s">
        <v>785</v>
      </c>
      <c r="D1010" s="2">
        <v>80717.03</v>
      </c>
      <c r="E1010" s="2">
        <v>0</v>
      </c>
      <c r="F1010" s="2">
        <v>0</v>
      </c>
    </row>
    <row r="1011" spans="1:6" x14ac:dyDescent="0.25">
      <c r="A1011" s="4">
        <v>44362</v>
      </c>
      <c r="B1011" t="s">
        <v>12</v>
      </c>
      <c r="C1011" t="s">
        <v>786</v>
      </c>
      <c r="D1011" s="2">
        <v>3349579.06</v>
      </c>
      <c r="E1011" s="2">
        <v>0</v>
      </c>
      <c r="F1011" s="2">
        <v>0</v>
      </c>
    </row>
    <row r="1012" spans="1:6" x14ac:dyDescent="0.25">
      <c r="A1012" s="4">
        <v>44362</v>
      </c>
      <c r="B1012" t="s">
        <v>12</v>
      </c>
      <c r="C1012" t="s">
        <v>787</v>
      </c>
      <c r="D1012" s="2">
        <v>837394.76</v>
      </c>
      <c r="E1012" s="2">
        <v>0</v>
      </c>
      <c r="F1012" s="2">
        <v>0</v>
      </c>
    </row>
    <row r="1013" spans="1:6" x14ac:dyDescent="0.25">
      <c r="A1013" s="4">
        <v>44362</v>
      </c>
      <c r="B1013" t="s">
        <v>12</v>
      </c>
      <c r="C1013" t="s">
        <v>29</v>
      </c>
      <c r="D1013" s="2">
        <v>0</v>
      </c>
      <c r="E1013" s="2">
        <v>0</v>
      </c>
      <c r="F1013" s="2">
        <v>30025.96</v>
      </c>
    </row>
    <row r="1014" spans="1:6" x14ac:dyDescent="0.25">
      <c r="A1014" s="4">
        <v>44362</v>
      </c>
      <c r="B1014" t="s">
        <v>12</v>
      </c>
      <c r="C1014" t="s">
        <v>32</v>
      </c>
      <c r="D1014" s="2">
        <v>0</v>
      </c>
      <c r="E1014" s="2">
        <v>0</v>
      </c>
      <c r="F1014" s="2">
        <v>30025.96</v>
      </c>
    </row>
    <row r="1015" spans="1:6" x14ac:dyDescent="0.25">
      <c r="A1015" s="4">
        <v>44363</v>
      </c>
      <c r="B1015" t="s">
        <v>12</v>
      </c>
      <c r="C1015" t="s">
        <v>788</v>
      </c>
      <c r="D1015" s="2">
        <v>0</v>
      </c>
      <c r="E1015" s="2">
        <v>-25.96</v>
      </c>
      <c r="F1015" s="2">
        <v>0</v>
      </c>
    </row>
    <row r="1016" spans="1:6" x14ac:dyDescent="0.25">
      <c r="A1016" s="4">
        <v>44363</v>
      </c>
      <c r="B1016" t="s">
        <v>12</v>
      </c>
      <c r="C1016" t="s">
        <v>789</v>
      </c>
      <c r="D1016" s="2">
        <v>0.41</v>
      </c>
      <c r="E1016" s="2">
        <v>0</v>
      </c>
      <c r="F1016" s="2">
        <v>0</v>
      </c>
    </row>
    <row r="1017" spans="1:6" x14ac:dyDescent="0.25">
      <c r="A1017" s="4">
        <v>44363</v>
      </c>
      <c r="B1017" t="s">
        <v>12</v>
      </c>
      <c r="C1017" t="s">
        <v>790</v>
      </c>
      <c r="D1017" s="2">
        <v>0</v>
      </c>
      <c r="E1017" s="2">
        <v>-36755.910000000003</v>
      </c>
      <c r="F1017" s="2">
        <v>0</v>
      </c>
    </row>
    <row r="1018" spans="1:6" x14ac:dyDescent="0.25">
      <c r="A1018" s="4">
        <v>44363</v>
      </c>
      <c r="B1018" t="s">
        <v>12</v>
      </c>
      <c r="C1018" t="s">
        <v>791</v>
      </c>
      <c r="D1018" s="2">
        <v>0</v>
      </c>
      <c r="E1018" s="2">
        <v>-3727911.1</v>
      </c>
      <c r="F1018" s="2">
        <v>0</v>
      </c>
    </row>
    <row r="1019" spans="1:6" x14ac:dyDescent="0.25">
      <c r="A1019" s="4">
        <v>44363</v>
      </c>
      <c r="B1019" t="s">
        <v>12</v>
      </c>
      <c r="C1019" t="s">
        <v>792</v>
      </c>
      <c r="D1019" s="2">
        <v>0</v>
      </c>
      <c r="E1019" s="2">
        <v>-414212.34</v>
      </c>
      <c r="F1019" s="2">
        <v>0</v>
      </c>
    </row>
    <row r="1020" spans="1:6" x14ac:dyDescent="0.25">
      <c r="A1020" s="4">
        <v>44363</v>
      </c>
      <c r="B1020" t="s">
        <v>12</v>
      </c>
      <c r="C1020" t="s">
        <v>793</v>
      </c>
      <c r="D1020" s="2">
        <v>0</v>
      </c>
      <c r="E1020" s="2">
        <v>-26004.880000000001</v>
      </c>
      <c r="F1020" s="2">
        <v>0</v>
      </c>
    </row>
    <row r="1021" spans="1:6" x14ac:dyDescent="0.25">
      <c r="A1021" s="4">
        <v>44363</v>
      </c>
      <c r="B1021" t="s">
        <v>12</v>
      </c>
      <c r="C1021" t="s">
        <v>794</v>
      </c>
      <c r="D1021" s="2">
        <v>0</v>
      </c>
      <c r="E1021" s="2">
        <v>-837965.2</v>
      </c>
      <c r="F1021" s="2">
        <v>0</v>
      </c>
    </row>
    <row r="1022" spans="1:6" x14ac:dyDescent="0.25">
      <c r="A1022" s="4">
        <v>44363</v>
      </c>
      <c r="B1022" t="s">
        <v>12</v>
      </c>
      <c r="C1022" t="s">
        <v>795</v>
      </c>
      <c r="D1022" s="2">
        <v>837646.16</v>
      </c>
      <c r="E1022" s="2">
        <v>0</v>
      </c>
      <c r="F1022" s="2">
        <v>0</v>
      </c>
    </row>
    <row r="1023" spans="1:6" x14ac:dyDescent="0.25">
      <c r="A1023" s="4">
        <v>44363</v>
      </c>
      <c r="B1023" t="s">
        <v>12</v>
      </c>
      <c r="C1023" t="s">
        <v>796</v>
      </c>
      <c r="D1023" s="2">
        <v>17997</v>
      </c>
      <c r="E1023" s="2">
        <v>0</v>
      </c>
      <c r="F1023" s="2">
        <v>0</v>
      </c>
    </row>
    <row r="1024" spans="1:6" x14ac:dyDescent="0.25">
      <c r="A1024" s="4">
        <v>44363</v>
      </c>
      <c r="B1024" t="s">
        <v>12</v>
      </c>
      <c r="C1024" t="s">
        <v>797</v>
      </c>
      <c r="D1024" s="2">
        <v>837441.17</v>
      </c>
      <c r="E1024" s="2">
        <v>0</v>
      </c>
      <c r="F1024" s="2">
        <v>0</v>
      </c>
    </row>
    <row r="1025" spans="1:6" x14ac:dyDescent="0.25">
      <c r="A1025" s="4">
        <v>44363</v>
      </c>
      <c r="B1025" t="s">
        <v>12</v>
      </c>
      <c r="C1025" t="s">
        <v>798</v>
      </c>
      <c r="D1025" s="2">
        <v>3349764.69</v>
      </c>
      <c r="E1025" s="2">
        <v>0</v>
      </c>
      <c r="F1025" s="2">
        <v>0</v>
      </c>
    </row>
    <row r="1026" spans="1:6" x14ac:dyDescent="0.25">
      <c r="A1026" s="4">
        <v>44363</v>
      </c>
      <c r="B1026" t="s">
        <v>12</v>
      </c>
      <c r="C1026" t="s">
        <v>29</v>
      </c>
      <c r="D1026" s="2">
        <v>0</v>
      </c>
      <c r="E1026" s="2">
        <v>0</v>
      </c>
      <c r="F1026" s="2">
        <v>30000</v>
      </c>
    </row>
    <row r="1027" spans="1:6" x14ac:dyDescent="0.25">
      <c r="A1027" s="4">
        <v>44363</v>
      </c>
      <c r="B1027" t="s">
        <v>12</v>
      </c>
      <c r="C1027" t="s">
        <v>32</v>
      </c>
      <c r="D1027" s="2">
        <v>0</v>
      </c>
      <c r="E1027" s="2">
        <v>0</v>
      </c>
      <c r="F1027" s="2">
        <v>30000</v>
      </c>
    </row>
    <row r="1028" spans="1:6" x14ac:dyDescent="0.25">
      <c r="A1028" s="4">
        <v>44364</v>
      </c>
      <c r="B1028" t="s">
        <v>12</v>
      </c>
      <c r="C1028" t="s">
        <v>799</v>
      </c>
      <c r="D1028" s="2">
        <v>0.38</v>
      </c>
      <c r="E1028" s="2">
        <v>0</v>
      </c>
      <c r="F1028" s="2">
        <v>0</v>
      </c>
    </row>
    <row r="1029" spans="1:6" x14ac:dyDescent="0.25">
      <c r="A1029" s="4">
        <v>44364</v>
      </c>
      <c r="B1029" t="s">
        <v>12</v>
      </c>
      <c r="C1029" t="s">
        <v>800</v>
      </c>
      <c r="D1029" s="2">
        <v>0</v>
      </c>
      <c r="E1029" s="2">
        <v>-241512.54</v>
      </c>
      <c r="F1029" s="2">
        <v>0</v>
      </c>
    </row>
    <row r="1030" spans="1:6" x14ac:dyDescent="0.25">
      <c r="A1030" s="4">
        <v>44364</v>
      </c>
      <c r="B1030" t="s">
        <v>12</v>
      </c>
      <c r="C1030" t="s">
        <v>801</v>
      </c>
      <c r="D1030" s="2">
        <v>0</v>
      </c>
      <c r="E1030" s="2">
        <v>-2173612.85</v>
      </c>
      <c r="F1030" s="2">
        <v>0</v>
      </c>
    </row>
    <row r="1031" spans="1:6" x14ac:dyDescent="0.25">
      <c r="A1031" s="4">
        <v>44364</v>
      </c>
      <c r="B1031" t="s">
        <v>12</v>
      </c>
      <c r="C1031" t="s">
        <v>802</v>
      </c>
      <c r="D1031" s="2">
        <v>0</v>
      </c>
      <c r="E1031" s="2">
        <v>-889995.09</v>
      </c>
      <c r="F1031" s="2">
        <v>0</v>
      </c>
    </row>
    <row r="1032" spans="1:6" x14ac:dyDescent="0.25">
      <c r="A1032" s="4">
        <v>44364</v>
      </c>
      <c r="B1032" t="s">
        <v>12</v>
      </c>
      <c r="C1032" t="s">
        <v>803</v>
      </c>
      <c r="D1032" s="2">
        <v>0</v>
      </c>
      <c r="E1032" s="2">
        <v>-837551.35</v>
      </c>
      <c r="F1032" s="2">
        <v>0</v>
      </c>
    </row>
    <row r="1033" spans="1:6" x14ac:dyDescent="0.25">
      <c r="A1033" s="4">
        <v>44364</v>
      </c>
      <c r="B1033" t="s">
        <v>12</v>
      </c>
      <c r="C1033" t="s">
        <v>804</v>
      </c>
      <c r="D1033" s="2">
        <v>3728404.31</v>
      </c>
      <c r="E1033" s="2">
        <v>0</v>
      </c>
      <c r="F1033" s="2">
        <v>0</v>
      </c>
    </row>
    <row r="1034" spans="1:6" x14ac:dyDescent="0.25">
      <c r="A1034" s="4">
        <v>44364</v>
      </c>
      <c r="B1034" t="s">
        <v>12</v>
      </c>
      <c r="C1034" t="s">
        <v>805</v>
      </c>
      <c r="D1034" s="2">
        <v>414267.14</v>
      </c>
      <c r="E1034" s="2">
        <v>0</v>
      </c>
      <c r="F1034" s="2">
        <v>0</v>
      </c>
    </row>
    <row r="1035" spans="1:6" x14ac:dyDescent="0.25">
      <c r="A1035" s="4">
        <v>44364</v>
      </c>
      <c r="B1035" t="s">
        <v>12</v>
      </c>
      <c r="C1035" t="s">
        <v>29</v>
      </c>
      <c r="D1035" s="2">
        <v>0</v>
      </c>
      <c r="E1035" s="2">
        <v>0</v>
      </c>
      <c r="F1035" s="2">
        <v>30000</v>
      </c>
    </row>
    <row r="1036" spans="1:6" x14ac:dyDescent="0.25">
      <c r="A1036" s="4">
        <v>44364</v>
      </c>
      <c r="B1036" t="s">
        <v>12</v>
      </c>
      <c r="C1036" t="s">
        <v>32</v>
      </c>
      <c r="D1036" s="2">
        <v>0</v>
      </c>
      <c r="E1036" s="2">
        <v>0</v>
      </c>
      <c r="F1036" s="2">
        <v>30000</v>
      </c>
    </row>
    <row r="1037" spans="1:6" x14ac:dyDescent="0.25">
      <c r="A1037" s="4">
        <v>44365</v>
      </c>
      <c r="B1037" t="s">
        <v>12</v>
      </c>
      <c r="C1037" t="s">
        <v>806</v>
      </c>
      <c r="D1037" s="2">
        <v>0</v>
      </c>
      <c r="E1037" s="2">
        <v>-252788.72</v>
      </c>
      <c r="F1037" s="2">
        <v>0</v>
      </c>
    </row>
    <row r="1038" spans="1:6" x14ac:dyDescent="0.25">
      <c r="A1038" s="4">
        <v>44365</v>
      </c>
      <c r="B1038" t="s">
        <v>12</v>
      </c>
      <c r="C1038" t="s">
        <v>807</v>
      </c>
      <c r="D1038" s="2">
        <v>0</v>
      </c>
      <c r="E1038" s="2">
        <v>-2275098.48</v>
      </c>
      <c r="F1038" s="2">
        <v>0</v>
      </c>
    </row>
    <row r="1039" spans="1:6" x14ac:dyDescent="0.25">
      <c r="A1039" s="4">
        <v>44365</v>
      </c>
      <c r="B1039" t="s">
        <v>12</v>
      </c>
      <c r="C1039" t="s">
        <v>456</v>
      </c>
      <c r="D1039" s="2">
        <v>112373</v>
      </c>
      <c r="E1039" s="2">
        <v>0</v>
      </c>
      <c r="F1039" s="2">
        <v>0</v>
      </c>
    </row>
    <row r="1040" spans="1:6" x14ac:dyDescent="0.25">
      <c r="A1040" s="4">
        <v>44365</v>
      </c>
      <c r="B1040" t="s">
        <v>12</v>
      </c>
      <c r="C1040" t="s">
        <v>808</v>
      </c>
      <c r="D1040" s="2">
        <v>241551.43</v>
      </c>
      <c r="E1040" s="2">
        <v>0</v>
      </c>
      <c r="F1040" s="2">
        <v>0</v>
      </c>
    </row>
    <row r="1041" spans="1:6" x14ac:dyDescent="0.25">
      <c r="A1041" s="4">
        <v>44365</v>
      </c>
      <c r="B1041" t="s">
        <v>12</v>
      </c>
      <c r="C1041" t="s">
        <v>809</v>
      </c>
      <c r="D1041" s="2">
        <v>2173962.77</v>
      </c>
      <c r="E1041" s="2">
        <v>0</v>
      </c>
      <c r="F1041" s="2">
        <v>0</v>
      </c>
    </row>
    <row r="1042" spans="1:6" x14ac:dyDescent="0.25">
      <c r="A1042" s="4">
        <v>44365</v>
      </c>
      <c r="B1042" t="s">
        <v>12</v>
      </c>
      <c r="C1042" t="s">
        <v>29</v>
      </c>
      <c r="D1042" s="2">
        <v>0</v>
      </c>
      <c r="E1042" s="2">
        <v>0</v>
      </c>
      <c r="F1042" s="2">
        <v>30000</v>
      </c>
    </row>
    <row r="1043" spans="1:6" x14ac:dyDescent="0.25">
      <c r="A1043" s="4">
        <v>44365</v>
      </c>
      <c r="B1043" t="s">
        <v>12</v>
      </c>
      <c r="C1043" t="s">
        <v>32</v>
      </c>
      <c r="D1043" s="2">
        <v>0</v>
      </c>
      <c r="E1043" s="2">
        <v>0</v>
      </c>
      <c r="F1043" s="2">
        <v>30000</v>
      </c>
    </row>
    <row r="1044" spans="1:6" x14ac:dyDescent="0.25">
      <c r="A1044" s="4">
        <v>44368</v>
      </c>
      <c r="B1044" t="s">
        <v>12</v>
      </c>
      <c r="C1044" t="s">
        <v>810</v>
      </c>
      <c r="D1044" s="2">
        <v>0.63</v>
      </c>
      <c r="E1044" s="2">
        <v>0</v>
      </c>
      <c r="F1044" s="2">
        <v>0</v>
      </c>
    </row>
    <row r="1045" spans="1:6" x14ac:dyDescent="0.25">
      <c r="A1045" s="4">
        <v>44368</v>
      </c>
      <c r="B1045" t="s">
        <v>12</v>
      </c>
      <c r="C1045" t="s">
        <v>441</v>
      </c>
      <c r="D1045" s="2">
        <v>0</v>
      </c>
      <c r="E1045" s="2">
        <v>-1048.72</v>
      </c>
      <c r="F1045" s="2">
        <v>0</v>
      </c>
    </row>
    <row r="1046" spans="1:6" x14ac:dyDescent="0.25">
      <c r="A1046" s="4">
        <v>44368</v>
      </c>
      <c r="B1046" t="s">
        <v>12</v>
      </c>
      <c r="C1046" t="s">
        <v>33</v>
      </c>
      <c r="D1046" s="2">
        <v>10000000</v>
      </c>
      <c r="E1046" s="2">
        <v>0</v>
      </c>
      <c r="F1046" s="2">
        <v>0</v>
      </c>
    </row>
    <row r="1047" spans="1:6" x14ac:dyDescent="0.25">
      <c r="A1047" s="4">
        <v>44368</v>
      </c>
      <c r="B1047" t="s">
        <v>12</v>
      </c>
      <c r="C1047" t="s">
        <v>811</v>
      </c>
      <c r="D1047" s="2">
        <v>0</v>
      </c>
      <c r="E1047" s="2">
        <v>-10995607.4</v>
      </c>
      <c r="F1047" s="2">
        <v>0</v>
      </c>
    </row>
    <row r="1048" spans="1:6" x14ac:dyDescent="0.25">
      <c r="A1048" s="4">
        <v>44368</v>
      </c>
      <c r="B1048" t="s">
        <v>12</v>
      </c>
      <c r="C1048" t="s">
        <v>812</v>
      </c>
      <c r="D1048" s="2">
        <v>0</v>
      </c>
      <c r="E1048" s="2">
        <v>-1221734.1599999999</v>
      </c>
      <c r="F1048" s="2">
        <v>0</v>
      </c>
    </row>
    <row r="1049" spans="1:6" x14ac:dyDescent="0.25">
      <c r="A1049" s="4">
        <v>44368</v>
      </c>
      <c r="B1049" t="s">
        <v>12</v>
      </c>
      <c r="C1049" t="s">
        <v>813</v>
      </c>
      <c r="D1049" s="2">
        <v>0</v>
      </c>
      <c r="E1049" s="2">
        <v>-8237.2000000000007</v>
      </c>
      <c r="F1049" s="2">
        <v>0</v>
      </c>
    </row>
    <row r="1050" spans="1:6" x14ac:dyDescent="0.25">
      <c r="A1050" s="4">
        <v>44368</v>
      </c>
      <c r="B1050" t="s">
        <v>12</v>
      </c>
      <c r="C1050" t="s">
        <v>814</v>
      </c>
      <c r="D1050" s="2">
        <v>0</v>
      </c>
      <c r="E1050" s="2">
        <v>-299532.69</v>
      </c>
      <c r="F1050" s="2">
        <v>0</v>
      </c>
    </row>
    <row r="1051" spans="1:6" x14ac:dyDescent="0.25">
      <c r="A1051" s="4">
        <v>44368</v>
      </c>
      <c r="B1051" t="s">
        <v>12</v>
      </c>
      <c r="C1051" t="s">
        <v>408</v>
      </c>
      <c r="D1051" s="2">
        <v>0</v>
      </c>
      <c r="E1051" s="2">
        <v>-661</v>
      </c>
      <c r="F1051" s="2">
        <v>0</v>
      </c>
    </row>
    <row r="1052" spans="1:6" x14ac:dyDescent="0.25">
      <c r="A1052" s="4">
        <v>44368</v>
      </c>
      <c r="B1052" t="s">
        <v>12</v>
      </c>
      <c r="C1052" t="s">
        <v>455</v>
      </c>
      <c r="D1052" s="2">
        <v>0</v>
      </c>
      <c r="E1052" s="2">
        <v>-944.82</v>
      </c>
      <c r="F1052" s="2">
        <v>0</v>
      </c>
    </row>
    <row r="1053" spans="1:6" x14ac:dyDescent="0.25">
      <c r="A1053" s="4">
        <v>44368</v>
      </c>
      <c r="B1053" t="s">
        <v>12</v>
      </c>
      <c r="C1053" t="s">
        <v>815</v>
      </c>
      <c r="D1053" s="2">
        <v>252829.42</v>
      </c>
      <c r="E1053" s="2">
        <v>0</v>
      </c>
      <c r="F1053" s="2">
        <v>0</v>
      </c>
    </row>
    <row r="1054" spans="1:6" x14ac:dyDescent="0.25">
      <c r="A1054" s="4">
        <v>44368</v>
      </c>
      <c r="B1054" t="s">
        <v>12</v>
      </c>
      <c r="C1054" t="s">
        <v>816</v>
      </c>
      <c r="D1054" s="2">
        <v>2275464.7400000002</v>
      </c>
      <c r="E1054" s="2">
        <v>0</v>
      </c>
      <c r="F1054" s="2">
        <v>0</v>
      </c>
    </row>
    <row r="1055" spans="1:6" x14ac:dyDescent="0.25">
      <c r="A1055" s="4">
        <v>44368</v>
      </c>
      <c r="B1055" t="s">
        <v>12</v>
      </c>
      <c r="C1055" t="s">
        <v>817</v>
      </c>
      <c r="D1055" s="2">
        <v>0</v>
      </c>
      <c r="E1055" s="2">
        <v>-528.79999999999995</v>
      </c>
      <c r="F1055" s="2">
        <v>0</v>
      </c>
    </row>
    <row r="1056" spans="1:6" x14ac:dyDescent="0.25">
      <c r="A1056" s="4">
        <v>44368</v>
      </c>
      <c r="B1056" t="s">
        <v>12</v>
      </c>
      <c r="C1056" t="s">
        <v>29</v>
      </c>
      <c r="D1056" s="2">
        <v>0</v>
      </c>
      <c r="E1056" s="2">
        <v>0</v>
      </c>
      <c r="F1056" s="2">
        <v>30000</v>
      </c>
    </row>
    <row r="1057" spans="1:6" x14ac:dyDescent="0.25">
      <c r="A1057" s="4">
        <v>44368</v>
      </c>
      <c r="B1057" t="s">
        <v>12</v>
      </c>
      <c r="C1057" t="s">
        <v>32</v>
      </c>
      <c r="D1057" s="2">
        <v>0</v>
      </c>
      <c r="E1057" s="2">
        <v>0</v>
      </c>
      <c r="F1057" s="2">
        <v>30000</v>
      </c>
    </row>
    <row r="1058" spans="1:6" x14ac:dyDescent="0.25">
      <c r="A1058" s="4">
        <v>44369</v>
      </c>
      <c r="B1058" t="s">
        <v>12</v>
      </c>
      <c r="C1058" t="s">
        <v>818</v>
      </c>
      <c r="D1058" s="2">
        <v>0.76</v>
      </c>
      <c r="E1058" s="2">
        <v>0</v>
      </c>
      <c r="F1058" s="2">
        <v>0</v>
      </c>
    </row>
    <row r="1059" spans="1:6" x14ac:dyDescent="0.25">
      <c r="A1059" s="4">
        <v>44369</v>
      </c>
      <c r="B1059" t="s">
        <v>12</v>
      </c>
      <c r="C1059" t="s">
        <v>819</v>
      </c>
      <c r="D1059" s="2">
        <v>0</v>
      </c>
      <c r="E1059" s="2">
        <v>-11038662.5</v>
      </c>
      <c r="F1059" s="2">
        <v>0</v>
      </c>
    </row>
    <row r="1060" spans="1:6" x14ac:dyDescent="0.25">
      <c r="A1060" s="4">
        <v>44369</v>
      </c>
      <c r="B1060" t="s">
        <v>12</v>
      </c>
      <c r="C1060" t="s">
        <v>820</v>
      </c>
      <c r="D1060" s="2">
        <v>0</v>
      </c>
      <c r="E1060" s="2">
        <v>-1226518.05</v>
      </c>
      <c r="F1060" s="2">
        <v>0</v>
      </c>
    </row>
    <row r="1061" spans="1:6" x14ac:dyDescent="0.25">
      <c r="A1061" s="4">
        <v>44369</v>
      </c>
      <c r="B1061" t="s">
        <v>12</v>
      </c>
      <c r="C1061" t="s">
        <v>821</v>
      </c>
      <c r="D1061" s="2">
        <v>0</v>
      </c>
      <c r="E1061" s="2">
        <v>-476.53</v>
      </c>
      <c r="F1061" s="2">
        <v>0</v>
      </c>
    </row>
    <row r="1062" spans="1:6" x14ac:dyDescent="0.25">
      <c r="A1062" s="4">
        <v>44369</v>
      </c>
      <c r="B1062" t="s">
        <v>12</v>
      </c>
      <c r="C1062" t="s">
        <v>822</v>
      </c>
      <c r="D1062" s="2">
        <v>0</v>
      </c>
      <c r="E1062" s="2">
        <v>-20367.45</v>
      </c>
      <c r="F1062" s="2">
        <v>0</v>
      </c>
    </row>
    <row r="1063" spans="1:6" x14ac:dyDescent="0.25">
      <c r="A1063" s="4">
        <v>44369</v>
      </c>
      <c r="B1063" t="s">
        <v>12</v>
      </c>
      <c r="C1063" t="s">
        <v>823</v>
      </c>
      <c r="D1063" s="2">
        <v>66715.34</v>
      </c>
      <c r="E1063" s="2">
        <v>0</v>
      </c>
      <c r="F1063" s="2">
        <v>0</v>
      </c>
    </row>
    <row r="1064" spans="1:6" x14ac:dyDescent="0.25">
      <c r="A1064" s="4">
        <v>44369</v>
      </c>
      <c r="B1064" t="s">
        <v>12</v>
      </c>
      <c r="C1064" t="s">
        <v>824</v>
      </c>
      <c r="D1064" s="2">
        <v>10997377.58</v>
      </c>
      <c r="E1064" s="2">
        <v>0</v>
      </c>
      <c r="F1064" s="2">
        <v>0</v>
      </c>
    </row>
    <row r="1065" spans="1:6" x14ac:dyDescent="0.25">
      <c r="A1065" s="4">
        <v>44369</v>
      </c>
      <c r="B1065" t="s">
        <v>12</v>
      </c>
      <c r="C1065" t="s">
        <v>825</v>
      </c>
      <c r="D1065" s="2">
        <v>1221930.8500000001</v>
      </c>
      <c r="E1065" s="2">
        <v>0</v>
      </c>
      <c r="F1065" s="2">
        <v>0</v>
      </c>
    </row>
    <row r="1066" spans="1:6" x14ac:dyDescent="0.25">
      <c r="A1066" s="4">
        <v>44369</v>
      </c>
      <c r="B1066" t="s">
        <v>12</v>
      </c>
      <c r="C1066" t="s">
        <v>29</v>
      </c>
      <c r="D1066" s="2">
        <v>0</v>
      </c>
      <c r="E1066" s="2">
        <v>0</v>
      </c>
      <c r="F1066" s="2">
        <v>30000</v>
      </c>
    </row>
    <row r="1067" spans="1:6" x14ac:dyDescent="0.25">
      <c r="A1067" s="4">
        <v>44369</v>
      </c>
      <c r="B1067" t="s">
        <v>12</v>
      </c>
      <c r="C1067" t="s">
        <v>32</v>
      </c>
      <c r="D1067" s="2">
        <v>0</v>
      </c>
      <c r="E1067" s="2">
        <v>0</v>
      </c>
      <c r="F1067" s="2">
        <v>30000</v>
      </c>
    </row>
    <row r="1068" spans="1:6" x14ac:dyDescent="0.25">
      <c r="A1068" s="4">
        <v>44370</v>
      </c>
      <c r="B1068" t="s">
        <v>12</v>
      </c>
      <c r="C1068" t="s">
        <v>826</v>
      </c>
      <c r="D1068" s="2">
        <v>0.77</v>
      </c>
      <c r="E1068" s="2">
        <v>0</v>
      </c>
      <c r="F1068" s="2">
        <v>0</v>
      </c>
    </row>
    <row r="1069" spans="1:6" x14ac:dyDescent="0.25">
      <c r="A1069" s="4">
        <v>44370</v>
      </c>
      <c r="B1069" t="s">
        <v>12</v>
      </c>
      <c r="C1069" t="s">
        <v>827</v>
      </c>
      <c r="D1069" s="2">
        <v>0</v>
      </c>
      <c r="E1069" s="2">
        <v>-12246217.859999999</v>
      </c>
      <c r="F1069" s="2">
        <v>0</v>
      </c>
    </row>
    <row r="1070" spans="1:6" x14ac:dyDescent="0.25">
      <c r="A1070" s="4">
        <v>44370</v>
      </c>
      <c r="B1070" t="s">
        <v>12</v>
      </c>
      <c r="C1070" t="s">
        <v>828</v>
      </c>
      <c r="D1070" s="2">
        <v>0</v>
      </c>
      <c r="E1070" s="2">
        <v>-20846.55</v>
      </c>
      <c r="F1070" s="2">
        <v>0</v>
      </c>
    </row>
    <row r="1071" spans="1:6" x14ac:dyDescent="0.25">
      <c r="A1071" s="4">
        <v>44370</v>
      </c>
      <c r="B1071" t="s">
        <v>12</v>
      </c>
      <c r="C1071" t="s">
        <v>829</v>
      </c>
      <c r="D1071" s="2">
        <v>11040439.609999999</v>
      </c>
      <c r="E1071" s="2">
        <v>0</v>
      </c>
      <c r="F1071" s="2">
        <v>0</v>
      </c>
    </row>
    <row r="1072" spans="1:6" x14ac:dyDescent="0.25">
      <c r="A1072" s="4">
        <v>44370</v>
      </c>
      <c r="B1072" t="s">
        <v>12</v>
      </c>
      <c r="C1072" t="s">
        <v>830</v>
      </c>
      <c r="D1072" s="2">
        <v>1226715.51</v>
      </c>
      <c r="E1072" s="2">
        <v>0</v>
      </c>
      <c r="F1072" s="2">
        <v>0</v>
      </c>
    </row>
    <row r="1073" spans="1:6" x14ac:dyDescent="0.25">
      <c r="A1073" s="4">
        <v>44370</v>
      </c>
      <c r="B1073" t="s">
        <v>12</v>
      </c>
      <c r="C1073" t="s">
        <v>29</v>
      </c>
      <c r="D1073" s="2">
        <v>0</v>
      </c>
      <c r="E1073" s="2">
        <v>0</v>
      </c>
      <c r="F1073" s="2">
        <v>30091.48</v>
      </c>
    </row>
    <row r="1074" spans="1:6" x14ac:dyDescent="0.25">
      <c r="A1074" s="4">
        <v>44370</v>
      </c>
      <c r="B1074" t="s">
        <v>12</v>
      </c>
      <c r="C1074" t="s">
        <v>32</v>
      </c>
      <c r="D1074" s="2">
        <v>0</v>
      </c>
      <c r="E1074" s="2">
        <v>0</v>
      </c>
      <c r="F1074" s="2">
        <v>30091.48</v>
      </c>
    </row>
    <row r="1075" spans="1:6" x14ac:dyDescent="0.25">
      <c r="A1075" s="4">
        <v>44371</v>
      </c>
      <c r="B1075" t="s">
        <v>12</v>
      </c>
      <c r="C1075" t="s">
        <v>831</v>
      </c>
      <c r="D1075" s="2">
        <v>0.77</v>
      </c>
      <c r="E1075" s="2">
        <v>0</v>
      </c>
      <c r="F1075" s="2">
        <v>0</v>
      </c>
    </row>
    <row r="1076" spans="1:6" x14ac:dyDescent="0.25">
      <c r="A1076" s="4">
        <v>44371</v>
      </c>
      <c r="B1076" t="s">
        <v>12</v>
      </c>
      <c r="C1076" t="s">
        <v>832</v>
      </c>
      <c r="D1076" s="2">
        <v>0</v>
      </c>
      <c r="E1076" s="2">
        <v>-2244373.19</v>
      </c>
      <c r="F1076" s="2">
        <v>0</v>
      </c>
    </row>
    <row r="1077" spans="1:6" x14ac:dyDescent="0.25">
      <c r="A1077" s="4">
        <v>44371</v>
      </c>
      <c r="B1077" t="s">
        <v>12</v>
      </c>
      <c r="C1077" t="s">
        <v>833</v>
      </c>
      <c r="D1077" s="2">
        <v>0</v>
      </c>
      <c r="E1077" s="2">
        <v>-3719.16</v>
      </c>
      <c r="F1077" s="2">
        <v>0</v>
      </c>
    </row>
    <row r="1078" spans="1:6" x14ac:dyDescent="0.25">
      <c r="A1078" s="4">
        <v>44371</v>
      </c>
      <c r="B1078" t="s">
        <v>12</v>
      </c>
      <c r="C1078" t="s">
        <v>834</v>
      </c>
      <c r="D1078" s="2">
        <v>0</v>
      </c>
      <c r="E1078" s="2">
        <v>-10000097.779999999</v>
      </c>
      <c r="F1078" s="2">
        <v>0</v>
      </c>
    </row>
    <row r="1079" spans="1:6" x14ac:dyDescent="0.25">
      <c r="A1079" s="4">
        <v>44371</v>
      </c>
      <c r="B1079" t="s">
        <v>12</v>
      </c>
      <c r="C1079" t="s">
        <v>835</v>
      </c>
      <c r="D1079" s="2">
        <v>12248189.359999999</v>
      </c>
      <c r="E1079" s="2">
        <v>0</v>
      </c>
      <c r="F1079" s="2">
        <v>0</v>
      </c>
    </row>
    <row r="1080" spans="1:6" x14ac:dyDescent="0.25">
      <c r="A1080" s="4">
        <v>44371</v>
      </c>
      <c r="B1080" t="s">
        <v>12</v>
      </c>
      <c r="C1080" t="s">
        <v>29</v>
      </c>
      <c r="D1080" s="2">
        <v>0</v>
      </c>
      <c r="E1080" s="2">
        <v>0</v>
      </c>
      <c r="F1080" s="2">
        <v>30091.48</v>
      </c>
    </row>
    <row r="1081" spans="1:6" x14ac:dyDescent="0.25">
      <c r="A1081" s="4">
        <v>44371</v>
      </c>
      <c r="B1081" t="s">
        <v>12</v>
      </c>
      <c r="C1081" t="s">
        <v>32</v>
      </c>
      <c r="D1081" s="2">
        <v>0</v>
      </c>
      <c r="E1081" s="2">
        <v>0</v>
      </c>
      <c r="F1081" s="2">
        <v>30091.48</v>
      </c>
    </row>
    <row r="1082" spans="1:6" x14ac:dyDescent="0.25">
      <c r="A1082" s="4">
        <v>44372</v>
      </c>
      <c r="B1082" t="s">
        <v>12</v>
      </c>
      <c r="C1082" t="s">
        <v>788</v>
      </c>
      <c r="D1082" s="2">
        <v>0</v>
      </c>
      <c r="E1082" s="2">
        <v>-91.48</v>
      </c>
      <c r="F1082" s="2">
        <v>0</v>
      </c>
    </row>
    <row r="1083" spans="1:6" x14ac:dyDescent="0.25">
      <c r="A1083" s="4">
        <v>44372</v>
      </c>
      <c r="B1083" t="s">
        <v>12</v>
      </c>
      <c r="C1083" t="s">
        <v>836</v>
      </c>
      <c r="D1083" s="2">
        <v>0</v>
      </c>
      <c r="E1083" s="2">
        <v>-199.67</v>
      </c>
      <c r="F1083" s="2">
        <v>0</v>
      </c>
    </row>
    <row r="1084" spans="1:6" x14ac:dyDescent="0.25">
      <c r="A1084" s="4">
        <v>44372</v>
      </c>
      <c r="B1084" t="s">
        <v>12</v>
      </c>
      <c r="C1084" t="s">
        <v>477</v>
      </c>
      <c r="D1084" s="2">
        <v>0</v>
      </c>
      <c r="E1084" s="2">
        <v>-45.46</v>
      </c>
      <c r="F1084" s="2">
        <v>0</v>
      </c>
    </row>
    <row r="1085" spans="1:6" x14ac:dyDescent="0.25">
      <c r="A1085" s="4">
        <v>44372</v>
      </c>
      <c r="B1085" t="s">
        <v>12</v>
      </c>
      <c r="C1085" t="s">
        <v>33</v>
      </c>
      <c r="D1085" s="2">
        <v>5000000</v>
      </c>
      <c r="E1085" s="2">
        <v>0</v>
      </c>
      <c r="F1085" s="2">
        <v>0</v>
      </c>
    </row>
    <row r="1086" spans="1:6" x14ac:dyDescent="0.25">
      <c r="A1086" s="4">
        <v>44372</v>
      </c>
      <c r="B1086" t="s">
        <v>12</v>
      </c>
      <c r="C1086" t="s">
        <v>837</v>
      </c>
      <c r="D1086" s="2">
        <v>0</v>
      </c>
      <c r="E1086" s="2">
        <v>-7266194.1500000004</v>
      </c>
      <c r="F1086" s="2">
        <v>0</v>
      </c>
    </row>
    <row r="1087" spans="1:6" x14ac:dyDescent="0.25">
      <c r="A1087" s="4">
        <v>44372</v>
      </c>
      <c r="B1087" t="s">
        <v>12</v>
      </c>
      <c r="C1087" t="s">
        <v>489</v>
      </c>
      <c r="D1087" s="2">
        <v>0</v>
      </c>
      <c r="E1087" s="2">
        <v>-54.01</v>
      </c>
      <c r="F1087" s="2">
        <v>0</v>
      </c>
    </row>
    <row r="1088" spans="1:6" x14ac:dyDescent="0.25">
      <c r="A1088" s="4">
        <v>44372</v>
      </c>
      <c r="B1088" t="s">
        <v>12</v>
      </c>
      <c r="C1088" t="s">
        <v>838</v>
      </c>
      <c r="D1088" s="2">
        <v>0</v>
      </c>
      <c r="E1088" s="2">
        <v>-165.7</v>
      </c>
      <c r="F1088" s="2">
        <v>0</v>
      </c>
    </row>
    <row r="1089" spans="1:6" x14ac:dyDescent="0.25">
      <c r="A1089" s="4">
        <v>44372</v>
      </c>
      <c r="B1089" t="s">
        <v>12</v>
      </c>
      <c r="C1089" t="s">
        <v>694</v>
      </c>
      <c r="D1089" s="2">
        <v>21924.48</v>
      </c>
      <c r="E1089" s="2">
        <v>0</v>
      </c>
      <c r="F1089" s="2">
        <v>0</v>
      </c>
    </row>
    <row r="1090" spans="1:6" x14ac:dyDescent="0.25">
      <c r="A1090" s="4">
        <v>44372</v>
      </c>
      <c r="B1090" t="s">
        <v>12</v>
      </c>
      <c r="C1090" t="s">
        <v>839</v>
      </c>
      <c r="D1090" s="2">
        <v>2244734.5099999998</v>
      </c>
      <c r="E1090" s="2">
        <v>0</v>
      </c>
      <c r="F1090" s="2">
        <v>0</v>
      </c>
    </row>
    <row r="1091" spans="1:6" x14ac:dyDescent="0.25">
      <c r="A1091" s="4">
        <v>44372</v>
      </c>
      <c r="B1091" t="s">
        <v>12</v>
      </c>
      <c r="C1091" t="s">
        <v>29</v>
      </c>
      <c r="D1091" s="2">
        <v>0</v>
      </c>
      <c r="E1091" s="2">
        <v>0</v>
      </c>
      <c r="F1091" s="2">
        <v>30000</v>
      </c>
    </row>
    <row r="1092" spans="1:6" x14ac:dyDescent="0.25">
      <c r="A1092" s="4">
        <v>44372</v>
      </c>
      <c r="B1092" t="s">
        <v>12</v>
      </c>
      <c r="C1092" t="s">
        <v>32</v>
      </c>
      <c r="D1092" s="2">
        <v>0</v>
      </c>
      <c r="E1092" s="2">
        <v>0</v>
      </c>
      <c r="F1092" s="2">
        <v>30000</v>
      </c>
    </row>
    <row r="1093" spans="1:6" x14ac:dyDescent="0.25">
      <c r="A1093" s="4">
        <v>44375</v>
      </c>
      <c r="B1093" t="s">
        <v>12</v>
      </c>
      <c r="C1093" t="s">
        <v>840</v>
      </c>
      <c r="D1093" s="2">
        <v>0</v>
      </c>
      <c r="E1093" s="2">
        <v>-1447472.78</v>
      </c>
      <c r="F1093" s="2">
        <v>0</v>
      </c>
    </row>
    <row r="1094" spans="1:6" x14ac:dyDescent="0.25">
      <c r="A1094" s="4">
        <v>44375</v>
      </c>
      <c r="B1094" t="s">
        <v>12</v>
      </c>
      <c r="C1094" t="s">
        <v>841</v>
      </c>
      <c r="D1094" s="2">
        <v>0</v>
      </c>
      <c r="E1094" s="2">
        <v>-30000</v>
      </c>
      <c r="F1094" s="2">
        <v>0</v>
      </c>
    </row>
    <row r="1095" spans="1:6" x14ac:dyDescent="0.25">
      <c r="A1095" s="4">
        <v>44375</v>
      </c>
      <c r="B1095" t="s">
        <v>12</v>
      </c>
      <c r="C1095" t="s">
        <v>842</v>
      </c>
      <c r="D1095" s="2">
        <v>0</v>
      </c>
      <c r="E1095" s="2">
        <v>-5789891.1399999997</v>
      </c>
      <c r="F1095" s="2">
        <v>0</v>
      </c>
    </row>
    <row r="1096" spans="1:6" x14ac:dyDescent="0.25">
      <c r="A1096" s="4">
        <v>44375</v>
      </c>
      <c r="B1096" t="s">
        <v>12</v>
      </c>
      <c r="C1096" t="s">
        <v>843</v>
      </c>
      <c r="D1096" s="2">
        <v>94.81</v>
      </c>
      <c r="E1096" s="2">
        <v>0</v>
      </c>
      <c r="F1096" s="2">
        <v>0</v>
      </c>
    </row>
    <row r="1097" spans="1:6" x14ac:dyDescent="0.25">
      <c r="A1097" s="4">
        <v>44375</v>
      </c>
      <c r="B1097" t="s">
        <v>12</v>
      </c>
      <c r="C1097" t="s">
        <v>844</v>
      </c>
      <c r="D1097" s="2">
        <v>0</v>
      </c>
      <c r="E1097" s="2">
        <v>-94.81</v>
      </c>
      <c r="F1097" s="2">
        <v>0</v>
      </c>
    </row>
    <row r="1098" spans="1:6" x14ac:dyDescent="0.25">
      <c r="A1098" s="4">
        <v>44375</v>
      </c>
      <c r="B1098" t="s">
        <v>12</v>
      </c>
      <c r="C1098" t="s">
        <v>845</v>
      </c>
      <c r="D1098" s="2">
        <v>7267363.9199999999</v>
      </c>
      <c r="E1098" s="2">
        <v>0</v>
      </c>
      <c r="F1098" s="2">
        <v>0</v>
      </c>
    </row>
    <row r="1099" spans="1:6" x14ac:dyDescent="0.25">
      <c r="A1099" s="4">
        <v>44375</v>
      </c>
      <c r="B1099" t="s">
        <v>12</v>
      </c>
      <c r="C1099" t="s">
        <v>29</v>
      </c>
      <c r="D1099" s="2">
        <v>0</v>
      </c>
      <c r="E1099" s="2">
        <v>0</v>
      </c>
      <c r="F1099" s="2">
        <v>30000</v>
      </c>
    </row>
    <row r="1100" spans="1:6" x14ac:dyDescent="0.25">
      <c r="A1100" s="4">
        <v>44375</v>
      </c>
      <c r="B1100" t="s">
        <v>12</v>
      </c>
      <c r="C1100" t="s">
        <v>32</v>
      </c>
      <c r="D1100" s="2">
        <v>0</v>
      </c>
      <c r="E1100" s="2">
        <v>0</v>
      </c>
      <c r="F1100" s="2">
        <v>30000</v>
      </c>
    </row>
    <row r="1101" spans="1:6" x14ac:dyDescent="0.25">
      <c r="A1101" s="4">
        <v>44376</v>
      </c>
      <c r="B1101" t="s">
        <v>12</v>
      </c>
      <c r="C1101" t="s">
        <v>846</v>
      </c>
      <c r="D1101" s="2">
        <v>0</v>
      </c>
      <c r="E1101" s="2">
        <v>-7268533.8799999999</v>
      </c>
      <c r="F1101" s="2">
        <v>0</v>
      </c>
    </row>
    <row r="1102" spans="1:6" x14ac:dyDescent="0.25">
      <c r="A1102" s="4">
        <v>44376</v>
      </c>
      <c r="B1102" t="s">
        <v>12</v>
      </c>
      <c r="C1102" t="s">
        <v>847</v>
      </c>
      <c r="D1102" s="2">
        <v>1447705.8</v>
      </c>
      <c r="E1102" s="2">
        <v>0</v>
      </c>
      <c r="F1102" s="2">
        <v>0</v>
      </c>
    </row>
    <row r="1103" spans="1:6" x14ac:dyDescent="0.25">
      <c r="A1103" s="4">
        <v>44376</v>
      </c>
      <c r="B1103" t="s">
        <v>12</v>
      </c>
      <c r="C1103" t="s">
        <v>848</v>
      </c>
      <c r="D1103" s="2">
        <v>30004.83</v>
      </c>
      <c r="E1103" s="2">
        <v>0</v>
      </c>
      <c r="F1103" s="2">
        <v>0</v>
      </c>
    </row>
    <row r="1104" spans="1:6" x14ac:dyDescent="0.25">
      <c r="A1104" s="4">
        <v>44376</v>
      </c>
      <c r="B1104" t="s">
        <v>12</v>
      </c>
      <c r="C1104" t="s">
        <v>849</v>
      </c>
      <c r="D1104" s="2">
        <v>5790823.25</v>
      </c>
      <c r="E1104" s="2">
        <v>0</v>
      </c>
      <c r="F1104" s="2">
        <v>0</v>
      </c>
    </row>
    <row r="1105" spans="1:6" x14ac:dyDescent="0.25">
      <c r="A1105" s="4">
        <v>44376</v>
      </c>
      <c r="B1105" t="s">
        <v>12</v>
      </c>
      <c r="C1105" t="s">
        <v>29</v>
      </c>
      <c r="D1105" s="2">
        <v>0</v>
      </c>
      <c r="E1105" s="2">
        <v>0</v>
      </c>
      <c r="F1105" s="2">
        <v>30000</v>
      </c>
    </row>
    <row r="1106" spans="1:6" x14ac:dyDescent="0.25">
      <c r="A1106" s="4">
        <v>44376</v>
      </c>
      <c r="B1106" t="s">
        <v>12</v>
      </c>
      <c r="C1106" t="s">
        <v>32</v>
      </c>
      <c r="D1106" s="2">
        <v>0</v>
      </c>
      <c r="E1106" s="2">
        <v>0</v>
      </c>
      <c r="F1106" s="2">
        <v>30000</v>
      </c>
    </row>
    <row r="1107" spans="1:6" x14ac:dyDescent="0.25">
      <c r="A1107" s="4">
        <v>44377</v>
      </c>
      <c r="B1107" t="s">
        <v>12</v>
      </c>
      <c r="C1107" t="s">
        <v>850</v>
      </c>
      <c r="D1107" s="2">
        <v>0</v>
      </c>
      <c r="E1107" s="2">
        <v>-7269704.0300000003</v>
      </c>
      <c r="F1107" s="2">
        <v>0</v>
      </c>
    </row>
    <row r="1108" spans="1:6" x14ac:dyDescent="0.25">
      <c r="A1108" s="4">
        <v>44377</v>
      </c>
      <c r="B1108" t="s">
        <v>12</v>
      </c>
      <c r="C1108" t="s">
        <v>851</v>
      </c>
      <c r="D1108" s="2">
        <v>7269704.0300000003</v>
      </c>
      <c r="E1108" s="2">
        <v>0</v>
      </c>
      <c r="F1108" s="2">
        <v>0</v>
      </c>
    </row>
    <row r="1109" spans="1:6" x14ac:dyDescent="0.25">
      <c r="A1109" s="4">
        <v>44377</v>
      </c>
      <c r="B1109" t="s">
        <v>12</v>
      </c>
      <c r="C1109" t="s">
        <v>29</v>
      </c>
      <c r="D1109" s="2">
        <v>0</v>
      </c>
      <c r="E1109" s="2">
        <v>0</v>
      </c>
      <c r="F1109" s="2">
        <v>30000</v>
      </c>
    </row>
    <row r="1110" spans="1:6" x14ac:dyDescent="0.25">
      <c r="A1110" s="4">
        <v>44377</v>
      </c>
      <c r="B1110" t="s">
        <v>12</v>
      </c>
      <c r="C1110" t="s">
        <v>32</v>
      </c>
      <c r="D1110" s="2">
        <v>0</v>
      </c>
      <c r="E1110" s="2">
        <v>0</v>
      </c>
      <c r="F1110" s="2">
        <v>30000</v>
      </c>
    </row>
    <row r="1111" spans="1:6" x14ac:dyDescent="0.25">
      <c r="A1111" s="4">
        <v>44378</v>
      </c>
      <c r="B1111" t="s">
        <v>12</v>
      </c>
      <c r="C1111" t="s">
        <v>852</v>
      </c>
      <c r="D1111" s="2">
        <v>0</v>
      </c>
      <c r="E1111" s="2">
        <v>-7270874.3700000001</v>
      </c>
      <c r="F1111" s="2">
        <v>0</v>
      </c>
    </row>
    <row r="1112" spans="1:6" x14ac:dyDescent="0.25">
      <c r="A1112" s="4">
        <v>44378</v>
      </c>
      <c r="B1112" t="s">
        <v>12</v>
      </c>
      <c r="C1112" t="s">
        <v>853</v>
      </c>
      <c r="D1112" s="2">
        <v>7270874.3700000001</v>
      </c>
      <c r="E1112" s="2">
        <v>0</v>
      </c>
      <c r="F1112" s="2">
        <v>0</v>
      </c>
    </row>
    <row r="1113" spans="1:6" x14ac:dyDescent="0.25">
      <c r="A1113" s="4">
        <v>44378</v>
      </c>
      <c r="B1113" t="s">
        <v>12</v>
      </c>
      <c r="C1113" t="s">
        <v>29</v>
      </c>
      <c r="D1113" s="2">
        <v>0</v>
      </c>
      <c r="E1113" s="2">
        <v>0</v>
      </c>
      <c r="F1113" s="2">
        <v>30000</v>
      </c>
    </row>
    <row r="1114" spans="1:6" x14ac:dyDescent="0.25">
      <c r="A1114" s="4">
        <v>44378</v>
      </c>
      <c r="B1114" t="s">
        <v>12</v>
      </c>
      <c r="C1114" t="s">
        <v>32</v>
      </c>
      <c r="D1114" s="2">
        <v>0</v>
      </c>
      <c r="E1114" s="2">
        <v>0</v>
      </c>
      <c r="F1114" s="2">
        <v>30000</v>
      </c>
    </row>
    <row r="1115" spans="1:6" x14ac:dyDescent="0.25">
      <c r="A1115" s="4">
        <v>44379</v>
      </c>
      <c r="B1115" t="s">
        <v>12</v>
      </c>
      <c r="C1115" t="s">
        <v>854</v>
      </c>
      <c r="D1115" s="2">
        <v>0</v>
      </c>
      <c r="E1115" s="2">
        <v>-654642.66</v>
      </c>
      <c r="F1115" s="2">
        <v>0</v>
      </c>
    </row>
    <row r="1116" spans="1:6" x14ac:dyDescent="0.25">
      <c r="A1116" s="4">
        <v>44379</v>
      </c>
      <c r="B1116" t="s">
        <v>12</v>
      </c>
      <c r="C1116" t="s">
        <v>855</v>
      </c>
      <c r="D1116" s="2">
        <v>0</v>
      </c>
      <c r="E1116" s="2">
        <v>-6617402.2400000002</v>
      </c>
      <c r="F1116" s="2">
        <v>0</v>
      </c>
    </row>
    <row r="1117" spans="1:6" x14ac:dyDescent="0.25">
      <c r="A1117" s="4">
        <v>44379</v>
      </c>
      <c r="B1117" t="s">
        <v>12</v>
      </c>
      <c r="C1117" t="s">
        <v>856</v>
      </c>
      <c r="D1117" s="2">
        <v>7272044.9000000004</v>
      </c>
      <c r="E1117" s="2">
        <v>0</v>
      </c>
      <c r="F1117" s="2">
        <v>0</v>
      </c>
    </row>
    <row r="1118" spans="1:6" x14ac:dyDescent="0.25">
      <c r="A1118" s="4">
        <v>44379</v>
      </c>
      <c r="B1118" t="s">
        <v>12</v>
      </c>
      <c r="C1118" t="s">
        <v>29</v>
      </c>
      <c r="D1118" s="2">
        <v>0</v>
      </c>
      <c r="E1118" s="2">
        <v>0</v>
      </c>
      <c r="F1118" s="2">
        <v>30000</v>
      </c>
    </row>
    <row r="1119" spans="1:6" x14ac:dyDescent="0.25">
      <c r="A1119" s="4">
        <v>44379</v>
      </c>
      <c r="B1119" t="s">
        <v>12</v>
      </c>
      <c r="C1119" t="s">
        <v>32</v>
      </c>
      <c r="D1119" s="2">
        <v>0</v>
      </c>
      <c r="E1119" s="2">
        <v>0</v>
      </c>
      <c r="F1119" s="2">
        <v>30000</v>
      </c>
    </row>
    <row r="1120" spans="1:6" x14ac:dyDescent="0.25">
      <c r="A1120" s="4">
        <v>44382</v>
      </c>
      <c r="B1120" t="s">
        <v>12</v>
      </c>
      <c r="C1120" t="s">
        <v>857</v>
      </c>
      <c r="D1120" s="2">
        <v>0</v>
      </c>
      <c r="E1120" s="2">
        <v>-654748.06000000006</v>
      </c>
      <c r="F1120" s="2">
        <v>0</v>
      </c>
    </row>
    <row r="1121" spans="1:6" x14ac:dyDescent="0.25">
      <c r="A1121" s="4">
        <v>44382</v>
      </c>
      <c r="B1121" t="s">
        <v>12</v>
      </c>
      <c r="C1121" t="s">
        <v>858</v>
      </c>
      <c r="D1121" s="2">
        <v>654748.06000000006</v>
      </c>
      <c r="E1121" s="2">
        <v>0</v>
      </c>
      <c r="F1121" s="2">
        <v>0</v>
      </c>
    </row>
    <row r="1122" spans="1:6" x14ac:dyDescent="0.25">
      <c r="A1122" s="4">
        <v>44382</v>
      </c>
      <c r="B1122" t="s">
        <v>12</v>
      </c>
      <c r="C1122" t="s">
        <v>29</v>
      </c>
      <c r="D1122" s="2">
        <v>0</v>
      </c>
      <c r="E1122" s="2">
        <v>0</v>
      </c>
      <c r="F1122" s="2">
        <v>30000</v>
      </c>
    </row>
    <row r="1123" spans="1:6" x14ac:dyDescent="0.25">
      <c r="A1123" s="4">
        <v>44382</v>
      </c>
      <c r="B1123" t="s">
        <v>12</v>
      </c>
      <c r="C1123" t="s">
        <v>32</v>
      </c>
      <c r="D1123" s="2">
        <v>0</v>
      </c>
      <c r="E1123" s="2">
        <v>0</v>
      </c>
      <c r="F1123" s="2">
        <v>30000</v>
      </c>
    </row>
    <row r="1124" spans="1:6" x14ac:dyDescent="0.25">
      <c r="A1124" s="4">
        <v>44383</v>
      </c>
      <c r="B1124" t="s">
        <v>12</v>
      </c>
      <c r="C1124" t="s">
        <v>859</v>
      </c>
      <c r="D1124" s="2">
        <v>0</v>
      </c>
      <c r="E1124" s="2">
        <v>-654853.47</v>
      </c>
      <c r="F1124" s="2">
        <v>0</v>
      </c>
    </row>
    <row r="1125" spans="1:6" x14ac:dyDescent="0.25">
      <c r="A1125" s="4">
        <v>44383</v>
      </c>
      <c r="B1125" t="s">
        <v>12</v>
      </c>
      <c r="C1125" t="s">
        <v>860</v>
      </c>
      <c r="D1125" s="2">
        <v>654853.47</v>
      </c>
      <c r="E1125" s="2">
        <v>0</v>
      </c>
      <c r="F1125" s="2">
        <v>0</v>
      </c>
    </row>
    <row r="1126" spans="1:6" x14ac:dyDescent="0.25">
      <c r="A1126" s="4">
        <v>44383</v>
      </c>
      <c r="B1126" t="s">
        <v>12</v>
      </c>
      <c r="C1126" t="s">
        <v>29</v>
      </c>
      <c r="D1126" s="2">
        <v>0</v>
      </c>
      <c r="E1126" s="2">
        <v>0</v>
      </c>
      <c r="F1126" s="2">
        <v>30000</v>
      </c>
    </row>
    <row r="1127" spans="1:6" x14ac:dyDescent="0.25">
      <c r="A1127" s="4">
        <v>44383</v>
      </c>
      <c r="B1127" t="s">
        <v>12</v>
      </c>
      <c r="C1127" t="s">
        <v>32</v>
      </c>
      <c r="D1127" s="2">
        <v>0</v>
      </c>
      <c r="E1127" s="2">
        <v>0</v>
      </c>
      <c r="F1127" s="2">
        <v>30000</v>
      </c>
    </row>
    <row r="1128" spans="1:6" x14ac:dyDescent="0.25">
      <c r="A1128" s="4">
        <v>44384</v>
      </c>
      <c r="B1128" t="s">
        <v>12</v>
      </c>
      <c r="C1128" t="s">
        <v>861</v>
      </c>
      <c r="D1128" s="2">
        <v>0</v>
      </c>
      <c r="E1128" s="2">
        <v>-809681.46</v>
      </c>
      <c r="F1128" s="2">
        <v>0</v>
      </c>
    </row>
    <row r="1129" spans="1:6" x14ac:dyDescent="0.25">
      <c r="A1129" s="4">
        <v>44384</v>
      </c>
      <c r="B1129" t="s">
        <v>12</v>
      </c>
      <c r="C1129" t="s">
        <v>862</v>
      </c>
      <c r="D1129" s="2">
        <v>63417.06</v>
      </c>
      <c r="E1129" s="2">
        <v>0</v>
      </c>
      <c r="F1129" s="2">
        <v>0</v>
      </c>
    </row>
    <row r="1130" spans="1:6" x14ac:dyDescent="0.25">
      <c r="A1130" s="4">
        <v>44384</v>
      </c>
      <c r="B1130" t="s">
        <v>12</v>
      </c>
      <c r="C1130" t="s">
        <v>742</v>
      </c>
      <c r="D1130" s="2">
        <v>80446</v>
      </c>
      <c r="E1130" s="2">
        <v>0</v>
      </c>
      <c r="F1130" s="2">
        <v>0</v>
      </c>
    </row>
    <row r="1131" spans="1:6" x14ac:dyDescent="0.25">
      <c r="A1131" s="4">
        <v>44384</v>
      </c>
      <c r="B1131" t="s">
        <v>12</v>
      </c>
      <c r="C1131" t="s">
        <v>743</v>
      </c>
      <c r="D1131" s="2">
        <v>89514.32</v>
      </c>
      <c r="E1131" s="2">
        <v>0</v>
      </c>
      <c r="F1131" s="2">
        <v>0</v>
      </c>
    </row>
    <row r="1132" spans="1:6" x14ac:dyDescent="0.25">
      <c r="A1132" s="4">
        <v>44384</v>
      </c>
      <c r="B1132" t="s">
        <v>12</v>
      </c>
      <c r="C1132" t="s">
        <v>863</v>
      </c>
      <c r="D1132" s="2">
        <v>654958.9</v>
      </c>
      <c r="E1132" s="2">
        <v>0</v>
      </c>
      <c r="F1132" s="2">
        <v>0</v>
      </c>
    </row>
    <row r="1133" spans="1:6" x14ac:dyDescent="0.25">
      <c r="A1133" s="4">
        <v>44384</v>
      </c>
      <c r="B1133" t="s">
        <v>12</v>
      </c>
      <c r="C1133" t="s">
        <v>864</v>
      </c>
      <c r="D1133" s="2">
        <v>0</v>
      </c>
      <c r="E1133" s="2">
        <v>-84.36</v>
      </c>
      <c r="F1133" s="2">
        <v>0</v>
      </c>
    </row>
    <row r="1134" spans="1:6" x14ac:dyDescent="0.25">
      <c r="A1134" s="4">
        <v>44384</v>
      </c>
      <c r="B1134" t="s">
        <v>12</v>
      </c>
      <c r="C1134" t="s">
        <v>328</v>
      </c>
      <c r="D1134" s="2">
        <v>0</v>
      </c>
      <c r="E1134" s="2">
        <v>-112.25</v>
      </c>
      <c r="F1134" s="2">
        <v>0</v>
      </c>
    </row>
    <row r="1135" spans="1:6" x14ac:dyDescent="0.25">
      <c r="A1135" s="4">
        <v>44384</v>
      </c>
      <c r="B1135" t="s">
        <v>12</v>
      </c>
      <c r="C1135" t="s">
        <v>329</v>
      </c>
      <c r="D1135" s="2">
        <v>0</v>
      </c>
      <c r="E1135" s="2">
        <v>-1496.57</v>
      </c>
      <c r="F1135" s="2">
        <v>0</v>
      </c>
    </row>
    <row r="1136" spans="1:6" x14ac:dyDescent="0.25">
      <c r="A1136" s="4">
        <v>44384</v>
      </c>
      <c r="B1136" t="s">
        <v>12</v>
      </c>
      <c r="C1136" t="s">
        <v>350</v>
      </c>
      <c r="D1136" s="2">
        <v>0</v>
      </c>
      <c r="E1136" s="2">
        <v>-74828.990000000005</v>
      </c>
      <c r="F1136" s="2">
        <v>0</v>
      </c>
    </row>
    <row r="1137" spans="1:6" x14ac:dyDescent="0.25">
      <c r="A1137" s="4">
        <v>44384</v>
      </c>
      <c r="B1137" t="s">
        <v>12</v>
      </c>
      <c r="C1137" t="s">
        <v>330</v>
      </c>
      <c r="D1137" s="2">
        <v>0</v>
      </c>
      <c r="E1137" s="2">
        <v>-2132.65</v>
      </c>
      <c r="F1137" s="2">
        <v>0</v>
      </c>
    </row>
    <row r="1138" spans="1:6" x14ac:dyDescent="0.25">
      <c r="A1138" s="4">
        <v>44384</v>
      </c>
      <c r="B1138" t="s">
        <v>12</v>
      </c>
      <c r="C1138" t="s">
        <v>29</v>
      </c>
      <c r="D1138" s="2">
        <v>0</v>
      </c>
      <c r="E1138" s="2">
        <v>0</v>
      </c>
      <c r="F1138" s="2">
        <v>30000</v>
      </c>
    </row>
    <row r="1139" spans="1:6" x14ac:dyDescent="0.25">
      <c r="A1139" s="4">
        <v>44384</v>
      </c>
      <c r="B1139" t="s">
        <v>12</v>
      </c>
      <c r="C1139" t="s">
        <v>32</v>
      </c>
      <c r="D1139" s="2">
        <v>0</v>
      </c>
      <c r="E1139" s="2">
        <v>0</v>
      </c>
      <c r="F1139" s="2">
        <v>30000</v>
      </c>
    </row>
    <row r="1140" spans="1:6" x14ac:dyDescent="0.25">
      <c r="A1140" s="4">
        <v>44385</v>
      </c>
      <c r="B1140" t="s">
        <v>12</v>
      </c>
      <c r="C1140" t="s">
        <v>865</v>
      </c>
      <c r="D1140" s="2">
        <v>0</v>
      </c>
      <c r="E1140" s="2">
        <v>-865840.19</v>
      </c>
      <c r="F1140" s="2">
        <v>0</v>
      </c>
    </row>
    <row r="1141" spans="1:6" x14ac:dyDescent="0.25">
      <c r="A1141" s="4">
        <v>44385</v>
      </c>
      <c r="B1141" t="s">
        <v>12</v>
      </c>
      <c r="C1141" t="s">
        <v>866</v>
      </c>
      <c r="D1141" s="2">
        <v>0</v>
      </c>
      <c r="E1141" s="2">
        <v>-6014.78</v>
      </c>
      <c r="F1141" s="2">
        <v>0</v>
      </c>
    </row>
    <row r="1142" spans="1:6" x14ac:dyDescent="0.25">
      <c r="A1142" s="4">
        <v>44385</v>
      </c>
      <c r="B1142" t="s">
        <v>12</v>
      </c>
      <c r="C1142" t="s">
        <v>866</v>
      </c>
      <c r="D1142" s="2">
        <v>6014.78</v>
      </c>
      <c r="E1142" s="2">
        <v>0</v>
      </c>
      <c r="F1142" s="2">
        <v>0</v>
      </c>
    </row>
    <row r="1143" spans="1:6" x14ac:dyDescent="0.25">
      <c r="A1143" s="4">
        <v>44385</v>
      </c>
      <c r="B1143" t="s">
        <v>12</v>
      </c>
      <c r="C1143" t="s">
        <v>866</v>
      </c>
      <c r="D1143" s="2">
        <v>0</v>
      </c>
      <c r="E1143" s="2">
        <v>-6014.78</v>
      </c>
      <c r="F1143" s="2">
        <v>0</v>
      </c>
    </row>
    <row r="1144" spans="1:6" x14ac:dyDescent="0.25">
      <c r="A1144" s="4">
        <v>44385</v>
      </c>
      <c r="B1144" t="s">
        <v>12</v>
      </c>
      <c r="C1144" t="s">
        <v>750</v>
      </c>
      <c r="D1144" s="2">
        <v>29540.25</v>
      </c>
      <c r="E1144" s="2">
        <v>0</v>
      </c>
      <c r="F1144" s="2">
        <v>0</v>
      </c>
    </row>
    <row r="1145" spans="1:6" x14ac:dyDescent="0.25">
      <c r="A1145" s="4">
        <v>44385</v>
      </c>
      <c r="B1145" t="s">
        <v>12</v>
      </c>
      <c r="C1145" t="s">
        <v>751</v>
      </c>
      <c r="D1145" s="2">
        <v>32502.92</v>
      </c>
      <c r="E1145" s="2">
        <v>0</v>
      </c>
      <c r="F1145" s="2">
        <v>0</v>
      </c>
    </row>
    <row r="1146" spans="1:6" x14ac:dyDescent="0.25">
      <c r="A1146" s="4">
        <v>44385</v>
      </c>
      <c r="B1146" t="s">
        <v>12</v>
      </c>
      <c r="C1146" t="s">
        <v>867</v>
      </c>
      <c r="D1146" s="2">
        <v>809811.8</v>
      </c>
      <c r="E1146" s="2">
        <v>0</v>
      </c>
      <c r="F1146" s="2">
        <v>0</v>
      </c>
    </row>
    <row r="1147" spans="1:6" x14ac:dyDescent="0.25">
      <c r="A1147" s="4">
        <v>44385</v>
      </c>
      <c r="B1147" t="s">
        <v>12</v>
      </c>
      <c r="C1147" t="s">
        <v>29</v>
      </c>
      <c r="D1147" s="2">
        <v>0</v>
      </c>
      <c r="E1147" s="2">
        <v>0</v>
      </c>
      <c r="F1147" s="2">
        <v>30000</v>
      </c>
    </row>
    <row r="1148" spans="1:6" x14ac:dyDescent="0.25">
      <c r="A1148" s="4">
        <v>44385</v>
      </c>
      <c r="B1148" t="s">
        <v>12</v>
      </c>
      <c r="C1148" t="s">
        <v>32</v>
      </c>
      <c r="D1148" s="2">
        <v>0</v>
      </c>
      <c r="E1148" s="2">
        <v>0</v>
      </c>
      <c r="F1148" s="2">
        <v>30000</v>
      </c>
    </row>
    <row r="1149" spans="1:6" x14ac:dyDescent="0.25">
      <c r="A1149" s="4">
        <v>44386</v>
      </c>
      <c r="B1149" t="s">
        <v>12</v>
      </c>
      <c r="C1149" t="s">
        <v>868</v>
      </c>
      <c r="D1149" s="2">
        <v>0</v>
      </c>
      <c r="E1149" s="2">
        <v>-865979.59</v>
      </c>
      <c r="F1149" s="2">
        <v>0</v>
      </c>
    </row>
    <row r="1150" spans="1:6" x14ac:dyDescent="0.25">
      <c r="A1150" s="4">
        <v>44386</v>
      </c>
      <c r="B1150" t="s">
        <v>12</v>
      </c>
      <c r="C1150" t="s">
        <v>346</v>
      </c>
      <c r="D1150" s="2">
        <v>0</v>
      </c>
      <c r="E1150" s="2">
        <v>-6014.78</v>
      </c>
      <c r="F1150" s="2">
        <v>0</v>
      </c>
    </row>
    <row r="1151" spans="1:6" x14ac:dyDescent="0.25">
      <c r="A1151" s="4">
        <v>44386</v>
      </c>
      <c r="B1151" t="s">
        <v>12</v>
      </c>
      <c r="C1151" t="s">
        <v>869</v>
      </c>
      <c r="D1151" s="2">
        <v>6014.78</v>
      </c>
      <c r="E1151" s="2">
        <v>0</v>
      </c>
      <c r="F1151" s="2">
        <v>0</v>
      </c>
    </row>
    <row r="1152" spans="1:6" x14ac:dyDescent="0.25">
      <c r="A1152" s="4">
        <v>44386</v>
      </c>
      <c r="B1152" t="s">
        <v>12</v>
      </c>
      <c r="C1152" t="s">
        <v>869</v>
      </c>
      <c r="D1152" s="2">
        <v>0</v>
      </c>
      <c r="E1152" s="2">
        <v>-6014.78</v>
      </c>
      <c r="F1152" s="2">
        <v>0</v>
      </c>
    </row>
    <row r="1153" spans="1:6" x14ac:dyDescent="0.25">
      <c r="A1153" s="4">
        <v>44386</v>
      </c>
      <c r="B1153" t="s">
        <v>12</v>
      </c>
      <c r="C1153" t="s">
        <v>869</v>
      </c>
      <c r="D1153" s="2">
        <v>6014.78</v>
      </c>
      <c r="E1153" s="2">
        <v>0</v>
      </c>
      <c r="F1153" s="2">
        <v>0</v>
      </c>
    </row>
    <row r="1154" spans="1:6" x14ac:dyDescent="0.25">
      <c r="A1154" s="4">
        <v>44386</v>
      </c>
      <c r="B1154" t="s">
        <v>12</v>
      </c>
      <c r="C1154" t="s">
        <v>870</v>
      </c>
      <c r="D1154" s="2">
        <v>865979.59</v>
      </c>
      <c r="E1154" s="2">
        <v>0</v>
      </c>
      <c r="F1154" s="2">
        <v>0</v>
      </c>
    </row>
    <row r="1155" spans="1:6" x14ac:dyDescent="0.25">
      <c r="A1155" s="4">
        <v>44386</v>
      </c>
      <c r="B1155" t="s">
        <v>12</v>
      </c>
      <c r="C1155" t="s">
        <v>29</v>
      </c>
      <c r="D1155" s="2">
        <v>0</v>
      </c>
      <c r="E1155" s="2">
        <v>0</v>
      </c>
      <c r="F1155" s="2">
        <v>30000</v>
      </c>
    </row>
    <row r="1156" spans="1:6" x14ac:dyDescent="0.25">
      <c r="A1156" s="4">
        <v>44386</v>
      </c>
      <c r="B1156" t="s">
        <v>12</v>
      </c>
      <c r="C1156" t="s">
        <v>32</v>
      </c>
      <c r="D1156" s="2">
        <v>0</v>
      </c>
      <c r="E1156" s="2">
        <v>0</v>
      </c>
      <c r="F1156" s="2">
        <v>30000</v>
      </c>
    </row>
    <row r="1157" spans="1:6" x14ac:dyDescent="0.25">
      <c r="A1157" s="4">
        <v>44389</v>
      </c>
      <c r="B1157" t="s">
        <v>12</v>
      </c>
      <c r="C1157" t="s">
        <v>871</v>
      </c>
      <c r="D1157" s="2">
        <v>0</v>
      </c>
      <c r="E1157" s="2">
        <v>-866119</v>
      </c>
      <c r="F1157" s="2">
        <v>0</v>
      </c>
    </row>
    <row r="1158" spans="1:6" x14ac:dyDescent="0.25">
      <c r="A1158" s="4">
        <v>44389</v>
      </c>
      <c r="B1158" t="s">
        <v>12</v>
      </c>
      <c r="C1158" t="s">
        <v>872</v>
      </c>
      <c r="D1158" s="2">
        <v>866119</v>
      </c>
      <c r="E1158" s="2">
        <v>0</v>
      </c>
      <c r="F1158" s="2">
        <v>0</v>
      </c>
    </row>
    <row r="1159" spans="1:6" x14ac:dyDescent="0.25">
      <c r="A1159" s="4">
        <v>44389</v>
      </c>
      <c r="B1159" t="s">
        <v>12</v>
      </c>
      <c r="C1159" t="s">
        <v>29</v>
      </c>
      <c r="D1159" s="2">
        <v>0</v>
      </c>
      <c r="E1159" s="2">
        <v>0</v>
      </c>
      <c r="F1159" s="2">
        <v>30000</v>
      </c>
    </row>
    <row r="1160" spans="1:6" x14ac:dyDescent="0.25">
      <c r="A1160" s="4">
        <v>44389</v>
      </c>
      <c r="B1160" t="s">
        <v>12</v>
      </c>
      <c r="C1160" t="s">
        <v>32</v>
      </c>
      <c r="D1160" s="2">
        <v>0</v>
      </c>
      <c r="E1160" s="2">
        <v>0</v>
      </c>
      <c r="F1160" s="2">
        <v>30000</v>
      </c>
    </row>
    <row r="1161" spans="1:6" x14ac:dyDescent="0.25">
      <c r="A1161" s="4">
        <v>44390</v>
      </c>
      <c r="B1161" t="s">
        <v>12</v>
      </c>
      <c r="C1161" t="s">
        <v>873</v>
      </c>
      <c r="D1161" s="2">
        <v>0</v>
      </c>
      <c r="E1161" s="2">
        <v>-866853.13</v>
      </c>
      <c r="F1161" s="2">
        <v>0</v>
      </c>
    </row>
    <row r="1162" spans="1:6" x14ac:dyDescent="0.25">
      <c r="A1162" s="4">
        <v>44390</v>
      </c>
      <c r="B1162" t="s">
        <v>12</v>
      </c>
      <c r="C1162" t="s">
        <v>874</v>
      </c>
      <c r="D1162" s="2">
        <v>594.70000000000005</v>
      </c>
      <c r="E1162" s="2">
        <v>0</v>
      </c>
      <c r="F1162" s="2">
        <v>0</v>
      </c>
    </row>
    <row r="1163" spans="1:6" x14ac:dyDescent="0.25">
      <c r="A1163" s="4">
        <v>44390</v>
      </c>
      <c r="B1163" t="s">
        <v>12</v>
      </c>
      <c r="C1163" t="s">
        <v>875</v>
      </c>
      <c r="D1163" s="2">
        <v>866258.43</v>
      </c>
      <c r="E1163" s="2">
        <v>0</v>
      </c>
      <c r="F1163" s="2">
        <v>0</v>
      </c>
    </row>
    <row r="1164" spans="1:6" x14ac:dyDescent="0.25">
      <c r="A1164" s="4">
        <v>44390</v>
      </c>
      <c r="B1164" t="s">
        <v>12</v>
      </c>
      <c r="C1164" t="s">
        <v>29</v>
      </c>
      <c r="D1164" s="2">
        <v>0</v>
      </c>
      <c r="E1164" s="2">
        <v>0</v>
      </c>
      <c r="F1164" s="2">
        <v>30000</v>
      </c>
    </row>
    <row r="1165" spans="1:6" x14ac:dyDescent="0.25">
      <c r="A1165" s="4">
        <v>44390</v>
      </c>
      <c r="B1165" t="s">
        <v>12</v>
      </c>
      <c r="C1165" t="s">
        <v>32</v>
      </c>
      <c r="D1165" s="2">
        <v>0</v>
      </c>
      <c r="E1165" s="2">
        <v>0</v>
      </c>
      <c r="F1165" s="2">
        <v>30000</v>
      </c>
    </row>
    <row r="1166" spans="1:6" x14ac:dyDescent="0.25">
      <c r="A1166" s="4">
        <v>44391</v>
      </c>
      <c r="B1166" t="s">
        <v>12</v>
      </c>
      <c r="C1166" t="s">
        <v>876</v>
      </c>
      <c r="D1166" s="2">
        <v>0</v>
      </c>
      <c r="E1166" s="2">
        <v>-961119.11</v>
      </c>
      <c r="F1166" s="2">
        <v>0</v>
      </c>
    </row>
    <row r="1167" spans="1:6" x14ac:dyDescent="0.25">
      <c r="A1167" s="4">
        <v>44391</v>
      </c>
      <c r="B1167" t="s">
        <v>12</v>
      </c>
      <c r="C1167" t="s">
        <v>784</v>
      </c>
      <c r="D1167" s="2">
        <v>13409.4</v>
      </c>
      <c r="E1167" s="2">
        <v>0</v>
      </c>
      <c r="F1167" s="2">
        <v>0</v>
      </c>
    </row>
    <row r="1168" spans="1:6" x14ac:dyDescent="0.25">
      <c r="A1168" s="4">
        <v>44391</v>
      </c>
      <c r="B1168" t="s">
        <v>12</v>
      </c>
      <c r="C1168" t="s">
        <v>785</v>
      </c>
      <c r="D1168" s="2">
        <v>80717.03</v>
      </c>
      <c r="E1168" s="2">
        <v>0</v>
      </c>
      <c r="F1168" s="2">
        <v>0</v>
      </c>
    </row>
    <row r="1169" spans="1:6" x14ac:dyDescent="0.25">
      <c r="A1169" s="4">
        <v>44391</v>
      </c>
      <c r="B1169" t="s">
        <v>12</v>
      </c>
      <c r="C1169" t="s">
        <v>877</v>
      </c>
      <c r="D1169" s="2">
        <v>866992.68</v>
      </c>
      <c r="E1169" s="2">
        <v>0</v>
      </c>
      <c r="F1169" s="2">
        <v>0</v>
      </c>
    </row>
    <row r="1170" spans="1:6" x14ac:dyDescent="0.25">
      <c r="A1170" s="4">
        <v>44391</v>
      </c>
      <c r="B1170" t="s">
        <v>12</v>
      </c>
      <c r="C1170" t="s">
        <v>29</v>
      </c>
      <c r="D1170" s="2">
        <v>0</v>
      </c>
      <c r="E1170" s="2">
        <v>0</v>
      </c>
      <c r="F1170" s="2">
        <v>30000</v>
      </c>
    </row>
    <row r="1171" spans="1:6" x14ac:dyDescent="0.25">
      <c r="A1171" s="4">
        <v>44391</v>
      </c>
      <c r="B1171" t="s">
        <v>12</v>
      </c>
      <c r="C1171" t="s">
        <v>32</v>
      </c>
      <c r="D1171" s="2">
        <v>0</v>
      </c>
      <c r="E1171" s="2">
        <v>0</v>
      </c>
      <c r="F1171" s="2">
        <v>30000</v>
      </c>
    </row>
    <row r="1172" spans="1:6" x14ac:dyDescent="0.25">
      <c r="A1172" s="4">
        <v>44392</v>
      </c>
      <c r="B1172" t="s">
        <v>12</v>
      </c>
      <c r="C1172" t="s">
        <v>878</v>
      </c>
      <c r="D1172" s="2">
        <v>0</v>
      </c>
      <c r="E1172" s="2">
        <v>-1073852.23</v>
      </c>
      <c r="F1172" s="2">
        <v>0</v>
      </c>
    </row>
    <row r="1173" spans="1:6" x14ac:dyDescent="0.25">
      <c r="A1173" s="4">
        <v>44392</v>
      </c>
      <c r="B1173" t="s">
        <v>12</v>
      </c>
      <c r="C1173" t="s">
        <v>780</v>
      </c>
      <c r="D1173" s="2">
        <v>33252.94</v>
      </c>
      <c r="E1173" s="2">
        <v>0</v>
      </c>
      <c r="F1173" s="2">
        <v>0</v>
      </c>
    </row>
    <row r="1174" spans="1:6" x14ac:dyDescent="0.25">
      <c r="A1174" s="4">
        <v>44392</v>
      </c>
      <c r="B1174" t="s">
        <v>12</v>
      </c>
      <c r="C1174" t="s">
        <v>879</v>
      </c>
      <c r="D1174" s="2">
        <v>51339.95</v>
      </c>
      <c r="E1174" s="2">
        <v>0</v>
      </c>
      <c r="F1174" s="2">
        <v>0</v>
      </c>
    </row>
    <row r="1175" spans="1:6" x14ac:dyDescent="0.25">
      <c r="A1175" s="4">
        <v>44392</v>
      </c>
      <c r="B1175" t="s">
        <v>12</v>
      </c>
      <c r="C1175" t="s">
        <v>782</v>
      </c>
      <c r="D1175" s="2">
        <v>27985.5</v>
      </c>
      <c r="E1175" s="2">
        <v>0</v>
      </c>
      <c r="F1175" s="2">
        <v>0</v>
      </c>
    </row>
    <row r="1176" spans="1:6" x14ac:dyDescent="0.25">
      <c r="A1176" s="4">
        <v>44392</v>
      </c>
      <c r="B1176" t="s">
        <v>12</v>
      </c>
      <c r="C1176" t="s">
        <v>880</v>
      </c>
      <c r="D1176" s="2">
        <v>961273.84</v>
      </c>
      <c r="E1176" s="2">
        <v>0</v>
      </c>
      <c r="F1176" s="2">
        <v>0</v>
      </c>
    </row>
    <row r="1177" spans="1:6" x14ac:dyDescent="0.25">
      <c r="A1177" s="4">
        <v>44392</v>
      </c>
      <c r="B1177" t="s">
        <v>12</v>
      </c>
      <c r="C1177" t="s">
        <v>29</v>
      </c>
      <c r="D1177" s="2">
        <v>0</v>
      </c>
      <c r="E1177" s="2">
        <v>0</v>
      </c>
      <c r="F1177" s="2">
        <v>30000</v>
      </c>
    </row>
    <row r="1178" spans="1:6" x14ac:dyDescent="0.25">
      <c r="A1178" s="4">
        <v>44392</v>
      </c>
      <c r="B1178" t="s">
        <v>12</v>
      </c>
      <c r="C1178" t="s">
        <v>32</v>
      </c>
      <c r="D1178" s="2">
        <v>0</v>
      </c>
      <c r="E1178" s="2">
        <v>0</v>
      </c>
      <c r="F1178" s="2">
        <v>30000</v>
      </c>
    </row>
    <row r="1179" spans="1:6" x14ac:dyDescent="0.25">
      <c r="A1179" s="4">
        <v>44393</v>
      </c>
      <c r="B1179" t="s">
        <v>12</v>
      </c>
      <c r="C1179" t="s">
        <v>881</v>
      </c>
      <c r="D1179" s="2">
        <v>0</v>
      </c>
      <c r="E1179" s="2">
        <v>-1097356.73</v>
      </c>
      <c r="F1179" s="2">
        <v>0</v>
      </c>
    </row>
    <row r="1180" spans="1:6" x14ac:dyDescent="0.25">
      <c r="A1180" s="4">
        <v>44393</v>
      </c>
      <c r="B1180" t="s">
        <v>12</v>
      </c>
      <c r="C1180" t="s">
        <v>796</v>
      </c>
      <c r="D1180" s="2">
        <v>17997</v>
      </c>
      <c r="E1180" s="2">
        <v>0</v>
      </c>
      <c r="F1180" s="2">
        <v>0</v>
      </c>
    </row>
    <row r="1181" spans="1:6" x14ac:dyDescent="0.25">
      <c r="A1181" s="4">
        <v>44393</v>
      </c>
      <c r="B1181" t="s">
        <v>12</v>
      </c>
      <c r="C1181" t="s">
        <v>882</v>
      </c>
      <c r="D1181" s="2">
        <v>5334.62</v>
      </c>
      <c r="E1181" s="2">
        <v>0</v>
      </c>
      <c r="F1181" s="2">
        <v>0</v>
      </c>
    </row>
    <row r="1182" spans="1:6" x14ac:dyDescent="0.25">
      <c r="A1182" s="4">
        <v>44393</v>
      </c>
      <c r="B1182" t="s">
        <v>12</v>
      </c>
      <c r="C1182" t="s">
        <v>883</v>
      </c>
      <c r="D1182" s="2">
        <v>1074025.1100000001</v>
      </c>
      <c r="E1182" s="2">
        <v>0</v>
      </c>
      <c r="F1182" s="2">
        <v>0</v>
      </c>
    </row>
    <row r="1183" spans="1:6" x14ac:dyDescent="0.25">
      <c r="A1183" s="4">
        <v>44393</v>
      </c>
      <c r="B1183" t="s">
        <v>12</v>
      </c>
      <c r="C1183" t="s">
        <v>29</v>
      </c>
      <c r="D1183" s="2">
        <v>0</v>
      </c>
      <c r="E1183" s="2">
        <v>0</v>
      </c>
      <c r="F1183" s="2">
        <v>30000</v>
      </c>
    </row>
    <row r="1184" spans="1:6" x14ac:dyDescent="0.25">
      <c r="A1184" s="4">
        <v>44393</v>
      </c>
      <c r="B1184" t="s">
        <v>12</v>
      </c>
      <c r="C1184" t="s">
        <v>32</v>
      </c>
      <c r="D1184" s="2">
        <v>0</v>
      </c>
      <c r="E1184" s="2">
        <v>0</v>
      </c>
      <c r="F1184" s="2">
        <v>30000</v>
      </c>
    </row>
    <row r="1185" spans="1:6" x14ac:dyDescent="0.25">
      <c r="A1185" s="4">
        <v>44396</v>
      </c>
      <c r="B1185" t="s">
        <v>12</v>
      </c>
      <c r="C1185" t="s">
        <v>884</v>
      </c>
      <c r="D1185" s="2">
        <v>0.63</v>
      </c>
      <c r="E1185" s="2">
        <v>0</v>
      </c>
      <c r="F1185" s="2">
        <v>0</v>
      </c>
    </row>
    <row r="1186" spans="1:6" x14ac:dyDescent="0.25">
      <c r="A1186" s="4">
        <v>44396</v>
      </c>
      <c r="B1186" t="s">
        <v>12</v>
      </c>
      <c r="C1186" t="s">
        <v>885</v>
      </c>
      <c r="D1186" s="2">
        <v>0</v>
      </c>
      <c r="E1186" s="2">
        <v>-53877.43</v>
      </c>
      <c r="F1186" s="2">
        <v>0</v>
      </c>
    </row>
    <row r="1187" spans="1:6" x14ac:dyDescent="0.25">
      <c r="A1187" s="4">
        <v>44396</v>
      </c>
      <c r="B1187" t="s">
        <v>12</v>
      </c>
      <c r="C1187" t="s">
        <v>886</v>
      </c>
      <c r="D1187" s="2">
        <v>0</v>
      </c>
      <c r="E1187" s="2">
        <v>-1043656.6</v>
      </c>
      <c r="F1187" s="2">
        <v>0</v>
      </c>
    </row>
    <row r="1188" spans="1:6" x14ac:dyDescent="0.25">
      <c r="A1188" s="4">
        <v>44396</v>
      </c>
      <c r="B1188" t="s">
        <v>12</v>
      </c>
      <c r="C1188" t="s">
        <v>887</v>
      </c>
      <c r="D1188" s="2">
        <v>1097533.3999999999</v>
      </c>
      <c r="E1188" s="2">
        <v>0</v>
      </c>
      <c r="F1188" s="2">
        <v>0</v>
      </c>
    </row>
    <row r="1189" spans="1:6" x14ac:dyDescent="0.25">
      <c r="A1189" s="4">
        <v>44396</v>
      </c>
      <c r="B1189" t="s">
        <v>12</v>
      </c>
      <c r="C1189" t="s">
        <v>29</v>
      </c>
      <c r="D1189" s="2">
        <v>0</v>
      </c>
      <c r="E1189" s="2">
        <v>0</v>
      </c>
      <c r="F1189" s="2">
        <v>30000</v>
      </c>
    </row>
    <row r="1190" spans="1:6" x14ac:dyDescent="0.25">
      <c r="A1190" s="4">
        <v>44396</v>
      </c>
      <c r="B1190" t="s">
        <v>12</v>
      </c>
      <c r="C1190" t="s">
        <v>32</v>
      </c>
      <c r="D1190" s="2">
        <v>0</v>
      </c>
      <c r="E1190" s="2">
        <v>0</v>
      </c>
      <c r="F1190" s="2">
        <v>30000</v>
      </c>
    </row>
    <row r="1191" spans="1:6" x14ac:dyDescent="0.25">
      <c r="A1191" s="4">
        <v>44397</v>
      </c>
      <c r="B1191" t="s">
        <v>12</v>
      </c>
      <c r="C1191" t="s">
        <v>888</v>
      </c>
      <c r="D1191" s="2">
        <v>0.45</v>
      </c>
      <c r="E1191" s="2">
        <v>0</v>
      </c>
      <c r="F1191" s="2">
        <v>0</v>
      </c>
    </row>
    <row r="1192" spans="1:6" x14ac:dyDescent="0.25">
      <c r="A1192" s="4">
        <v>44397</v>
      </c>
      <c r="B1192" t="s">
        <v>12</v>
      </c>
      <c r="C1192" t="s">
        <v>889</v>
      </c>
      <c r="D1192" s="2">
        <v>0</v>
      </c>
      <c r="E1192" s="2">
        <v>-175075.96</v>
      </c>
      <c r="F1192" s="2">
        <v>0</v>
      </c>
    </row>
    <row r="1193" spans="1:6" x14ac:dyDescent="0.25">
      <c r="A1193" s="4">
        <v>44397</v>
      </c>
      <c r="B1193" t="s">
        <v>12</v>
      </c>
      <c r="C1193" t="s">
        <v>890</v>
      </c>
      <c r="D1193" s="2">
        <v>0</v>
      </c>
      <c r="E1193" s="2">
        <v>-994309.76</v>
      </c>
      <c r="F1193" s="2">
        <v>0</v>
      </c>
    </row>
    <row r="1194" spans="1:6" x14ac:dyDescent="0.25">
      <c r="A1194" s="4">
        <v>44397</v>
      </c>
      <c r="B1194" t="s">
        <v>12</v>
      </c>
      <c r="C1194" t="s">
        <v>456</v>
      </c>
      <c r="D1194" s="2">
        <v>112373</v>
      </c>
      <c r="E1194" s="2">
        <v>0</v>
      </c>
      <c r="F1194" s="2">
        <v>0</v>
      </c>
    </row>
    <row r="1195" spans="1:6" x14ac:dyDescent="0.25">
      <c r="A1195" s="4">
        <v>44397</v>
      </c>
      <c r="B1195" t="s">
        <v>12</v>
      </c>
      <c r="C1195" t="s">
        <v>891</v>
      </c>
      <c r="D1195" s="2">
        <v>9739.4599999999991</v>
      </c>
      <c r="E1195" s="2">
        <v>0</v>
      </c>
      <c r="F1195" s="2">
        <v>0</v>
      </c>
    </row>
    <row r="1196" spans="1:6" x14ac:dyDescent="0.25">
      <c r="A1196" s="4">
        <v>44397</v>
      </c>
      <c r="B1196" t="s">
        <v>12</v>
      </c>
      <c r="C1196" t="s">
        <v>892</v>
      </c>
      <c r="D1196" s="2">
        <v>9114.25</v>
      </c>
      <c r="E1196" s="2">
        <v>0</v>
      </c>
      <c r="F1196" s="2">
        <v>0</v>
      </c>
    </row>
    <row r="1197" spans="1:6" x14ac:dyDescent="0.25">
      <c r="A1197" s="4">
        <v>44397</v>
      </c>
      <c r="B1197" t="s">
        <v>12</v>
      </c>
      <c r="C1197" t="s">
        <v>892</v>
      </c>
      <c r="D1197" s="2">
        <v>5464.93</v>
      </c>
      <c r="E1197" s="2">
        <v>0</v>
      </c>
      <c r="F1197" s="2">
        <v>0</v>
      </c>
    </row>
    <row r="1198" spans="1:6" x14ac:dyDescent="0.25">
      <c r="A1198" s="4">
        <v>44397</v>
      </c>
      <c r="B1198" t="s">
        <v>12</v>
      </c>
      <c r="C1198" t="s">
        <v>893</v>
      </c>
      <c r="D1198" s="2">
        <v>0</v>
      </c>
      <c r="E1198" s="2">
        <v>-9114.25</v>
      </c>
      <c r="F1198" s="2">
        <v>0</v>
      </c>
    </row>
    <row r="1199" spans="1:6" x14ac:dyDescent="0.25">
      <c r="A1199" s="4">
        <v>44397</v>
      </c>
      <c r="B1199" t="s">
        <v>12</v>
      </c>
      <c r="C1199" t="s">
        <v>894</v>
      </c>
      <c r="D1199" s="2">
        <v>1043824.62</v>
      </c>
      <c r="E1199" s="2">
        <v>0</v>
      </c>
      <c r="F1199" s="2">
        <v>0</v>
      </c>
    </row>
    <row r="1200" spans="1:6" x14ac:dyDescent="0.25">
      <c r="A1200" s="4">
        <v>44397</v>
      </c>
      <c r="B1200" t="s">
        <v>12</v>
      </c>
      <c r="C1200" t="s">
        <v>895</v>
      </c>
      <c r="D1200" s="2">
        <v>0</v>
      </c>
      <c r="E1200" s="2">
        <v>-2016.74</v>
      </c>
      <c r="F1200" s="2">
        <v>0</v>
      </c>
    </row>
    <row r="1201" spans="1:6" x14ac:dyDescent="0.25">
      <c r="A1201" s="4">
        <v>44397</v>
      </c>
      <c r="B1201" t="s">
        <v>12</v>
      </c>
      <c r="C1201" t="s">
        <v>29</v>
      </c>
      <c r="D1201" s="2">
        <v>0</v>
      </c>
      <c r="E1201" s="2">
        <v>0</v>
      </c>
      <c r="F1201" s="2">
        <v>30000</v>
      </c>
    </row>
    <row r="1202" spans="1:6" x14ac:dyDescent="0.25">
      <c r="A1202" s="4">
        <v>44397</v>
      </c>
      <c r="B1202" t="s">
        <v>12</v>
      </c>
      <c r="C1202" t="s">
        <v>32</v>
      </c>
      <c r="D1202" s="2">
        <v>0</v>
      </c>
      <c r="E1202" s="2">
        <v>0</v>
      </c>
      <c r="F1202" s="2">
        <v>30000</v>
      </c>
    </row>
    <row r="1203" spans="1:6" x14ac:dyDescent="0.25">
      <c r="A1203" s="4">
        <v>44398</v>
      </c>
      <c r="B1203" t="s">
        <v>12</v>
      </c>
      <c r="C1203" t="s">
        <v>896</v>
      </c>
      <c r="D1203" s="2">
        <v>0.28999999999999998</v>
      </c>
      <c r="E1203" s="2">
        <v>0</v>
      </c>
      <c r="F1203" s="2">
        <v>0</v>
      </c>
    </row>
    <row r="1204" spans="1:6" x14ac:dyDescent="0.25">
      <c r="A1204" s="4">
        <v>44398</v>
      </c>
      <c r="B1204" t="s">
        <v>12</v>
      </c>
      <c r="C1204" t="s">
        <v>897</v>
      </c>
      <c r="D1204" s="2">
        <v>0</v>
      </c>
      <c r="E1204" s="2">
        <v>-190621.46</v>
      </c>
      <c r="F1204" s="2">
        <v>0</v>
      </c>
    </row>
    <row r="1205" spans="1:6" x14ac:dyDescent="0.25">
      <c r="A1205" s="4">
        <v>44398</v>
      </c>
      <c r="B1205" t="s">
        <v>12</v>
      </c>
      <c r="C1205" t="s">
        <v>898</v>
      </c>
      <c r="D1205" s="2">
        <v>0</v>
      </c>
      <c r="E1205" s="2">
        <v>-870564</v>
      </c>
      <c r="F1205" s="2">
        <v>0</v>
      </c>
    </row>
    <row r="1206" spans="1:6" x14ac:dyDescent="0.25">
      <c r="A1206" s="4">
        <v>44398</v>
      </c>
      <c r="B1206" t="s">
        <v>12</v>
      </c>
      <c r="C1206" t="s">
        <v>823</v>
      </c>
      <c r="D1206" s="2">
        <v>66715.34</v>
      </c>
      <c r="E1206" s="2">
        <v>0</v>
      </c>
      <c r="F1206" s="2">
        <v>0</v>
      </c>
    </row>
    <row r="1207" spans="1:6" x14ac:dyDescent="0.25">
      <c r="A1207" s="4">
        <v>44398</v>
      </c>
      <c r="B1207" t="s">
        <v>12</v>
      </c>
      <c r="C1207" t="s">
        <v>899</v>
      </c>
      <c r="D1207" s="2">
        <v>994469.83</v>
      </c>
      <c r="E1207" s="2">
        <v>0</v>
      </c>
      <c r="F1207" s="2">
        <v>0</v>
      </c>
    </row>
    <row r="1208" spans="1:6" x14ac:dyDescent="0.25">
      <c r="A1208" s="4">
        <v>44398</v>
      </c>
      <c r="B1208" t="s">
        <v>12</v>
      </c>
      <c r="C1208" t="s">
        <v>29</v>
      </c>
      <c r="D1208" s="2">
        <v>0</v>
      </c>
      <c r="E1208" s="2">
        <v>0</v>
      </c>
      <c r="F1208" s="2">
        <v>30000</v>
      </c>
    </row>
    <row r="1209" spans="1:6" x14ac:dyDescent="0.25">
      <c r="A1209" s="4">
        <v>44398</v>
      </c>
      <c r="B1209" t="s">
        <v>12</v>
      </c>
      <c r="C1209" t="s">
        <v>32</v>
      </c>
      <c r="D1209" s="2">
        <v>0</v>
      </c>
      <c r="E1209" s="2">
        <v>0</v>
      </c>
      <c r="F1209" s="2">
        <v>30000</v>
      </c>
    </row>
    <row r="1210" spans="1:6" x14ac:dyDescent="0.25">
      <c r="A1210" s="4">
        <v>44399</v>
      </c>
      <c r="B1210" t="s">
        <v>12</v>
      </c>
      <c r="C1210" t="s">
        <v>900</v>
      </c>
      <c r="D1210" s="2">
        <v>0.28000000000000003</v>
      </c>
      <c r="E1210" s="2">
        <v>0</v>
      </c>
      <c r="F1210" s="2">
        <v>0</v>
      </c>
    </row>
    <row r="1211" spans="1:6" x14ac:dyDescent="0.25">
      <c r="A1211" s="4">
        <v>44399</v>
      </c>
      <c r="B1211" t="s">
        <v>12</v>
      </c>
      <c r="C1211" t="s">
        <v>901</v>
      </c>
      <c r="D1211" s="2">
        <v>0</v>
      </c>
      <c r="E1211" s="2">
        <v>-163595.87</v>
      </c>
      <c r="F1211" s="2">
        <v>0</v>
      </c>
    </row>
    <row r="1212" spans="1:6" x14ac:dyDescent="0.25">
      <c r="A1212" s="4">
        <v>44399</v>
      </c>
      <c r="B1212" t="s">
        <v>12</v>
      </c>
      <c r="C1212" t="s">
        <v>902</v>
      </c>
      <c r="D1212" s="2">
        <v>0</v>
      </c>
      <c r="E1212" s="2">
        <v>-707108.56</v>
      </c>
      <c r="F1212" s="2">
        <v>0</v>
      </c>
    </row>
    <row r="1213" spans="1:6" x14ac:dyDescent="0.25">
      <c r="A1213" s="4">
        <v>44399</v>
      </c>
      <c r="B1213" t="s">
        <v>12</v>
      </c>
      <c r="C1213" t="s">
        <v>903</v>
      </c>
      <c r="D1213" s="2">
        <v>870704.15</v>
      </c>
      <c r="E1213" s="2">
        <v>0</v>
      </c>
      <c r="F1213" s="2">
        <v>0</v>
      </c>
    </row>
    <row r="1214" spans="1:6" x14ac:dyDescent="0.25">
      <c r="A1214" s="4">
        <v>44399</v>
      </c>
      <c r="B1214" t="s">
        <v>12</v>
      </c>
      <c r="C1214" t="s">
        <v>29</v>
      </c>
      <c r="D1214" s="2">
        <v>0</v>
      </c>
      <c r="E1214" s="2">
        <v>0</v>
      </c>
      <c r="F1214" s="2">
        <v>30000</v>
      </c>
    </row>
    <row r="1215" spans="1:6" x14ac:dyDescent="0.25">
      <c r="A1215" s="4">
        <v>44399</v>
      </c>
      <c r="B1215" t="s">
        <v>12</v>
      </c>
      <c r="C1215" t="s">
        <v>32</v>
      </c>
      <c r="D1215" s="2">
        <v>0</v>
      </c>
      <c r="E1215" s="2">
        <v>0</v>
      </c>
      <c r="F1215" s="2">
        <v>30000</v>
      </c>
    </row>
    <row r="1216" spans="1:6" x14ac:dyDescent="0.25">
      <c r="A1216" s="4">
        <v>44400</v>
      </c>
      <c r="B1216" t="s">
        <v>12</v>
      </c>
      <c r="C1216" t="s">
        <v>904</v>
      </c>
      <c r="D1216" s="2">
        <v>0.26</v>
      </c>
      <c r="E1216" s="2">
        <v>0</v>
      </c>
      <c r="F1216" s="2">
        <v>0</v>
      </c>
    </row>
    <row r="1217" spans="1:6" x14ac:dyDescent="0.25">
      <c r="A1217" s="4">
        <v>44400</v>
      </c>
      <c r="B1217" t="s">
        <v>12</v>
      </c>
      <c r="C1217" t="s">
        <v>905</v>
      </c>
      <c r="D1217" s="2">
        <v>0</v>
      </c>
      <c r="E1217" s="2">
        <v>-221388.35</v>
      </c>
      <c r="F1217" s="2">
        <v>0</v>
      </c>
    </row>
    <row r="1218" spans="1:6" x14ac:dyDescent="0.25">
      <c r="A1218" s="4">
        <v>44400</v>
      </c>
      <c r="B1218" t="s">
        <v>12</v>
      </c>
      <c r="C1218" t="s">
        <v>906</v>
      </c>
      <c r="D1218" s="2">
        <v>0</v>
      </c>
      <c r="E1218" s="2">
        <v>-614413.41</v>
      </c>
      <c r="F1218" s="2">
        <v>0</v>
      </c>
    </row>
    <row r="1219" spans="1:6" x14ac:dyDescent="0.25">
      <c r="A1219" s="4">
        <v>44400</v>
      </c>
      <c r="B1219" t="s">
        <v>12</v>
      </c>
      <c r="C1219" t="s">
        <v>694</v>
      </c>
      <c r="D1219" s="2">
        <v>23861.72</v>
      </c>
      <c r="E1219" s="2">
        <v>0</v>
      </c>
      <c r="F1219" s="2">
        <v>0</v>
      </c>
    </row>
    <row r="1220" spans="1:6" x14ac:dyDescent="0.25">
      <c r="A1220" s="4">
        <v>44400</v>
      </c>
      <c r="B1220" t="s">
        <v>12</v>
      </c>
      <c r="C1220" t="s">
        <v>907</v>
      </c>
      <c r="D1220" s="2">
        <v>707222.4</v>
      </c>
      <c r="E1220" s="2">
        <v>0</v>
      </c>
      <c r="F1220" s="2">
        <v>0</v>
      </c>
    </row>
    <row r="1221" spans="1:6" x14ac:dyDescent="0.25">
      <c r="A1221" s="4">
        <v>44400</v>
      </c>
      <c r="B1221" t="s">
        <v>12</v>
      </c>
      <c r="C1221" t="s">
        <v>908</v>
      </c>
      <c r="D1221" s="2">
        <v>104717.38</v>
      </c>
      <c r="E1221" s="2">
        <v>0</v>
      </c>
      <c r="F1221" s="2">
        <v>0</v>
      </c>
    </row>
    <row r="1222" spans="1:6" x14ac:dyDescent="0.25">
      <c r="A1222" s="4">
        <v>44400</v>
      </c>
      <c r="B1222" t="s">
        <v>12</v>
      </c>
      <c r="C1222" t="s">
        <v>29</v>
      </c>
      <c r="D1222" s="2">
        <v>0</v>
      </c>
      <c r="E1222" s="2">
        <v>0</v>
      </c>
      <c r="F1222" s="2">
        <v>30000</v>
      </c>
    </row>
    <row r="1223" spans="1:6" x14ac:dyDescent="0.25">
      <c r="A1223" s="4">
        <v>44400</v>
      </c>
      <c r="B1223" t="s">
        <v>12</v>
      </c>
      <c r="C1223" t="s">
        <v>32</v>
      </c>
      <c r="D1223" s="2">
        <v>0</v>
      </c>
      <c r="E1223" s="2">
        <v>0</v>
      </c>
      <c r="F1223" s="2">
        <v>30000</v>
      </c>
    </row>
    <row r="1224" spans="1:6" x14ac:dyDescent="0.25">
      <c r="A1224" s="4">
        <v>44403</v>
      </c>
      <c r="B1224" t="s">
        <v>12</v>
      </c>
      <c r="C1224" t="s">
        <v>909</v>
      </c>
      <c r="D1224" s="2">
        <v>0.24</v>
      </c>
      <c r="E1224" s="2">
        <v>0</v>
      </c>
      <c r="F1224" s="2">
        <v>0</v>
      </c>
    </row>
    <row r="1225" spans="1:6" x14ac:dyDescent="0.25">
      <c r="A1225" s="4">
        <v>44403</v>
      </c>
      <c r="B1225" t="s">
        <v>12</v>
      </c>
      <c r="C1225" t="s">
        <v>836</v>
      </c>
      <c r="D1225" s="2">
        <v>0</v>
      </c>
      <c r="E1225" s="2">
        <v>-76.02</v>
      </c>
      <c r="F1225" s="2">
        <v>0</v>
      </c>
    </row>
    <row r="1226" spans="1:6" x14ac:dyDescent="0.25">
      <c r="A1226" s="4">
        <v>44403</v>
      </c>
      <c r="B1226" t="s">
        <v>12</v>
      </c>
      <c r="C1226" t="s">
        <v>477</v>
      </c>
      <c r="D1226" s="2">
        <v>37.04</v>
      </c>
      <c r="E1226" s="2">
        <v>0</v>
      </c>
      <c r="F1226" s="2">
        <v>0</v>
      </c>
    </row>
    <row r="1227" spans="1:6" x14ac:dyDescent="0.25">
      <c r="A1227" s="4">
        <v>44403</v>
      </c>
      <c r="B1227" t="s">
        <v>12</v>
      </c>
      <c r="C1227" t="s">
        <v>910</v>
      </c>
      <c r="D1227" s="2">
        <v>0</v>
      </c>
      <c r="E1227" s="2">
        <v>-77459.3</v>
      </c>
      <c r="F1227" s="2">
        <v>0</v>
      </c>
    </row>
    <row r="1228" spans="1:6" x14ac:dyDescent="0.25">
      <c r="A1228" s="4">
        <v>44403</v>
      </c>
      <c r="B1228" t="s">
        <v>12</v>
      </c>
      <c r="C1228" t="s">
        <v>911</v>
      </c>
      <c r="D1228" s="2">
        <v>0</v>
      </c>
      <c r="E1228" s="2">
        <v>-562675.12</v>
      </c>
      <c r="F1228" s="2">
        <v>0</v>
      </c>
    </row>
    <row r="1229" spans="1:6" x14ac:dyDescent="0.25">
      <c r="A1229" s="4">
        <v>44403</v>
      </c>
      <c r="B1229" t="s">
        <v>12</v>
      </c>
      <c r="C1229" t="s">
        <v>455</v>
      </c>
      <c r="D1229" s="2">
        <v>0</v>
      </c>
      <c r="E1229" s="2">
        <v>-2382.14</v>
      </c>
      <c r="F1229" s="2">
        <v>0</v>
      </c>
    </row>
    <row r="1230" spans="1:6" x14ac:dyDescent="0.25">
      <c r="A1230" s="4">
        <v>44403</v>
      </c>
      <c r="B1230" t="s">
        <v>12</v>
      </c>
      <c r="C1230" t="s">
        <v>489</v>
      </c>
      <c r="D1230" s="2">
        <v>0</v>
      </c>
      <c r="E1230" s="2">
        <v>-106.95</v>
      </c>
      <c r="F1230" s="2">
        <v>0</v>
      </c>
    </row>
    <row r="1231" spans="1:6" x14ac:dyDescent="0.25">
      <c r="A1231" s="4">
        <v>44403</v>
      </c>
      <c r="B1231" t="s">
        <v>12</v>
      </c>
      <c r="C1231" t="s">
        <v>838</v>
      </c>
      <c r="D1231" s="2">
        <v>0</v>
      </c>
      <c r="E1231" s="2">
        <v>-318.99</v>
      </c>
      <c r="F1231" s="2">
        <v>0</v>
      </c>
    </row>
    <row r="1232" spans="1:6" x14ac:dyDescent="0.25">
      <c r="A1232" s="4">
        <v>44403</v>
      </c>
      <c r="B1232" t="s">
        <v>12</v>
      </c>
      <c r="C1232" t="s">
        <v>912</v>
      </c>
      <c r="D1232" s="2">
        <v>2382.14</v>
      </c>
      <c r="E1232" s="2">
        <v>0</v>
      </c>
      <c r="F1232" s="2">
        <v>0</v>
      </c>
    </row>
    <row r="1233" spans="1:6" x14ac:dyDescent="0.25">
      <c r="A1233" s="4">
        <v>44403</v>
      </c>
      <c r="B1233" t="s">
        <v>12</v>
      </c>
      <c r="C1233" t="s">
        <v>913</v>
      </c>
      <c r="D1233" s="2">
        <v>614512.31999999995</v>
      </c>
      <c r="E1233" s="2">
        <v>0</v>
      </c>
      <c r="F1233" s="2">
        <v>0</v>
      </c>
    </row>
    <row r="1234" spans="1:6" x14ac:dyDescent="0.25">
      <c r="A1234" s="4">
        <v>44403</v>
      </c>
      <c r="B1234" t="s">
        <v>12</v>
      </c>
      <c r="C1234" t="s">
        <v>914</v>
      </c>
      <c r="D1234" s="2">
        <v>26086.78</v>
      </c>
      <c r="E1234" s="2">
        <v>0</v>
      </c>
      <c r="F1234" s="2">
        <v>0</v>
      </c>
    </row>
    <row r="1235" spans="1:6" x14ac:dyDescent="0.25">
      <c r="A1235" s="4">
        <v>44403</v>
      </c>
      <c r="B1235" t="s">
        <v>12</v>
      </c>
      <c r="C1235" t="s">
        <v>29</v>
      </c>
      <c r="D1235" s="2">
        <v>0</v>
      </c>
      <c r="E1235" s="2">
        <v>0</v>
      </c>
      <c r="F1235" s="2">
        <v>30000</v>
      </c>
    </row>
    <row r="1236" spans="1:6" x14ac:dyDescent="0.25">
      <c r="A1236" s="4">
        <v>44403</v>
      </c>
      <c r="B1236" t="s">
        <v>12</v>
      </c>
      <c r="C1236" t="s">
        <v>32</v>
      </c>
      <c r="D1236" s="2">
        <v>0</v>
      </c>
      <c r="E1236" s="2">
        <v>0</v>
      </c>
      <c r="F1236" s="2">
        <v>30000</v>
      </c>
    </row>
    <row r="1237" spans="1:6" x14ac:dyDescent="0.25">
      <c r="A1237" s="4">
        <v>44404</v>
      </c>
      <c r="B1237" t="s">
        <v>12</v>
      </c>
      <c r="C1237" t="s">
        <v>915</v>
      </c>
      <c r="D1237" s="2">
        <v>0.63</v>
      </c>
      <c r="E1237" s="2">
        <v>0</v>
      </c>
      <c r="F1237" s="2">
        <v>0</v>
      </c>
    </row>
    <row r="1238" spans="1:6" x14ac:dyDescent="0.25">
      <c r="A1238" s="4">
        <v>44404</v>
      </c>
      <c r="B1238" t="s">
        <v>12</v>
      </c>
      <c r="C1238" t="s">
        <v>916</v>
      </c>
      <c r="D1238" s="2">
        <v>0</v>
      </c>
      <c r="E1238" s="2">
        <v>-181940.89</v>
      </c>
      <c r="F1238" s="2">
        <v>0</v>
      </c>
    </row>
    <row r="1239" spans="1:6" x14ac:dyDescent="0.25">
      <c r="A1239" s="4">
        <v>44404</v>
      </c>
      <c r="B1239" t="s">
        <v>12</v>
      </c>
      <c r="C1239" t="s">
        <v>917</v>
      </c>
      <c r="D1239" s="2">
        <v>0</v>
      </c>
      <c r="E1239" s="2">
        <v>-404559.84</v>
      </c>
      <c r="F1239" s="2">
        <v>0</v>
      </c>
    </row>
    <row r="1240" spans="1:6" x14ac:dyDescent="0.25">
      <c r="A1240" s="4">
        <v>44404</v>
      </c>
      <c r="B1240" t="s">
        <v>12</v>
      </c>
      <c r="C1240" t="s">
        <v>918</v>
      </c>
      <c r="D1240" s="2">
        <v>562765.69999999995</v>
      </c>
      <c r="E1240" s="2">
        <v>0</v>
      </c>
      <c r="F1240" s="2">
        <v>0</v>
      </c>
    </row>
    <row r="1241" spans="1:6" x14ac:dyDescent="0.25">
      <c r="A1241" s="4">
        <v>44404</v>
      </c>
      <c r="B1241" t="s">
        <v>12</v>
      </c>
      <c r="C1241" t="s">
        <v>919</v>
      </c>
      <c r="D1241" s="2">
        <v>23734.400000000001</v>
      </c>
      <c r="E1241" s="2">
        <v>0</v>
      </c>
      <c r="F1241" s="2">
        <v>0</v>
      </c>
    </row>
    <row r="1242" spans="1:6" x14ac:dyDescent="0.25">
      <c r="A1242" s="4">
        <v>44404</v>
      </c>
      <c r="B1242" t="s">
        <v>12</v>
      </c>
      <c r="C1242" t="s">
        <v>29</v>
      </c>
      <c r="D1242" s="2">
        <v>0</v>
      </c>
      <c r="E1242" s="2">
        <v>0</v>
      </c>
      <c r="F1242" s="2">
        <v>30000</v>
      </c>
    </row>
    <row r="1243" spans="1:6" x14ac:dyDescent="0.25">
      <c r="A1243" s="4">
        <v>44404</v>
      </c>
      <c r="B1243" t="s">
        <v>12</v>
      </c>
      <c r="C1243" t="s">
        <v>32</v>
      </c>
      <c r="D1243" s="2">
        <v>0</v>
      </c>
      <c r="E1243" s="2">
        <v>0</v>
      </c>
      <c r="F1243" s="2">
        <v>30000</v>
      </c>
    </row>
    <row r="1244" spans="1:6" x14ac:dyDescent="0.25">
      <c r="A1244" s="4">
        <v>44405</v>
      </c>
      <c r="B1244" t="s">
        <v>12</v>
      </c>
      <c r="C1244" t="s">
        <v>920</v>
      </c>
      <c r="D1244" s="2">
        <v>0.61</v>
      </c>
      <c r="E1244" s="2">
        <v>0</v>
      </c>
      <c r="F1244" s="2">
        <v>0</v>
      </c>
    </row>
    <row r="1245" spans="1:6" x14ac:dyDescent="0.25">
      <c r="A1245" s="4">
        <v>44405</v>
      </c>
      <c r="B1245" t="s">
        <v>12</v>
      </c>
      <c r="C1245" t="s">
        <v>921</v>
      </c>
      <c r="D1245" s="2">
        <v>0</v>
      </c>
      <c r="E1245" s="2">
        <v>-465068.93</v>
      </c>
      <c r="F1245" s="2">
        <v>0</v>
      </c>
    </row>
    <row r="1246" spans="1:6" x14ac:dyDescent="0.25">
      <c r="A1246" s="4">
        <v>44405</v>
      </c>
      <c r="B1246" t="s">
        <v>12</v>
      </c>
      <c r="C1246" t="s">
        <v>922</v>
      </c>
      <c r="D1246" s="2">
        <v>404624.97</v>
      </c>
      <c r="E1246" s="2">
        <v>0</v>
      </c>
      <c r="F1246" s="2">
        <v>0</v>
      </c>
    </row>
    <row r="1247" spans="1:6" x14ac:dyDescent="0.25">
      <c r="A1247" s="4">
        <v>44405</v>
      </c>
      <c r="B1247" t="s">
        <v>12</v>
      </c>
      <c r="C1247" t="s">
        <v>923</v>
      </c>
      <c r="D1247" s="2">
        <v>60443.35</v>
      </c>
      <c r="E1247" s="2">
        <v>0</v>
      </c>
      <c r="F1247" s="2">
        <v>0</v>
      </c>
    </row>
    <row r="1248" spans="1:6" x14ac:dyDescent="0.25">
      <c r="A1248" s="4">
        <v>44405</v>
      </c>
      <c r="B1248" t="s">
        <v>12</v>
      </c>
      <c r="C1248" t="s">
        <v>29</v>
      </c>
      <c r="D1248" s="2">
        <v>0</v>
      </c>
      <c r="E1248" s="2">
        <v>0</v>
      </c>
      <c r="F1248" s="2">
        <v>30000</v>
      </c>
    </row>
    <row r="1249" spans="1:6" x14ac:dyDescent="0.25">
      <c r="A1249" s="4">
        <v>44405</v>
      </c>
      <c r="B1249" t="s">
        <v>12</v>
      </c>
      <c r="C1249" t="s">
        <v>32</v>
      </c>
      <c r="D1249" s="2">
        <v>0</v>
      </c>
      <c r="E1249" s="2">
        <v>0</v>
      </c>
      <c r="F1249" s="2">
        <v>30000</v>
      </c>
    </row>
    <row r="1250" spans="1:6" x14ac:dyDescent="0.25">
      <c r="A1250" s="4">
        <v>44406</v>
      </c>
      <c r="B1250" t="s">
        <v>12</v>
      </c>
      <c r="C1250" t="s">
        <v>924</v>
      </c>
      <c r="D1250" s="2">
        <v>0</v>
      </c>
      <c r="E1250" s="2">
        <v>-465143.8</v>
      </c>
      <c r="F1250" s="2">
        <v>0</v>
      </c>
    </row>
    <row r="1251" spans="1:6" x14ac:dyDescent="0.25">
      <c r="A1251" s="4">
        <v>44406</v>
      </c>
      <c r="B1251" t="s">
        <v>12</v>
      </c>
      <c r="C1251" t="s">
        <v>925</v>
      </c>
      <c r="D1251" s="2">
        <v>465143.8</v>
      </c>
      <c r="E1251" s="2">
        <v>0</v>
      </c>
      <c r="F1251" s="2">
        <v>0</v>
      </c>
    </row>
    <row r="1252" spans="1:6" x14ac:dyDescent="0.25">
      <c r="A1252" s="4">
        <v>44406</v>
      </c>
      <c r="B1252" t="s">
        <v>12</v>
      </c>
      <c r="C1252" t="s">
        <v>29</v>
      </c>
      <c r="D1252" s="2">
        <v>0</v>
      </c>
      <c r="E1252" s="2">
        <v>0</v>
      </c>
      <c r="F1252" s="2">
        <v>30000</v>
      </c>
    </row>
    <row r="1253" spans="1:6" x14ac:dyDescent="0.25">
      <c r="A1253" s="4">
        <v>44406</v>
      </c>
      <c r="B1253" t="s">
        <v>12</v>
      </c>
      <c r="C1253" t="s">
        <v>32</v>
      </c>
      <c r="D1253" s="2">
        <v>0</v>
      </c>
      <c r="E1253" s="2">
        <v>0</v>
      </c>
      <c r="F1253" s="2">
        <v>30000</v>
      </c>
    </row>
    <row r="1254" spans="1:6" x14ac:dyDescent="0.25">
      <c r="A1254" s="4">
        <v>44407</v>
      </c>
      <c r="B1254" t="s">
        <v>12</v>
      </c>
      <c r="C1254" t="s">
        <v>926</v>
      </c>
      <c r="D1254" s="2">
        <v>0</v>
      </c>
      <c r="E1254" s="2">
        <v>-465218.69</v>
      </c>
      <c r="F1254" s="2">
        <v>0</v>
      </c>
    </row>
    <row r="1255" spans="1:6" x14ac:dyDescent="0.25">
      <c r="A1255" s="4">
        <v>44407</v>
      </c>
      <c r="B1255" t="s">
        <v>12</v>
      </c>
      <c r="C1255" t="s">
        <v>927</v>
      </c>
      <c r="D1255" s="2">
        <v>465218.69</v>
      </c>
      <c r="E1255" s="2">
        <v>0</v>
      </c>
      <c r="F1255" s="2">
        <v>0</v>
      </c>
    </row>
    <row r="1256" spans="1:6" x14ac:dyDescent="0.25">
      <c r="A1256" s="4">
        <v>44407</v>
      </c>
      <c r="B1256" t="s">
        <v>12</v>
      </c>
      <c r="C1256" t="s">
        <v>29</v>
      </c>
      <c r="D1256" s="2">
        <v>0</v>
      </c>
      <c r="E1256" s="2">
        <v>0</v>
      </c>
      <c r="F1256" s="2">
        <v>30000</v>
      </c>
    </row>
    <row r="1257" spans="1:6" x14ac:dyDescent="0.25">
      <c r="A1257" s="4">
        <v>44407</v>
      </c>
      <c r="B1257" t="s">
        <v>12</v>
      </c>
      <c r="C1257" t="s">
        <v>32</v>
      </c>
      <c r="D1257" s="2">
        <v>0</v>
      </c>
      <c r="E1257" s="2">
        <v>0</v>
      </c>
      <c r="F1257" s="2">
        <v>30000</v>
      </c>
    </row>
    <row r="1258" spans="1:6" x14ac:dyDescent="0.25">
      <c r="A1258" s="4">
        <v>44410</v>
      </c>
      <c r="B1258" t="s">
        <v>12</v>
      </c>
      <c r="C1258" t="s">
        <v>928</v>
      </c>
      <c r="D1258" s="2">
        <v>0</v>
      </c>
      <c r="E1258" s="2">
        <v>-465293.58</v>
      </c>
      <c r="F1258" s="2">
        <v>0</v>
      </c>
    </row>
    <row r="1259" spans="1:6" x14ac:dyDescent="0.25">
      <c r="A1259" s="4">
        <v>44410</v>
      </c>
      <c r="B1259" t="s">
        <v>12</v>
      </c>
      <c r="C1259" t="s">
        <v>929</v>
      </c>
      <c r="D1259" s="2">
        <v>465293.58</v>
      </c>
      <c r="E1259" s="2">
        <v>0</v>
      </c>
      <c r="F1259" s="2">
        <v>0</v>
      </c>
    </row>
    <row r="1260" spans="1:6" x14ac:dyDescent="0.25">
      <c r="A1260" s="4">
        <v>44410</v>
      </c>
      <c r="B1260" t="s">
        <v>12</v>
      </c>
      <c r="C1260" t="s">
        <v>29</v>
      </c>
      <c r="D1260" s="2">
        <v>0</v>
      </c>
      <c r="E1260" s="2">
        <v>0</v>
      </c>
      <c r="F1260" s="2">
        <v>30000</v>
      </c>
    </row>
    <row r="1261" spans="1:6" x14ac:dyDescent="0.25">
      <c r="A1261" s="4">
        <v>44410</v>
      </c>
      <c r="B1261" t="s">
        <v>12</v>
      </c>
      <c r="C1261" t="s">
        <v>32</v>
      </c>
      <c r="D1261" s="2">
        <v>0</v>
      </c>
      <c r="E1261" s="2">
        <v>0</v>
      </c>
      <c r="F1261" s="2">
        <v>30000</v>
      </c>
    </row>
    <row r="1262" spans="1:6" x14ac:dyDescent="0.25">
      <c r="A1262" s="4">
        <v>44411</v>
      </c>
      <c r="B1262" t="s">
        <v>12</v>
      </c>
      <c r="C1262" t="s">
        <v>930</v>
      </c>
      <c r="D1262" s="2">
        <v>0</v>
      </c>
      <c r="E1262" s="2">
        <v>-465368.49</v>
      </c>
      <c r="F1262" s="2">
        <v>0</v>
      </c>
    </row>
    <row r="1263" spans="1:6" x14ac:dyDescent="0.25">
      <c r="A1263" s="4">
        <v>44411</v>
      </c>
      <c r="B1263" t="s">
        <v>12</v>
      </c>
      <c r="C1263" t="s">
        <v>931</v>
      </c>
      <c r="D1263" s="2">
        <v>465368.49</v>
      </c>
      <c r="E1263" s="2">
        <v>0</v>
      </c>
      <c r="F1263" s="2">
        <v>0</v>
      </c>
    </row>
    <row r="1264" spans="1:6" x14ac:dyDescent="0.25">
      <c r="A1264" s="4">
        <v>44411</v>
      </c>
      <c r="B1264" t="s">
        <v>12</v>
      </c>
      <c r="C1264" t="s">
        <v>29</v>
      </c>
      <c r="D1264" s="2">
        <v>0</v>
      </c>
      <c r="E1264" s="2">
        <v>0</v>
      </c>
      <c r="F1264" s="2">
        <v>30000</v>
      </c>
    </row>
    <row r="1265" spans="1:6" x14ac:dyDescent="0.25">
      <c r="A1265" s="4">
        <v>44411</v>
      </c>
      <c r="B1265" t="s">
        <v>12</v>
      </c>
      <c r="C1265" t="s">
        <v>32</v>
      </c>
      <c r="D1265" s="2">
        <v>0</v>
      </c>
      <c r="E1265" s="2">
        <v>0</v>
      </c>
      <c r="F1265" s="2">
        <v>30000</v>
      </c>
    </row>
    <row r="1266" spans="1:6" x14ac:dyDescent="0.25">
      <c r="A1266" s="4">
        <v>44412</v>
      </c>
      <c r="B1266" t="s">
        <v>12</v>
      </c>
      <c r="C1266" t="s">
        <v>932</v>
      </c>
      <c r="D1266" s="2">
        <v>0</v>
      </c>
      <c r="E1266" s="2">
        <v>-465443.4</v>
      </c>
      <c r="F1266" s="2">
        <v>0</v>
      </c>
    </row>
    <row r="1267" spans="1:6" x14ac:dyDescent="0.25">
      <c r="A1267" s="4">
        <v>44412</v>
      </c>
      <c r="B1267" t="s">
        <v>12</v>
      </c>
      <c r="C1267" t="s">
        <v>933</v>
      </c>
      <c r="D1267" s="2">
        <v>465443.4</v>
      </c>
      <c r="E1267" s="2">
        <v>0</v>
      </c>
      <c r="F1267" s="2">
        <v>0</v>
      </c>
    </row>
    <row r="1268" spans="1:6" x14ac:dyDescent="0.25">
      <c r="A1268" s="4">
        <v>44412</v>
      </c>
      <c r="B1268" t="s">
        <v>12</v>
      </c>
      <c r="C1268" t="s">
        <v>29</v>
      </c>
      <c r="D1268" s="2">
        <v>0</v>
      </c>
      <c r="E1268" s="2">
        <v>0</v>
      </c>
      <c r="F1268" s="2">
        <v>30000</v>
      </c>
    </row>
    <row r="1269" spans="1:6" x14ac:dyDescent="0.25">
      <c r="A1269" s="4">
        <v>44412</v>
      </c>
      <c r="B1269" t="s">
        <v>12</v>
      </c>
      <c r="C1269" t="s">
        <v>32</v>
      </c>
      <c r="D1269" s="2">
        <v>0</v>
      </c>
      <c r="E1269" s="2">
        <v>0</v>
      </c>
      <c r="F1269" s="2">
        <v>30000</v>
      </c>
    </row>
    <row r="1270" spans="1:6" x14ac:dyDescent="0.25">
      <c r="A1270" s="4">
        <v>44413</v>
      </c>
      <c r="B1270" t="s">
        <v>12</v>
      </c>
      <c r="C1270" t="s">
        <v>934</v>
      </c>
      <c r="D1270" s="2">
        <v>0</v>
      </c>
      <c r="E1270" s="2">
        <v>-465518.33</v>
      </c>
      <c r="F1270" s="2">
        <v>0</v>
      </c>
    </row>
    <row r="1271" spans="1:6" x14ac:dyDescent="0.25">
      <c r="A1271" s="4">
        <v>44413</v>
      </c>
      <c r="B1271" t="s">
        <v>12</v>
      </c>
      <c r="C1271" t="s">
        <v>935</v>
      </c>
      <c r="D1271" s="2">
        <v>465518.33</v>
      </c>
      <c r="E1271" s="2">
        <v>0</v>
      </c>
      <c r="F1271" s="2">
        <v>0</v>
      </c>
    </row>
    <row r="1272" spans="1:6" x14ac:dyDescent="0.25">
      <c r="A1272" s="4">
        <v>44413</v>
      </c>
      <c r="B1272" t="s">
        <v>12</v>
      </c>
      <c r="C1272" t="s">
        <v>29</v>
      </c>
      <c r="D1272" s="2">
        <v>0</v>
      </c>
      <c r="E1272" s="2">
        <v>0</v>
      </c>
      <c r="F1272" s="2">
        <v>30000</v>
      </c>
    </row>
    <row r="1273" spans="1:6" x14ac:dyDescent="0.25">
      <c r="A1273" s="4">
        <v>44413</v>
      </c>
      <c r="B1273" t="s">
        <v>12</v>
      </c>
      <c r="C1273" t="s">
        <v>32</v>
      </c>
      <c r="D1273" s="2">
        <v>0</v>
      </c>
      <c r="E1273" s="2">
        <v>0</v>
      </c>
      <c r="F1273" s="2">
        <v>30000</v>
      </c>
    </row>
    <row r="1274" spans="1:6" x14ac:dyDescent="0.25">
      <c r="A1274" s="4">
        <v>44414</v>
      </c>
      <c r="B1274" t="s">
        <v>12</v>
      </c>
      <c r="C1274" t="s">
        <v>936</v>
      </c>
      <c r="D1274" s="2">
        <v>0.43</v>
      </c>
      <c r="E1274" s="2">
        <v>0</v>
      </c>
      <c r="F1274" s="2">
        <v>0</v>
      </c>
    </row>
    <row r="1275" spans="1:6" x14ac:dyDescent="0.25">
      <c r="A1275" s="4">
        <v>44414</v>
      </c>
      <c r="B1275" t="s">
        <v>12</v>
      </c>
      <c r="C1275" t="s">
        <v>937</v>
      </c>
      <c r="D1275" s="2">
        <v>44.4</v>
      </c>
      <c r="E1275" s="2">
        <v>0</v>
      </c>
      <c r="F1275" s="2">
        <v>0</v>
      </c>
    </row>
    <row r="1276" spans="1:6" x14ac:dyDescent="0.25">
      <c r="A1276" s="4">
        <v>44414</v>
      </c>
      <c r="B1276" t="s">
        <v>12</v>
      </c>
      <c r="C1276" t="s">
        <v>938</v>
      </c>
      <c r="D1276" s="2">
        <v>0</v>
      </c>
      <c r="E1276" s="2">
        <v>-737396.52</v>
      </c>
      <c r="F1276" s="2">
        <v>0</v>
      </c>
    </row>
    <row r="1277" spans="1:6" x14ac:dyDescent="0.25">
      <c r="A1277" s="4">
        <v>44414</v>
      </c>
      <c r="B1277" t="s">
        <v>12</v>
      </c>
      <c r="C1277" t="s">
        <v>939</v>
      </c>
      <c r="D1277" s="2">
        <v>0</v>
      </c>
      <c r="E1277" s="2">
        <v>-84.36</v>
      </c>
      <c r="F1277" s="2">
        <v>0</v>
      </c>
    </row>
    <row r="1278" spans="1:6" x14ac:dyDescent="0.25">
      <c r="A1278" s="4">
        <v>44414</v>
      </c>
      <c r="B1278" t="s">
        <v>12</v>
      </c>
      <c r="C1278" t="s">
        <v>862</v>
      </c>
      <c r="D1278" s="2">
        <v>66940.23</v>
      </c>
      <c r="E1278" s="2">
        <v>0</v>
      </c>
      <c r="F1278" s="2">
        <v>0</v>
      </c>
    </row>
    <row r="1279" spans="1:6" x14ac:dyDescent="0.25">
      <c r="A1279" s="4">
        <v>44414</v>
      </c>
      <c r="B1279" t="s">
        <v>12</v>
      </c>
      <c r="C1279" t="s">
        <v>742</v>
      </c>
      <c r="D1279" s="2">
        <v>86274</v>
      </c>
      <c r="E1279" s="2">
        <v>0</v>
      </c>
      <c r="F1279" s="2">
        <v>0</v>
      </c>
    </row>
    <row r="1280" spans="1:6" x14ac:dyDescent="0.25">
      <c r="A1280" s="4">
        <v>44414</v>
      </c>
      <c r="B1280" t="s">
        <v>12</v>
      </c>
      <c r="C1280" t="s">
        <v>940</v>
      </c>
      <c r="D1280" s="2">
        <v>92996.39</v>
      </c>
      <c r="E1280" s="2">
        <v>0</v>
      </c>
      <c r="F1280" s="2">
        <v>0</v>
      </c>
    </row>
    <row r="1281" spans="1:6" x14ac:dyDescent="0.25">
      <c r="A1281" s="4">
        <v>44414</v>
      </c>
      <c r="B1281" t="s">
        <v>12</v>
      </c>
      <c r="C1281" t="s">
        <v>941</v>
      </c>
      <c r="D1281" s="2">
        <v>465610.93</v>
      </c>
      <c r="E1281" s="2">
        <v>0</v>
      </c>
      <c r="F1281" s="2">
        <v>0</v>
      </c>
    </row>
    <row r="1282" spans="1:6" x14ac:dyDescent="0.25">
      <c r="A1282" s="4">
        <v>44414</v>
      </c>
      <c r="B1282" t="s">
        <v>12</v>
      </c>
      <c r="C1282" t="s">
        <v>328</v>
      </c>
      <c r="D1282" s="2">
        <v>0</v>
      </c>
      <c r="E1282" s="2">
        <v>-126.54</v>
      </c>
      <c r="F1282" s="2">
        <v>0</v>
      </c>
    </row>
    <row r="1283" spans="1:6" x14ac:dyDescent="0.25">
      <c r="A1283" s="4">
        <v>44414</v>
      </c>
      <c r="B1283" t="s">
        <v>12</v>
      </c>
      <c r="C1283" t="s">
        <v>329</v>
      </c>
      <c r="D1283" s="2">
        <v>0</v>
      </c>
      <c r="E1283" s="2">
        <v>-1687.11</v>
      </c>
      <c r="F1283" s="2">
        <v>0</v>
      </c>
    </row>
    <row r="1284" spans="1:6" x14ac:dyDescent="0.25">
      <c r="A1284" s="4">
        <v>44414</v>
      </c>
      <c r="B1284" t="s">
        <v>12</v>
      </c>
      <c r="C1284" t="s">
        <v>350</v>
      </c>
      <c r="D1284" s="2">
        <v>0</v>
      </c>
      <c r="E1284" s="2">
        <v>-84355.82</v>
      </c>
      <c r="F1284" s="2">
        <v>0</v>
      </c>
    </row>
    <row r="1285" spans="1:6" x14ac:dyDescent="0.25">
      <c r="A1285" s="4">
        <v>44414</v>
      </c>
      <c r="B1285" t="s">
        <v>12</v>
      </c>
      <c r="C1285" t="s">
        <v>330</v>
      </c>
      <c r="D1285" s="2">
        <v>0</v>
      </c>
      <c r="E1285" s="2">
        <v>-2404.13</v>
      </c>
      <c r="F1285" s="2">
        <v>0</v>
      </c>
    </row>
    <row r="1286" spans="1:6" x14ac:dyDescent="0.25">
      <c r="A1286" s="4">
        <v>44414</v>
      </c>
      <c r="B1286" t="s">
        <v>12</v>
      </c>
      <c r="C1286" t="s">
        <v>942</v>
      </c>
      <c r="D1286" s="2">
        <v>114188.1</v>
      </c>
      <c r="E1286" s="2">
        <v>0</v>
      </c>
      <c r="F1286" s="2">
        <v>0</v>
      </c>
    </row>
    <row r="1287" spans="1:6" x14ac:dyDescent="0.25">
      <c r="A1287" s="4">
        <v>44414</v>
      </c>
      <c r="B1287" t="s">
        <v>12</v>
      </c>
      <c r="C1287" t="s">
        <v>29</v>
      </c>
      <c r="D1287" s="2">
        <v>0</v>
      </c>
      <c r="E1287" s="2">
        <v>0</v>
      </c>
      <c r="F1287" s="2">
        <v>30000</v>
      </c>
    </row>
    <row r="1288" spans="1:6" x14ac:dyDescent="0.25">
      <c r="A1288" s="4">
        <v>44414</v>
      </c>
      <c r="B1288" t="s">
        <v>12</v>
      </c>
      <c r="C1288" t="s">
        <v>32</v>
      </c>
      <c r="D1288" s="2">
        <v>0</v>
      </c>
      <c r="E1288" s="2">
        <v>0</v>
      </c>
      <c r="F1288" s="2">
        <v>30000</v>
      </c>
    </row>
    <row r="1289" spans="1:6" x14ac:dyDescent="0.25">
      <c r="A1289" s="4">
        <v>44417</v>
      </c>
      <c r="B1289" t="s">
        <v>12</v>
      </c>
      <c r="C1289" t="s">
        <v>943</v>
      </c>
      <c r="D1289" s="2">
        <v>0</v>
      </c>
      <c r="E1289" s="2">
        <v>-809228.25</v>
      </c>
      <c r="F1289" s="2">
        <v>0</v>
      </c>
    </row>
    <row r="1290" spans="1:6" x14ac:dyDescent="0.25">
      <c r="A1290" s="4">
        <v>44417</v>
      </c>
      <c r="B1290" t="s">
        <v>12</v>
      </c>
      <c r="C1290" t="s">
        <v>944</v>
      </c>
      <c r="D1290" s="2">
        <v>39182.129999999997</v>
      </c>
      <c r="E1290" s="2">
        <v>0</v>
      </c>
      <c r="F1290" s="2">
        <v>0</v>
      </c>
    </row>
    <row r="1291" spans="1:6" x14ac:dyDescent="0.25">
      <c r="A1291" s="4">
        <v>44417</v>
      </c>
      <c r="B1291" t="s">
        <v>12</v>
      </c>
      <c r="C1291" t="s">
        <v>751</v>
      </c>
      <c r="D1291" s="2">
        <v>32502.92</v>
      </c>
      <c r="E1291" s="2">
        <v>0</v>
      </c>
      <c r="F1291" s="2">
        <v>0</v>
      </c>
    </row>
    <row r="1292" spans="1:6" x14ac:dyDescent="0.25">
      <c r="A1292" s="4">
        <v>44417</v>
      </c>
      <c r="B1292" t="s">
        <v>12</v>
      </c>
      <c r="C1292" t="s">
        <v>945</v>
      </c>
      <c r="D1292" s="2">
        <v>737543.2</v>
      </c>
      <c r="E1292" s="2">
        <v>0</v>
      </c>
      <c r="F1292" s="2">
        <v>0</v>
      </c>
    </row>
    <row r="1293" spans="1:6" x14ac:dyDescent="0.25">
      <c r="A1293" s="4">
        <v>44417</v>
      </c>
      <c r="B1293" t="s">
        <v>12</v>
      </c>
      <c r="C1293" t="s">
        <v>29</v>
      </c>
      <c r="D1293" s="2">
        <v>0</v>
      </c>
      <c r="E1293" s="2">
        <v>0</v>
      </c>
      <c r="F1293" s="2">
        <v>30000</v>
      </c>
    </row>
    <row r="1294" spans="1:6" x14ac:dyDescent="0.25">
      <c r="A1294" s="4">
        <v>44417</v>
      </c>
      <c r="B1294" t="s">
        <v>12</v>
      </c>
      <c r="C1294" t="s">
        <v>32</v>
      </c>
      <c r="D1294" s="2">
        <v>0</v>
      </c>
      <c r="E1294" s="2">
        <v>0</v>
      </c>
      <c r="F1294" s="2">
        <v>30000</v>
      </c>
    </row>
    <row r="1295" spans="1:6" x14ac:dyDescent="0.25">
      <c r="A1295" s="4">
        <v>44418</v>
      </c>
      <c r="B1295" t="s">
        <v>12</v>
      </c>
      <c r="C1295" t="s">
        <v>946</v>
      </c>
      <c r="D1295" s="2">
        <v>0</v>
      </c>
      <c r="E1295" s="2">
        <v>-809389.23</v>
      </c>
      <c r="F1295" s="2">
        <v>0</v>
      </c>
    </row>
    <row r="1296" spans="1:6" x14ac:dyDescent="0.25">
      <c r="A1296" s="4">
        <v>44418</v>
      </c>
      <c r="B1296" t="s">
        <v>12</v>
      </c>
      <c r="C1296" t="s">
        <v>947</v>
      </c>
      <c r="D1296" s="2">
        <v>809389.23</v>
      </c>
      <c r="E1296" s="2">
        <v>0</v>
      </c>
      <c r="F1296" s="2">
        <v>0</v>
      </c>
    </row>
    <row r="1297" spans="1:6" x14ac:dyDescent="0.25">
      <c r="A1297" s="4">
        <v>44418</v>
      </c>
      <c r="B1297" t="s">
        <v>12</v>
      </c>
      <c r="C1297" t="s">
        <v>29</v>
      </c>
      <c r="D1297" s="2">
        <v>0</v>
      </c>
      <c r="E1297" s="2">
        <v>0</v>
      </c>
      <c r="F1297" s="2">
        <v>30000</v>
      </c>
    </row>
    <row r="1298" spans="1:6" x14ac:dyDescent="0.25">
      <c r="A1298" s="4">
        <v>44418</v>
      </c>
      <c r="B1298" t="s">
        <v>12</v>
      </c>
      <c r="C1298" t="s">
        <v>32</v>
      </c>
      <c r="D1298" s="2">
        <v>0</v>
      </c>
      <c r="E1298" s="2">
        <v>0</v>
      </c>
      <c r="F1298" s="2">
        <v>30000</v>
      </c>
    </row>
    <row r="1299" spans="1:6" x14ac:dyDescent="0.25">
      <c r="A1299" s="4">
        <v>44419</v>
      </c>
      <c r="B1299" t="s">
        <v>12</v>
      </c>
      <c r="C1299" t="s">
        <v>948</v>
      </c>
      <c r="D1299" s="2">
        <v>0</v>
      </c>
      <c r="E1299" s="2">
        <v>-809550.23</v>
      </c>
      <c r="F1299" s="2">
        <v>0</v>
      </c>
    </row>
    <row r="1300" spans="1:6" x14ac:dyDescent="0.25">
      <c r="A1300" s="4">
        <v>44419</v>
      </c>
      <c r="B1300" t="s">
        <v>12</v>
      </c>
      <c r="C1300" t="s">
        <v>949</v>
      </c>
      <c r="D1300" s="2">
        <v>809550.23</v>
      </c>
      <c r="E1300" s="2">
        <v>0</v>
      </c>
      <c r="F1300" s="2">
        <v>0</v>
      </c>
    </row>
    <row r="1301" spans="1:6" x14ac:dyDescent="0.25">
      <c r="A1301" s="4">
        <v>44419</v>
      </c>
      <c r="B1301" t="s">
        <v>12</v>
      </c>
      <c r="C1301" t="s">
        <v>29</v>
      </c>
      <c r="D1301" s="2">
        <v>0</v>
      </c>
      <c r="E1301" s="2">
        <v>0</v>
      </c>
      <c r="F1301" s="2">
        <v>30000</v>
      </c>
    </row>
    <row r="1302" spans="1:6" x14ac:dyDescent="0.25">
      <c r="A1302" s="4">
        <v>44419</v>
      </c>
      <c r="B1302" t="s">
        <v>12</v>
      </c>
      <c r="C1302" t="s">
        <v>32</v>
      </c>
      <c r="D1302" s="2">
        <v>0</v>
      </c>
      <c r="E1302" s="2">
        <v>0</v>
      </c>
      <c r="F1302" s="2">
        <v>30000</v>
      </c>
    </row>
    <row r="1303" spans="1:6" x14ac:dyDescent="0.25">
      <c r="A1303" s="4">
        <v>44420</v>
      </c>
      <c r="B1303" t="s">
        <v>12</v>
      </c>
      <c r="C1303" t="s">
        <v>950</v>
      </c>
      <c r="D1303" s="2">
        <v>0</v>
      </c>
      <c r="E1303" s="2">
        <v>-880737.27</v>
      </c>
      <c r="F1303" s="2">
        <v>0</v>
      </c>
    </row>
    <row r="1304" spans="1:6" x14ac:dyDescent="0.25">
      <c r="A1304" s="4">
        <v>44420</v>
      </c>
      <c r="B1304" t="s">
        <v>12</v>
      </c>
      <c r="C1304" t="s">
        <v>951</v>
      </c>
      <c r="D1304" s="2">
        <v>70400</v>
      </c>
      <c r="E1304" s="2">
        <v>0</v>
      </c>
      <c r="F1304" s="2">
        <v>0</v>
      </c>
    </row>
    <row r="1305" spans="1:6" x14ac:dyDescent="0.25">
      <c r="A1305" s="4">
        <v>44420</v>
      </c>
      <c r="B1305" t="s">
        <v>12</v>
      </c>
      <c r="C1305" t="s">
        <v>874</v>
      </c>
      <c r="D1305" s="2">
        <v>626</v>
      </c>
      <c r="E1305" s="2">
        <v>0</v>
      </c>
      <c r="F1305" s="2">
        <v>0</v>
      </c>
    </row>
    <row r="1306" spans="1:6" x14ac:dyDescent="0.25">
      <c r="A1306" s="4">
        <v>44420</v>
      </c>
      <c r="B1306" t="s">
        <v>12</v>
      </c>
      <c r="C1306" t="s">
        <v>952</v>
      </c>
      <c r="D1306" s="2">
        <v>809711.27</v>
      </c>
      <c r="E1306" s="2">
        <v>0</v>
      </c>
      <c r="F1306" s="2">
        <v>0</v>
      </c>
    </row>
    <row r="1307" spans="1:6" x14ac:dyDescent="0.25">
      <c r="A1307" s="4">
        <v>44420</v>
      </c>
      <c r="B1307" t="s">
        <v>12</v>
      </c>
      <c r="C1307" t="s">
        <v>29</v>
      </c>
      <c r="D1307" s="2">
        <v>0</v>
      </c>
      <c r="E1307" s="2">
        <v>0</v>
      </c>
      <c r="F1307" s="2">
        <v>30000</v>
      </c>
    </row>
    <row r="1308" spans="1:6" x14ac:dyDescent="0.25">
      <c r="A1308" s="4">
        <v>44420</v>
      </c>
      <c r="B1308" t="s">
        <v>12</v>
      </c>
      <c r="C1308" t="s">
        <v>32</v>
      </c>
      <c r="D1308" s="2">
        <v>0</v>
      </c>
      <c r="E1308" s="2">
        <v>0</v>
      </c>
      <c r="F1308" s="2">
        <v>30000</v>
      </c>
    </row>
    <row r="1309" spans="1:6" x14ac:dyDescent="0.25">
      <c r="A1309" s="4">
        <v>44421</v>
      </c>
      <c r="B1309" t="s">
        <v>12</v>
      </c>
      <c r="C1309" t="s">
        <v>953</v>
      </c>
      <c r="D1309" s="2">
        <v>0</v>
      </c>
      <c r="E1309" s="2">
        <v>-1102435.55</v>
      </c>
      <c r="F1309" s="2">
        <v>0</v>
      </c>
    </row>
    <row r="1310" spans="1:6" x14ac:dyDescent="0.25">
      <c r="A1310" s="4">
        <v>44421</v>
      </c>
      <c r="B1310" t="s">
        <v>12</v>
      </c>
      <c r="C1310" t="s">
        <v>780</v>
      </c>
      <c r="D1310" s="2">
        <v>33252.94</v>
      </c>
      <c r="E1310" s="2">
        <v>0</v>
      </c>
      <c r="F1310" s="2">
        <v>0</v>
      </c>
    </row>
    <row r="1311" spans="1:6" x14ac:dyDescent="0.25">
      <c r="A1311" s="4">
        <v>44421</v>
      </c>
      <c r="B1311" t="s">
        <v>12</v>
      </c>
      <c r="C1311" t="s">
        <v>879</v>
      </c>
      <c r="D1311" s="2">
        <v>54336.1</v>
      </c>
      <c r="E1311" s="2">
        <v>0</v>
      </c>
      <c r="F1311" s="2">
        <v>0</v>
      </c>
    </row>
    <row r="1312" spans="1:6" x14ac:dyDescent="0.25">
      <c r="A1312" s="4">
        <v>44421</v>
      </c>
      <c r="B1312" t="s">
        <v>12</v>
      </c>
      <c r="C1312" t="s">
        <v>782</v>
      </c>
      <c r="D1312" s="2">
        <v>36381.15</v>
      </c>
      <c r="E1312" s="2">
        <v>0</v>
      </c>
      <c r="F1312" s="2">
        <v>0</v>
      </c>
    </row>
    <row r="1313" spans="1:6" x14ac:dyDescent="0.25">
      <c r="A1313" s="4">
        <v>44421</v>
      </c>
      <c r="B1313" t="s">
        <v>12</v>
      </c>
      <c r="C1313" t="s">
        <v>954</v>
      </c>
      <c r="D1313" s="2">
        <v>1655.34</v>
      </c>
      <c r="E1313" s="2">
        <v>0</v>
      </c>
      <c r="F1313" s="2">
        <v>0</v>
      </c>
    </row>
    <row r="1314" spans="1:6" x14ac:dyDescent="0.25">
      <c r="A1314" s="4">
        <v>44421</v>
      </c>
      <c r="B1314" t="s">
        <v>12</v>
      </c>
      <c r="C1314" t="s">
        <v>784</v>
      </c>
      <c r="D1314" s="2">
        <v>13857.3</v>
      </c>
      <c r="E1314" s="2">
        <v>0</v>
      </c>
      <c r="F1314" s="2">
        <v>0</v>
      </c>
    </row>
    <row r="1315" spans="1:6" x14ac:dyDescent="0.25">
      <c r="A1315" s="4">
        <v>44421</v>
      </c>
      <c r="B1315" t="s">
        <v>12</v>
      </c>
      <c r="C1315" t="s">
        <v>785</v>
      </c>
      <c r="D1315" s="2">
        <v>82040.259999999995</v>
      </c>
      <c r="E1315" s="2">
        <v>0</v>
      </c>
      <c r="F1315" s="2">
        <v>0</v>
      </c>
    </row>
    <row r="1316" spans="1:6" x14ac:dyDescent="0.25">
      <c r="A1316" s="4">
        <v>44421</v>
      </c>
      <c r="B1316" t="s">
        <v>12</v>
      </c>
      <c r="C1316" t="s">
        <v>955</v>
      </c>
      <c r="D1316" s="2">
        <v>880912.46</v>
      </c>
      <c r="E1316" s="2">
        <v>0</v>
      </c>
      <c r="F1316" s="2">
        <v>0</v>
      </c>
    </row>
    <row r="1317" spans="1:6" x14ac:dyDescent="0.25">
      <c r="A1317" s="4">
        <v>44421</v>
      </c>
      <c r="B1317" t="s">
        <v>12</v>
      </c>
      <c r="C1317" t="s">
        <v>29</v>
      </c>
      <c r="D1317" s="2">
        <v>0</v>
      </c>
      <c r="E1317" s="2">
        <v>0</v>
      </c>
      <c r="F1317" s="2">
        <v>30000</v>
      </c>
    </row>
    <row r="1318" spans="1:6" x14ac:dyDescent="0.25">
      <c r="A1318" s="4">
        <v>44421</v>
      </c>
      <c r="B1318" t="s">
        <v>12</v>
      </c>
      <c r="C1318" t="s">
        <v>32</v>
      </c>
      <c r="D1318" s="2">
        <v>0</v>
      </c>
      <c r="E1318" s="2">
        <v>0</v>
      </c>
      <c r="F1318" s="2">
        <v>30000</v>
      </c>
    </row>
    <row r="1319" spans="1:6" x14ac:dyDescent="0.25">
      <c r="A1319" s="4">
        <v>44424</v>
      </c>
      <c r="B1319" t="s">
        <v>12</v>
      </c>
      <c r="C1319" t="s">
        <v>956</v>
      </c>
      <c r="D1319" s="2">
        <v>0.59</v>
      </c>
      <c r="E1319" s="2">
        <v>0</v>
      </c>
      <c r="F1319" s="2">
        <v>0</v>
      </c>
    </row>
    <row r="1320" spans="1:6" x14ac:dyDescent="0.25">
      <c r="A1320" s="4">
        <v>44424</v>
      </c>
      <c r="B1320" t="s">
        <v>12</v>
      </c>
      <c r="C1320" t="s">
        <v>957</v>
      </c>
      <c r="D1320" s="2">
        <v>0</v>
      </c>
      <c r="E1320" s="2">
        <v>-1040720.49</v>
      </c>
      <c r="F1320" s="2">
        <v>0</v>
      </c>
    </row>
    <row r="1321" spans="1:6" x14ac:dyDescent="0.25">
      <c r="A1321" s="4">
        <v>44424</v>
      </c>
      <c r="B1321" t="s">
        <v>12</v>
      </c>
      <c r="C1321" t="s">
        <v>958</v>
      </c>
      <c r="D1321" s="2">
        <v>0</v>
      </c>
      <c r="E1321" s="2">
        <v>-90409.64</v>
      </c>
      <c r="F1321" s="2">
        <v>0</v>
      </c>
    </row>
    <row r="1322" spans="1:6" x14ac:dyDescent="0.25">
      <c r="A1322" s="4">
        <v>44424</v>
      </c>
      <c r="B1322" t="s">
        <v>12</v>
      </c>
      <c r="C1322" t="s">
        <v>959</v>
      </c>
      <c r="D1322" s="2">
        <v>0</v>
      </c>
      <c r="E1322" s="2">
        <v>-68232.649999999994</v>
      </c>
      <c r="F1322" s="2">
        <v>0</v>
      </c>
    </row>
    <row r="1323" spans="1:6" x14ac:dyDescent="0.25">
      <c r="A1323" s="4">
        <v>44424</v>
      </c>
      <c r="B1323" t="s">
        <v>12</v>
      </c>
      <c r="C1323" t="s">
        <v>408</v>
      </c>
      <c r="D1323" s="2">
        <v>0</v>
      </c>
      <c r="E1323" s="2">
        <v>-661</v>
      </c>
      <c r="F1323" s="2">
        <v>0</v>
      </c>
    </row>
    <row r="1324" spans="1:6" x14ac:dyDescent="0.25">
      <c r="A1324" s="4">
        <v>44424</v>
      </c>
      <c r="B1324" t="s">
        <v>12</v>
      </c>
      <c r="C1324" t="s">
        <v>960</v>
      </c>
      <c r="D1324" s="2">
        <v>97368.35</v>
      </c>
      <c r="E1324" s="2">
        <v>0</v>
      </c>
      <c r="F1324" s="2">
        <v>0</v>
      </c>
    </row>
    <row r="1325" spans="1:6" x14ac:dyDescent="0.25">
      <c r="A1325" s="4">
        <v>44424</v>
      </c>
      <c r="B1325" t="s">
        <v>12</v>
      </c>
      <c r="C1325" t="s">
        <v>961</v>
      </c>
      <c r="D1325" s="2">
        <v>1102654.8400000001</v>
      </c>
      <c r="E1325" s="2">
        <v>0</v>
      </c>
      <c r="F1325" s="2">
        <v>0</v>
      </c>
    </row>
    <row r="1326" spans="1:6" x14ac:dyDescent="0.25">
      <c r="A1326" s="4">
        <v>44424</v>
      </c>
      <c r="B1326" t="s">
        <v>12</v>
      </c>
      <c r="C1326" t="s">
        <v>29</v>
      </c>
      <c r="D1326" s="2">
        <v>0</v>
      </c>
      <c r="E1326" s="2">
        <v>0</v>
      </c>
      <c r="F1326" s="2">
        <v>30000</v>
      </c>
    </row>
    <row r="1327" spans="1:6" x14ac:dyDescent="0.25">
      <c r="A1327" s="4">
        <v>44424</v>
      </c>
      <c r="B1327" t="s">
        <v>12</v>
      </c>
      <c r="C1327" t="s">
        <v>32</v>
      </c>
      <c r="D1327" s="2">
        <v>0</v>
      </c>
      <c r="E1327" s="2">
        <v>0</v>
      </c>
      <c r="F1327" s="2">
        <v>30000</v>
      </c>
    </row>
    <row r="1328" spans="1:6" x14ac:dyDescent="0.25">
      <c r="A1328" s="4">
        <v>44425</v>
      </c>
      <c r="B1328" t="s">
        <v>12</v>
      </c>
      <c r="C1328" t="s">
        <v>962</v>
      </c>
      <c r="D1328" s="2">
        <v>0.73</v>
      </c>
      <c r="E1328" s="2">
        <v>0</v>
      </c>
      <c r="F1328" s="2">
        <v>0</v>
      </c>
    </row>
    <row r="1329" spans="1:6" x14ac:dyDescent="0.25">
      <c r="A1329" s="4">
        <v>44425</v>
      </c>
      <c r="B1329" t="s">
        <v>12</v>
      </c>
      <c r="C1329" t="s">
        <v>963</v>
      </c>
      <c r="D1329" s="2">
        <v>0</v>
      </c>
      <c r="E1329" s="2">
        <v>-995827.62</v>
      </c>
      <c r="F1329" s="2">
        <v>0</v>
      </c>
    </row>
    <row r="1330" spans="1:6" x14ac:dyDescent="0.25">
      <c r="A1330" s="4">
        <v>44425</v>
      </c>
      <c r="B1330" t="s">
        <v>12</v>
      </c>
      <c r="C1330" t="s">
        <v>964</v>
      </c>
      <c r="D1330" s="2">
        <v>0</v>
      </c>
      <c r="E1330" s="2">
        <v>-28866.39</v>
      </c>
      <c r="F1330" s="2">
        <v>0</v>
      </c>
    </row>
    <row r="1331" spans="1:6" x14ac:dyDescent="0.25">
      <c r="A1331" s="4">
        <v>44425</v>
      </c>
      <c r="B1331" t="s">
        <v>12</v>
      </c>
      <c r="C1331" t="s">
        <v>965</v>
      </c>
      <c r="D1331" s="2">
        <v>0</v>
      </c>
      <c r="E1331" s="2">
        <v>-16234.22</v>
      </c>
      <c r="F1331" s="2">
        <v>0</v>
      </c>
    </row>
    <row r="1332" spans="1:6" x14ac:dyDescent="0.25">
      <c r="A1332" s="4">
        <v>44425</v>
      </c>
      <c r="B1332" t="s">
        <v>12</v>
      </c>
      <c r="C1332" t="s">
        <v>966</v>
      </c>
      <c r="D1332" s="2">
        <v>1040927.5</v>
      </c>
      <c r="E1332" s="2">
        <v>0</v>
      </c>
      <c r="F1332" s="2">
        <v>0</v>
      </c>
    </row>
    <row r="1333" spans="1:6" x14ac:dyDescent="0.25">
      <c r="A1333" s="4">
        <v>44425</v>
      </c>
      <c r="B1333" t="s">
        <v>12</v>
      </c>
      <c r="C1333" t="s">
        <v>29</v>
      </c>
      <c r="D1333" s="2">
        <v>0</v>
      </c>
      <c r="E1333" s="2">
        <v>0</v>
      </c>
      <c r="F1333" s="2">
        <v>30000</v>
      </c>
    </row>
    <row r="1334" spans="1:6" x14ac:dyDescent="0.25">
      <c r="A1334" s="4">
        <v>44425</v>
      </c>
      <c r="B1334" t="s">
        <v>12</v>
      </c>
      <c r="C1334" t="s">
        <v>32</v>
      </c>
      <c r="D1334" s="2">
        <v>0</v>
      </c>
      <c r="E1334" s="2">
        <v>0</v>
      </c>
      <c r="F1334" s="2">
        <v>30000</v>
      </c>
    </row>
    <row r="1335" spans="1:6" x14ac:dyDescent="0.25">
      <c r="A1335" s="4">
        <v>44426</v>
      </c>
      <c r="B1335" t="s">
        <v>12</v>
      </c>
      <c r="C1335" t="s">
        <v>967</v>
      </c>
      <c r="D1335" s="2">
        <v>0.63</v>
      </c>
      <c r="E1335" s="2">
        <v>0</v>
      </c>
      <c r="F1335" s="2">
        <v>0</v>
      </c>
    </row>
    <row r="1336" spans="1:6" x14ac:dyDescent="0.25">
      <c r="A1336" s="4">
        <v>44426</v>
      </c>
      <c r="B1336" t="s">
        <v>12</v>
      </c>
      <c r="C1336" t="s">
        <v>968</v>
      </c>
      <c r="D1336" s="2">
        <v>0</v>
      </c>
      <c r="E1336" s="2">
        <v>-1109729.78</v>
      </c>
      <c r="F1336" s="2">
        <v>0</v>
      </c>
    </row>
    <row r="1337" spans="1:6" x14ac:dyDescent="0.25">
      <c r="A1337" s="4">
        <v>44426</v>
      </c>
      <c r="B1337" t="s">
        <v>12</v>
      </c>
      <c r="C1337" t="s">
        <v>969</v>
      </c>
      <c r="D1337" s="2">
        <v>0</v>
      </c>
      <c r="E1337" s="2">
        <v>-27678.34</v>
      </c>
      <c r="F1337" s="2">
        <v>0</v>
      </c>
    </row>
    <row r="1338" spans="1:6" x14ac:dyDescent="0.25">
      <c r="A1338" s="4">
        <v>44426</v>
      </c>
      <c r="B1338" t="s">
        <v>12</v>
      </c>
      <c r="C1338" t="s">
        <v>970</v>
      </c>
      <c r="D1338" s="2">
        <v>0</v>
      </c>
      <c r="E1338" s="2">
        <v>-47527.61</v>
      </c>
      <c r="F1338" s="2">
        <v>0</v>
      </c>
    </row>
    <row r="1339" spans="1:6" x14ac:dyDescent="0.25">
      <c r="A1339" s="4">
        <v>44426</v>
      </c>
      <c r="B1339" t="s">
        <v>12</v>
      </c>
      <c r="C1339" t="s">
        <v>971</v>
      </c>
      <c r="D1339" s="2">
        <v>188909.39</v>
      </c>
      <c r="E1339" s="2">
        <v>0</v>
      </c>
      <c r="F1339" s="2">
        <v>0</v>
      </c>
    </row>
    <row r="1340" spans="1:6" x14ac:dyDescent="0.25">
      <c r="A1340" s="4">
        <v>44426</v>
      </c>
      <c r="B1340" t="s">
        <v>12</v>
      </c>
      <c r="C1340" t="s">
        <v>972</v>
      </c>
      <c r="D1340" s="2">
        <v>996025.71</v>
      </c>
      <c r="E1340" s="2">
        <v>0</v>
      </c>
      <c r="F1340" s="2">
        <v>0</v>
      </c>
    </row>
    <row r="1341" spans="1:6" x14ac:dyDescent="0.25">
      <c r="A1341" s="4">
        <v>44426</v>
      </c>
      <c r="B1341" t="s">
        <v>12</v>
      </c>
      <c r="C1341" t="s">
        <v>29</v>
      </c>
      <c r="D1341" s="2">
        <v>0</v>
      </c>
      <c r="E1341" s="2">
        <v>0</v>
      </c>
      <c r="F1341" s="2">
        <v>30000</v>
      </c>
    </row>
    <row r="1342" spans="1:6" x14ac:dyDescent="0.25">
      <c r="A1342" s="4">
        <v>44426</v>
      </c>
      <c r="B1342" t="s">
        <v>12</v>
      </c>
      <c r="C1342" t="s">
        <v>32</v>
      </c>
      <c r="D1342" s="2">
        <v>0</v>
      </c>
      <c r="E1342" s="2">
        <v>0</v>
      </c>
      <c r="F1342" s="2">
        <v>30000</v>
      </c>
    </row>
    <row r="1343" spans="1:6" x14ac:dyDescent="0.25">
      <c r="A1343" s="4">
        <v>44427</v>
      </c>
      <c r="B1343" t="s">
        <v>12</v>
      </c>
      <c r="C1343" t="s">
        <v>973</v>
      </c>
      <c r="D1343" s="2">
        <v>0.7</v>
      </c>
      <c r="E1343" s="2">
        <v>0</v>
      </c>
      <c r="F1343" s="2">
        <v>0</v>
      </c>
    </row>
    <row r="1344" spans="1:6" x14ac:dyDescent="0.25">
      <c r="A1344" s="4">
        <v>44427</v>
      </c>
      <c r="B1344" t="s">
        <v>12</v>
      </c>
      <c r="C1344" t="s">
        <v>974</v>
      </c>
      <c r="D1344" s="2">
        <v>0</v>
      </c>
      <c r="E1344" s="2">
        <v>-1041060.25</v>
      </c>
      <c r="F1344" s="2">
        <v>0</v>
      </c>
    </row>
    <row r="1345" spans="1:6" x14ac:dyDescent="0.25">
      <c r="A1345" s="4">
        <v>44427</v>
      </c>
      <c r="B1345" t="s">
        <v>12</v>
      </c>
      <c r="C1345" t="s">
        <v>975</v>
      </c>
      <c r="D1345" s="2">
        <v>0</v>
      </c>
      <c r="E1345" s="2">
        <v>-68890.97</v>
      </c>
      <c r="F1345" s="2">
        <v>0</v>
      </c>
    </row>
    <row r="1346" spans="1:6" x14ac:dyDescent="0.25">
      <c r="A1346" s="4">
        <v>44427</v>
      </c>
      <c r="B1346" t="s">
        <v>12</v>
      </c>
      <c r="C1346" t="s">
        <v>976</v>
      </c>
      <c r="D1346" s="2">
        <v>1109950.52</v>
      </c>
      <c r="E1346" s="2">
        <v>0</v>
      </c>
      <c r="F1346" s="2">
        <v>0</v>
      </c>
    </row>
    <row r="1347" spans="1:6" x14ac:dyDescent="0.25">
      <c r="A1347" s="4">
        <v>44427</v>
      </c>
      <c r="B1347" t="s">
        <v>12</v>
      </c>
      <c r="C1347" t="s">
        <v>29</v>
      </c>
      <c r="D1347" s="2">
        <v>0</v>
      </c>
      <c r="E1347" s="2">
        <v>0</v>
      </c>
      <c r="F1347" s="2">
        <v>30000</v>
      </c>
    </row>
    <row r="1348" spans="1:6" x14ac:dyDescent="0.25">
      <c r="A1348" s="4">
        <v>44427</v>
      </c>
      <c r="B1348" t="s">
        <v>12</v>
      </c>
      <c r="C1348" t="s">
        <v>32</v>
      </c>
      <c r="D1348" s="2">
        <v>0</v>
      </c>
      <c r="E1348" s="2">
        <v>0</v>
      </c>
      <c r="F1348" s="2">
        <v>30000</v>
      </c>
    </row>
    <row r="1349" spans="1:6" x14ac:dyDescent="0.25">
      <c r="A1349" s="4">
        <v>44428</v>
      </c>
      <c r="B1349" t="s">
        <v>12</v>
      </c>
      <c r="C1349" t="s">
        <v>977</v>
      </c>
      <c r="D1349" s="2">
        <v>0.72</v>
      </c>
      <c r="E1349" s="2">
        <v>0</v>
      </c>
      <c r="F1349" s="2">
        <v>0</v>
      </c>
    </row>
    <row r="1350" spans="1:6" x14ac:dyDescent="0.25">
      <c r="A1350" s="4">
        <v>44428</v>
      </c>
      <c r="B1350" t="s">
        <v>12</v>
      </c>
      <c r="C1350" t="s">
        <v>441</v>
      </c>
      <c r="D1350" s="2">
        <v>63.8</v>
      </c>
      <c r="E1350" s="2">
        <v>0</v>
      </c>
      <c r="F1350" s="2">
        <v>0</v>
      </c>
    </row>
    <row r="1351" spans="1:6" x14ac:dyDescent="0.25">
      <c r="A1351" s="4">
        <v>44428</v>
      </c>
      <c r="B1351" t="s">
        <v>12</v>
      </c>
      <c r="C1351" t="s">
        <v>978</v>
      </c>
      <c r="D1351" s="2">
        <v>0</v>
      </c>
      <c r="E1351" s="2">
        <v>-1041931.21</v>
      </c>
      <c r="F1351" s="2">
        <v>0</v>
      </c>
    </row>
    <row r="1352" spans="1:6" x14ac:dyDescent="0.25">
      <c r="A1352" s="4">
        <v>44428</v>
      </c>
      <c r="B1352" t="s">
        <v>12</v>
      </c>
      <c r="C1352" t="s">
        <v>979</v>
      </c>
      <c r="D1352" s="2">
        <v>0</v>
      </c>
      <c r="E1352" s="2">
        <v>-64122.45</v>
      </c>
      <c r="F1352" s="2">
        <v>0</v>
      </c>
    </row>
    <row r="1353" spans="1:6" x14ac:dyDescent="0.25">
      <c r="A1353" s="4">
        <v>44428</v>
      </c>
      <c r="B1353" t="s">
        <v>12</v>
      </c>
      <c r="C1353" t="s">
        <v>455</v>
      </c>
      <c r="D1353" s="2">
        <v>0</v>
      </c>
      <c r="E1353" s="2">
        <v>-1993.54</v>
      </c>
      <c r="F1353" s="2">
        <v>0</v>
      </c>
    </row>
    <row r="1354" spans="1:6" x14ac:dyDescent="0.25">
      <c r="A1354" s="4">
        <v>44428</v>
      </c>
      <c r="B1354" t="s">
        <v>12</v>
      </c>
      <c r="C1354" t="s">
        <v>823</v>
      </c>
      <c r="D1354" s="2">
        <v>66715.34</v>
      </c>
      <c r="E1354" s="2">
        <v>0</v>
      </c>
      <c r="F1354" s="2">
        <v>0</v>
      </c>
    </row>
    <row r="1355" spans="1:6" x14ac:dyDescent="0.25">
      <c r="A1355" s="4">
        <v>44428</v>
      </c>
      <c r="B1355" t="s">
        <v>12</v>
      </c>
      <c r="C1355" t="s">
        <v>980</v>
      </c>
      <c r="D1355" s="2">
        <v>1041267.34</v>
      </c>
      <c r="E1355" s="2">
        <v>0</v>
      </c>
      <c r="F1355" s="2">
        <v>0</v>
      </c>
    </row>
    <row r="1356" spans="1:6" x14ac:dyDescent="0.25">
      <c r="A1356" s="4">
        <v>44428</v>
      </c>
      <c r="B1356" t="s">
        <v>12</v>
      </c>
      <c r="C1356" t="s">
        <v>29</v>
      </c>
      <c r="D1356" s="2">
        <v>0</v>
      </c>
      <c r="E1356" s="2">
        <v>0</v>
      </c>
      <c r="F1356" s="2">
        <v>30000</v>
      </c>
    </row>
    <row r="1357" spans="1:6" x14ac:dyDescent="0.25">
      <c r="A1357" s="4">
        <v>44428</v>
      </c>
      <c r="B1357" t="s">
        <v>12</v>
      </c>
      <c r="C1357" t="s">
        <v>32</v>
      </c>
      <c r="D1357" s="2">
        <v>0</v>
      </c>
      <c r="E1357" s="2">
        <v>0</v>
      </c>
      <c r="F1357" s="2">
        <v>30000</v>
      </c>
    </row>
    <row r="1358" spans="1:6" x14ac:dyDescent="0.25">
      <c r="A1358" s="4">
        <v>44431</v>
      </c>
      <c r="B1358" t="s">
        <v>12</v>
      </c>
      <c r="C1358" t="s">
        <v>981</v>
      </c>
      <c r="D1358" s="2">
        <v>0.61</v>
      </c>
      <c r="E1358" s="2">
        <v>0</v>
      </c>
      <c r="F1358" s="2">
        <v>0</v>
      </c>
    </row>
    <row r="1359" spans="1:6" x14ac:dyDescent="0.25">
      <c r="A1359" s="4">
        <v>44431</v>
      </c>
      <c r="B1359" t="s">
        <v>12</v>
      </c>
      <c r="C1359" t="s">
        <v>982</v>
      </c>
      <c r="D1359" s="2">
        <v>0</v>
      </c>
      <c r="E1359" s="2">
        <v>-115076.46</v>
      </c>
      <c r="F1359" s="2">
        <v>0</v>
      </c>
    </row>
    <row r="1360" spans="1:6" x14ac:dyDescent="0.25">
      <c r="A1360" s="4">
        <v>44431</v>
      </c>
      <c r="B1360" t="s">
        <v>12</v>
      </c>
      <c r="C1360" t="s">
        <v>983</v>
      </c>
      <c r="D1360" s="2">
        <v>0</v>
      </c>
      <c r="E1360" s="2">
        <v>-882111.06</v>
      </c>
      <c r="F1360" s="2">
        <v>0</v>
      </c>
    </row>
    <row r="1361" spans="1:6" x14ac:dyDescent="0.25">
      <c r="A1361" s="4">
        <v>44431</v>
      </c>
      <c r="B1361" t="s">
        <v>12</v>
      </c>
      <c r="C1361" t="s">
        <v>984</v>
      </c>
      <c r="D1361" s="2">
        <v>0</v>
      </c>
      <c r="E1361" s="2">
        <v>-44951.56</v>
      </c>
      <c r="F1361" s="2">
        <v>0</v>
      </c>
    </row>
    <row r="1362" spans="1:6" x14ac:dyDescent="0.25">
      <c r="A1362" s="4">
        <v>44431</v>
      </c>
      <c r="B1362" t="s">
        <v>12</v>
      </c>
      <c r="C1362" t="s">
        <v>985</v>
      </c>
      <c r="D1362" s="2">
        <v>1042138.47</v>
      </c>
      <c r="E1362" s="2">
        <v>0</v>
      </c>
      <c r="F1362" s="2">
        <v>0</v>
      </c>
    </row>
    <row r="1363" spans="1:6" x14ac:dyDescent="0.25">
      <c r="A1363" s="4">
        <v>44431</v>
      </c>
      <c r="B1363" t="s">
        <v>12</v>
      </c>
      <c r="C1363" t="s">
        <v>29</v>
      </c>
      <c r="D1363" s="2">
        <v>0</v>
      </c>
      <c r="E1363" s="2">
        <v>0</v>
      </c>
      <c r="F1363" s="2">
        <v>30000</v>
      </c>
    </row>
    <row r="1364" spans="1:6" x14ac:dyDescent="0.25">
      <c r="A1364" s="4">
        <v>44431</v>
      </c>
      <c r="B1364" t="s">
        <v>12</v>
      </c>
      <c r="C1364" t="s">
        <v>32</v>
      </c>
      <c r="D1364" s="2">
        <v>0</v>
      </c>
      <c r="E1364" s="2">
        <v>0</v>
      </c>
      <c r="F1364" s="2">
        <v>30000</v>
      </c>
    </row>
    <row r="1365" spans="1:6" x14ac:dyDescent="0.25">
      <c r="A1365" s="4">
        <v>44432</v>
      </c>
      <c r="B1365" t="s">
        <v>12</v>
      </c>
      <c r="C1365" t="s">
        <v>986</v>
      </c>
      <c r="D1365" s="2">
        <v>0.54</v>
      </c>
      <c r="E1365" s="2">
        <v>0</v>
      </c>
      <c r="F1365" s="2">
        <v>0</v>
      </c>
    </row>
    <row r="1366" spans="1:6" x14ac:dyDescent="0.25">
      <c r="A1366" s="4">
        <v>44432</v>
      </c>
      <c r="B1366" t="s">
        <v>12</v>
      </c>
      <c r="C1366" t="s">
        <v>987</v>
      </c>
      <c r="D1366" s="2">
        <v>0</v>
      </c>
      <c r="E1366" s="2">
        <v>-82770.69</v>
      </c>
      <c r="F1366" s="2">
        <v>0</v>
      </c>
    </row>
    <row r="1367" spans="1:6" x14ac:dyDescent="0.25">
      <c r="A1367" s="4">
        <v>44432</v>
      </c>
      <c r="B1367" t="s">
        <v>12</v>
      </c>
      <c r="C1367" t="s">
        <v>988</v>
      </c>
      <c r="D1367" s="2">
        <v>0</v>
      </c>
      <c r="E1367" s="2">
        <v>-786171.94</v>
      </c>
      <c r="F1367" s="2">
        <v>0</v>
      </c>
    </row>
    <row r="1368" spans="1:6" x14ac:dyDescent="0.25">
      <c r="A1368" s="4">
        <v>44432</v>
      </c>
      <c r="B1368" t="s">
        <v>12</v>
      </c>
      <c r="C1368" t="s">
        <v>989</v>
      </c>
      <c r="D1368" s="2">
        <v>0</v>
      </c>
      <c r="E1368" s="2">
        <v>-13344.43</v>
      </c>
      <c r="F1368" s="2">
        <v>0</v>
      </c>
    </row>
    <row r="1369" spans="1:6" x14ac:dyDescent="0.25">
      <c r="A1369" s="4">
        <v>44432</v>
      </c>
      <c r="B1369" t="s">
        <v>12</v>
      </c>
      <c r="C1369" t="s">
        <v>990</v>
      </c>
      <c r="D1369" s="2">
        <v>882286.52</v>
      </c>
      <c r="E1369" s="2">
        <v>0</v>
      </c>
      <c r="F1369" s="2">
        <v>0</v>
      </c>
    </row>
    <row r="1370" spans="1:6" x14ac:dyDescent="0.25">
      <c r="A1370" s="4">
        <v>44432</v>
      </c>
      <c r="B1370" t="s">
        <v>12</v>
      </c>
      <c r="C1370" t="s">
        <v>29</v>
      </c>
      <c r="D1370" s="2">
        <v>0</v>
      </c>
      <c r="E1370" s="2">
        <v>0</v>
      </c>
      <c r="F1370" s="2">
        <v>30000</v>
      </c>
    </row>
    <row r="1371" spans="1:6" x14ac:dyDescent="0.25">
      <c r="A1371" s="4">
        <v>44432</v>
      </c>
      <c r="B1371" t="s">
        <v>12</v>
      </c>
      <c r="C1371" t="s">
        <v>32</v>
      </c>
      <c r="D1371" s="2">
        <v>0</v>
      </c>
      <c r="E1371" s="2">
        <v>0</v>
      </c>
      <c r="F1371" s="2">
        <v>30000</v>
      </c>
    </row>
    <row r="1372" spans="1:6" x14ac:dyDescent="0.25">
      <c r="A1372" s="4">
        <v>44433</v>
      </c>
      <c r="B1372" t="s">
        <v>12</v>
      </c>
      <c r="C1372" t="s">
        <v>991</v>
      </c>
      <c r="D1372" s="2">
        <v>0.71</v>
      </c>
      <c r="E1372" s="2">
        <v>0</v>
      </c>
      <c r="F1372" s="2">
        <v>0</v>
      </c>
    </row>
    <row r="1373" spans="1:6" x14ac:dyDescent="0.25">
      <c r="A1373" s="4">
        <v>44433</v>
      </c>
      <c r="B1373" t="s">
        <v>12</v>
      </c>
      <c r="C1373" t="s">
        <v>836</v>
      </c>
      <c r="D1373" s="2">
        <v>0</v>
      </c>
      <c r="E1373" s="2">
        <v>-101.38</v>
      </c>
      <c r="F1373" s="2">
        <v>0</v>
      </c>
    </row>
    <row r="1374" spans="1:6" x14ac:dyDescent="0.25">
      <c r="A1374" s="4">
        <v>44433</v>
      </c>
      <c r="B1374" t="s">
        <v>12</v>
      </c>
      <c r="C1374" t="s">
        <v>477</v>
      </c>
      <c r="D1374" s="2">
        <v>59.84</v>
      </c>
      <c r="E1374" s="2">
        <v>0</v>
      </c>
      <c r="F1374" s="2">
        <v>0</v>
      </c>
    </row>
    <row r="1375" spans="1:6" x14ac:dyDescent="0.25">
      <c r="A1375" s="4">
        <v>44433</v>
      </c>
      <c r="B1375" t="s">
        <v>12</v>
      </c>
      <c r="C1375" t="s">
        <v>992</v>
      </c>
      <c r="D1375" s="2">
        <v>0</v>
      </c>
      <c r="E1375" s="2">
        <v>-83889.1</v>
      </c>
      <c r="F1375" s="2">
        <v>0</v>
      </c>
    </row>
    <row r="1376" spans="1:6" x14ac:dyDescent="0.25">
      <c r="A1376" s="4">
        <v>44433</v>
      </c>
      <c r="B1376" t="s">
        <v>12</v>
      </c>
      <c r="C1376" t="s">
        <v>993</v>
      </c>
      <c r="D1376" s="2">
        <v>0</v>
      </c>
      <c r="E1376" s="2">
        <v>-709958.4</v>
      </c>
      <c r="F1376" s="2">
        <v>0</v>
      </c>
    </row>
    <row r="1377" spans="1:6" x14ac:dyDescent="0.25">
      <c r="A1377" s="4">
        <v>44433</v>
      </c>
      <c r="B1377" t="s">
        <v>12</v>
      </c>
      <c r="C1377" t="s">
        <v>994</v>
      </c>
      <c r="D1377" s="2">
        <v>0</v>
      </c>
      <c r="E1377" s="2">
        <v>-17608.93</v>
      </c>
      <c r="F1377" s="2">
        <v>0</v>
      </c>
    </row>
    <row r="1378" spans="1:6" x14ac:dyDescent="0.25">
      <c r="A1378" s="4">
        <v>44433</v>
      </c>
      <c r="B1378" t="s">
        <v>12</v>
      </c>
      <c r="C1378" t="s">
        <v>489</v>
      </c>
      <c r="D1378" s="2">
        <v>0</v>
      </c>
      <c r="E1378" s="2">
        <v>-99.47</v>
      </c>
      <c r="F1378" s="2">
        <v>0</v>
      </c>
    </row>
    <row r="1379" spans="1:6" x14ac:dyDescent="0.25">
      <c r="A1379" s="4">
        <v>44433</v>
      </c>
      <c r="B1379" t="s">
        <v>12</v>
      </c>
      <c r="C1379" t="s">
        <v>838</v>
      </c>
      <c r="D1379" s="2">
        <v>0</v>
      </c>
      <c r="E1379" s="2">
        <v>-365.37</v>
      </c>
      <c r="F1379" s="2">
        <v>0</v>
      </c>
    </row>
    <row r="1380" spans="1:6" x14ac:dyDescent="0.25">
      <c r="A1380" s="4">
        <v>44433</v>
      </c>
      <c r="B1380" t="s">
        <v>12</v>
      </c>
      <c r="C1380" t="s">
        <v>694</v>
      </c>
      <c r="D1380" s="2">
        <v>25633.78</v>
      </c>
      <c r="E1380" s="2">
        <v>0</v>
      </c>
      <c r="F1380" s="2">
        <v>0</v>
      </c>
    </row>
    <row r="1381" spans="1:6" x14ac:dyDescent="0.25">
      <c r="A1381" s="4">
        <v>44433</v>
      </c>
      <c r="B1381" t="s">
        <v>12</v>
      </c>
      <c r="C1381" t="s">
        <v>995</v>
      </c>
      <c r="D1381" s="2">
        <v>786328.32</v>
      </c>
      <c r="E1381" s="2">
        <v>0</v>
      </c>
      <c r="F1381" s="2">
        <v>0</v>
      </c>
    </row>
    <row r="1382" spans="1:6" x14ac:dyDescent="0.25">
      <c r="A1382" s="4">
        <v>44433</v>
      </c>
      <c r="B1382" t="s">
        <v>12</v>
      </c>
      <c r="C1382" t="s">
        <v>29</v>
      </c>
      <c r="D1382" s="2">
        <v>0</v>
      </c>
      <c r="E1382" s="2">
        <v>0</v>
      </c>
      <c r="F1382" s="2">
        <v>30000</v>
      </c>
    </row>
    <row r="1383" spans="1:6" x14ac:dyDescent="0.25">
      <c r="A1383" s="4">
        <v>44433</v>
      </c>
      <c r="B1383" t="s">
        <v>12</v>
      </c>
      <c r="C1383" t="s">
        <v>32</v>
      </c>
      <c r="D1383" s="2">
        <v>0</v>
      </c>
      <c r="E1383" s="2">
        <v>0</v>
      </c>
      <c r="F1383" s="2">
        <v>30000</v>
      </c>
    </row>
    <row r="1384" spans="1:6" x14ac:dyDescent="0.25">
      <c r="A1384" s="4">
        <v>44434</v>
      </c>
      <c r="B1384" t="s">
        <v>12</v>
      </c>
      <c r="C1384" t="s">
        <v>996</v>
      </c>
      <c r="D1384" s="2">
        <v>0.74</v>
      </c>
      <c r="E1384" s="2">
        <v>0</v>
      </c>
      <c r="F1384" s="2">
        <v>0</v>
      </c>
    </row>
    <row r="1385" spans="1:6" x14ac:dyDescent="0.25">
      <c r="A1385" s="4">
        <v>44434</v>
      </c>
      <c r="B1385" t="s">
        <v>12</v>
      </c>
      <c r="C1385" t="s">
        <v>997</v>
      </c>
      <c r="D1385" s="2">
        <v>0</v>
      </c>
      <c r="E1385" s="2">
        <v>-681119.16</v>
      </c>
      <c r="F1385" s="2">
        <v>0</v>
      </c>
    </row>
    <row r="1386" spans="1:6" x14ac:dyDescent="0.25">
      <c r="A1386" s="4">
        <v>44434</v>
      </c>
      <c r="B1386" t="s">
        <v>12</v>
      </c>
      <c r="C1386" t="s">
        <v>998</v>
      </c>
      <c r="D1386" s="2">
        <v>0</v>
      </c>
      <c r="E1386" s="2">
        <v>-18617.64</v>
      </c>
      <c r="F1386" s="2">
        <v>0</v>
      </c>
    </row>
    <row r="1387" spans="1:6" x14ac:dyDescent="0.25">
      <c r="A1387" s="4">
        <v>44434</v>
      </c>
      <c r="B1387" t="s">
        <v>12</v>
      </c>
      <c r="C1387" t="s">
        <v>999</v>
      </c>
      <c r="D1387" s="2">
        <v>0</v>
      </c>
      <c r="E1387" s="2">
        <v>-10363.56</v>
      </c>
      <c r="F1387" s="2">
        <v>0</v>
      </c>
    </row>
    <row r="1388" spans="1:6" x14ac:dyDescent="0.25">
      <c r="A1388" s="4">
        <v>44434</v>
      </c>
      <c r="B1388" t="s">
        <v>12</v>
      </c>
      <c r="C1388" t="s">
        <v>1000</v>
      </c>
      <c r="D1388" s="2">
        <v>710099.62</v>
      </c>
      <c r="E1388" s="2">
        <v>0</v>
      </c>
      <c r="F1388" s="2">
        <v>0</v>
      </c>
    </row>
    <row r="1389" spans="1:6" x14ac:dyDescent="0.25">
      <c r="A1389" s="4">
        <v>44434</v>
      </c>
      <c r="B1389" t="s">
        <v>12</v>
      </c>
      <c r="C1389" t="s">
        <v>29</v>
      </c>
      <c r="D1389" s="2">
        <v>0</v>
      </c>
      <c r="E1389" s="2">
        <v>0</v>
      </c>
      <c r="F1389" s="2">
        <v>30000</v>
      </c>
    </row>
    <row r="1390" spans="1:6" x14ac:dyDescent="0.25">
      <c r="A1390" s="4">
        <v>44434</v>
      </c>
      <c r="B1390" t="s">
        <v>12</v>
      </c>
      <c r="C1390" t="s">
        <v>32</v>
      </c>
      <c r="D1390" s="2">
        <v>0</v>
      </c>
      <c r="E1390" s="2">
        <v>0</v>
      </c>
      <c r="F1390" s="2">
        <v>30000</v>
      </c>
    </row>
    <row r="1391" spans="1:6" x14ac:dyDescent="0.25">
      <c r="A1391" s="4">
        <v>44435</v>
      </c>
      <c r="B1391" t="s">
        <v>12</v>
      </c>
      <c r="C1391" t="s">
        <v>1001</v>
      </c>
      <c r="D1391" s="2">
        <v>0.75</v>
      </c>
      <c r="E1391" s="2">
        <v>0</v>
      </c>
      <c r="F1391" s="2">
        <v>0</v>
      </c>
    </row>
    <row r="1392" spans="1:6" x14ac:dyDescent="0.25">
      <c r="A1392" s="4">
        <v>44435</v>
      </c>
      <c r="B1392" t="s">
        <v>12</v>
      </c>
      <c r="C1392" t="s">
        <v>1002</v>
      </c>
      <c r="D1392" s="2">
        <v>0</v>
      </c>
      <c r="E1392" s="2">
        <v>-661280.28</v>
      </c>
      <c r="F1392" s="2">
        <v>0</v>
      </c>
    </row>
    <row r="1393" spans="1:6" x14ac:dyDescent="0.25">
      <c r="A1393" s="4">
        <v>44435</v>
      </c>
      <c r="B1393" t="s">
        <v>12</v>
      </c>
      <c r="C1393" t="s">
        <v>1003</v>
      </c>
      <c r="D1393" s="2">
        <v>0</v>
      </c>
      <c r="E1393" s="2">
        <v>-19975.12</v>
      </c>
      <c r="F1393" s="2">
        <v>0</v>
      </c>
    </row>
    <row r="1394" spans="1:6" x14ac:dyDescent="0.25">
      <c r="A1394" s="4">
        <v>44435</v>
      </c>
      <c r="B1394" t="s">
        <v>12</v>
      </c>
      <c r="C1394" t="s">
        <v>1004</v>
      </c>
      <c r="D1394" s="2">
        <v>681254.65</v>
      </c>
      <c r="E1394" s="2">
        <v>0</v>
      </c>
      <c r="F1394" s="2">
        <v>0</v>
      </c>
    </row>
    <row r="1395" spans="1:6" x14ac:dyDescent="0.25">
      <c r="A1395" s="4">
        <v>44435</v>
      </c>
      <c r="B1395" t="s">
        <v>12</v>
      </c>
      <c r="C1395" t="s">
        <v>29</v>
      </c>
      <c r="D1395" s="2">
        <v>0</v>
      </c>
      <c r="E1395" s="2">
        <v>0</v>
      </c>
      <c r="F1395" s="2">
        <v>30000</v>
      </c>
    </row>
    <row r="1396" spans="1:6" x14ac:dyDescent="0.25">
      <c r="A1396" s="4">
        <v>44435</v>
      </c>
      <c r="B1396" t="s">
        <v>12</v>
      </c>
      <c r="C1396" t="s">
        <v>32</v>
      </c>
      <c r="D1396" s="2">
        <v>0</v>
      </c>
      <c r="E1396" s="2">
        <v>0</v>
      </c>
      <c r="F1396" s="2">
        <v>30000</v>
      </c>
    </row>
    <row r="1397" spans="1:6" x14ac:dyDescent="0.25">
      <c r="A1397" s="4">
        <v>44438</v>
      </c>
      <c r="B1397" t="s">
        <v>12</v>
      </c>
      <c r="C1397" t="s">
        <v>1005</v>
      </c>
      <c r="D1397" s="2">
        <v>0.57999999999999996</v>
      </c>
      <c r="E1397" s="2">
        <v>0</v>
      </c>
      <c r="F1397" s="2">
        <v>0</v>
      </c>
    </row>
    <row r="1398" spans="1:6" x14ac:dyDescent="0.25">
      <c r="A1398" s="4">
        <v>44438</v>
      </c>
      <c r="B1398" t="s">
        <v>12</v>
      </c>
      <c r="C1398" t="s">
        <v>1006</v>
      </c>
      <c r="D1398" s="2">
        <v>0</v>
      </c>
      <c r="E1398" s="2">
        <v>-85781.73</v>
      </c>
      <c r="F1398" s="2">
        <v>0</v>
      </c>
    </row>
    <row r="1399" spans="1:6" x14ac:dyDescent="0.25">
      <c r="A1399" s="4">
        <v>44438</v>
      </c>
      <c r="B1399" t="s">
        <v>12</v>
      </c>
      <c r="C1399" t="s">
        <v>1007</v>
      </c>
      <c r="D1399" s="2">
        <v>0</v>
      </c>
      <c r="E1399" s="2">
        <v>-561722.41</v>
      </c>
      <c r="F1399" s="2">
        <v>0</v>
      </c>
    </row>
    <row r="1400" spans="1:6" x14ac:dyDescent="0.25">
      <c r="A1400" s="4">
        <v>44438</v>
      </c>
      <c r="B1400" t="s">
        <v>12</v>
      </c>
      <c r="C1400" t="s">
        <v>1008</v>
      </c>
      <c r="D1400" s="2">
        <v>0</v>
      </c>
      <c r="E1400" s="2">
        <v>-13908.27</v>
      </c>
      <c r="F1400" s="2">
        <v>0</v>
      </c>
    </row>
    <row r="1401" spans="1:6" x14ac:dyDescent="0.25">
      <c r="A1401" s="4">
        <v>44438</v>
      </c>
      <c r="B1401" t="s">
        <v>12</v>
      </c>
      <c r="C1401" t="s">
        <v>1009</v>
      </c>
      <c r="D1401" s="2">
        <v>661411.82999999996</v>
      </c>
      <c r="E1401" s="2">
        <v>0</v>
      </c>
      <c r="F1401" s="2">
        <v>0</v>
      </c>
    </row>
    <row r="1402" spans="1:6" x14ac:dyDescent="0.25">
      <c r="A1402" s="4">
        <v>44438</v>
      </c>
      <c r="B1402" t="s">
        <v>12</v>
      </c>
      <c r="C1402" t="s">
        <v>29</v>
      </c>
      <c r="D1402" s="2">
        <v>0</v>
      </c>
      <c r="E1402" s="2">
        <v>0</v>
      </c>
      <c r="F1402" s="2">
        <v>30000</v>
      </c>
    </row>
    <row r="1403" spans="1:6" x14ac:dyDescent="0.25">
      <c r="A1403" s="4">
        <v>44438</v>
      </c>
      <c r="B1403" t="s">
        <v>12</v>
      </c>
      <c r="C1403" t="s">
        <v>32</v>
      </c>
      <c r="D1403" s="2">
        <v>0</v>
      </c>
      <c r="E1403" s="2">
        <v>0</v>
      </c>
      <c r="F1403" s="2">
        <v>30000</v>
      </c>
    </row>
    <row r="1404" spans="1:6" x14ac:dyDescent="0.25">
      <c r="A1404" s="4">
        <v>44439</v>
      </c>
      <c r="B1404" t="s">
        <v>12</v>
      </c>
      <c r="C1404" t="s">
        <v>1010</v>
      </c>
      <c r="D1404" s="2">
        <v>0.66</v>
      </c>
      <c r="E1404" s="2">
        <v>0</v>
      </c>
      <c r="F1404" s="2">
        <v>0</v>
      </c>
    </row>
    <row r="1405" spans="1:6" x14ac:dyDescent="0.25">
      <c r="A1405" s="4">
        <v>44439</v>
      </c>
      <c r="B1405" t="s">
        <v>12</v>
      </c>
      <c r="C1405" t="s">
        <v>1011</v>
      </c>
      <c r="D1405" s="2">
        <v>0</v>
      </c>
      <c r="E1405" s="2">
        <v>-75141.69</v>
      </c>
      <c r="F1405" s="2">
        <v>0</v>
      </c>
    </row>
    <row r="1406" spans="1:6" x14ac:dyDescent="0.25">
      <c r="A1406" s="4">
        <v>44439</v>
      </c>
      <c r="B1406" t="s">
        <v>12</v>
      </c>
      <c r="C1406" t="s">
        <v>1012</v>
      </c>
      <c r="D1406" s="2">
        <v>0</v>
      </c>
      <c r="E1406" s="2">
        <v>-480201.58</v>
      </c>
      <c r="F1406" s="2">
        <v>0</v>
      </c>
    </row>
    <row r="1407" spans="1:6" x14ac:dyDescent="0.25">
      <c r="A1407" s="4">
        <v>44439</v>
      </c>
      <c r="B1407" t="s">
        <v>12</v>
      </c>
      <c r="C1407" t="s">
        <v>1013</v>
      </c>
      <c r="D1407" s="2">
        <v>0</v>
      </c>
      <c r="E1407" s="2">
        <v>-6491.54</v>
      </c>
      <c r="F1407" s="2">
        <v>0</v>
      </c>
    </row>
    <row r="1408" spans="1:6" x14ac:dyDescent="0.25">
      <c r="A1408" s="4">
        <v>44439</v>
      </c>
      <c r="B1408" t="s">
        <v>12</v>
      </c>
      <c r="C1408" t="s">
        <v>1014</v>
      </c>
      <c r="D1408" s="2">
        <v>561834.15</v>
      </c>
      <c r="E1408" s="2">
        <v>0</v>
      </c>
      <c r="F1408" s="2">
        <v>0</v>
      </c>
    </row>
    <row r="1409" spans="1:6" x14ac:dyDescent="0.25">
      <c r="A1409" s="4">
        <v>44439</v>
      </c>
      <c r="B1409" t="s">
        <v>12</v>
      </c>
      <c r="C1409" t="s">
        <v>29</v>
      </c>
      <c r="D1409" s="2">
        <v>0</v>
      </c>
      <c r="E1409" s="2">
        <v>0</v>
      </c>
      <c r="F1409" s="2">
        <v>30000</v>
      </c>
    </row>
    <row r="1410" spans="1:6" x14ac:dyDescent="0.25">
      <c r="A1410" s="4">
        <v>44439</v>
      </c>
      <c r="B1410" t="s">
        <v>12</v>
      </c>
      <c r="C1410" t="s">
        <v>32</v>
      </c>
      <c r="D1410" s="2">
        <v>0</v>
      </c>
      <c r="E1410" s="2">
        <v>0</v>
      </c>
      <c r="F1410" s="2">
        <v>30000</v>
      </c>
    </row>
    <row r="1411" spans="1:6" x14ac:dyDescent="0.25">
      <c r="A1411" s="4">
        <v>44440</v>
      </c>
      <c r="B1411" t="s">
        <v>12</v>
      </c>
      <c r="C1411" t="s">
        <v>1015</v>
      </c>
      <c r="D1411" s="2">
        <v>0.65</v>
      </c>
      <c r="E1411" s="2">
        <v>0</v>
      </c>
      <c r="F1411" s="2">
        <v>0</v>
      </c>
    </row>
    <row r="1412" spans="1:6" x14ac:dyDescent="0.25">
      <c r="A1412" s="4">
        <v>44440</v>
      </c>
      <c r="B1412" t="s">
        <v>12</v>
      </c>
      <c r="C1412" t="s">
        <v>1016</v>
      </c>
      <c r="D1412" s="2">
        <v>0</v>
      </c>
      <c r="E1412" s="2">
        <v>-79751.5</v>
      </c>
      <c r="F1412" s="2">
        <v>0</v>
      </c>
    </row>
    <row r="1413" spans="1:6" x14ac:dyDescent="0.25">
      <c r="A1413" s="4">
        <v>44440</v>
      </c>
      <c r="B1413" t="s">
        <v>12</v>
      </c>
      <c r="C1413" t="s">
        <v>1017</v>
      </c>
      <c r="D1413" s="2">
        <v>0</v>
      </c>
      <c r="E1413" s="2">
        <v>-362659.1</v>
      </c>
      <c r="F1413" s="2">
        <v>0</v>
      </c>
    </row>
    <row r="1414" spans="1:6" x14ac:dyDescent="0.25">
      <c r="A1414" s="4">
        <v>44440</v>
      </c>
      <c r="B1414" t="s">
        <v>12</v>
      </c>
      <c r="C1414" t="s">
        <v>1018</v>
      </c>
      <c r="D1414" s="2">
        <v>0</v>
      </c>
      <c r="E1414" s="2">
        <v>-4169.95</v>
      </c>
      <c r="F1414" s="2">
        <v>0</v>
      </c>
    </row>
    <row r="1415" spans="1:6" x14ac:dyDescent="0.25">
      <c r="A1415" s="4">
        <v>44440</v>
      </c>
      <c r="B1415" t="s">
        <v>12</v>
      </c>
      <c r="C1415" t="s">
        <v>1019</v>
      </c>
      <c r="D1415" s="2">
        <v>0</v>
      </c>
      <c r="E1415" s="2">
        <v>-33717.21</v>
      </c>
      <c r="F1415" s="2">
        <v>0</v>
      </c>
    </row>
    <row r="1416" spans="1:6" x14ac:dyDescent="0.25">
      <c r="A1416" s="4">
        <v>44440</v>
      </c>
      <c r="B1416" t="s">
        <v>12</v>
      </c>
      <c r="C1416" t="s">
        <v>1020</v>
      </c>
      <c r="D1416" s="2">
        <v>480297.11</v>
      </c>
      <c r="E1416" s="2">
        <v>0</v>
      </c>
      <c r="F1416" s="2">
        <v>0</v>
      </c>
    </row>
    <row r="1417" spans="1:6" x14ac:dyDescent="0.25">
      <c r="A1417" s="4">
        <v>44440</v>
      </c>
      <c r="B1417" t="s">
        <v>12</v>
      </c>
      <c r="C1417" t="s">
        <v>29</v>
      </c>
      <c r="D1417" s="2">
        <v>0</v>
      </c>
      <c r="E1417" s="2">
        <v>0</v>
      </c>
      <c r="F1417" s="2">
        <v>30000</v>
      </c>
    </row>
    <row r="1418" spans="1:6" x14ac:dyDescent="0.25">
      <c r="A1418" s="4">
        <v>44440</v>
      </c>
      <c r="B1418" t="s">
        <v>12</v>
      </c>
      <c r="C1418" t="s">
        <v>32</v>
      </c>
      <c r="D1418" s="2">
        <v>0</v>
      </c>
      <c r="E1418" s="2">
        <v>0</v>
      </c>
      <c r="F1418" s="2">
        <v>30000</v>
      </c>
    </row>
    <row r="1419" spans="1:6" x14ac:dyDescent="0.25">
      <c r="A1419" s="4">
        <v>44441</v>
      </c>
      <c r="B1419" t="s">
        <v>12</v>
      </c>
      <c r="C1419" t="s">
        <v>1021</v>
      </c>
      <c r="D1419" s="2">
        <v>0.7</v>
      </c>
      <c r="E1419" s="2">
        <v>0</v>
      </c>
      <c r="F1419" s="2">
        <v>0</v>
      </c>
    </row>
    <row r="1420" spans="1:6" x14ac:dyDescent="0.25">
      <c r="A1420" s="4">
        <v>44441</v>
      </c>
      <c r="B1420" t="s">
        <v>12</v>
      </c>
      <c r="C1420" t="s">
        <v>1022</v>
      </c>
      <c r="D1420" s="2">
        <v>0</v>
      </c>
      <c r="E1420" s="2">
        <v>-482252.19</v>
      </c>
      <c r="F1420" s="2">
        <v>0</v>
      </c>
    </row>
    <row r="1421" spans="1:6" x14ac:dyDescent="0.25">
      <c r="A1421" s="4">
        <v>44441</v>
      </c>
      <c r="B1421" t="s">
        <v>12</v>
      </c>
      <c r="C1421" t="s">
        <v>1023</v>
      </c>
      <c r="D1421" s="2">
        <v>0</v>
      </c>
      <c r="E1421" s="2">
        <v>-6023.86</v>
      </c>
      <c r="F1421" s="2">
        <v>0</v>
      </c>
    </row>
    <row r="1422" spans="1:6" x14ac:dyDescent="0.25">
      <c r="A1422" s="4">
        <v>44441</v>
      </c>
      <c r="B1422" t="s">
        <v>12</v>
      </c>
      <c r="C1422" t="s">
        <v>1024</v>
      </c>
      <c r="D1422" s="2">
        <v>362731.24</v>
      </c>
      <c r="E1422" s="2">
        <v>0</v>
      </c>
      <c r="F1422" s="2">
        <v>0</v>
      </c>
    </row>
    <row r="1423" spans="1:6" x14ac:dyDescent="0.25">
      <c r="A1423" s="4">
        <v>44441</v>
      </c>
      <c r="B1423" t="s">
        <v>12</v>
      </c>
      <c r="C1423" t="s">
        <v>1025</v>
      </c>
      <c r="D1423" s="2">
        <v>125544.11</v>
      </c>
      <c r="E1423" s="2">
        <v>0</v>
      </c>
      <c r="F1423" s="2">
        <v>0</v>
      </c>
    </row>
    <row r="1424" spans="1:6" x14ac:dyDescent="0.25">
      <c r="A1424" s="4">
        <v>44441</v>
      </c>
      <c r="B1424" t="s">
        <v>12</v>
      </c>
      <c r="C1424" t="s">
        <v>29</v>
      </c>
      <c r="D1424" s="2">
        <v>0</v>
      </c>
      <c r="E1424" s="2">
        <v>0</v>
      </c>
      <c r="F1424" s="2">
        <v>30000</v>
      </c>
    </row>
    <row r="1425" spans="1:6" x14ac:dyDescent="0.25">
      <c r="A1425" s="4">
        <v>44441</v>
      </c>
      <c r="B1425" t="s">
        <v>12</v>
      </c>
      <c r="C1425" t="s">
        <v>32</v>
      </c>
      <c r="D1425" s="2">
        <v>0</v>
      </c>
      <c r="E1425" s="2">
        <v>0</v>
      </c>
      <c r="F1425" s="2">
        <v>30000</v>
      </c>
    </row>
    <row r="1426" spans="1:6" x14ac:dyDescent="0.25">
      <c r="A1426" s="4">
        <v>44442</v>
      </c>
      <c r="B1426" t="s">
        <v>12</v>
      </c>
      <c r="C1426" t="s">
        <v>1026</v>
      </c>
      <c r="D1426" s="2">
        <v>0.7</v>
      </c>
      <c r="E1426" s="2">
        <v>0</v>
      </c>
      <c r="F1426" s="2">
        <v>0</v>
      </c>
    </row>
    <row r="1427" spans="1:6" x14ac:dyDescent="0.25">
      <c r="A1427" s="4">
        <v>44442</v>
      </c>
      <c r="B1427" t="s">
        <v>12</v>
      </c>
      <c r="C1427" t="s">
        <v>1027</v>
      </c>
      <c r="D1427" s="2">
        <v>0</v>
      </c>
      <c r="E1427" s="2">
        <v>-11015.29</v>
      </c>
      <c r="F1427" s="2">
        <v>0</v>
      </c>
    </row>
    <row r="1428" spans="1:6" x14ac:dyDescent="0.25">
      <c r="A1428" s="4">
        <v>44442</v>
      </c>
      <c r="B1428" t="s">
        <v>12</v>
      </c>
      <c r="C1428" t="s">
        <v>1028</v>
      </c>
      <c r="D1428" s="2">
        <v>0</v>
      </c>
      <c r="E1428" s="2">
        <v>-494829.74</v>
      </c>
      <c r="F1428" s="2">
        <v>0</v>
      </c>
    </row>
    <row r="1429" spans="1:6" x14ac:dyDescent="0.25">
      <c r="A1429" s="4">
        <v>44442</v>
      </c>
      <c r="B1429" t="s">
        <v>12</v>
      </c>
      <c r="C1429" t="s">
        <v>1029</v>
      </c>
      <c r="D1429" s="2">
        <v>0</v>
      </c>
      <c r="E1429" s="2">
        <v>-20784.03</v>
      </c>
      <c r="F1429" s="2">
        <v>0</v>
      </c>
    </row>
    <row r="1430" spans="1:6" x14ac:dyDescent="0.25">
      <c r="A1430" s="4">
        <v>44442</v>
      </c>
      <c r="B1430" t="s">
        <v>12</v>
      </c>
      <c r="C1430" t="s">
        <v>1030</v>
      </c>
      <c r="D1430" s="2">
        <v>482348.11</v>
      </c>
      <c r="E1430" s="2">
        <v>0</v>
      </c>
      <c r="F1430" s="2">
        <v>0</v>
      </c>
    </row>
    <row r="1431" spans="1:6" x14ac:dyDescent="0.25">
      <c r="A1431" s="4">
        <v>44442</v>
      </c>
      <c r="B1431" t="s">
        <v>12</v>
      </c>
      <c r="C1431" t="s">
        <v>1031</v>
      </c>
      <c r="D1431" s="2">
        <v>44280.25</v>
      </c>
      <c r="E1431" s="2">
        <v>0</v>
      </c>
      <c r="F1431" s="2">
        <v>0</v>
      </c>
    </row>
    <row r="1432" spans="1:6" x14ac:dyDescent="0.25">
      <c r="A1432" s="4">
        <v>44442</v>
      </c>
      <c r="B1432" t="s">
        <v>12</v>
      </c>
      <c r="C1432" t="s">
        <v>29</v>
      </c>
      <c r="D1432" s="2">
        <v>0</v>
      </c>
      <c r="E1432" s="2">
        <v>0</v>
      </c>
      <c r="F1432" s="2">
        <v>30000</v>
      </c>
    </row>
    <row r="1433" spans="1:6" x14ac:dyDescent="0.25">
      <c r="A1433" s="4">
        <v>44442</v>
      </c>
      <c r="B1433" t="s">
        <v>12</v>
      </c>
      <c r="C1433" t="s">
        <v>32</v>
      </c>
      <c r="D1433" s="2">
        <v>0</v>
      </c>
      <c r="E1433" s="2">
        <v>0</v>
      </c>
      <c r="F1433" s="2">
        <v>30000</v>
      </c>
    </row>
    <row r="1434" spans="1:6" x14ac:dyDescent="0.25">
      <c r="A1434" s="4">
        <v>44445</v>
      </c>
      <c r="B1434" t="s">
        <v>12</v>
      </c>
      <c r="C1434" t="s">
        <v>1032</v>
      </c>
      <c r="D1434" s="2">
        <v>0.56999999999999995</v>
      </c>
      <c r="E1434" s="2">
        <v>0</v>
      </c>
      <c r="F1434" s="2">
        <v>0</v>
      </c>
    </row>
    <row r="1435" spans="1:6" x14ac:dyDescent="0.25">
      <c r="A1435" s="4">
        <v>44445</v>
      </c>
      <c r="B1435" t="s">
        <v>12</v>
      </c>
      <c r="C1435" t="s">
        <v>1033</v>
      </c>
      <c r="D1435" s="2">
        <v>0</v>
      </c>
      <c r="E1435" s="2">
        <v>-84988.02</v>
      </c>
      <c r="F1435" s="2">
        <v>0</v>
      </c>
    </row>
    <row r="1436" spans="1:6" x14ac:dyDescent="0.25">
      <c r="A1436" s="4">
        <v>44445</v>
      </c>
      <c r="B1436" t="s">
        <v>12</v>
      </c>
      <c r="C1436" t="s">
        <v>1034</v>
      </c>
      <c r="D1436" s="2">
        <v>0</v>
      </c>
      <c r="E1436" s="2">
        <v>-575732.64</v>
      </c>
      <c r="F1436" s="2">
        <v>0</v>
      </c>
    </row>
    <row r="1437" spans="1:6" x14ac:dyDescent="0.25">
      <c r="A1437" s="4">
        <v>44445</v>
      </c>
      <c r="B1437" t="s">
        <v>12</v>
      </c>
      <c r="C1437" t="s">
        <v>1035</v>
      </c>
      <c r="D1437" s="2">
        <v>0</v>
      </c>
      <c r="E1437" s="2">
        <v>-10054.42</v>
      </c>
      <c r="F1437" s="2">
        <v>0</v>
      </c>
    </row>
    <row r="1438" spans="1:6" x14ac:dyDescent="0.25">
      <c r="A1438" s="4">
        <v>44445</v>
      </c>
      <c r="B1438" t="s">
        <v>12</v>
      </c>
      <c r="C1438" t="s">
        <v>1036</v>
      </c>
      <c r="D1438" s="2">
        <v>494928.18</v>
      </c>
      <c r="E1438" s="2">
        <v>0</v>
      </c>
      <c r="F1438" s="2">
        <v>0</v>
      </c>
    </row>
    <row r="1439" spans="1:6" x14ac:dyDescent="0.25">
      <c r="A1439" s="4">
        <v>44445</v>
      </c>
      <c r="B1439" t="s">
        <v>12</v>
      </c>
      <c r="C1439" t="s">
        <v>1037</v>
      </c>
      <c r="D1439" s="2">
        <v>175846.33</v>
      </c>
      <c r="E1439" s="2">
        <v>0</v>
      </c>
      <c r="F1439" s="2">
        <v>0</v>
      </c>
    </row>
    <row r="1440" spans="1:6" x14ac:dyDescent="0.25">
      <c r="A1440" s="4">
        <v>44445</v>
      </c>
      <c r="B1440" t="s">
        <v>12</v>
      </c>
      <c r="C1440" t="s">
        <v>29</v>
      </c>
      <c r="D1440" s="2">
        <v>0</v>
      </c>
      <c r="E1440" s="2">
        <v>0</v>
      </c>
      <c r="F1440" s="2">
        <v>30000</v>
      </c>
    </row>
    <row r="1441" spans="1:6" x14ac:dyDescent="0.25">
      <c r="A1441" s="4">
        <v>44445</v>
      </c>
      <c r="B1441" t="s">
        <v>12</v>
      </c>
      <c r="C1441" t="s">
        <v>32</v>
      </c>
      <c r="D1441" s="2">
        <v>0</v>
      </c>
      <c r="E1441" s="2">
        <v>0</v>
      </c>
      <c r="F1441" s="2">
        <v>30000</v>
      </c>
    </row>
    <row r="1442" spans="1:6" x14ac:dyDescent="0.25">
      <c r="A1442" s="4">
        <v>44447</v>
      </c>
      <c r="B1442" t="s">
        <v>12</v>
      </c>
      <c r="C1442" t="s">
        <v>1038</v>
      </c>
      <c r="D1442" s="2">
        <v>0.73</v>
      </c>
      <c r="E1442" s="2">
        <v>0</v>
      </c>
      <c r="F1442" s="2">
        <v>0</v>
      </c>
    </row>
    <row r="1443" spans="1:6" x14ac:dyDescent="0.25">
      <c r="A1443" s="4">
        <v>44447</v>
      </c>
      <c r="B1443" t="s">
        <v>12</v>
      </c>
      <c r="C1443" t="s">
        <v>937</v>
      </c>
      <c r="D1443" s="2">
        <v>0</v>
      </c>
      <c r="E1443" s="2">
        <v>-17.760000000000002</v>
      </c>
      <c r="F1443" s="2">
        <v>0</v>
      </c>
    </row>
    <row r="1444" spans="1:6" x14ac:dyDescent="0.25">
      <c r="A1444" s="4">
        <v>44447</v>
      </c>
      <c r="B1444" t="s">
        <v>12</v>
      </c>
      <c r="C1444" t="s">
        <v>1039</v>
      </c>
      <c r="D1444" s="2">
        <v>0</v>
      </c>
      <c r="E1444" s="2">
        <v>-819924.5</v>
      </c>
      <c r="F1444" s="2">
        <v>0</v>
      </c>
    </row>
    <row r="1445" spans="1:6" x14ac:dyDescent="0.25">
      <c r="A1445" s="4">
        <v>44447</v>
      </c>
      <c r="B1445" t="s">
        <v>12</v>
      </c>
      <c r="C1445" t="s">
        <v>939</v>
      </c>
      <c r="D1445" s="2">
        <v>0</v>
      </c>
      <c r="E1445" s="2">
        <v>-39.96</v>
      </c>
      <c r="F1445" s="2">
        <v>0</v>
      </c>
    </row>
    <row r="1446" spans="1:6" x14ac:dyDescent="0.25">
      <c r="A1446" s="4">
        <v>44447</v>
      </c>
      <c r="B1446" t="s">
        <v>12</v>
      </c>
      <c r="C1446" t="s">
        <v>862</v>
      </c>
      <c r="D1446" s="2">
        <v>66940.23</v>
      </c>
      <c r="E1446" s="2">
        <v>0</v>
      </c>
      <c r="F1446" s="2">
        <v>0</v>
      </c>
    </row>
    <row r="1447" spans="1:6" x14ac:dyDescent="0.25">
      <c r="A1447" s="4">
        <v>44447</v>
      </c>
      <c r="B1447" t="s">
        <v>12</v>
      </c>
      <c r="C1447" t="s">
        <v>742</v>
      </c>
      <c r="D1447" s="2">
        <v>87381</v>
      </c>
      <c r="E1447" s="2">
        <v>0</v>
      </c>
      <c r="F1447" s="2">
        <v>0</v>
      </c>
    </row>
    <row r="1448" spans="1:6" x14ac:dyDescent="0.25">
      <c r="A1448" s="4">
        <v>44447</v>
      </c>
      <c r="B1448" t="s">
        <v>12</v>
      </c>
      <c r="C1448" t="s">
        <v>1040</v>
      </c>
      <c r="D1448" s="2">
        <v>86853.2</v>
      </c>
      <c r="E1448" s="2">
        <v>0</v>
      </c>
      <c r="F1448" s="2">
        <v>0</v>
      </c>
    </row>
    <row r="1449" spans="1:6" x14ac:dyDescent="0.25">
      <c r="A1449" s="4">
        <v>44447</v>
      </c>
      <c r="B1449" t="s">
        <v>12</v>
      </c>
      <c r="C1449" t="s">
        <v>1041</v>
      </c>
      <c r="D1449" s="2">
        <v>575847.17000000004</v>
      </c>
      <c r="E1449" s="2">
        <v>0</v>
      </c>
      <c r="F1449" s="2">
        <v>0</v>
      </c>
    </row>
    <row r="1450" spans="1:6" x14ac:dyDescent="0.25">
      <c r="A1450" s="4">
        <v>44447</v>
      </c>
      <c r="B1450" t="s">
        <v>12</v>
      </c>
      <c r="C1450" t="s">
        <v>328</v>
      </c>
      <c r="D1450" s="2">
        <v>0</v>
      </c>
      <c r="E1450" s="2">
        <v>-124.09</v>
      </c>
      <c r="F1450" s="2">
        <v>0</v>
      </c>
    </row>
    <row r="1451" spans="1:6" x14ac:dyDescent="0.25">
      <c r="A1451" s="4">
        <v>44447</v>
      </c>
      <c r="B1451" t="s">
        <v>12</v>
      </c>
      <c r="C1451" t="s">
        <v>329</v>
      </c>
      <c r="D1451" s="2">
        <v>0</v>
      </c>
      <c r="E1451" s="2">
        <v>-1654.42</v>
      </c>
      <c r="F1451" s="2">
        <v>0</v>
      </c>
    </row>
    <row r="1452" spans="1:6" x14ac:dyDescent="0.25">
      <c r="A1452" s="4">
        <v>44447</v>
      </c>
      <c r="B1452" t="s">
        <v>12</v>
      </c>
      <c r="C1452" t="s">
        <v>350</v>
      </c>
      <c r="D1452" s="2">
        <v>0</v>
      </c>
      <c r="E1452" s="2">
        <v>-82720.570000000007</v>
      </c>
      <c r="F1452" s="2">
        <v>0</v>
      </c>
    </row>
    <row r="1453" spans="1:6" x14ac:dyDescent="0.25">
      <c r="A1453" s="4">
        <v>44447</v>
      </c>
      <c r="B1453" t="s">
        <v>12</v>
      </c>
      <c r="C1453" t="s">
        <v>330</v>
      </c>
      <c r="D1453" s="2">
        <v>0</v>
      </c>
      <c r="E1453" s="2">
        <v>-2357.5300000000002</v>
      </c>
      <c r="F1453" s="2">
        <v>0</v>
      </c>
    </row>
    <row r="1454" spans="1:6" x14ac:dyDescent="0.25">
      <c r="A1454" s="4">
        <v>44447</v>
      </c>
      <c r="B1454" t="s">
        <v>12</v>
      </c>
      <c r="C1454" t="s">
        <v>1042</v>
      </c>
      <c r="D1454" s="2">
        <v>89816.5</v>
      </c>
      <c r="E1454" s="2">
        <v>0</v>
      </c>
      <c r="F1454" s="2">
        <v>0</v>
      </c>
    </row>
    <row r="1455" spans="1:6" x14ac:dyDescent="0.25">
      <c r="A1455" s="4">
        <v>44447</v>
      </c>
      <c r="B1455" t="s">
        <v>12</v>
      </c>
      <c r="C1455" t="s">
        <v>29</v>
      </c>
      <c r="D1455" s="2">
        <v>0</v>
      </c>
      <c r="E1455" s="2">
        <v>0</v>
      </c>
      <c r="F1455" s="2">
        <v>30000</v>
      </c>
    </row>
    <row r="1456" spans="1:6" x14ac:dyDescent="0.25">
      <c r="A1456" s="4">
        <v>44447</v>
      </c>
      <c r="B1456" t="s">
        <v>12</v>
      </c>
      <c r="C1456" t="s">
        <v>32</v>
      </c>
      <c r="D1456" s="2">
        <v>0</v>
      </c>
      <c r="E1456" s="2">
        <v>0</v>
      </c>
      <c r="F1456" s="2">
        <v>30000</v>
      </c>
    </row>
    <row r="1457" spans="1:6" x14ac:dyDescent="0.25">
      <c r="A1457" s="4">
        <v>44448</v>
      </c>
      <c r="B1457" t="s">
        <v>12</v>
      </c>
      <c r="C1457" t="s">
        <v>1043</v>
      </c>
      <c r="D1457" s="2">
        <v>0.74</v>
      </c>
      <c r="E1457" s="2">
        <v>0</v>
      </c>
      <c r="F1457" s="2">
        <v>0</v>
      </c>
    </row>
    <row r="1458" spans="1:6" x14ac:dyDescent="0.25">
      <c r="A1458" s="4">
        <v>44448</v>
      </c>
      <c r="B1458" t="s">
        <v>12</v>
      </c>
      <c r="C1458" t="s">
        <v>1044</v>
      </c>
      <c r="D1458" s="2">
        <v>0</v>
      </c>
      <c r="E1458" s="2">
        <v>-78.58</v>
      </c>
      <c r="F1458" s="2">
        <v>0</v>
      </c>
    </row>
    <row r="1459" spans="1:6" x14ac:dyDescent="0.25">
      <c r="A1459" s="4">
        <v>44448</v>
      </c>
      <c r="B1459" t="s">
        <v>12</v>
      </c>
      <c r="C1459" t="s">
        <v>1045</v>
      </c>
      <c r="D1459" s="2">
        <v>0</v>
      </c>
      <c r="E1459" s="2">
        <v>-877855.09</v>
      </c>
      <c r="F1459" s="2">
        <v>0</v>
      </c>
    </row>
    <row r="1460" spans="1:6" x14ac:dyDescent="0.25">
      <c r="A1460" s="4">
        <v>44448</v>
      </c>
      <c r="B1460" t="s">
        <v>12</v>
      </c>
      <c r="C1460" t="s">
        <v>1046</v>
      </c>
      <c r="D1460" s="2">
        <v>0</v>
      </c>
      <c r="E1460" s="2">
        <v>-17886.45</v>
      </c>
      <c r="F1460" s="2">
        <v>0</v>
      </c>
    </row>
    <row r="1461" spans="1:6" x14ac:dyDescent="0.25">
      <c r="A1461" s="4">
        <v>44448</v>
      </c>
      <c r="B1461" t="s">
        <v>12</v>
      </c>
      <c r="C1461" t="s">
        <v>1047</v>
      </c>
      <c r="D1461" s="2">
        <v>43228.87</v>
      </c>
      <c r="E1461" s="2">
        <v>0</v>
      </c>
      <c r="F1461" s="2">
        <v>0</v>
      </c>
    </row>
    <row r="1462" spans="1:6" x14ac:dyDescent="0.25">
      <c r="A1462" s="4">
        <v>44448</v>
      </c>
      <c r="B1462" t="s">
        <v>12</v>
      </c>
      <c r="C1462" t="s">
        <v>751</v>
      </c>
      <c r="D1462" s="2">
        <v>32502.92</v>
      </c>
      <c r="E1462" s="2">
        <v>0</v>
      </c>
      <c r="F1462" s="2">
        <v>0</v>
      </c>
    </row>
    <row r="1463" spans="1:6" x14ac:dyDescent="0.25">
      <c r="A1463" s="4">
        <v>44448</v>
      </c>
      <c r="B1463" t="s">
        <v>12</v>
      </c>
      <c r="C1463" t="s">
        <v>1048</v>
      </c>
      <c r="D1463" s="2">
        <v>820087.59</v>
      </c>
      <c r="E1463" s="2">
        <v>0</v>
      </c>
      <c r="F1463" s="2">
        <v>0</v>
      </c>
    </row>
    <row r="1464" spans="1:6" x14ac:dyDescent="0.25">
      <c r="A1464" s="4">
        <v>44448</v>
      </c>
      <c r="B1464" t="s">
        <v>12</v>
      </c>
      <c r="C1464" t="s">
        <v>29</v>
      </c>
      <c r="D1464" s="2">
        <v>0</v>
      </c>
      <c r="E1464" s="2">
        <v>0</v>
      </c>
      <c r="F1464" s="2">
        <v>30000</v>
      </c>
    </row>
    <row r="1465" spans="1:6" x14ac:dyDescent="0.25">
      <c r="A1465" s="4">
        <v>44448</v>
      </c>
      <c r="B1465" t="s">
        <v>12</v>
      </c>
      <c r="C1465" t="s">
        <v>32</v>
      </c>
      <c r="D1465" s="2">
        <v>0</v>
      </c>
      <c r="E1465" s="2">
        <v>0</v>
      </c>
      <c r="F1465" s="2">
        <v>30000</v>
      </c>
    </row>
    <row r="1466" spans="1:6" x14ac:dyDescent="0.25">
      <c r="A1466" s="4">
        <v>44449</v>
      </c>
      <c r="B1466" t="s">
        <v>12</v>
      </c>
      <c r="C1466" t="s">
        <v>1049</v>
      </c>
      <c r="D1466" s="2">
        <v>0</v>
      </c>
      <c r="E1466" s="2">
        <v>-878029.71</v>
      </c>
      <c r="F1466" s="2">
        <v>0</v>
      </c>
    </row>
    <row r="1467" spans="1:6" x14ac:dyDescent="0.25">
      <c r="A1467" s="4">
        <v>44449</v>
      </c>
      <c r="B1467" t="s">
        <v>12</v>
      </c>
      <c r="C1467" t="s">
        <v>1050</v>
      </c>
      <c r="D1467" s="2">
        <v>878029.71</v>
      </c>
      <c r="E1467" s="2">
        <v>0</v>
      </c>
      <c r="F1467" s="2">
        <v>0</v>
      </c>
    </row>
    <row r="1468" spans="1:6" x14ac:dyDescent="0.25">
      <c r="A1468" s="4">
        <v>44449</v>
      </c>
      <c r="B1468" t="s">
        <v>12</v>
      </c>
      <c r="C1468" t="s">
        <v>29</v>
      </c>
      <c r="D1468" s="2">
        <v>0</v>
      </c>
      <c r="E1468" s="2">
        <v>0</v>
      </c>
      <c r="F1468" s="2">
        <v>30000</v>
      </c>
    </row>
    <row r="1469" spans="1:6" x14ac:dyDescent="0.25">
      <c r="A1469" s="4">
        <v>44449</v>
      </c>
      <c r="B1469" t="s">
        <v>12</v>
      </c>
      <c r="C1469" t="s">
        <v>32</v>
      </c>
      <c r="D1469" s="2">
        <v>0</v>
      </c>
      <c r="E1469" s="2">
        <v>0</v>
      </c>
      <c r="F1469" s="2">
        <v>30000</v>
      </c>
    </row>
    <row r="1470" spans="1:6" x14ac:dyDescent="0.25">
      <c r="A1470" s="4">
        <v>44452</v>
      </c>
      <c r="B1470" t="s">
        <v>12</v>
      </c>
      <c r="C1470" t="s">
        <v>1051</v>
      </c>
      <c r="D1470" s="2">
        <v>0.76</v>
      </c>
      <c r="E1470" s="2">
        <v>0</v>
      </c>
      <c r="F1470" s="2">
        <v>0</v>
      </c>
    </row>
    <row r="1471" spans="1:6" x14ac:dyDescent="0.25">
      <c r="A1471" s="4">
        <v>44452</v>
      </c>
      <c r="B1471" t="s">
        <v>12</v>
      </c>
      <c r="C1471" t="s">
        <v>1052</v>
      </c>
      <c r="D1471" s="2">
        <v>0</v>
      </c>
      <c r="E1471" s="2">
        <v>-862627.92</v>
      </c>
      <c r="F1471" s="2">
        <v>0</v>
      </c>
    </row>
    <row r="1472" spans="1:6" x14ac:dyDescent="0.25">
      <c r="A1472" s="4">
        <v>44452</v>
      </c>
      <c r="B1472" t="s">
        <v>12</v>
      </c>
      <c r="C1472" t="s">
        <v>1053</v>
      </c>
      <c r="D1472" s="2">
        <v>0</v>
      </c>
      <c r="E1472" s="2">
        <v>-15577.2</v>
      </c>
      <c r="F1472" s="2">
        <v>0</v>
      </c>
    </row>
    <row r="1473" spans="1:6" x14ac:dyDescent="0.25">
      <c r="A1473" s="4">
        <v>44452</v>
      </c>
      <c r="B1473" t="s">
        <v>12</v>
      </c>
      <c r="C1473" t="s">
        <v>1054</v>
      </c>
      <c r="D1473" s="2">
        <v>878204.36</v>
      </c>
      <c r="E1473" s="2">
        <v>0</v>
      </c>
      <c r="F1473" s="2">
        <v>0</v>
      </c>
    </row>
    <row r="1474" spans="1:6" x14ac:dyDescent="0.25">
      <c r="A1474" s="4">
        <v>44452</v>
      </c>
      <c r="B1474" t="s">
        <v>12</v>
      </c>
      <c r="C1474" t="s">
        <v>29</v>
      </c>
      <c r="D1474" s="2">
        <v>0</v>
      </c>
      <c r="E1474" s="2">
        <v>0</v>
      </c>
      <c r="F1474" s="2">
        <v>30000</v>
      </c>
    </row>
    <row r="1475" spans="1:6" x14ac:dyDescent="0.25">
      <c r="A1475" s="4">
        <v>44452</v>
      </c>
      <c r="B1475" t="s">
        <v>12</v>
      </c>
      <c r="C1475" t="s">
        <v>32</v>
      </c>
      <c r="D1475" s="2">
        <v>0</v>
      </c>
      <c r="E1475" s="2">
        <v>0</v>
      </c>
      <c r="F1475" s="2">
        <v>30000</v>
      </c>
    </row>
    <row r="1476" spans="1:6" x14ac:dyDescent="0.25">
      <c r="A1476" s="4">
        <v>44453</v>
      </c>
      <c r="B1476" t="s">
        <v>12</v>
      </c>
      <c r="C1476" t="s">
        <v>1055</v>
      </c>
      <c r="D1476" s="2">
        <v>0.76</v>
      </c>
      <c r="E1476" s="2">
        <v>0</v>
      </c>
      <c r="F1476" s="2">
        <v>0</v>
      </c>
    </row>
    <row r="1477" spans="1:6" x14ac:dyDescent="0.25">
      <c r="A1477" s="4">
        <v>44453</v>
      </c>
      <c r="B1477" t="s">
        <v>12</v>
      </c>
      <c r="C1477" t="s">
        <v>1056</v>
      </c>
      <c r="D1477" s="2">
        <v>0</v>
      </c>
      <c r="E1477" s="2">
        <v>-930257.18</v>
      </c>
      <c r="F1477" s="2">
        <v>0</v>
      </c>
    </row>
    <row r="1478" spans="1:6" x14ac:dyDescent="0.25">
      <c r="A1478" s="4">
        <v>44453</v>
      </c>
      <c r="B1478" t="s">
        <v>12</v>
      </c>
      <c r="C1478" t="s">
        <v>1057</v>
      </c>
      <c r="D1478" s="2">
        <v>0</v>
      </c>
      <c r="E1478" s="2">
        <v>-10062.99</v>
      </c>
      <c r="F1478" s="2">
        <v>0</v>
      </c>
    </row>
    <row r="1479" spans="1:6" x14ac:dyDescent="0.25">
      <c r="A1479" s="4">
        <v>44453</v>
      </c>
      <c r="B1479" t="s">
        <v>12</v>
      </c>
      <c r="C1479" t="s">
        <v>951</v>
      </c>
      <c r="D1479" s="2">
        <v>76800</v>
      </c>
      <c r="E1479" s="2">
        <v>0</v>
      </c>
      <c r="F1479" s="2">
        <v>0</v>
      </c>
    </row>
    <row r="1480" spans="1:6" x14ac:dyDescent="0.25">
      <c r="A1480" s="4">
        <v>44453</v>
      </c>
      <c r="B1480" t="s">
        <v>12</v>
      </c>
      <c r="C1480" t="s">
        <v>874</v>
      </c>
      <c r="D1480" s="2">
        <v>719.9</v>
      </c>
      <c r="E1480" s="2">
        <v>0</v>
      </c>
      <c r="F1480" s="2">
        <v>0</v>
      </c>
    </row>
    <row r="1481" spans="1:6" x14ac:dyDescent="0.25">
      <c r="A1481" s="4">
        <v>44453</v>
      </c>
      <c r="B1481" t="s">
        <v>12</v>
      </c>
      <c r="C1481" t="s">
        <v>1058</v>
      </c>
      <c r="D1481" s="2">
        <v>862799.51</v>
      </c>
      <c r="E1481" s="2">
        <v>0</v>
      </c>
      <c r="F1481" s="2">
        <v>0</v>
      </c>
    </row>
    <row r="1482" spans="1:6" x14ac:dyDescent="0.25">
      <c r="A1482" s="4">
        <v>44453</v>
      </c>
      <c r="B1482" t="s">
        <v>12</v>
      </c>
      <c r="C1482" t="s">
        <v>29</v>
      </c>
      <c r="D1482" s="2">
        <v>0</v>
      </c>
      <c r="E1482" s="2">
        <v>0</v>
      </c>
      <c r="F1482" s="2">
        <v>30000</v>
      </c>
    </row>
    <row r="1483" spans="1:6" x14ac:dyDescent="0.25">
      <c r="A1483" s="4">
        <v>44453</v>
      </c>
      <c r="B1483" t="s">
        <v>12</v>
      </c>
      <c r="C1483" t="s">
        <v>32</v>
      </c>
      <c r="D1483" s="2">
        <v>0</v>
      </c>
      <c r="E1483" s="2">
        <v>0</v>
      </c>
      <c r="F1483" s="2">
        <v>30000</v>
      </c>
    </row>
    <row r="1484" spans="1:6" x14ac:dyDescent="0.25">
      <c r="A1484" s="4">
        <v>44454</v>
      </c>
      <c r="B1484" t="s">
        <v>12</v>
      </c>
      <c r="C1484" t="s">
        <v>1059</v>
      </c>
      <c r="D1484" s="2">
        <v>0.73</v>
      </c>
      <c r="E1484" s="2">
        <v>0</v>
      </c>
      <c r="F1484" s="2">
        <v>0</v>
      </c>
    </row>
    <row r="1485" spans="1:6" x14ac:dyDescent="0.25">
      <c r="A1485" s="4">
        <v>44454</v>
      </c>
      <c r="B1485" t="s">
        <v>12</v>
      </c>
      <c r="C1485" t="s">
        <v>1060</v>
      </c>
      <c r="D1485" s="2">
        <v>0</v>
      </c>
      <c r="E1485" s="2">
        <v>-1141694.1499999999</v>
      </c>
      <c r="F1485" s="2">
        <v>0</v>
      </c>
    </row>
    <row r="1486" spans="1:6" x14ac:dyDescent="0.25">
      <c r="A1486" s="4">
        <v>44454</v>
      </c>
      <c r="B1486" t="s">
        <v>12</v>
      </c>
      <c r="C1486" t="s">
        <v>1061</v>
      </c>
      <c r="D1486" s="2">
        <v>0</v>
      </c>
      <c r="E1486" s="2">
        <v>-4056.96</v>
      </c>
      <c r="F1486" s="2">
        <v>0</v>
      </c>
    </row>
    <row r="1487" spans="1:6" x14ac:dyDescent="0.25">
      <c r="A1487" s="4">
        <v>44454</v>
      </c>
      <c r="B1487" t="s">
        <v>12</v>
      </c>
      <c r="C1487" t="s">
        <v>1062</v>
      </c>
      <c r="D1487" s="2">
        <v>0</v>
      </c>
      <c r="E1487" s="2">
        <v>-16318.47</v>
      </c>
      <c r="F1487" s="2">
        <v>0</v>
      </c>
    </row>
    <row r="1488" spans="1:6" x14ac:dyDescent="0.25">
      <c r="A1488" s="4">
        <v>44454</v>
      </c>
      <c r="B1488" t="s">
        <v>12</v>
      </c>
      <c r="C1488" t="s">
        <v>780</v>
      </c>
      <c r="D1488" s="2">
        <v>33252.94</v>
      </c>
      <c r="E1488" s="2">
        <v>0</v>
      </c>
      <c r="F1488" s="2">
        <v>0</v>
      </c>
    </row>
    <row r="1489" spans="1:6" x14ac:dyDescent="0.25">
      <c r="A1489" s="4">
        <v>44454</v>
      </c>
      <c r="B1489" t="s">
        <v>12</v>
      </c>
      <c r="C1489" t="s">
        <v>1063</v>
      </c>
      <c r="D1489" s="2">
        <v>55750.1</v>
      </c>
      <c r="E1489" s="2">
        <v>0</v>
      </c>
      <c r="F1489" s="2">
        <v>0</v>
      </c>
    </row>
    <row r="1490" spans="1:6" x14ac:dyDescent="0.25">
      <c r="A1490" s="4">
        <v>44454</v>
      </c>
      <c r="B1490" t="s">
        <v>12</v>
      </c>
      <c r="C1490" t="s">
        <v>782</v>
      </c>
      <c r="D1490" s="2">
        <v>41978.25</v>
      </c>
      <c r="E1490" s="2">
        <v>0</v>
      </c>
      <c r="F1490" s="2">
        <v>0</v>
      </c>
    </row>
    <row r="1491" spans="1:6" x14ac:dyDescent="0.25">
      <c r="A1491" s="4">
        <v>44454</v>
      </c>
      <c r="B1491" t="s">
        <v>12</v>
      </c>
      <c r="C1491" t="s">
        <v>954</v>
      </c>
      <c r="D1491" s="2">
        <v>4747.7700000000004</v>
      </c>
      <c r="E1491" s="2">
        <v>0</v>
      </c>
      <c r="F1491" s="2">
        <v>0</v>
      </c>
    </row>
    <row r="1492" spans="1:6" x14ac:dyDescent="0.25">
      <c r="A1492" s="4">
        <v>44454</v>
      </c>
      <c r="B1492" t="s">
        <v>12</v>
      </c>
      <c r="C1492" t="s">
        <v>784</v>
      </c>
      <c r="D1492" s="2">
        <v>13857.3</v>
      </c>
      <c r="E1492" s="2">
        <v>0</v>
      </c>
      <c r="F1492" s="2">
        <v>0</v>
      </c>
    </row>
    <row r="1493" spans="1:6" x14ac:dyDescent="0.25">
      <c r="A1493" s="4">
        <v>44454</v>
      </c>
      <c r="B1493" t="s">
        <v>12</v>
      </c>
      <c r="C1493" t="s">
        <v>785</v>
      </c>
      <c r="D1493" s="2">
        <v>82040.259999999995</v>
      </c>
      <c r="E1493" s="2">
        <v>0</v>
      </c>
      <c r="F1493" s="2">
        <v>0</v>
      </c>
    </row>
    <row r="1494" spans="1:6" x14ac:dyDescent="0.25">
      <c r="A1494" s="4">
        <v>44454</v>
      </c>
      <c r="B1494" t="s">
        <v>12</v>
      </c>
      <c r="C1494" t="s">
        <v>1064</v>
      </c>
      <c r="D1494" s="2">
        <v>930442.23</v>
      </c>
      <c r="E1494" s="2">
        <v>0</v>
      </c>
      <c r="F1494" s="2">
        <v>0</v>
      </c>
    </row>
    <row r="1495" spans="1:6" x14ac:dyDescent="0.25">
      <c r="A1495" s="4">
        <v>44454</v>
      </c>
      <c r="B1495" t="s">
        <v>12</v>
      </c>
      <c r="C1495" t="s">
        <v>29</v>
      </c>
      <c r="D1495" s="2">
        <v>0</v>
      </c>
      <c r="E1495" s="2">
        <v>0</v>
      </c>
      <c r="F1495" s="2">
        <v>30000</v>
      </c>
    </row>
    <row r="1496" spans="1:6" x14ac:dyDescent="0.25">
      <c r="A1496" s="4">
        <v>44454</v>
      </c>
      <c r="B1496" t="s">
        <v>12</v>
      </c>
      <c r="C1496" t="s">
        <v>32</v>
      </c>
      <c r="D1496" s="2">
        <v>0</v>
      </c>
      <c r="E1496" s="2">
        <v>0</v>
      </c>
      <c r="F1496" s="2">
        <v>30000</v>
      </c>
    </row>
    <row r="1497" spans="1:6" x14ac:dyDescent="0.25">
      <c r="A1497" s="4">
        <v>44455</v>
      </c>
      <c r="B1497" t="s">
        <v>12</v>
      </c>
      <c r="C1497" t="s">
        <v>1065</v>
      </c>
      <c r="D1497" s="2">
        <v>0.61</v>
      </c>
      <c r="E1497" s="2">
        <v>0</v>
      </c>
      <c r="F1497" s="2">
        <v>0</v>
      </c>
    </row>
    <row r="1498" spans="1:6" x14ac:dyDescent="0.25">
      <c r="A1498" s="4">
        <v>44455</v>
      </c>
      <c r="B1498" t="s">
        <v>12</v>
      </c>
      <c r="C1498" t="s">
        <v>1066</v>
      </c>
      <c r="D1498" s="2">
        <v>0</v>
      </c>
      <c r="E1498" s="2">
        <v>-36875.53</v>
      </c>
      <c r="F1498" s="2">
        <v>0</v>
      </c>
    </row>
    <row r="1499" spans="1:6" x14ac:dyDescent="0.25">
      <c r="A1499" s="4">
        <v>44455</v>
      </c>
      <c r="B1499" t="s">
        <v>12</v>
      </c>
      <c r="C1499" t="s">
        <v>1067</v>
      </c>
      <c r="D1499" s="2">
        <v>0</v>
      </c>
      <c r="E1499" s="2">
        <v>-1049841.02</v>
      </c>
      <c r="F1499" s="2">
        <v>0</v>
      </c>
    </row>
    <row r="1500" spans="1:6" x14ac:dyDescent="0.25">
      <c r="A1500" s="4">
        <v>44455</v>
      </c>
      <c r="B1500" t="s">
        <v>12</v>
      </c>
      <c r="C1500" t="s">
        <v>1068</v>
      </c>
      <c r="D1500" s="2">
        <v>0</v>
      </c>
      <c r="E1500" s="2">
        <v>-12108.39</v>
      </c>
      <c r="F1500" s="2">
        <v>0</v>
      </c>
    </row>
    <row r="1501" spans="1:6" x14ac:dyDescent="0.25">
      <c r="A1501" s="4">
        <v>44455</v>
      </c>
      <c r="B1501" t="s">
        <v>12</v>
      </c>
      <c r="C1501" t="s">
        <v>1069</v>
      </c>
      <c r="D1501" s="2">
        <v>0</v>
      </c>
      <c r="E1501" s="2">
        <v>-162501.93</v>
      </c>
      <c r="F1501" s="2">
        <v>0</v>
      </c>
    </row>
    <row r="1502" spans="1:6" x14ac:dyDescent="0.25">
      <c r="A1502" s="4">
        <v>44455</v>
      </c>
      <c r="B1502" t="s">
        <v>12</v>
      </c>
      <c r="C1502" t="s">
        <v>1070</v>
      </c>
      <c r="D1502" s="2">
        <v>119405</v>
      </c>
      <c r="E1502" s="2">
        <v>0</v>
      </c>
      <c r="F1502" s="2">
        <v>0</v>
      </c>
    </row>
    <row r="1503" spans="1:6" x14ac:dyDescent="0.25">
      <c r="A1503" s="4">
        <v>44455</v>
      </c>
      <c r="B1503" t="s">
        <v>12</v>
      </c>
      <c r="C1503" t="s">
        <v>1071</v>
      </c>
      <c r="D1503" s="2">
        <v>1141921.26</v>
      </c>
      <c r="E1503" s="2">
        <v>0</v>
      </c>
      <c r="F1503" s="2">
        <v>0</v>
      </c>
    </row>
    <row r="1504" spans="1:6" x14ac:dyDescent="0.25">
      <c r="A1504" s="4">
        <v>44455</v>
      </c>
      <c r="B1504" t="s">
        <v>12</v>
      </c>
      <c r="C1504" t="s">
        <v>29</v>
      </c>
      <c r="D1504" s="2">
        <v>0</v>
      </c>
      <c r="E1504" s="2">
        <v>0</v>
      </c>
      <c r="F1504" s="2">
        <v>30000</v>
      </c>
    </row>
    <row r="1505" spans="1:6" x14ac:dyDescent="0.25">
      <c r="A1505" s="4">
        <v>44455</v>
      </c>
      <c r="B1505" t="s">
        <v>12</v>
      </c>
      <c r="C1505" t="s">
        <v>32</v>
      </c>
      <c r="D1505" s="2">
        <v>0</v>
      </c>
      <c r="E1505" s="2">
        <v>0</v>
      </c>
      <c r="F1505" s="2">
        <v>30000</v>
      </c>
    </row>
    <row r="1506" spans="1:6" x14ac:dyDescent="0.25">
      <c r="A1506" s="4">
        <v>44456</v>
      </c>
      <c r="B1506" t="s">
        <v>12</v>
      </c>
      <c r="C1506" t="s">
        <v>1072</v>
      </c>
      <c r="D1506" s="2">
        <v>0.55000000000000004</v>
      </c>
      <c r="E1506" s="2">
        <v>0</v>
      </c>
      <c r="F1506" s="2">
        <v>0</v>
      </c>
    </row>
    <row r="1507" spans="1:6" x14ac:dyDescent="0.25">
      <c r="A1507" s="4">
        <v>44456</v>
      </c>
      <c r="B1507" t="s">
        <v>12</v>
      </c>
      <c r="C1507" t="s">
        <v>1073</v>
      </c>
      <c r="D1507" s="2">
        <v>0</v>
      </c>
      <c r="E1507" s="2">
        <v>-927879.85</v>
      </c>
      <c r="F1507" s="2">
        <v>0</v>
      </c>
    </row>
    <row r="1508" spans="1:6" x14ac:dyDescent="0.25">
      <c r="A1508" s="4">
        <v>44456</v>
      </c>
      <c r="B1508" t="s">
        <v>12</v>
      </c>
      <c r="C1508" t="s">
        <v>1074</v>
      </c>
      <c r="D1508" s="2">
        <v>0</v>
      </c>
      <c r="E1508" s="2">
        <v>-122170.55</v>
      </c>
      <c r="F1508" s="2">
        <v>0</v>
      </c>
    </row>
    <row r="1509" spans="1:6" x14ac:dyDescent="0.25">
      <c r="A1509" s="4">
        <v>44456</v>
      </c>
      <c r="B1509" t="s">
        <v>12</v>
      </c>
      <c r="C1509" t="s">
        <v>1075</v>
      </c>
      <c r="D1509" s="2">
        <v>1050049.8500000001</v>
      </c>
      <c r="E1509" s="2">
        <v>0</v>
      </c>
      <c r="F1509" s="2">
        <v>0</v>
      </c>
    </row>
    <row r="1510" spans="1:6" x14ac:dyDescent="0.25">
      <c r="A1510" s="4">
        <v>44456</v>
      </c>
      <c r="B1510" t="s">
        <v>12</v>
      </c>
      <c r="C1510" t="s">
        <v>29</v>
      </c>
      <c r="D1510" s="2">
        <v>0</v>
      </c>
      <c r="E1510" s="2">
        <v>0</v>
      </c>
      <c r="F1510" s="2">
        <v>30000</v>
      </c>
    </row>
    <row r="1511" spans="1:6" x14ac:dyDescent="0.25">
      <c r="A1511" s="4">
        <v>44456</v>
      </c>
      <c r="B1511" t="s">
        <v>12</v>
      </c>
      <c r="C1511" t="s">
        <v>32</v>
      </c>
      <c r="D1511" s="2">
        <v>0</v>
      </c>
      <c r="E1511" s="2">
        <v>0</v>
      </c>
      <c r="F1511" s="2">
        <v>30000</v>
      </c>
    </row>
    <row r="1512" spans="1:6" x14ac:dyDescent="0.25">
      <c r="A1512" s="4">
        <v>44459</v>
      </c>
      <c r="B1512" t="s">
        <v>12</v>
      </c>
      <c r="C1512" t="s">
        <v>1076</v>
      </c>
      <c r="D1512" s="2">
        <v>0.6</v>
      </c>
      <c r="E1512" s="2">
        <v>0</v>
      </c>
      <c r="F1512" s="2">
        <v>0</v>
      </c>
    </row>
    <row r="1513" spans="1:6" x14ac:dyDescent="0.25">
      <c r="A1513" s="4">
        <v>44459</v>
      </c>
      <c r="B1513" t="s">
        <v>12</v>
      </c>
      <c r="C1513" t="s">
        <v>441</v>
      </c>
      <c r="D1513" s="2">
        <v>87</v>
      </c>
      <c r="E1513" s="2">
        <v>0</v>
      </c>
      <c r="F1513" s="2">
        <v>0</v>
      </c>
    </row>
    <row r="1514" spans="1:6" x14ac:dyDescent="0.25">
      <c r="A1514" s="4">
        <v>44459</v>
      </c>
      <c r="B1514" t="s">
        <v>12</v>
      </c>
      <c r="C1514" t="s">
        <v>1077</v>
      </c>
      <c r="D1514" s="2">
        <v>0</v>
      </c>
      <c r="E1514" s="2">
        <v>-889964.78</v>
      </c>
      <c r="F1514" s="2">
        <v>0</v>
      </c>
    </row>
    <row r="1515" spans="1:6" x14ac:dyDescent="0.25">
      <c r="A1515" s="4">
        <v>44459</v>
      </c>
      <c r="B1515" t="s">
        <v>12</v>
      </c>
      <c r="C1515" t="s">
        <v>1078</v>
      </c>
      <c r="D1515" s="2">
        <v>0</v>
      </c>
      <c r="E1515" s="2">
        <v>-223022.46</v>
      </c>
      <c r="F1515" s="2">
        <v>0</v>
      </c>
    </row>
    <row r="1516" spans="1:6" x14ac:dyDescent="0.25">
      <c r="A1516" s="4">
        <v>44459</v>
      </c>
      <c r="B1516" t="s">
        <v>12</v>
      </c>
      <c r="C1516" t="s">
        <v>455</v>
      </c>
      <c r="D1516" s="2">
        <v>0</v>
      </c>
      <c r="E1516" s="2">
        <v>-2016.74</v>
      </c>
      <c r="F1516" s="2">
        <v>0</v>
      </c>
    </row>
    <row r="1517" spans="1:6" x14ac:dyDescent="0.25">
      <c r="A1517" s="4">
        <v>44459</v>
      </c>
      <c r="B1517" t="s">
        <v>12</v>
      </c>
      <c r="C1517" t="s">
        <v>971</v>
      </c>
      <c r="D1517" s="2">
        <v>186851.96</v>
      </c>
      <c r="E1517" s="2">
        <v>0</v>
      </c>
      <c r="F1517" s="2">
        <v>0</v>
      </c>
    </row>
    <row r="1518" spans="1:6" x14ac:dyDescent="0.25">
      <c r="A1518" s="4">
        <v>44459</v>
      </c>
      <c r="B1518" t="s">
        <v>12</v>
      </c>
      <c r="C1518" t="s">
        <v>1079</v>
      </c>
      <c r="D1518" s="2">
        <v>928064.42</v>
      </c>
      <c r="E1518" s="2">
        <v>0</v>
      </c>
      <c r="F1518" s="2">
        <v>0</v>
      </c>
    </row>
    <row r="1519" spans="1:6" x14ac:dyDescent="0.25">
      <c r="A1519" s="4">
        <v>44459</v>
      </c>
      <c r="B1519" t="s">
        <v>12</v>
      </c>
      <c r="C1519" t="s">
        <v>29</v>
      </c>
      <c r="D1519" s="2">
        <v>0</v>
      </c>
      <c r="E1519" s="2">
        <v>0</v>
      </c>
      <c r="F1519" s="2">
        <v>30000</v>
      </c>
    </row>
    <row r="1520" spans="1:6" x14ac:dyDescent="0.25">
      <c r="A1520" s="4">
        <v>44459</v>
      </c>
      <c r="B1520" t="s">
        <v>12</v>
      </c>
      <c r="C1520" t="s">
        <v>32</v>
      </c>
      <c r="D1520" s="2">
        <v>0</v>
      </c>
      <c r="E1520" s="2">
        <v>0</v>
      </c>
      <c r="F1520" s="2">
        <v>30000</v>
      </c>
    </row>
    <row r="1521" spans="1:6" x14ac:dyDescent="0.25">
      <c r="A1521" s="4">
        <v>44460</v>
      </c>
      <c r="B1521" t="s">
        <v>12</v>
      </c>
      <c r="C1521" t="s">
        <v>1080</v>
      </c>
      <c r="D1521" s="2">
        <v>0</v>
      </c>
      <c r="E1521" s="2">
        <v>-890141.82</v>
      </c>
      <c r="F1521" s="2">
        <v>0</v>
      </c>
    </row>
    <row r="1522" spans="1:6" x14ac:dyDescent="0.25">
      <c r="A1522" s="4">
        <v>44460</v>
      </c>
      <c r="B1522" t="s">
        <v>12</v>
      </c>
      <c r="C1522" t="s">
        <v>1081</v>
      </c>
      <c r="D1522" s="2">
        <v>890141.82</v>
      </c>
      <c r="E1522" s="2">
        <v>0</v>
      </c>
      <c r="F1522" s="2">
        <v>0</v>
      </c>
    </row>
    <row r="1523" spans="1:6" x14ac:dyDescent="0.25">
      <c r="A1523" s="4">
        <v>44460</v>
      </c>
      <c r="B1523" t="s">
        <v>12</v>
      </c>
      <c r="C1523" t="s">
        <v>29</v>
      </c>
      <c r="D1523" s="2">
        <v>0</v>
      </c>
      <c r="E1523" s="2">
        <v>0</v>
      </c>
      <c r="F1523" s="2">
        <v>30000</v>
      </c>
    </row>
    <row r="1524" spans="1:6" x14ac:dyDescent="0.25">
      <c r="A1524" s="4">
        <v>44460</v>
      </c>
      <c r="B1524" t="s">
        <v>12</v>
      </c>
      <c r="C1524" t="s">
        <v>32</v>
      </c>
      <c r="D1524" s="2">
        <v>0</v>
      </c>
      <c r="E1524" s="2">
        <v>0</v>
      </c>
      <c r="F1524" s="2">
        <v>30000</v>
      </c>
    </row>
    <row r="1525" spans="1:6" x14ac:dyDescent="0.25">
      <c r="A1525" s="4">
        <v>44461</v>
      </c>
      <c r="B1525" t="s">
        <v>12</v>
      </c>
      <c r="C1525" t="s">
        <v>1082</v>
      </c>
      <c r="D1525" s="2">
        <v>0.72</v>
      </c>
      <c r="E1525" s="2">
        <v>0</v>
      </c>
      <c r="F1525" s="2">
        <v>0</v>
      </c>
    </row>
    <row r="1526" spans="1:6" x14ac:dyDescent="0.25">
      <c r="A1526" s="4">
        <v>44461</v>
      </c>
      <c r="B1526" t="s">
        <v>12</v>
      </c>
      <c r="C1526" t="s">
        <v>1083</v>
      </c>
      <c r="D1526" s="2">
        <v>0</v>
      </c>
      <c r="E1526" s="2">
        <v>-938155.77</v>
      </c>
      <c r="F1526" s="2">
        <v>0</v>
      </c>
    </row>
    <row r="1527" spans="1:6" x14ac:dyDescent="0.25">
      <c r="A1527" s="4">
        <v>44461</v>
      </c>
      <c r="B1527" t="s">
        <v>12</v>
      </c>
      <c r="C1527" t="s">
        <v>1084</v>
      </c>
      <c r="D1527" s="2">
        <v>0</v>
      </c>
      <c r="E1527" s="2">
        <v>-18879.169999999998</v>
      </c>
      <c r="F1527" s="2">
        <v>0</v>
      </c>
    </row>
    <row r="1528" spans="1:6" x14ac:dyDescent="0.25">
      <c r="A1528" s="4">
        <v>44461</v>
      </c>
      <c r="B1528" t="s">
        <v>12</v>
      </c>
      <c r="C1528" t="s">
        <v>823</v>
      </c>
      <c r="D1528" s="2">
        <v>66715.34</v>
      </c>
      <c r="E1528" s="2">
        <v>0</v>
      </c>
      <c r="F1528" s="2">
        <v>0</v>
      </c>
    </row>
    <row r="1529" spans="1:6" x14ac:dyDescent="0.25">
      <c r="A1529" s="4">
        <v>44461</v>
      </c>
      <c r="B1529" t="s">
        <v>12</v>
      </c>
      <c r="C1529" t="s">
        <v>1085</v>
      </c>
      <c r="D1529" s="2">
        <v>890318.88</v>
      </c>
      <c r="E1529" s="2">
        <v>0</v>
      </c>
      <c r="F1529" s="2">
        <v>0</v>
      </c>
    </row>
    <row r="1530" spans="1:6" x14ac:dyDescent="0.25">
      <c r="A1530" s="4">
        <v>44461</v>
      </c>
      <c r="B1530" t="s">
        <v>12</v>
      </c>
      <c r="C1530" t="s">
        <v>29</v>
      </c>
      <c r="D1530" s="2">
        <v>0</v>
      </c>
      <c r="E1530" s="2">
        <v>0</v>
      </c>
      <c r="F1530" s="2">
        <v>30000</v>
      </c>
    </row>
    <row r="1531" spans="1:6" x14ac:dyDescent="0.25">
      <c r="A1531" s="4">
        <v>44461</v>
      </c>
      <c r="B1531" t="s">
        <v>12</v>
      </c>
      <c r="C1531" t="s">
        <v>32</v>
      </c>
      <c r="D1531" s="2">
        <v>0</v>
      </c>
      <c r="E1531" s="2">
        <v>0</v>
      </c>
      <c r="F1531" s="2">
        <v>30000</v>
      </c>
    </row>
    <row r="1532" spans="1:6" x14ac:dyDescent="0.25">
      <c r="A1532" s="4">
        <v>44462</v>
      </c>
      <c r="B1532" t="s">
        <v>12</v>
      </c>
      <c r="C1532" t="s">
        <v>1086</v>
      </c>
      <c r="D1532" s="2">
        <v>0.69</v>
      </c>
      <c r="E1532" s="2">
        <v>0</v>
      </c>
      <c r="F1532" s="2">
        <v>0</v>
      </c>
    </row>
    <row r="1533" spans="1:6" x14ac:dyDescent="0.25">
      <c r="A1533" s="4">
        <v>44462</v>
      </c>
      <c r="B1533" t="s">
        <v>12</v>
      </c>
      <c r="C1533" t="s">
        <v>1087</v>
      </c>
      <c r="D1533" s="2">
        <v>0</v>
      </c>
      <c r="E1533" s="2">
        <v>-953839.36</v>
      </c>
      <c r="F1533" s="2">
        <v>0</v>
      </c>
    </row>
    <row r="1534" spans="1:6" x14ac:dyDescent="0.25">
      <c r="A1534" s="4">
        <v>44462</v>
      </c>
      <c r="B1534" t="s">
        <v>12</v>
      </c>
      <c r="C1534" t="s">
        <v>1088</v>
      </c>
      <c r="D1534" s="2">
        <v>938342.39</v>
      </c>
      <c r="E1534" s="2">
        <v>0</v>
      </c>
      <c r="F1534" s="2">
        <v>0</v>
      </c>
    </row>
    <row r="1535" spans="1:6" x14ac:dyDescent="0.25">
      <c r="A1535" s="4">
        <v>44462</v>
      </c>
      <c r="B1535" t="s">
        <v>12</v>
      </c>
      <c r="C1535" t="s">
        <v>1089</v>
      </c>
      <c r="D1535" s="2">
        <v>15496.28</v>
      </c>
      <c r="E1535" s="2">
        <v>0</v>
      </c>
      <c r="F1535" s="2">
        <v>0</v>
      </c>
    </row>
    <row r="1536" spans="1:6" x14ac:dyDescent="0.25">
      <c r="A1536" s="4">
        <v>44462</v>
      </c>
      <c r="B1536" t="s">
        <v>12</v>
      </c>
      <c r="C1536" t="s">
        <v>29</v>
      </c>
      <c r="D1536" s="2">
        <v>0</v>
      </c>
      <c r="E1536" s="2">
        <v>0</v>
      </c>
      <c r="F1536" s="2">
        <v>30000</v>
      </c>
    </row>
    <row r="1537" spans="1:6" x14ac:dyDescent="0.25">
      <c r="A1537" s="4">
        <v>44462</v>
      </c>
      <c r="B1537" t="s">
        <v>12</v>
      </c>
      <c r="C1537" t="s">
        <v>32</v>
      </c>
      <c r="D1537" s="2">
        <v>0</v>
      </c>
      <c r="E1537" s="2">
        <v>0</v>
      </c>
      <c r="F1537" s="2">
        <v>30000</v>
      </c>
    </row>
    <row r="1538" spans="1:6" x14ac:dyDescent="0.25">
      <c r="A1538" s="4">
        <v>44463</v>
      </c>
      <c r="B1538" t="s">
        <v>12</v>
      </c>
      <c r="C1538" t="s">
        <v>1090</v>
      </c>
      <c r="D1538" s="2">
        <v>0.57999999999999996</v>
      </c>
      <c r="E1538" s="2">
        <v>0</v>
      </c>
      <c r="F1538" s="2">
        <v>0</v>
      </c>
    </row>
    <row r="1539" spans="1:6" x14ac:dyDescent="0.25">
      <c r="A1539" s="4">
        <v>44463</v>
      </c>
      <c r="B1539" t="s">
        <v>12</v>
      </c>
      <c r="C1539" t="s">
        <v>1091</v>
      </c>
      <c r="D1539" s="2">
        <v>0</v>
      </c>
      <c r="E1539" s="2">
        <v>-1114747.8600000001</v>
      </c>
      <c r="F1539" s="2">
        <v>0</v>
      </c>
    </row>
    <row r="1540" spans="1:6" x14ac:dyDescent="0.25">
      <c r="A1540" s="4">
        <v>44463</v>
      </c>
      <c r="B1540" t="s">
        <v>12</v>
      </c>
      <c r="C1540" t="s">
        <v>694</v>
      </c>
      <c r="D1540" s="2">
        <v>25759.81</v>
      </c>
      <c r="E1540" s="2">
        <v>0</v>
      </c>
      <c r="F1540" s="2">
        <v>0</v>
      </c>
    </row>
    <row r="1541" spans="1:6" x14ac:dyDescent="0.25">
      <c r="A1541" s="4">
        <v>44463</v>
      </c>
      <c r="B1541" t="s">
        <v>12</v>
      </c>
      <c r="C1541" t="s">
        <v>1092</v>
      </c>
      <c r="D1541" s="2">
        <v>954064.93</v>
      </c>
      <c r="E1541" s="2">
        <v>0</v>
      </c>
      <c r="F1541" s="2">
        <v>0</v>
      </c>
    </row>
    <row r="1542" spans="1:6" x14ac:dyDescent="0.25">
      <c r="A1542" s="4">
        <v>44463</v>
      </c>
      <c r="B1542" t="s">
        <v>12</v>
      </c>
      <c r="C1542" t="s">
        <v>1093</v>
      </c>
      <c r="D1542" s="2">
        <v>134922.54</v>
      </c>
      <c r="E1542" s="2">
        <v>0</v>
      </c>
      <c r="F1542" s="2">
        <v>0</v>
      </c>
    </row>
    <row r="1543" spans="1:6" x14ac:dyDescent="0.25">
      <c r="A1543" s="4">
        <v>44463</v>
      </c>
      <c r="B1543" t="s">
        <v>12</v>
      </c>
      <c r="C1543" t="s">
        <v>29</v>
      </c>
      <c r="D1543" s="2">
        <v>0</v>
      </c>
      <c r="E1543" s="2">
        <v>0</v>
      </c>
      <c r="F1543" s="2">
        <v>30000</v>
      </c>
    </row>
    <row r="1544" spans="1:6" x14ac:dyDescent="0.25">
      <c r="A1544" s="4">
        <v>44463</v>
      </c>
      <c r="B1544" t="s">
        <v>12</v>
      </c>
      <c r="C1544" t="s">
        <v>32</v>
      </c>
      <c r="D1544" s="2">
        <v>0</v>
      </c>
      <c r="E1544" s="2">
        <v>0</v>
      </c>
      <c r="F1544" s="2">
        <v>30000</v>
      </c>
    </row>
    <row r="1545" spans="1:6" x14ac:dyDescent="0.25">
      <c r="A1545" s="4">
        <v>44466</v>
      </c>
      <c r="B1545" t="s">
        <v>12</v>
      </c>
      <c r="C1545" t="s">
        <v>1094</v>
      </c>
      <c r="D1545" s="2">
        <v>0.57999999999999996</v>
      </c>
      <c r="E1545" s="2">
        <v>0</v>
      </c>
      <c r="F1545" s="2">
        <v>0</v>
      </c>
    </row>
    <row r="1546" spans="1:6" x14ac:dyDescent="0.25">
      <c r="A1546" s="4">
        <v>44466</v>
      </c>
      <c r="B1546" t="s">
        <v>12</v>
      </c>
      <c r="C1546" t="s">
        <v>836</v>
      </c>
      <c r="D1546" s="2">
        <v>333.99</v>
      </c>
      <c r="E1546" s="2">
        <v>0</v>
      </c>
      <c r="F1546" s="2">
        <v>0</v>
      </c>
    </row>
    <row r="1547" spans="1:6" x14ac:dyDescent="0.25">
      <c r="A1547" s="4">
        <v>44466</v>
      </c>
      <c r="B1547" t="s">
        <v>12</v>
      </c>
      <c r="C1547" t="s">
        <v>1095</v>
      </c>
      <c r="D1547" s="2">
        <v>0</v>
      </c>
      <c r="E1547" s="2">
        <v>-1198158.21</v>
      </c>
      <c r="F1547" s="2">
        <v>0</v>
      </c>
    </row>
    <row r="1548" spans="1:6" x14ac:dyDescent="0.25">
      <c r="A1548" s="4">
        <v>44466</v>
      </c>
      <c r="B1548" t="s">
        <v>12</v>
      </c>
      <c r="C1548" t="s">
        <v>838</v>
      </c>
      <c r="D1548" s="2">
        <v>0</v>
      </c>
      <c r="E1548" s="2">
        <v>-395.01</v>
      </c>
      <c r="F1548" s="2">
        <v>0</v>
      </c>
    </row>
    <row r="1549" spans="1:6" x14ac:dyDescent="0.25">
      <c r="A1549" s="4">
        <v>44466</v>
      </c>
      <c r="B1549" t="s">
        <v>12</v>
      </c>
      <c r="C1549" t="s">
        <v>838</v>
      </c>
      <c r="D1549" s="2">
        <v>0</v>
      </c>
      <c r="E1549" s="2">
        <v>-395.01</v>
      </c>
      <c r="F1549" s="2">
        <v>0</v>
      </c>
    </row>
    <row r="1550" spans="1:6" x14ac:dyDescent="0.25">
      <c r="A1550" s="4">
        <v>44466</v>
      </c>
      <c r="B1550" t="s">
        <v>12</v>
      </c>
      <c r="C1550" t="s">
        <v>1096</v>
      </c>
      <c r="D1550" s="2">
        <v>1115011.49</v>
      </c>
      <c r="E1550" s="2">
        <v>0</v>
      </c>
      <c r="F1550" s="2">
        <v>0</v>
      </c>
    </row>
    <row r="1551" spans="1:6" x14ac:dyDescent="0.25">
      <c r="A1551" s="4">
        <v>44466</v>
      </c>
      <c r="B1551" t="s">
        <v>12</v>
      </c>
      <c r="C1551" t="s">
        <v>1097</v>
      </c>
      <c r="D1551" s="2">
        <v>0</v>
      </c>
      <c r="E1551" s="2">
        <v>-33.549999999999997</v>
      </c>
      <c r="F1551" s="2">
        <v>0</v>
      </c>
    </row>
    <row r="1552" spans="1:6" x14ac:dyDescent="0.25">
      <c r="A1552" s="4">
        <v>44466</v>
      </c>
      <c r="B1552" t="s">
        <v>12</v>
      </c>
      <c r="C1552" t="s">
        <v>1098</v>
      </c>
      <c r="D1552" s="2">
        <v>83635.72</v>
      </c>
      <c r="E1552" s="2">
        <v>0</v>
      </c>
      <c r="F1552" s="2">
        <v>0</v>
      </c>
    </row>
    <row r="1553" spans="1:6" x14ac:dyDescent="0.25">
      <c r="A1553" s="4">
        <v>44466</v>
      </c>
      <c r="B1553" t="s">
        <v>12</v>
      </c>
      <c r="C1553" t="s">
        <v>29</v>
      </c>
      <c r="D1553" s="2">
        <v>0</v>
      </c>
      <c r="E1553" s="2">
        <v>0</v>
      </c>
      <c r="F1553" s="2">
        <v>30000</v>
      </c>
    </row>
    <row r="1554" spans="1:6" x14ac:dyDescent="0.25">
      <c r="A1554" s="4">
        <v>44466</v>
      </c>
      <c r="B1554" t="s">
        <v>12</v>
      </c>
      <c r="C1554" t="s">
        <v>32</v>
      </c>
      <c r="D1554" s="2">
        <v>0</v>
      </c>
      <c r="E1554" s="2">
        <v>0</v>
      </c>
      <c r="F1554" s="2">
        <v>30000</v>
      </c>
    </row>
    <row r="1555" spans="1:6" x14ac:dyDescent="0.25">
      <c r="A1555" s="4">
        <v>44467</v>
      </c>
      <c r="B1555" t="s">
        <v>12</v>
      </c>
      <c r="C1555" t="s">
        <v>1099</v>
      </c>
      <c r="D1555" s="2">
        <v>0</v>
      </c>
      <c r="E1555" s="2">
        <v>-1.0900000000000001</v>
      </c>
      <c r="F1555" s="2">
        <v>0</v>
      </c>
    </row>
    <row r="1556" spans="1:6" x14ac:dyDescent="0.25">
      <c r="A1556" s="4">
        <v>44467</v>
      </c>
      <c r="B1556" t="s">
        <v>12</v>
      </c>
      <c r="C1556" t="s">
        <v>1100</v>
      </c>
      <c r="D1556" s="2">
        <v>0</v>
      </c>
      <c r="E1556" s="2">
        <v>-1336772.1100000001</v>
      </c>
      <c r="F1556" s="2">
        <v>0</v>
      </c>
    </row>
    <row r="1557" spans="1:6" x14ac:dyDescent="0.25">
      <c r="A1557" s="4">
        <v>44467</v>
      </c>
      <c r="B1557" t="s">
        <v>12</v>
      </c>
      <c r="C1557" t="s">
        <v>1101</v>
      </c>
      <c r="D1557" s="2">
        <v>1198441.56</v>
      </c>
      <c r="E1557" s="2">
        <v>0</v>
      </c>
      <c r="F1557" s="2">
        <v>0</v>
      </c>
    </row>
    <row r="1558" spans="1:6" x14ac:dyDescent="0.25">
      <c r="A1558" s="4">
        <v>44467</v>
      </c>
      <c r="B1558" t="s">
        <v>12</v>
      </c>
      <c r="C1558" t="s">
        <v>1102</v>
      </c>
      <c r="D1558" s="2">
        <v>138331.64000000001</v>
      </c>
      <c r="E1558" s="2">
        <v>0</v>
      </c>
      <c r="F1558" s="2">
        <v>0</v>
      </c>
    </row>
    <row r="1559" spans="1:6" x14ac:dyDescent="0.25">
      <c r="A1559" s="4">
        <v>44467</v>
      </c>
      <c r="B1559" t="s">
        <v>12</v>
      </c>
      <c r="C1559" t="s">
        <v>29</v>
      </c>
      <c r="D1559" s="2">
        <v>0</v>
      </c>
      <c r="E1559" s="2">
        <v>0</v>
      </c>
      <c r="F1559" s="2">
        <v>30000</v>
      </c>
    </row>
    <row r="1560" spans="1:6" x14ac:dyDescent="0.25">
      <c r="A1560" s="4">
        <v>44467</v>
      </c>
      <c r="B1560" t="s">
        <v>12</v>
      </c>
      <c r="C1560" t="s">
        <v>32</v>
      </c>
      <c r="D1560" s="2">
        <v>0</v>
      </c>
      <c r="E1560" s="2">
        <v>0</v>
      </c>
      <c r="F1560" s="2">
        <v>30000</v>
      </c>
    </row>
    <row r="1561" spans="1:6" x14ac:dyDescent="0.25">
      <c r="A1561" s="4">
        <v>44468</v>
      </c>
      <c r="B1561" t="s">
        <v>12</v>
      </c>
      <c r="C1561" t="s">
        <v>1103</v>
      </c>
      <c r="D1561" s="2">
        <v>0.59</v>
      </c>
      <c r="E1561" s="2">
        <v>0</v>
      </c>
      <c r="F1561" s="2">
        <v>0</v>
      </c>
    </row>
    <row r="1562" spans="1:6" x14ac:dyDescent="0.25">
      <c r="A1562" s="4">
        <v>44468</v>
      </c>
      <c r="B1562" t="s">
        <v>12</v>
      </c>
      <c r="C1562" t="s">
        <v>1104</v>
      </c>
      <c r="D1562" s="2">
        <v>0</v>
      </c>
      <c r="E1562" s="2">
        <v>-1397420.05</v>
      </c>
      <c r="F1562" s="2">
        <v>0</v>
      </c>
    </row>
    <row r="1563" spans="1:6" x14ac:dyDescent="0.25">
      <c r="A1563" s="4">
        <v>44468</v>
      </c>
      <c r="B1563" t="s">
        <v>12</v>
      </c>
      <c r="C1563" t="s">
        <v>1105</v>
      </c>
      <c r="D1563" s="2">
        <v>1337088.24</v>
      </c>
      <c r="E1563" s="2">
        <v>0</v>
      </c>
      <c r="F1563" s="2">
        <v>0</v>
      </c>
    </row>
    <row r="1564" spans="1:6" x14ac:dyDescent="0.25">
      <c r="A1564" s="4">
        <v>44468</v>
      </c>
      <c r="B1564" t="s">
        <v>12</v>
      </c>
      <c r="C1564" t="s">
        <v>1106</v>
      </c>
      <c r="D1564" s="2">
        <v>22316.55</v>
      </c>
      <c r="E1564" s="2">
        <v>0</v>
      </c>
      <c r="F1564" s="2">
        <v>0</v>
      </c>
    </row>
    <row r="1565" spans="1:6" x14ac:dyDescent="0.25">
      <c r="A1565" s="4">
        <v>44468</v>
      </c>
      <c r="B1565" t="s">
        <v>12</v>
      </c>
      <c r="C1565" t="s">
        <v>1106</v>
      </c>
      <c r="D1565" s="2">
        <v>38014.67</v>
      </c>
      <c r="E1565" s="2">
        <v>0</v>
      </c>
      <c r="F1565" s="2">
        <v>0</v>
      </c>
    </row>
    <row r="1566" spans="1:6" x14ac:dyDescent="0.25">
      <c r="A1566" s="4">
        <v>44468</v>
      </c>
      <c r="B1566" t="s">
        <v>12</v>
      </c>
      <c r="C1566" t="s">
        <v>29</v>
      </c>
      <c r="D1566" s="2">
        <v>0</v>
      </c>
      <c r="E1566" s="2">
        <v>0</v>
      </c>
      <c r="F1566" s="2">
        <v>30000</v>
      </c>
    </row>
    <row r="1567" spans="1:6" x14ac:dyDescent="0.25">
      <c r="A1567" s="4">
        <v>44468</v>
      </c>
      <c r="B1567" t="s">
        <v>12</v>
      </c>
      <c r="C1567" t="s">
        <v>32</v>
      </c>
      <c r="D1567" s="2">
        <v>0</v>
      </c>
      <c r="E1567" s="2">
        <v>0</v>
      </c>
      <c r="F1567" s="2">
        <v>30000</v>
      </c>
    </row>
    <row r="1568" spans="1:6" x14ac:dyDescent="0.25">
      <c r="A1568" s="4">
        <v>44469</v>
      </c>
      <c r="B1568" t="s">
        <v>12</v>
      </c>
      <c r="C1568" t="s">
        <v>1107</v>
      </c>
      <c r="D1568" s="2">
        <v>0.61</v>
      </c>
      <c r="E1568" s="2">
        <v>0</v>
      </c>
      <c r="F1568" s="2">
        <v>0</v>
      </c>
    </row>
    <row r="1569" spans="1:6" x14ac:dyDescent="0.25">
      <c r="A1569" s="4">
        <v>44469</v>
      </c>
      <c r="B1569" t="s">
        <v>12</v>
      </c>
      <c r="C1569" t="s">
        <v>1108</v>
      </c>
      <c r="D1569" s="2">
        <v>0</v>
      </c>
      <c r="E1569" s="2">
        <v>-1413912.43</v>
      </c>
      <c r="F1569" s="2">
        <v>0</v>
      </c>
    </row>
    <row r="1570" spans="1:6" x14ac:dyDescent="0.25">
      <c r="A1570" s="4">
        <v>44469</v>
      </c>
      <c r="B1570" t="s">
        <v>12</v>
      </c>
      <c r="C1570" t="s">
        <v>1109</v>
      </c>
      <c r="D1570" s="2">
        <v>1397750.53</v>
      </c>
      <c r="E1570" s="2">
        <v>0</v>
      </c>
      <c r="F1570" s="2">
        <v>0</v>
      </c>
    </row>
    <row r="1571" spans="1:6" x14ac:dyDescent="0.25">
      <c r="A1571" s="4">
        <v>44469</v>
      </c>
      <c r="B1571" t="s">
        <v>12</v>
      </c>
      <c r="C1571" t="s">
        <v>1110</v>
      </c>
      <c r="D1571" s="2">
        <v>16161.29</v>
      </c>
      <c r="E1571" s="2">
        <v>0</v>
      </c>
      <c r="F1571" s="2">
        <v>0</v>
      </c>
    </row>
    <row r="1572" spans="1:6" x14ac:dyDescent="0.25">
      <c r="A1572" s="4">
        <v>44469</v>
      </c>
      <c r="B1572" t="s">
        <v>12</v>
      </c>
      <c r="C1572" t="s">
        <v>29</v>
      </c>
      <c r="D1572" s="2">
        <v>0</v>
      </c>
      <c r="E1572" s="2">
        <v>0</v>
      </c>
      <c r="F1572" s="2">
        <v>30000</v>
      </c>
    </row>
    <row r="1573" spans="1:6" x14ac:dyDescent="0.25">
      <c r="A1573" s="4">
        <v>44469</v>
      </c>
      <c r="B1573" t="s">
        <v>12</v>
      </c>
      <c r="C1573" t="s">
        <v>32</v>
      </c>
      <c r="D1573" s="2">
        <v>0</v>
      </c>
      <c r="E1573" s="2">
        <v>0</v>
      </c>
      <c r="F1573" s="2">
        <v>30000</v>
      </c>
    </row>
    <row r="1574" spans="1:6" x14ac:dyDescent="0.25">
      <c r="A1574" s="4">
        <v>44470</v>
      </c>
      <c r="B1574" t="s">
        <v>12</v>
      </c>
      <c r="C1574" t="s">
        <v>1111</v>
      </c>
      <c r="D1574" s="2">
        <v>0.55000000000000004</v>
      </c>
      <c r="E1574" s="2">
        <v>0</v>
      </c>
      <c r="F1574" s="2">
        <v>0</v>
      </c>
    </row>
    <row r="1575" spans="1:6" x14ac:dyDescent="0.25">
      <c r="A1575" s="4">
        <v>44470</v>
      </c>
      <c r="B1575" t="s">
        <v>12</v>
      </c>
      <c r="C1575" t="s">
        <v>1112</v>
      </c>
      <c r="D1575" s="2">
        <v>0</v>
      </c>
      <c r="E1575" s="2">
        <v>-1560550.5</v>
      </c>
      <c r="F1575" s="2">
        <v>0</v>
      </c>
    </row>
    <row r="1576" spans="1:6" x14ac:dyDescent="0.25">
      <c r="A1576" s="4">
        <v>44470</v>
      </c>
      <c r="B1576" t="s">
        <v>12</v>
      </c>
      <c r="C1576" t="s">
        <v>1113</v>
      </c>
      <c r="D1576" s="2">
        <v>1414246.81</v>
      </c>
      <c r="E1576" s="2">
        <v>0</v>
      </c>
      <c r="F1576" s="2">
        <v>0</v>
      </c>
    </row>
    <row r="1577" spans="1:6" x14ac:dyDescent="0.25">
      <c r="A1577" s="4">
        <v>44470</v>
      </c>
      <c r="B1577" t="s">
        <v>12</v>
      </c>
      <c r="C1577" t="s">
        <v>1114</v>
      </c>
      <c r="D1577" s="2">
        <v>146303.14000000001</v>
      </c>
      <c r="E1577" s="2">
        <v>0</v>
      </c>
      <c r="F1577" s="2">
        <v>0</v>
      </c>
    </row>
    <row r="1578" spans="1:6" x14ac:dyDescent="0.25">
      <c r="A1578" s="4">
        <v>44470</v>
      </c>
      <c r="B1578" t="s">
        <v>12</v>
      </c>
      <c r="C1578" t="s">
        <v>29</v>
      </c>
      <c r="D1578" s="2">
        <v>0</v>
      </c>
      <c r="E1578" s="2">
        <v>0</v>
      </c>
      <c r="F1578" s="2">
        <v>30000</v>
      </c>
    </row>
    <row r="1579" spans="1:6" x14ac:dyDescent="0.25">
      <c r="A1579" s="4">
        <v>44470</v>
      </c>
      <c r="B1579" t="s">
        <v>12</v>
      </c>
      <c r="C1579" t="s">
        <v>32</v>
      </c>
      <c r="D1579" s="2">
        <v>0</v>
      </c>
      <c r="E1579" s="2">
        <v>0</v>
      </c>
      <c r="F1579" s="2">
        <v>30000</v>
      </c>
    </row>
    <row r="1580" spans="1:6" x14ac:dyDescent="0.25">
      <c r="A1580" s="4">
        <v>44473</v>
      </c>
      <c r="B1580" t="s">
        <v>12</v>
      </c>
      <c r="C1580" t="s">
        <v>1115</v>
      </c>
      <c r="D1580" s="2">
        <v>0.55000000000000004</v>
      </c>
      <c r="E1580" s="2">
        <v>0</v>
      </c>
      <c r="F1580" s="2">
        <v>0</v>
      </c>
    </row>
    <row r="1581" spans="1:6" x14ac:dyDescent="0.25">
      <c r="A1581" s="4">
        <v>44473</v>
      </c>
      <c r="B1581" t="s">
        <v>12</v>
      </c>
      <c r="C1581" t="s">
        <v>1116</v>
      </c>
      <c r="D1581" s="2">
        <v>0</v>
      </c>
      <c r="E1581" s="2">
        <v>-1665658.43</v>
      </c>
      <c r="F1581" s="2">
        <v>0</v>
      </c>
    </row>
    <row r="1582" spans="1:6" x14ac:dyDescent="0.25">
      <c r="A1582" s="4">
        <v>44473</v>
      </c>
      <c r="B1582" t="s">
        <v>12</v>
      </c>
      <c r="C1582" t="s">
        <v>1117</v>
      </c>
      <c r="D1582" s="2">
        <v>1560919.55</v>
      </c>
      <c r="E1582" s="2">
        <v>0</v>
      </c>
      <c r="F1582" s="2">
        <v>0</v>
      </c>
    </row>
    <row r="1583" spans="1:6" x14ac:dyDescent="0.25">
      <c r="A1583" s="4">
        <v>44473</v>
      </c>
      <c r="B1583" t="s">
        <v>12</v>
      </c>
      <c r="C1583" t="s">
        <v>1118</v>
      </c>
      <c r="D1583" s="2">
        <v>104738.33</v>
      </c>
      <c r="E1583" s="2">
        <v>0</v>
      </c>
      <c r="F1583" s="2">
        <v>0</v>
      </c>
    </row>
    <row r="1584" spans="1:6" x14ac:dyDescent="0.25">
      <c r="A1584" s="4">
        <v>44473</v>
      </c>
      <c r="B1584" t="s">
        <v>12</v>
      </c>
      <c r="C1584" t="s">
        <v>29</v>
      </c>
      <c r="D1584" s="2">
        <v>0</v>
      </c>
      <c r="E1584" s="2">
        <v>0</v>
      </c>
      <c r="F1584" s="2">
        <v>30000</v>
      </c>
    </row>
    <row r="1585" spans="1:6" x14ac:dyDescent="0.25">
      <c r="A1585" s="4">
        <v>44473</v>
      </c>
      <c r="B1585" t="s">
        <v>12</v>
      </c>
      <c r="C1585" t="s">
        <v>32</v>
      </c>
      <c r="D1585" s="2">
        <v>0</v>
      </c>
      <c r="E1585" s="2">
        <v>0</v>
      </c>
      <c r="F1585" s="2">
        <v>30000</v>
      </c>
    </row>
    <row r="1586" spans="1:6" x14ac:dyDescent="0.25">
      <c r="A1586" s="4">
        <v>44474</v>
      </c>
      <c r="B1586" t="s">
        <v>12</v>
      </c>
      <c r="C1586" t="s">
        <v>1119</v>
      </c>
      <c r="D1586" s="2">
        <v>0.67</v>
      </c>
      <c r="E1586" s="2">
        <v>0</v>
      </c>
      <c r="F1586" s="2">
        <v>0</v>
      </c>
    </row>
    <row r="1587" spans="1:6" x14ac:dyDescent="0.25">
      <c r="A1587" s="4">
        <v>44474</v>
      </c>
      <c r="B1587" t="s">
        <v>12</v>
      </c>
      <c r="C1587" t="s">
        <v>1120</v>
      </c>
      <c r="D1587" s="2">
        <v>0</v>
      </c>
      <c r="E1587" s="2">
        <v>-1710655.55</v>
      </c>
      <c r="F1587" s="2">
        <v>0</v>
      </c>
    </row>
    <row r="1588" spans="1:6" x14ac:dyDescent="0.25">
      <c r="A1588" s="4">
        <v>44474</v>
      </c>
      <c r="B1588" t="s">
        <v>12</v>
      </c>
      <c r="C1588" t="s">
        <v>1121</v>
      </c>
      <c r="D1588" s="2">
        <v>1666052.34</v>
      </c>
      <c r="E1588" s="2">
        <v>0</v>
      </c>
      <c r="F1588" s="2">
        <v>0</v>
      </c>
    </row>
    <row r="1589" spans="1:6" x14ac:dyDescent="0.25">
      <c r="A1589" s="4">
        <v>44474</v>
      </c>
      <c r="B1589" t="s">
        <v>12</v>
      </c>
      <c r="C1589" t="s">
        <v>1122</v>
      </c>
      <c r="D1589" s="2">
        <v>44602.54</v>
      </c>
      <c r="E1589" s="2">
        <v>0</v>
      </c>
      <c r="F1589" s="2">
        <v>0</v>
      </c>
    </row>
    <row r="1590" spans="1:6" x14ac:dyDescent="0.25">
      <c r="A1590" s="4">
        <v>44474</v>
      </c>
      <c r="B1590" t="s">
        <v>12</v>
      </c>
      <c r="C1590" t="s">
        <v>29</v>
      </c>
      <c r="D1590" s="2">
        <v>0</v>
      </c>
      <c r="E1590" s="2">
        <v>0</v>
      </c>
      <c r="F1590" s="2">
        <v>30000</v>
      </c>
    </row>
    <row r="1591" spans="1:6" x14ac:dyDescent="0.25">
      <c r="A1591" s="4">
        <v>44474</v>
      </c>
      <c r="B1591" t="s">
        <v>12</v>
      </c>
      <c r="C1591" t="s">
        <v>32</v>
      </c>
      <c r="D1591" s="2">
        <v>0</v>
      </c>
      <c r="E1591" s="2">
        <v>0</v>
      </c>
      <c r="F1591" s="2">
        <v>30000</v>
      </c>
    </row>
    <row r="1592" spans="1:6" x14ac:dyDescent="0.25">
      <c r="A1592" s="4">
        <v>44475</v>
      </c>
      <c r="B1592" t="s">
        <v>12</v>
      </c>
      <c r="C1592" t="s">
        <v>1123</v>
      </c>
      <c r="D1592" s="2">
        <v>0.18</v>
      </c>
      <c r="E1592" s="2">
        <v>0</v>
      </c>
      <c r="F1592" s="2">
        <v>0</v>
      </c>
    </row>
    <row r="1593" spans="1:6" x14ac:dyDescent="0.25">
      <c r="A1593" s="4">
        <v>44475</v>
      </c>
      <c r="B1593" t="s">
        <v>12</v>
      </c>
      <c r="C1593" t="s">
        <v>1124</v>
      </c>
      <c r="D1593" s="2">
        <v>0</v>
      </c>
      <c r="E1593" s="2">
        <v>-3795724.33</v>
      </c>
      <c r="F1593" s="2">
        <v>0</v>
      </c>
    </row>
    <row r="1594" spans="1:6" x14ac:dyDescent="0.25">
      <c r="A1594" s="4">
        <v>44475</v>
      </c>
      <c r="B1594" t="s">
        <v>12</v>
      </c>
      <c r="C1594" t="s">
        <v>1125</v>
      </c>
      <c r="D1594" s="2">
        <v>1711060.11</v>
      </c>
      <c r="E1594" s="2">
        <v>0</v>
      </c>
      <c r="F1594" s="2">
        <v>0</v>
      </c>
    </row>
    <row r="1595" spans="1:6" x14ac:dyDescent="0.25">
      <c r="A1595" s="4">
        <v>44475</v>
      </c>
      <c r="B1595" t="s">
        <v>12</v>
      </c>
      <c r="C1595" t="s">
        <v>1126</v>
      </c>
      <c r="D1595" s="2">
        <v>1933598.2</v>
      </c>
      <c r="E1595" s="2">
        <v>0</v>
      </c>
      <c r="F1595" s="2">
        <v>0</v>
      </c>
    </row>
    <row r="1596" spans="1:6" x14ac:dyDescent="0.25">
      <c r="A1596" s="4">
        <v>44475</v>
      </c>
      <c r="B1596" t="s">
        <v>12</v>
      </c>
      <c r="C1596" t="s">
        <v>1127</v>
      </c>
      <c r="D1596" s="2">
        <v>151065.84</v>
      </c>
      <c r="E1596" s="2">
        <v>0</v>
      </c>
      <c r="F1596" s="2">
        <v>0</v>
      </c>
    </row>
    <row r="1597" spans="1:6" x14ac:dyDescent="0.25">
      <c r="A1597" s="4">
        <v>44475</v>
      </c>
      <c r="B1597" t="s">
        <v>12</v>
      </c>
      <c r="C1597" t="s">
        <v>29</v>
      </c>
      <c r="D1597" s="2">
        <v>0</v>
      </c>
      <c r="E1597" s="2">
        <v>0</v>
      </c>
      <c r="F1597" s="2">
        <v>30000</v>
      </c>
    </row>
    <row r="1598" spans="1:6" x14ac:dyDescent="0.25">
      <c r="A1598" s="4">
        <v>44475</v>
      </c>
      <c r="B1598" t="s">
        <v>12</v>
      </c>
      <c r="C1598" t="s">
        <v>32</v>
      </c>
      <c r="D1598" s="2">
        <v>0</v>
      </c>
      <c r="E1598" s="2">
        <v>0</v>
      </c>
      <c r="F1598" s="2">
        <v>30000</v>
      </c>
    </row>
    <row r="1599" spans="1:6" x14ac:dyDescent="0.25">
      <c r="A1599" s="4">
        <v>44476</v>
      </c>
      <c r="B1599" t="s">
        <v>12</v>
      </c>
      <c r="C1599" t="s">
        <v>1128</v>
      </c>
      <c r="D1599" s="2">
        <v>0.18</v>
      </c>
      <c r="E1599" s="2">
        <v>0</v>
      </c>
      <c r="F1599" s="2">
        <v>0</v>
      </c>
    </row>
    <row r="1600" spans="1:6" x14ac:dyDescent="0.25">
      <c r="A1600" s="4">
        <v>44476</v>
      </c>
      <c r="B1600" t="s">
        <v>12</v>
      </c>
      <c r="C1600" t="s">
        <v>937</v>
      </c>
      <c r="D1600" s="2">
        <v>13.32</v>
      </c>
      <c r="E1600" s="2">
        <v>0</v>
      </c>
      <c r="F1600" s="2">
        <v>0</v>
      </c>
    </row>
    <row r="1601" spans="1:6" x14ac:dyDescent="0.25">
      <c r="A1601" s="4">
        <v>44476</v>
      </c>
      <c r="B1601" t="s">
        <v>12</v>
      </c>
      <c r="C1601" t="s">
        <v>1129</v>
      </c>
      <c r="D1601" s="2">
        <v>0</v>
      </c>
      <c r="E1601" s="2">
        <v>-6048352.4000000004</v>
      </c>
      <c r="F1601" s="2">
        <v>0</v>
      </c>
    </row>
    <row r="1602" spans="1:6" x14ac:dyDescent="0.25">
      <c r="A1602" s="4">
        <v>44476</v>
      </c>
      <c r="B1602" t="s">
        <v>12</v>
      </c>
      <c r="C1602" t="s">
        <v>939</v>
      </c>
      <c r="D1602" s="2">
        <v>0</v>
      </c>
      <c r="E1602" s="2">
        <v>-57.72</v>
      </c>
      <c r="F1602" s="2">
        <v>0</v>
      </c>
    </row>
    <row r="1603" spans="1:6" x14ac:dyDescent="0.25">
      <c r="A1603" s="4">
        <v>44476</v>
      </c>
      <c r="B1603" t="s">
        <v>12</v>
      </c>
      <c r="C1603" t="s">
        <v>862</v>
      </c>
      <c r="D1603" s="2">
        <v>66940.23</v>
      </c>
      <c r="E1603" s="2">
        <v>0</v>
      </c>
      <c r="F1603" s="2">
        <v>0</v>
      </c>
    </row>
    <row r="1604" spans="1:6" x14ac:dyDescent="0.25">
      <c r="A1604" s="4">
        <v>44476</v>
      </c>
      <c r="B1604" t="s">
        <v>12</v>
      </c>
      <c r="C1604" t="s">
        <v>742</v>
      </c>
      <c r="D1604" s="2">
        <v>90155</v>
      </c>
      <c r="E1604" s="2">
        <v>0</v>
      </c>
      <c r="F1604" s="2">
        <v>0</v>
      </c>
    </row>
    <row r="1605" spans="1:6" x14ac:dyDescent="0.25">
      <c r="A1605" s="4">
        <v>44476</v>
      </c>
      <c r="B1605" t="s">
        <v>12</v>
      </c>
      <c r="C1605" t="s">
        <v>1130</v>
      </c>
      <c r="D1605" s="2">
        <v>80450.720000000001</v>
      </c>
      <c r="E1605" s="2">
        <v>0</v>
      </c>
      <c r="F1605" s="2">
        <v>0</v>
      </c>
    </row>
    <row r="1606" spans="1:6" x14ac:dyDescent="0.25">
      <c r="A1606" s="4">
        <v>44476</v>
      </c>
      <c r="B1606" t="s">
        <v>12</v>
      </c>
      <c r="C1606" t="s">
        <v>1131</v>
      </c>
      <c r="D1606" s="2">
        <v>3796621.99</v>
      </c>
      <c r="E1606" s="2">
        <v>0</v>
      </c>
      <c r="F1606" s="2">
        <v>0</v>
      </c>
    </row>
    <row r="1607" spans="1:6" x14ac:dyDescent="0.25">
      <c r="A1607" s="4">
        <v>44476</v>
      </c>
      <c r="B1607" t="s">
        <v>12</v>
      </c>
      <c r="C1607" t="s">
        <v>328</v>
      </c>
      <c r="D1607" s="2">
        <v>0</v>
      </c>
      <c r="E1607" s="2">
        <v>-116.28</v>
      </c>
      <c r="F1607" s="2">
        <v>0</v>
      </c>
    </row>
    <row r="1608" spans="1:6" x14ac:dyDescent="0.25">
      <c r="A1608" s="4">
        <v>44476</v>
      </c>
      <c r="B1608" t="s">
        <v>12</v>
      </c>
      <c r="C1608" t="s">
        <v>329</v>
      </c>
      <c r="D1608" s="2">
        <v>0</v>
      </c>
      <c r="E1608" s="2">
        <v>-1550.31</v>
      </c>
      <c r="F1608" s="2">
        <v>0</v>
      </c>
    </row>
    <row r="1609" spans="1:6" x14ac:dyDescent="0.25">
      <c r="A1609" s="4">
        <v>44476</v>
      </c>
      <c r="B1609" t="s">
        <v>12</v>
      </c>
      <c r="C1609" t="s">
        <v>350</v>
      </c>
      <c r="D1609" s="2">
        <v>0</v>
      </c>
      <c r="E1609" s="2">
        <v>-77514.97</v>
      </c>
      <c r="F1609" s="2">
        <v>0</v>
      </c>
    </row>
    <row r="1610" spans="1:6" x14ac:dyDescent="0.25">
      <c r="A1610" s="4">
        <v>44476</v>
      </c>
      <c r="B1610" t="s">
        <v>12</v>
      </c>
      <c r="C1610" t="s">
        <v>330</v>
      </c>
      <c r="D1610" s="2">
        <v>0</v>
      </c>
      <c r="E1610" s="2">
        <v>-2209.17</v>
      </c>
      <c r="F1610" s="2">
        <v>0</v>
      </c>
    </row>
    <row r="1611" spans="1:6" x14ac:dyDescent="0.25">
      <c r="A1611" s="4">
        <v>44476</v>
      </c>
      <c r="B1611" t="s">
        <v>12</v>
      </c>
      <c r="C1611" t="s">
        <v>1132</v>
      </c>
      <c r="D1611" s="2">
        <v>1941786.89</v>
      </c>
      <c r="E1611" s="2">
        <v>0</v>
      </c>
      <c r="F1611" s="2">
        <v>0</v>
      </c>
    </row>
    <row r="1612" spans="1:6" x14ac:dyDescent="0.25">
      <c r="A1612" s="4">
        <v>44476</v>
      </c>
      <c r="B1612" t="s">
        <v>12</v>
      </c>
      <c r="C1612" t="s">
        <v>1133</v>
      </c>
      <c r="D1612" s="2">
        <v>153832.51999999999</v>
      </c>
      <c r="E1612" s="2">
        <v>0</v>
      </c>
      <c r="F1612" s="2">
        <v>0</v>
      </c>
    </row>
    <row r="1613" spans="1:6" x14ac:dyDescent="0.25">
      <c r="A1613" s="4">
        <v>44476</v>
      </c>
      <c r="B1613" t="s">
        <v>12</v>
      </c>
      <c r="C1613" t="s">
        <v>29</v>
      </c>
      <c r="D1613" s="2">
        <v>0</v>
      </c>
      <c r="E1613" s="2">
        <v>0</v>
      </c>
      <c r="F1613" s="2">
        <v>30000</v>
      </c>
    </row>
    <row r="1614" spans="1:6" x14ac:dyDescent="0.25">
      <c r="A1614" s="4">
        <v>44476</v>
      </c>
      <c r="B1614" t="s">
        <v>12</v>
      </c>
      <c r="C1614" t="s">
        <v>32</v>
      </c>
      <c r="D1614" s="2">
        <v>0</v>
      </c>
      <c r="E1614" s="2">
        <v>0</v>
      </c>
      <c r="F1614" s="2">
        <v>30000</v>
      </c>
    </row>
    <row r="1615" spans="1:6" x14ac:dyDescent="0.25">
      <c r="A1615" s="4">
        <v>44477</v>
      </c>
      <c r="B1615" t="s">
        <v>12</v>
      </c>
      <c r="C1615" t="s">
        <v>1134</v>
      </c>
      <c r="D1615" s="2">
        <v>0.31</v>
      </c>
      <c r="E1615" s="2">
        <v>0</v>
      </c>
      <c r="F1615" s="2">
        <v>0</v>
      </c>
    </row>
    <row r="1616" spans="1:6" x14ac:dyDescent="0.25">
      <c r="A1616" s="4">
        <v>44477</v>
      </c>
      <c r="B1616" t="s">
        <v>12</v>
      </c>
      <c r="C1616" t="s">
        <v>1135</v>
      </c>
      <c r="D1616" s="2">
        <v>0</v>
      </c>
      <c r="E1616" s="2">
        <v>-6781357.0199999996</v>
      </c>
      <c r="F1616" s="2">
        <v>0</v>
      </c>
    </row>
    <row r="1617" spans="1:6" x14ac:dyDescent="0.25">
      <c r="A1617" s="4">
        <v>44477</v>
      </c>
      <c r="B1617" t="s">
        <v>12</v>
      </c>
      <c r="C1617" t="s">
        <v>346</v>
      </c>
      <c r="D1617" s="2">
        <v>0</v>
      </c>
      <c r="E1617" s="2">
        <v>-6014.78</v>
      </c>
      <c r="F1617" s="2">
        <v>0</v>
      </c>
    </row>
    <row r="1618" spans="1:6" x14ac:dyDescent="0.25">
      <c r="A1618" s="4">
        <v>44477</v>
      </c>
      <c r="B1618" t="s">
        <v>12</v>
      </c>
      <c r="C1618" t="s">
        <v>1136</v>
      </c>
      <c r="D1618" s="2">
        <v>44262.82</v>
      </c>
      <c r="E1618" s="2">
        <v>0</v>
      </c>
      <c r="F1618" s="2">
        <v>0</v>
      </c>
    </row>
    <row r="1619" spans="1:6" x14ac:dyDescent="0.25">
      <c r="A1619" s="4">
        <v>44477</v>
      </c>
      <c r="B1619" t="s">
        <v>12</v>
      </c>
      <c r="C1619" t="s">
        <v>751</v>
      </c>
      <c r="D1619" s="2">
        <v>32075.25</v>
      </c>
      <c r="E1619" s="2">
        <v>0</v>
      </c>
      <c r="F1619" s="2">
        <v>0</v>
      </c>
    </row>
    <row r="1620" spans="1:6" x14ac:dyDescent="0.25">
      <c r="A1620" s="4">
        <v>44477</v>
      </c>
      <c r="B1620" t="s">
        <v>12</v>
      </c>
      <c r="C1620" t="s">
        <v>1137</v>
      </c>
      <c r="D1620" s="2">
        <v>6049782.7800000003</v>
      </c>
      <c r="E1620" s="2">
        <v>0</v>
      </c>
      <c r="F1620" s="2">
        <v>0</v>
      </c>
    </row>
    <row r="1621" spans="1:6" x14ac:dyDescent="0.25">
      <c r="A1621" s="4">
        <v>44477</v>
      </c>
      <c r="B1621" t="s">
        <v>12</v>
      </c>
      <c r="C1621" t="s">
        <v>1138</v>
      </c>
      <c r="D1621" s="2">
        <v>535986.73</v>
      </c>
      <c r="E1621" s="2">
        <v>0</v>
      </c>
      <c r="F1621" s="2">
        <v>0</v>
      </c>
    </row>
    <row r="1622" spans="1:6" x14ac:dyDescent="0.25">
      <c r="A1622" s="4">
        <v>44477</v>
      </c>
      <c r="B1622" t="s">
        <v>12</v>
      </c>
      <c r="C1622" t="s">
        <v>1139</v>
      </c>
      <c r="D1622" s="2">
        <v>125263.91</v>
      </c>
      <c r="E1622" s="2">
        <v>0</v>
      </c>
      <c r="F1622" s="2">
        <v>0</v>
      </c>
    </row>
    <row r="1623" spans="1:6" x14ac:dyDescent="0.25">
      <c r="A1623" s="4">
        <v>44477</v>
      </c>
      <c r="B1623" t="s">
        <v>12</v>
      </c>
      <c r="C1623" t="s">
        <v>29</v>
      </c>
      <c r="D1623" s="2">
        <v>0</v>
      </c>
      <c r="E1623" s="2">
        <v>0</v>
      </c>
      <c r="F1623" s="2">
        <v>30000</v>
      </c>
    </row>
    <row r="1624" spans="1:6" x14ac:dyDescent="0.25">
      <c r="A1624" s="4">
        <v>44477</v>
      </c>
      <c r="B1624" t="s">
        <v>12</v>
      </c>
      <c r="C1624" t="s">
        <v>32</v>
      </c>
      <c r="D1624" s="2">
        <v>0</v>
      </c>
      <c r="E1624" s="2">
        <v>0</v>
      </c>
      <c r="F1624" s="2">
        <v>30000</v>
      </c>
    </row>
    <row r="1625" spans="1:6" x14ac:dyDescent="0.25">
      <c r="A1625" s="4">
        <v>44480</v>
      </c>
      <c r="B1625" t="s">
        <v>12</v>
      </c>
      <c r="C1625" t="s">
        <v>1140</v>
      </c>
      <c r="D1625" s="2">
        <v>0.16</v>
      </c>
      <c r="E1625" s="2">
        <v>0</v>
      </c>
      <c r="F1625" s="2">
        <v>0</v>
      </c>
    </row>
    <row r="1626" spans="1:6" x14ac:dyDescent="0.25">
      <c r="A1626" s="4">
        <v>44480</v>
      </c>
      <c r="B1626" t="s">
        <v>12</v>
      </c>
      <c r="C1626" t="s">
        <v>1141</v>
      </c>
      <c r="D1626" s="2">
        <v>0</v>
      </c>
      <c r="E1626" s="2">
        <v>-7768871.1600000001</v>
      </c>
      <c r="F1626" s="2">
        <v>0</v>
      </c>
    </row>
    <row r="1627" spans="1:6" x14ac:dyDescent="0.25">
      <c r="A1627" s="4">
        <v>44480</v>
      </c>
      <c r="B1627" t="s">
        <v>12</v>
      </c>
      <c r="C1627" t="s">
        <v>1142</v>
      </c>
      <c r="D1627" s="2">
        <v>6782960.7599999998</v>
      </c>
      <c r="E1627" s="2">
        <v>0</v>
      </c>
      <c r="F1627" s="2">
        <v>0</v>
      </c>
    </row>
    <row r="1628" spans="1:6" x14ac:dyDescent="0.25">
      <c r="A1628" s="4">
        <v>44480</v>
      </c>
      <c r="B1628" t="s">
        <v>12</v>
      </c>
      <c r="C1628" t="s">
        <v>1143</v>
      </c>
      <c r="D1628" s="2">
        <v>941974.38</v>
      </c>
      <c r="E1628" s="2">
        <v>0</v>
      </c>
      <c r="F1628" s="2">
        <v>0</v>
      </c>
    </row>
    <row r="1629" spans="1:6" x14ac:dyDescent="0.25">
      <c r="A1629" s="4">
        <v>44480</v>
      </c>
      <c r="B1629" t="s">
        <v>12</v>
      </c>
      <c r="C1629" t="s">
        <v>1144</v>
      </c>
      <c r="D1629" s="2">
        <v>43935.86</v>
      </c>
      <c r="E1629" s="2">
        <v>0</v>
      </c>
      <c r="F1629" s="2">
        <v>0</v>
      </c>
    </row>
    <row r="1630" spans="1:6" x14ac:dyDescent="0.25">
      <c r="A1630" s="4">
        <v>44480</v>
      </c>
      <c r="B1630" t="s">
        <v>12</v>
      </c>
      <c r="C1630" t="s">
        <v>29</v>
      </c>
      <c r="D1630" s="2">
        <v>0</v>
      </c>
      <c r="E1630" s="2">
        <v>0</v>
      </c>
      <c r="F1630" s="2">
        <v>30000</v>
      </c>
    </row>
    <row r="1631" spans="1:6" x14ac:dyDescent="0.25">
      <c r="A1631" s="4">
        <v>44480</v>
      </c>
      <c r="B1631" t="s">
        <v>12</v>
      </c>
      <c r="C1631" t="s">
        <v>32</v>
      </c>
      <c r="D1631" s="2">
        <v>0</v>
      </c>
      <c r="E1631" s="2">
        <v>0</v>
      </c>
      <c r="F1631" s="2">
        <v>30000</v>
      </c>
    </row>
    <row r="1632" spans="1:6" x14ac:dyDescent="0.25">
      <c r="A1632" s="4">
        <v>44482</v>
      </c>
      <c r="B1632" t="s">
        <v>12</v>
      </c>
      <c r="C1632" t="s">
        <v>1145</v>
      </c>
      <c r="D1632" s="2">
        <v>0.36</v>
      </c>
      <c r="E1632" s="2">
        <v>0</v>
      </c>
      <c r="F1632" s="2">
        <v>0</v>
      </c>
    </row>
    <row r="1633" spans="1:6" x14ac:dyDescent="0.25">
      <c r="A1633" s="4">
        <v>44482</v>
      </c>
      <c r="B1633" t="s">
        <v>12</v>
      </c>
      <c r="C1633" t="s">
        <v>1146</v>
      </c>
      <c r="D1633" s="2">
        <v>0</v>
      </c>
      <c r="E1633" s="2">
        <v>-8434401.3100000005</v>
      </c>
      <c r="F1633" s="2">
        <v>0</v>
      </c>
    </row>
    <row r="1634" spans="1:6" x14ac:dyDescent="0.25">
      <c r="A1634" s="4">
        <v>44482</v>
      </c>
      <c r="B1634" t="s">
        <v>12</v>
      </c>
      <c r="C1634" t="s">
        <v>1147</v>
      </c>
      <c r="D1634" s="2">
        <v>7770708.4400000004</v>
      </c>
      <c r="E1634" s="2">
        <v>0</v>
      </c>
      <c r="F1634" s="2">
        <v>0</v>
      </c>
    </row>
    <row r="1635" spans="1:6" x14ac:dyDescent="0.25">
      <c r="A1635" s="4">
        <v>44482</v>
      </c>
      <c r="B1635" t="s">
        <v>12</v>
      </c>
      <c r="C1635" t="s">
        <v>1148</v>
      </c>
      <c r="D1635" s="2">
        <v>321309.07</v>
      </c>
      <c r="E1635" s="2">
        <v>0</v>
      </c>
      <c r="F1635" s="2">
        <v>0</v>
      </c>
    </row>
    <row r="1636" spans="1:6" x14ac:dyDescent="0.25">
      <c r="A1636" s="4">
        <v>44482</v>
      </c>
      <c r="B1636" t="s">
        <v>12</v>
      </c>
      <c r="C1636" t="s">
        <v>1149</v>
      </c>
      <c r="D1636" s="2">
        <v>194236.44</v>
      </c>
      <c r="E1636" s="2">
        <v>0</v>
      </c>
      <c r="F1636" s="2">
        <v>0</v>
      </c>
    </row>
    <row r="1637" spans="1:6" x14ac:dyDescent="0.25">
      <c r="A1637" s="4">
        <v>44482</v>
      </c>
      <c r="B1637" t="s">
        <v>12</v>
      </c>
      <c r="C1637" t="s">
        <v>1150</v>
      </c>
      <c r="D1637" s="2">
        <v>1859.6</v>
      </c>
      <c r="E1637" s="2">
        <v>0</v>
      </c>
      <c r="F1637" s="2">
        <v>0</v>
      </c>
    </row>
    <row r="1638" spans="1:6" x14ac:dyDescent="0.25">
      <c r="A1638" s="4">
        <v>44482</v>
      </c>
      <c r="B1638" t="s">
        <v>12</v>
      </c>
      <c r="C1638" t="s">
        <v>1151</v>
      </c>
      <c r="D1638" s="2">
        <v>146287.4</v>
      </c>
      <c r="E1638" s="2">
        <v>0</v>
      </c>
      <c r="F1638" s="2">
        <v>0</v>
      </c>
    </row>
    <row r="1639" spans="1:6" x14ac:dyDescent="0.25">
      <c r="A1639" s="4">
        <v>44482</v>
      </c>
      <c r="B1639" t="s">
        <v>12</v>
      </c>
      <c r="C1639" t="s">
        <v>29</v>
      </c>
      <c r="D1639" s="2">
        <v>0</v>
      </c>
      <c r="E1639" s="2">
        <v>0</v>
      </c>
      <c r="F1639" s="2">
        <v>30000</v>
      </c>
    </row>
    <row r="1640" spans="1:6" x14ac:dyDescent="0.25">
      <c r="A1640" s="4">
        <v>44482</v>
      </c>
      <c r="B1640" t="s">
        <v>12</v>
      </c>
      <c r="C1640" t="s">
        <v>32</v>
      </c>
      <c r="D1640" s="2">
        <v>0</v>
      </c>
      <c r="E1640" s="2">
        <v>0</v>
      </c>
      <c r="F1640" s="2">
        <v>30000</v>
      </c>
    </row>
    <row r="1641" spans="1:6" x14ac:dyDescent="0.25">
      <c r="A1641" s="4">
        <v>44483</v>
      </c>
      <c r="B1641" t="s">
        <v>12</v>
      </c>
      <c r="C1641" t="s">
        <v>1152</v>
      </c>
      <c r="D1641" s="2">
        <v>0.34</v>
      </c>
      <c r="E1641" s="2">
        <v>0</v>
      </c>
      <c r="F1641" s="2">
        <v>0</v>
      </c>
    </row>
    <row r="1642" spans="1:6" x14ac:dyDescent="0.25">
      <c r="A1642" s="4">
        <v>44483</v>
      </c>
      <c r="B1642" t="s">
        <v>12</v>
      </c>
      <c r="C1642" t="s">
        <v>1153</v>
      </c>
      <c r="D1642" s="2">
        <v>0</v>
      </c>
      <c r="E1642" s="2">
        <v>-8768671.5099999998</v>
      </c>
      <c r="F1642" s="2">
        <v>0</v>
      </c>
    </row>
    <row r="1643" spans="1:6" x14ac:dyDescent="0.25">
      <c r="A1643" s="4">
        <v>44483</v>
      </c>
      <c r="B1643" t="s">
        <v>12</v>
      </c>
      <c r="C1643" t="s">
        <v>951</v>
      </c>
      <c r="D1643" s="2">
        <v>76800</v>
      </c>
      <c r="E1643" s="2">
        <v>0</v>
      </c>
      <c r="F1643" s="2">
        <v>0</v>
      </c>
    </row>
    <row r="1644" spans="1:6" x14ac:dyDescent="0.25">
      <c r="A1644" s="4">
        <v>44483</v>
      </c>
      <c r="B1644" t="s">
        <v>12</v>
      </c>
      <c r="C1644" t="s">
        <v>874</v>
      </c>
      <c r="D1644" s="2">
        <v>776.24</v>
      </c>
      <c r="E1644" s="2">
        <v>0</v>
      </c>
      <c r="F1644" s="2">
        <v>0</v>
      </c>
    </row>
    <row r="1645" spans="1:6" x14ac:dyDescent="0.25">
      <c r="A1645" s="4">
        <v>44483</v>
      </c>
      <c r="B1645" t="s">
        <v>12</v>
      </c>
      <c r="C1645" t="s">
        <v>1154</v>
      </c>
      <c r="D1645" s="2">
        <v>8436395.9700000007</v>
      </c>
      <c r="E1645" s="2">
        <v>0</v>
      </c>
      <c r="F1645" s="2">
        <v>0</v>
      </c>
    </row>
    <row r="1646" spans="1:6" x14ac:dyDescent="0.25">
      <c r="A1646" s="4">
        <v>44483</v>
      </c>
      <c r="B1646" t="s">
        <v>12</v>
      </c>
      <c r="C1646" t="s">
        <v>1155</v>
      </c>
      <c r="D1646" s="2">
        <v>94505.23</v>
      </c>
      <c r="E1646" s="2">
        <v>0</v>
      </c>
      <c r="F1646" s="2">
        <v>0</v>
      </c>
    </row>
    <row r="1647" spans="1:6" x14ac:dyDescent="0.25">
      <c r="A1647" s="4">
        <v>44483</v>
      </c>
      <c r="B1647" t="s">
        <v>12</v>
      </c>
      <c r="C1647" t="s">
        <v>1156</v>
      </c>
      <c r="D1647" s="2">
        <v>12039.08</v>
      </c>
      <c r="E1647" s="2">
        <v>0</v>
      </c>
      <c r="F1647" s="2">
        <v>0</v>
      </c>
    </row>
    <row r="1648" spans="1:6" x14ac:dyDescent="0.25">
      <c r="A1648" s="4">
        <v>44483</v>
      </c>
      <c r="B1648" t="s">
        <v>12</v>
      </c>
      <c r="C1648" t="s">
        <v>1157</v>
      </c>
      <c r="D1648" s="2">
        <v>53856.73</v>
      </c>
      <c r="E1648" s="2">
        <v>0</v>
      </c>
      <c r="F1648" s="2">
        <v>0</v>
      </c>
    </row>
    <row r="1649" spans="1:6" x14ac:dyDescent="0.25">
      <c r="A1649" s="4">
        <v>44483</v>
      </c>
      <c r="B1649" t="s">
        <v>12</v>
      </c>
      <c r="C1649" t="s">
        <v>1158</v>
      </c>
      <c r="D1649" s="2">
        <v>53571.42</v>
      </c>
      <c r="E1649" s="2">
        <v>0</v>
      </c>
      <c r="F1649" s="2">
        <v>0</v>
      </c>
    </row>
    <row r="1650" spans="1:6" x14ac:dyDescent="0.25">
      <c r="A1650" s="4">
        <v>44483</v>
      </c>
      <c r="B1650" t="s">
        <v>12</v>
      </c>
      <c r="C1650" t="s">
        <v>1159</v>
      </c>
      <c r="D1650" s="2">
        <v>40726.5</v>
      </c>
      <c r="E1650" s="2">
        <v>0</v>
      </c>
      <c r="F1650" s="2">
        <v>0</v>
      </c>
    </row>
    <row r="1651" spans="1:6" x14ac:dyDescent="0.25">
      <c r="A1651" s="4">
        <v>44483</v>
      </c>
      <c r="B1651" t="s">
        <v>12</v>
      </c>
      <c r="C1651" t="s">
        <v>29</v>
      </c>
      <c r="D1651" s="2">
        <v>0</v>
      </c>
      <c r="E1651" s="2">
        <v>0</v>
      </c>
      <c r="F1651" s="2">
        <v>30000</v>
      </c>
    </row>
    <row r="1652" spans="1:6" x14ac:dyDescent="0.25">
      <c r="A1652" s="4">
        <v>44483</v>
      </c>
      <c r="B1652" t="s">
        <v>12</v>
      </c>
      <c r="C1652" t="s">
        <v>32</v>
      </c>
      <c r="D1652" s="2">
        <v>0</v>
      </c>
      <c r="E1652" s="2">
        <v>0</v>
      </c>
      <c r="F1652" s="2">
        <v>30000</v>
      </c>
    </row>
    <row r="1653" spans="1:6" x14ac:dyDescent="0.25">
      <c r="A1653" s="4">
        <v>44484</v>
      </c>
      <c r="B1653" t="s">
        <v>12</v>
      </c>
      <c r="C1653" t="s">
        <v>1160</v>
      </c>
      <c r="D1653" s="2">
        <v>0.35</v>
      </c>
      <c r="E1653" s="2">
        <v>0</v>
      </c>
      <c r="F1653" s="2">
        <v>0</v>
      </c>
    </row>
    <row r="1654" spans="1:6" x14ac:dyDescent="0.25">
      <c r="A1654" s="4">
        <v>44484</v>
      </c>
      <c r="B1654" t="s">
        <v>12</v>
      </c>
      <c r="C1654" t="s">
        <v>1161</v>
      </c>
      <c r="D1654" s="2">
        <v>0</v>
      </c>
      <c r="E1654" s="2">
        <v>-9669070.5399999991</v>
      </c>
      <c r="F1654" s="2">
        <v>0</v>
      </c>
    </row>
    <row r="1655" spans="1:6" x14ac:dyDescent="0.25">
      <c r="A1655" s="4">
        <v>44484</v>
      </c>
      <c r="B1655" t="s">
        <v>12</v>
      </c>
      <c r="C1655" t="s">
        <v>408</v>
      </c>
      <c r="D1655" s="2">
        <v>0</v>
      </c>
      <c r="E1655" s="2">
        <v>-661</v>
      </c>
      <c r="F1655" s="2">
        <v>0</v>
      </c>
    </row>
    <row r="1656" spans="1:6" x14ac:dyDescent="0.25">
      <c r="A1656" s="4">
        <v>44484</v>
      </c>
      <c r="B1656" t="s">
        <v>12</v>
      </c>
      <c r="C1656" t="s">
        <v>1162</v>
      </c>
      <c r="D1656" s="2">
        <v>661</v>
      </c>
      <c r="E1656" s="2">
        <v>0</v>
      </c>
      <c r="F1656" s="2">
        <v>0</v>
      </c>
    </row>
    <row r="1657" spans="1:6" x14ac:dyDescent="0.25">
      <c r="A1657" s="4">
        <v>44484</v>
      </c>
      <c r="B1657" t="s">
        <v>12</v>
      </c>
      <c r="C1657" t="s">
        <v>780</v>
      </c>
      <c r="D1657" s="2">
        <v>33252.94</v>
      </c>
      <c r="E1657" s="2">
        <v>0</v>
      </c>
      <c r="F1657" s="2">
        <v>0</v>
      </c>
    </row>
    <row r="1658" spans="1:6" x14ac:dyDescent="0.25">
      <c r="A1658" s="4">
        <v>44484</v>
      </c>
      <c r="B1658" t="s">
        <v>12</v>
      </c>
      <c r="C1658" t="s">
        <v>1063</v>
      </c>
      <c r="D1658" s="2">
        <v>59732.25</v>
      </c>
      <c r="E1658" s="2">
        <v>0</v>
      </c>
      <c r="F1658" s="2">
        <v>0</v>
      </c>
    </row>
    <row r="1659" spans="1:6" x14ac:dyDescent="0.25">
      <c r="A1659" s="4">
        <v>44484</v>
      </c>
      <c r="B1659" t="s">
        <v>12</v>
      </c>
      <c r="C1659" t="s">
        <v>782</v>
      </c>
      <c r="D1659" s="2">
        <v>47575.35</v>
      </c>
      <c r="E1659" s="2">
        <v>0</v>
      </c>
      <c r="F1659" s="2">
        <v>0</v>
      </c>
    </row>
    <row r="1660" spans="1:6" x14ac:dyDescent="0.25">
      <c r="A1660" s="4">
        <v>44484</v>
      </c>
      <c r="B1660" t="s">
        <v>12</v>
      </c>
      <c r="C1660" t="s">
        <v>954</v>
      </c>
      <c r="D1660" s="2">
        <v>6629.48</v>
      </c>
      <c r="E1660" s="2">
        <v>0</v>
      </c>
      <c r="F1660" s="2">
        <v>0</v>
      </c>
    </row>
    <row r="1661" spans="1:6" x14ac:dyDescent="0.25">
      <c r="A1661" s="4">
        <v>44484</v>
      </c>
      <c r="B1661" t="s">
        <v>12</v>
      </c>
      <c r="C1661" t="s">
        <v>784</v>
      </c>
      <c r="D1661" s="2">
        <v>14473.18</v>
      </c>
      <c r="E1661" s="2">
        <v>0</v>
      </c>
      <c r="F1661" s="2">
        <v>0</v>
      </c>
    </row>
    <row r="1662" spans="1:6" x14ac:dyDescent="0.25">
      <c r="A1662" s="4">
        <v>44484</v>
      </c>
      <c r="B1662" t="s">
        <v>12</v>
      </c>
      <c r="C1662" t="s">
        <v>785</v>
      </c>
      <c r="D1662" s="2">
        <v>82040.259999999995</v>
      </c>
      <c r="E1662" s="2">
        <v>0</v>
      </c>
      <c r="F1662" s="2">
        <v>0</v>
      </c>
    </row>
    <row r="1663" spans="1:6" x14ac:dyDescent="0.25">
      <c r="A1663" s="4">
        <v>44484</v>
      </c>
      <c r="B1663" t="s">
        <v>12</v>
      </c>
      <c r="C1663" t="s">
        <v>1163</v>
      </c>
      <c r="D1663" s="2">
        <v>8770745.2200000007</v>
      </c>
      <c r="E1663" s="2">
        <v>0</v>
      </c>
      <c r="F1663" s="2">
        <v>0</v>
      </c>
    </row>
    <row r="1664" spans="1:6" x14ac:dyDescent="0.25">
      <c r="A1664" s="4">
        <v>44484</v>
      </c>
      <c r="B1664" t="s">
        <v>12</v>
      </c>
      <c r="C1664" t="s">
        <v>1164</v>
      </c>
      <c r="D1664" s="2">
        <v>317249.03999999998</v>
      </c>
      <c r="E1664" s="2">
        <v>0</v>
      </c>
      <c r="F1664" s="2">
        <v>0</v>
      </c>
    </row>
    <row r="1665" spans="1:6" x14ac:dyDescent="0.25">
      <c r="A1665" s="4">
        <v>44484</v>
      </c>
      <c r="B1665" t="s">
        <v>12</v>
      </c>
      <c r="C1665" t="s">
        <v>1165</v>
      </c>
      <c r="D1665" s="2">
        <v>194545.47</v>
      </c>
      <c r="E1665" s="2">
        <v>0</v>
      </c>
      <c r="F1665" s="2">
        <v>0</v>
      </c>
    </row>
    <row r="1666" spans="1:6" x14ac:dyDescent="0.25">
      <c r="A1666" s="4">
        <v>44484</v>
      </c>
      <c r="B1666" t="s">
        <v>12</v>
      </c>
      <c r="C1666" t="s">
        <v>1166</v>
      </c>
      <c r="D1666" s="2">
        <v>142827</v>
      </c>
      <c r="E1666" s="2">
        <v>0</v>
      </c>
      <c r="F1666" s="2">
        <v>0</v>
      </c>
    </row>
    <row r="1667" spans="1:6" x14ac:dyDescent="0.25">
      <c r="A1667" s="4">
        <v>44484</v>
      </c>
      <c r="B1667" t="s">
        <v>12</v>
      </c>
      <c r="C1667" t="s">
        <v>29</v>
      </c>
      <c r="D1667" s="2">
        <v>0</v>
      </c>
      <c r="E1667" s="2">
        <v>0</v>
      </c>
      <c r="F1667" s="2">
        <v>30000</v>
      </c>
    </row>
    <row r="1668" spans="1:6" x14ac:dyDescent="0.25">
      <c r="A1668" s="4">
        <v>44484</v>
      </c>
      <c r="B1668" t="s">
        <v>12</v>
      </c>
      <c r="C1668" t="s">
        <v>32</v>
      </c>
      <c r="D1668" s="2">
        <v>0</v>
      </c>
      <c r="E1668" s="2">
        <v>0</v>
      </c>
      <c r="F1668" s="2">
        <v>30000</v>
      </c>
    </row>
    <row r="1669" spans="1:6" x14ac:dyDescent="0.25">
      <c r="A1669" s="4">
        <v>44487</v>
      </c>
      <c r="B1669" t="s">
        <v>12</v>
      </c>
      <c r="C1669" t="s">
        <v>1167</v>
      </c>
      <c r="D1669" s="2">
        <v>0.32</v>
      </c>
      <c r="E1669" s="2">
        <v>0</v>
      </c>
      <c r="F1669" s="2">
        <v>0</v>
      </c>
    </row>
    <row r="1670" spans="1:6" x14ac:dyDescent="0.25">
      <c r="A1670" s="4">
        <v>44487</v>
      </c>
      <c r="B1670" t="s">
        <v>12</v>
      </c>
      <c r="C1670" t="s">
        <v>1168</v>
      </c>
      <c r="D1670" s="2">
        <v>0</v>
      </c>
      <c r="E1670" s="2">
        <v>-10360521.85</v>
      </c>
      <c r="F1670" s="2">
        <v>0</v>
      </c>
    </row>
    <row r="1671" spans="1:6" x14ac:dyDescent="0.25">
      <c r="A1671" s="4">
        <v>44487</v>
      </c>
      <c r="B1671" t="s">
        <v>12</v>
      </c>
      <c r="C1671" t="s">
        <v>1169</v>
      </c>
      <c r="D1671" s="2">
        <v>147415.5</v>
      </c>
      <c r="E1671" s="2">
        <v>0</v>
      </c>
      <c r="F1671" s="2">
        <v>0</v>
      </c>
    </row>
    <row r="1672" spans="1:6" x14ac:dyDescent="0.25">
      <c r="A1672" s="4">
        <v>44487</v>
      </c>
      <c r="B1672" t="s">
        <v>12</v>
      </c>
      <c r="C1672" t="s">
        <v>1170</v>
      </c>
      <c r="D1672" s="2">
        <v>9671357.1899999995</v>
      </c>
      <c r="E1672" s="2">
        <v>0</v>
      </c>
      <c r="F1672" s="2">
        <v>0</v>
      </c>
    </row>
    <row r="1673" spans="1:6" x14ac:dyDescent="0.25">
      <c r="A1673" s="4">
        <v>44487</v>
      </c>
      <c r="B1673" t="s">
        <v>12</v>
      </c>
      <c r="C1673" t="s">
        <v>1171</v>
      </c>
      <c r="D1673" s="2">
        <v>83770.789999999994</v>
      </c>
      <c r="E1673" s="2">
        <v>0</v>
      </c>
      <c r="F1673" s="2">
        <v>0</v>
      </c>
    </row>
    <row r="1674" spans="1:6" x14ac:dyDescent="0.25">
      <c r="A1674" s="4">
        <v>44487</v>
      </c>
      <c r="B1674" t="s">
        <v>12</v>
      </c>
      <c r="C1674" t="s">
        <v>1172</v>
      </c>
      <c r="D1674" s="2">
        <v>71381.25</v>
      </c>
      <c r="E1674" s="2">
        <v>0</v>
      </c>
      <c r="F1674" s="2">
        <v>0</v>
      </c>
    </row>
    <row r="1675" spans="1:6" x14ac:dyDescent="0.25">
      <c r="A1675" s="4">
        <v>44487</v>
      </c>
      <c r="B1675" t="s">
        <v>12</v>
      </c>
      <c r="C1675" t="s">
        <v>1173</v>
      </c>
      <c r="D1675" s="2">
        <v>89808.37</v>
      </c>
      <c r="E1675" s="2">
        <v>0</v>
      </c>
      <c r="F1675" s="2">
        <v>0</v>
      </c>
    </row>
    <row r="1676" spans="1:6" x14ac:dyDescent="0.25">
      <c r="A1676" s="4">
        <v>44487</v>
      </c>
      <c r="B1676" t="s">
        <v>12</v>
      </c>
      <c r="C1676" t="s">
        <v>1174</v>
      </c>
      <c r="D1676" s="2">
        <v>190596.89</v>
      </c>
      <c r="E1676" s="2">
        <v>0</v>
      </c>
      <c r="F1676" s="2">
        <v>0</v>
      </c>
    </row>
    <row r="1677" spans="1:6" x14ac:dyDescent="0.25">
      <c r="A1677" s="4">
        <v>44487</v>
      </c>
      <c r="B1677" t="s">
        <v>12</v>
      </c>
      <c r="C1677" t="s">
        <v>1175</v>
      </c>
      <c r="D1677" s="2">
        <v>106191.54</v>
      </c>
      <c r="E1677" s="2">
        <v>0</v>
      </c>
      <c r="F1677" s="2">
        <v>0</v>
      </c>
    </row>
    <row r="1678" spans="1:6" x14ac:dyDescent="0.25">
      <c r="A1678" s="4">
        <v>44487</v>
      </c>
      <c r="B1678" t="s">
        <v>12</v>
      </c>
      <c r="C1678" t="s">
        <v>29</v>
      </c>
      <c r="D1678" s="2">
        <v>0</v>
      </c>
      <c r="E1678" s="2">
        <v>0</v>
      </c>
      <c r="F1678" s="2">
        <v>30000</v>
      </c>
    </row>
    <row r="1679" spans="1:6" x14ac:dyDescent="0.25">
      <c r="A1679" s="4">
        <v>44487</v>
      </c>
      <c r="B1679" t="s">
        <v>12</v>
      </c>
      <c r="C1679" t="s">
        <v>32</v>
      </c>
      <c r="D1679" s="2">
        <v>0</v>
      </c>
      <c r="E1679" s="2">
        <v>0</v>
      </c>
      <c r="F1679" s="2">
        <v>30000</v>
      </c>
    </row>
    <row r="1680" spans="1:6" x14ac:dyDescent="0.25">
      <c r="A1680" s="4">
        <v>44488</v>
      </c>
      <c r="B1680" t="s">
        <v>12</v>
      </c>
      <c r="C1680" t="s">
        <v>1176</v>
      </c>
      <c r="D1680" s="2">
        <v>0.26</v>
      </c>
      <c r="E1680" s="2">
        <v>0</v>
      </c>
      <c r="F1680" s="2">
        <v>0</v>
      </c>
    </row>
    <row r="1681" spans="1:6" x14ac:dyDescent="0.25">
      <c r="A1681" s="4">
        <v>44488</v>
      </c>
      <c r="B1681" t="s">
        <v>12</v>
      </c>
      <c r="C1681" t="s">
        <v>1177</v>
      </c>
      <c r="D1681" s="2">
        <v>0</v>
      </c>
      <c r="E1681" s="2">
        <v>-11236407.59</v>
      </c>
      <c r="F1681" s="2">
        <v>0</v>
      </c>
    </row>
    <row r="1682" spans="1:6" x14ac:dyDescent="0.25">
      <c r="A1682" s="4">
        <v>44488</v>
      </c>
      <c r="B1682" t="s">
        <v>12</v>
      </c>
      <c r="C1682" t="s">
        <v>1178</v>
      </c>
      <c r="D1682" s="2">
        <v>3962.4</v>
      </c>
      <c r="E1682" s="2">
        <v>0</v>
      </c>
      <c r="F1682" s="2">
        <v>0</v>
      </c>
    </row>
    <row r="1683" spans="1:6" x14ac:dyDescent="0.25">
      <c r="A1683" s="4">
        <v>44488</v>
      </c>
      <c r="B1683" t="s">
        <v>12</v>
      </c>
      <c r="C1683" t="s">
        <v>1179</v>
      </c>
      <c r="D1683" s="2">
        <v>10362972.02</v>
      </c>
      <c r="E1683" s="2">
        <v>0</v>
      </c>
      <c r="F1683" s="2">
        <v>0</v>
      </c>
    </row>
    <row r="1684" spans="1:6" x14ac:dyDescent="0.25">
      <c r="A1684" s="4">
        <v>44488</v>
      </c>
      <c r="B1684" t="s">
        <v>12</v>
      </c>
      <c r="C1684" t="s">
        <v>1180</v>
      </c>
      <c r="D1684" s="2">
        <v>349074.91</v>
      </c>
      <c r="E1684" s="2">
        <v>0</v>
      </c>
      <c r="F1684" s="2">
        <v>0</v>
      </c>
    </row>
    <row r="1685" spans="1:6" x14ac:dyDescent="0.25">
      <c r="A1685" s="4">
        <v>44488</v>
      </c>
      <c r="B1685" t="s">
        <v>12</v>
      </c>
      <c r="C1685" t="s">
        <v>1181</v>
      </c>
      <c r="D1685" s="2">
        <v>139761.97</v>
      </c>
      <c r="E1685" s="2">
        <v>0</v>
      </c>
      <c r="F1685" s="2">
        <v>0</v>
      </c>
    </row>
    <row r="1686" spans="1:6" x14ac:dyDescent="0.25">
      <c r="A1686" s="4">
        <v>44488</v>
      </c>
      <c r="B1686" t="s">
        <v>12</v>
      </c>
      <c r="C1686" t="s">
        <v>1182</v>
      </c>
      <c r="D1686" s="2">
        <v>327879.2</v>
      </c>
      <c r="E1686" s="2">
        <v>0</v>
      </c>
      <c r="F1686" s="2">
        <v>0</v>
      </c>
    </row>
    <row r="1687" spans="1:6" x14ac:dyDescent="0.25">
      <c r="A1687" s="4">
        <v>44488</v>
      </c>
      <c r="B1687" t="s">
        <v>12</v>
      </c>
      <c r="C1687" t="s">
        <v>1183</v>
      </c>
      <c r="D1687" s="2">
        <v>52756.83</v>
      </c>
      <c r="E1687" s="2">
        <v>0</v>
      </c>
      <c r="F1687" s="2">
        <v>0</v>
      </c>
    </row>
    <row r="1688" spans="1:6" x14ac:dyDescent="0.25">
      <c r="A1688" s="4">
        <v>44488</v>
      </c>
      <c r="B1688" t="s">
        <v>12</v>
      </c>
      <c r="C1688" t="s">
        <v>29</v>
      </c>
      <c r="D1688" s="2">
        <v>0</v>
      </c>
      <c r="E1688" s="2">
        <v>0</v>
      </c>
      <c r="F1688" s="2">
        <v>30000</v>
      </c>
    </row>
    <row r="1689" spans="1:6" x14ac:dyDescent="0.25">
      <c r="A1689" s="4">
        <v>44488</v>
      </c>
      <c r="B1689" t="s">
        <v>12</v>
      </c>
      <c r="C1689" t="s">
        <v>32</v>
      </c>
      <c r="D1689" s="2">
        <v>0</v>
      </c>
      <c r="E1689" s="2">
        <v>0</v>
      </c>
      <c r="F1689" s="2">
        <v>30000</v>
      </c>
    </row>
    <row r="1690" spans="1:6" x14ac:dyDescent="0.25">
      <c r="A1690" s="4">
        <v>44489</v>
      </c>
      <c r="B1690" t="s">
        <v>12</v>
      </c>
      <c r="C1690" t="s">
        <v>1184</v>
      </c>
      <c r="D1690" s="2">
        <v>0.34</v>
      </c>
      <c r="E1690" s="2">
        <v>0</v>
      </c>
      <c r="F1690" s="2">
        <v>0</v>
      </c>
    </row>
    <row r="1691" spans="1:6" x14ac:dyDescent="0.25">
      <c r="A1691" s="4">
        <v>44489</v>
      </c>
      <c r="B1691" t="s">
        <v>12</v>
      </c>
      <c r="C1691" t="s">
        <v>1185</v>
      </c>
      <c r="D1691" s="2">
        <v>0</v>
      </c>
      <c r="E1691" s="2">
        <v>-11957152.279999999</v>
      </c>
      <c r="F1691" s="2">
        <v>0</v>
      </c>
    </row>
    <row r="1692" spans="1:6" x14ac:dyDescent="0.25">
      <c r="A1692" s="4">
        <v>44489</v>
      </c>
      <c r="B1692" t="s">
        <v>12</v>
      </c>
      <c r="C1692" t="s">
        <v>408</v>
      </c>
      <c r="D1692" s="2">
        <v>0</v>
      </c>
      <c r="E1692" s="2">
        <v>-661</v>
      </c>
      <c r="F1692" s="2">
        <v>0</v>
      </c>
    </row>
    <row r="1693" spans="1:6" x14ac:dyDescent="0.25">
      <c r="A1693" s="4">
        <v>44489</v>
      </c>
      <c r="B1693" t="s">
        <v>12</v>
      </c>
      <c r="C1693" t="s">
        <v>455</v>
      </c>
      <c r="D1693" s="2">
        <v>0</v>
      </c>
      <c r="E1693" s="2">
        <v>-1929.74</v>
      </c>
      <c r="F1693" s="2">
        <v>0</v>
      </c>
    </row>
    <row r="1694" spans="1:6" x14ac:dyDescent="0.25">
      <c r="A1694" s="4">
        <v>44489</v>
      </c>
      <c r="B1694" t="s">
        <v>12</v>
      </c>
      <c r="C1694" t="s">
        <v>971</v>
      </c>
      <c r="D1694" s="2">
        <v>187039</v>
      </c>
      <c r="E1694" s="2">
        <v>0</v>
      </c>
      <c r="F1694" s="2">
        <v>0</v>
      </c>
    </row>
    <row r="1695" spans="1:6" x14ac:dyDescent="0.25">
      <c r="A1695" s="4">
        <v>44489</v>
      </c>
      <c r="B1695" t="s">
        <v>12</v>
      </c>
      <c r="C1695" t="s">
        <v>1186</v>
      </c>
      <c r="D1695" s="2">
        <v>11239064.91</v>
      </c>
      <c r="E1695" s="2">
        <v>0</v>
      </c>
      <c r="F1695" s="2">
        <v>0</v>
      </c>
    </row>
    <row r="1696" spans="1:6" x14ac:dyDescent="0.25">
      <c r="A1696" s="4">
        <v>44489</v>
      </c>
      <c r="B1696" t="s">
        <v>12</v>
      </c>
      <c r="C1696" t="s">
        <v>1187</v>
      </c>
      <c r="D1696" s="2">
        <v>365796.44</v>
      </c>
      <c r="E1696" s="2">
        <v>0</v>
      </c>
      <c r="F1696" s="2">
        <v>0</v>
      </c>
    </row>
    <row r="1697" spans="1:6" x14ac:dyDescent="0.25">
      <c r="A1697" s="4">
        <v>44489</v>
      </c>
      <c r="B1697" t="s">
        <v>12</v>
      </c>
      <c r="C1697" t="s">
        <v>1188</v>
      </c>
      <c r="D1697" s="2">
        <v>15671.23</v>
      </c>
      <c r="E1697" s="2">
        <v>0</v>
      </c>
      <c r="F1697" s="2">
        <v>0</v>
      </c>
    </row>
    <row r="1698" spans="1:6" x14ac:dyDescent="0.25">
      <c r="A1698" s="4">
        <v>44489</v>
      </c>
      <c r="B1698" t="s">
        <v>12</v>
      </c>
      <c r="C1698" t="s">
        <v>1189</v>
      </c>
      <c r="D1698" s="2">
        <v>110031.67</v>
      </c>
      <c r="E1698" s="2">
        <v>0</v>
      </c>
      <c r="F1698" s="2">
        <v>0</v>
      </c>
    </row>
    <row r="1699" spans="1:6" x14ac:dyDescent="0.25">
      <c r="A1699" s="4">
        <v>44489</v>
      </c>
      <c r="B1699" t="s">
        <v>12</v>
      </c>
      <c r="C1699" t="s">
        <v>1190</v>
      </c>
      <c r="D1699" s="2">
        <v>42139.43</v>
      </c>
      <c r="E1699" s="2">
        <v>0</v>
      </c>
      <c r="F1699" s="2">
        <v>0</v>
      </c>
    </row>
    <row r="1700" spans="1:6" x14ac:dyDescent="0.25">
      <c r="A1700" s="4">
        <v>44489</v>
      </c>
      <c r="B1700" t="s">
        <v>12</v>
      </c>
      <c r="C1700" t="s">
        <v>29</v>
      </c>
      <c r="D1700" s="2">
        <v>0</v>
      </c>
      <c r="E1700" s="2">
        <v>0</v>
      </c>
      <c r="F1700" s="2">
        <v>30000</v>
      </c>
    </row>
    <row r="1701" spans="1:6" x14ac:dyDescent="0.25">
      <c r="A1701" s="4">
        <v>44489</v>
      </c>
      <c r="B1701" t="s">
        <v>12</v>
      </c>
      <c r="C1701" t="s">
        <v>32</v>
      </c>
      <c r="D1701" s="2">
        <v>0</v>
      </c>
      <c r="E1701" s="2">
        <v>0</v>
      </c>
      <c r="F1701" s="2">
        <v>30000</v>
      </c>
    </row>
    <row r="1702" spans="1:6" x14ac:dyDescent="0.25">
      <c r="A1702" s="4">
        <v>44490</v>
      </c>
      <c r="B1702" t="s">
        <v>12</v>
      </c>
      <c r="C1702" t="s">
        <v>1191</v>
      </c>
      <c r="D1702" s="2">
        <v>0.23</v>
      </c>
      <c r="E1702" s="2">
        <v>0</v>
      </c>
      <c r="F1702" s="2">
        <v>0</v>
      </c>
    </row>
    <row r="1703" spans="1:6" x14ac:dyDescent="0.25">
      <c r="A1703" s="4">
        <v>44490</v>
      </c>
      <c r="B1703" t="s">
        <v>12</v>
      </c>
      <c r="C1703" t="s">
        <v>1192</v>
      </c>
      <c r="D1703" s="2">
        <v>0</v>
      </c>
      <c r="E1703" s="2">
        <v>-12630239</v>
      </c>
      <c r="F1703" s="2">
        <v>0</v>
      </c>
    </row>
    <row r="1704" spans="1:6" x14ac:dyDescent="0.25">
      <c r="A1704" s="4">
        <v>44490</v>
      </c>
      <c r="B1704" t="s">
        <v>12</v>
      </c>
      <c r="C1704" t="s">
        <v>455</v>
      </c>
      <c r="D1704" s="2">
        <v>1929.74</v>
      </c>
      <c r="E1704" s="2">
        <v>0</v>
      </c>
      <c r="F1704" s="2">
        <v>0</v>
      </c>
    </row>
    <row r="1705" spans="1:6" x14ac:dyDescent="0.25">
      <c r="A1705" s="4">
        <v>44490</v>
      </c>
      <c r="B1705" t="s">
        <v>12</v>
      </c>
      <c r="C1705" t="s">
        <v>455</v>
      </c>
      <c r="D1705" s="2">
        <v>0</v>
      </c>
      <c r="E1705" s="2">
        <v>-1929.74</v>
      </c>
      <c r="F1705" s="2">
        <v>0</v>
      </c>
    </row>
    <row r="1706" spans="1:6" x14ac:dyDescent="0.25">
      <c r="A1706" s="4">
        <v>44490</v>
      </c>
      <c r="B1706" t="s">
        <v>12</v>
      </c>
      <c r="C1706" t="s">
        <v>1193</v>
      </c>
      <c r="D1706" s="2">
        <v>11959980.039999999</v>
      </c>
      <c r="E1706" s="2">
        <v>0</v>
      </c>
      <c r="F1706" s="2">
        <v>0</v>
      </c>
    </row>
    <row r="1707" spans="1:6" x14ac:dyDescent="0.25">
      <c r="A1707" s="4">
        <v>44490</v>
      </c>
      <c r="B1707" t="s">
        <v>12</v>
      </c>
      <c r="C1707" t="s">
        <v>1194</v>
      </c>
      <c r="D1707" s="2">
        <v>344780.92</v>
      </c>
      <c r="E1707" s="2">
        <v>0</v>
      </c>
      <c r="F1707" s="2">
        <v>0</v>
      </c>
    </row>
    <row r="1708" spans="1:6" x14ac:dyDescent="0.25">
      <c r="A1708" s="4">
        <v>44490</v>
      </c>
      <c r="B1708" t="s">
        <v>12</v>
      </c>
      <c r="C1708" t="s">
        <v>1195</v>
      </c>
      <c r="D1708" s="2">
        <v>79262.03</v>
      </c>
      <c r="E1708" s="2">
        <v>0</v>
      </c>
      <c r="F1708" s="2">
        <v>0</v>
      </c>
    </row>
    <row r="1709" spans="1:6" x14ac:dyDescent="0.25">
      <c r="A1709" s="4">
        <v>44490</v>
      </c>
      <c r="B1709" t="s">
        <v>12</v>
      </c>
      <c r="C1709" t="s">
        <v>1196</v>
      </c>
      <c r="D1709" s="2">
        <v>246215.78</v>
      </c>
      <c r="E1709" s="2">
        <v>0</v>
      </c>
      <c r="F1709" s="2">
        <v>0</v>
      </c>
    </row>
    <row r="1710" spans="1:6" x14ac:dyDescent="0.25">
      <c r="A1710" s="4">
        <v>44490</v>
      </c>
      <c r="B1710" t="s">
        <v>12</v>
      </c>
      <c r="C1710" t="s">
        <v>29</v>
      </c>
      <c r="D1710" s="2">
        <v>0</v>
      </c>
      <c r="E1710" s="2">
        <v>0</v>
      </c>
      <c r="F1710" s="2">
        <v>30000</v>
      </c>
    </row>
    <row r="1711" spans="1:6" x14ac:dyDescent="0.25">
      <c r="A1711" s="4">
        <v>44490</v>
      </c>
      <c r="B1711" t="s">
        <v>12</v>
      </c>
      <c r="C1711" t="s">
        <v>32</v>
      </c>
      <c r="D1711" s="2">
        <v>0</v>
      </c>
      <c r="E1711" s="2">
        <v>0</v>
      </c>
      <c r="F1711" s="2">
        <v>30000</v>
      </c>
    </row>
    <row r="1712" spans="1:6" x14ac:dyDescent="0.25">
      <c r="A1712" s="4">
        <v>44491</v>
      </c>
      <c r="B1712" t="s">
        <v>12</v>
      </c>
      <c r="C1712" t="s">
        <v>1197</v>
      </c>
      <c r="D1712" s="2">
        <v>0.38</v>
      </c>
      <c r="E1712" s="2">
        <v>0</v>
      </c>
      <c r="F1712" s="2">
        <v>0</v>
      </c>
    </row>
    <row r="1713" spans="1:6" x14ac:dyDescent="0.25">
      <c r="A1713" s="4">
        <v>44491</v>
      </c>
      <c r="B1713" t="s">
        <v>12</v>
      </c>
      <c r="C1713" t="s">
        <v>1198</v>
      </c>
      <c r="D1713" s="2">
        <v>0</v>
      </c>
      <c r="E1713" s="2">
        <v>-13162947.369999999</v>
      </c>
      <c r="F1713" s="2">
        <v>0</v>
      </c>
    </row>
    <row r="1714" spans="1:6" x14ac:dyDescent="0.25">
      <c r="A1714" s="4">
        <v>44491</v>
      </c>
      <c r="B1714" t="s">
        <v>12</v>
      </c>
      <c r="C1714" t="s">
        <v>823</v>
      </c>
      <c r="D1714" s="2">
        <v>66715.34</v>
      </c>
      <c r="E1714" s="2">
        <v>0</v>
      </c>
      <c r="F1714" s="2">
        <v>0</v>
      </c>
    </row>
    <row r="1715" spans="1:6" x14ac:dyDescent="0.25">
      <c r="A1715" s="4">
        <v>44491</v>
      </c>
      <c r="B1715" t="s">
        <v>12</v>
      </c>
      <c r="C1715" t="s">
        <v>1199</v>
      </c>
      <c r="D1715" s="2">
        <v>12633225.949999999</v>
      </c>
      <c r="E1715" s="2">
        <v>0</v>
      </c>
      <c r="F1715" s="2">
        <v>0</v>
      </c>
    </row>
    <row r="1716" spans="1:6" x14ac:dyDescent="0.25">
      <c r="A1716" s="4">
        <v>44491</v>
      </c>
      <c r="B1716" t="s">
        <v>12</v>
      </c>
      <c r="C1716" t="s">
        <v>1200</v>
      </c>
      <c r="D1716" s="2">
        <v>65413.08</v>
      </c>
      <c r="E1716" s="2">
        <v>0</v>
      </c>
      <c r="F1716" s="2">
        <v>0</v>
      </c>
    </row>
    <row r="1717" spans="1:6" x14ac:dyDescent="0.25">
      <c r="A1717" s="4">
        <v>44491</v>
      </c>
      <c r="B1717" t="s">
        <v>12</v>
      </c>
      <c r="C1717" t="s">
        <v>1201</v>
      </c>
      <c r="D1717" s="2">
        <v>39785.919999999998</v>
      </c>
      <c r="E1717" s="2">
        <v>0</v>
      </c>
      <c r="F1717" s="2">
        <v>0</v>
      </c>
    </row>
    <row r="1718" spans="1:6" x14ac:dyDescent="0.25">
      <c r="A1718" s="4">
        <v>44491</v>
      </c>
      <c r="B1718" t="s">
        <v>12</v>
      </c>
      <c r="C1718" t="s">
        <v>1202</v>
      </c>
      <c r="D1718" s="2">
        <v>107684.7</v>
      </c>
      <c r="E1718" s="2">
        <v>0</v>
      </c>
      <c r="F1718" s="2">
        <v>0</v>
      </c>
    </row>
    <row r="1719" spans="1:6" x14ac:dyDescent="0.25">
      <c r="A1719" s="4">
        <v>44491</v>
      </c>
      <c r="B1719" t="s">
        <v>12</v>
      </c>
      <c r="C1719" t="s">
        <v>1203</v>
      </c>
      <c r="D1719" s="2">
        <v>250122</v>
      </c>
      <c r="E1719" s="2">
        <v>0</v>
      </c>
      <c r="F1719" s="2">
        <v>0</v>
      </c>
    </row>
    <row r="1720" spans="1:6" x14ac:dyDescent="0.25">
      <c r="A1720" s="4">
        <v>44491</v>
      </c>
      <c r="B1720" t="s">
        <v>12</v>
      </c>
      <c r="C1720" t="s">
        <v>29</v>
      </c>
      <c r="D1720" s="2">
        <v>0</v>
      </c>
      <c r="E1720" s="2">
        <v>0</v>
      </c>
      <c r="F1720" s="2">
        <v>30000</v>
      </c>
    </row>
    <row r="1721" spans="1:6" x14ac:dyDescent="0.25">
      <c r="A1721" s="4">
        <v>44491</v>
      </c>
      <c r="B1721" t="s">
        <v>12</v>
      </c>
      <c r="C1721" t="s">
        <v>32</v>
      </c>
      <c r="D1721" s="2">
        <v>0</v>
      </c>
      <c r="E1721" s="2">
        <v>0</v>
      </c>
      <c r="F1721" s="2">
        <v>30000</v>
      </c>
    </row>
    <row r="1722" spans="1:6" x14ac:dyDescent="0.25">
      <c r="A1722" s="4">
        <v>44494</v>
      </c>
      <c r="B1722" t="s">
        <v>12</v>
      </c>
      <c r="C1722" t="s">
        <v>1204</v>
      </c>
      <c r="D1722" s="2">
        <v>0.27</v>
      </c>
      <c r="E1722" s="2">
        <v>0</v>
      </c>
      <c r="F1722" s="2">
        <v>0</v>
      </c>
    </row>
    <row r="1723" spans="1:6" x14ac:dyDescent="0.25">
      <c r="A1723" s="4">
        <v>44494</v>
      </c>
      <c r="B1723" t="s">
        <v>12</v>
      </c>
      <c r="C1723" t="s">
        <v>836</v>
      </c>
      <c r="D1723" s="2">
        <v>20.25</v>
      </c>
      <c r="E1723" s="2">
        <v>0</v>
      </c>
      <c r="F1723" s="2">
        <v>0</v>
      </c>
    </row>
    <row r="1724" spans="1:6" x14ac:dyDescent="0.25">
      <c r="A1724" s="4">
        <v>44494</v>
      </c>
      <c r="B1724" t="s">
        <v>12</v>
      </c>
      <c r="C1724" t="s">
        <v>477</v>
      </c>
      <c r="D1724" s="2">
        <v>7.11</v>
      </c>
      <c r="E1724" s="2">
        <v>0</v>
      </c>
      <c r="F1724" s="2">
        <v>0</v>
      </c>
    </row>
    <row r="1725" spans="1:6" x14ac:dyDescent="0.25">
      <c r="A1725" s="4">
        <v>44494</v>
      </c>
      <c r="B1725" t="s">
        <v>12</v>
      </c>
      <c r="C1725" t="s">
        <v>1205</v>
      </c>
      <c r="D1725" s="2">
        <v>0</v>
      </c>
      <c r="E1725" s="2">
        <v>-13560123.25</v>
      </c>
      <c r="F1725" s="2">
        <v>0</v>
      </c>
    </row>
    <row r="1726" spans="1:6" x14ac:dyDescent="0.25">
      <c r="A1726" s="4">
        <v>44494</v>
      </c>
      <c r="B1726" t="s">
        <v>12</v>
      </c>
      <c r="C1726" t="s">
        <v>489</v>
      </c>
      <c r="D1726" s="2">
        <v>0</v>
      </c>
      <c r="E1726" s="2">
        <v>-39.630000000000003</v>
      </c>
      <c r="F1726" s="2">
        <v>0</v>
      </c>
    </row>
    <row r="1727" spans="1:6" x14ac:dyDescent="0.25">
      <c r="A1727" s="4">
        <v>44494</v>
      </c>
      <c r="B1727" t="s">
        <v>12</v>
      </c>
      <c r="C1727" t="s">
        <v>838</v>
      </c>
      <c r="D1727" s="2">
        <v>0</v>
      </c>
      <c r="E1727" s="2">
        <v>-466.75</v>
      </c>
      <c r="F1727" s="2">
        <v>0</v>
      </c>
    </row>
    <row r="1728" spans="1:6" x14ac:dyDescent="0.25">
      <c r="A1728" s="4">
        <v>44494</v>
      </c>
      <c r="B1728" t="s">
        <v>12</v>
      </c>
      <c r="C1728" t="s">
        <v>694</v>
      </c>
      <c r="D1728" s="2">
        <v>24919.29</v>
      </c>
      <c r="E1728" s="2">
        <v>0</v>
      </c>
      <c r="F1728" s="2">
        <v>0</v>
      </c>
    </row>
    <row r="1729" spans="1:6" x14ac:dyDescent="0.25">
      <c r="A1729" s="4">
        <v>44494</v>
      </c>
      <c r="B1729" t="s">
        <v>12</v>
      </c>
      <c r="C1729" t="s">
        <v>1206</v>
      </c>
      <c r="D1729" s="2">
        <v>13166060.289999999</v>
      </c>
      <c r="E1729" s="2">
        <v>0</v>
      </c>
      <c r="F1729" s="2">
        <v>0</v>
      </c>
    </row>
    <row r="1730" spans="1:6" x14ac:dyDescent="0.25">
      <c r="A1730" s="4">
        <v>44494</v>
      </c>
      <c r="B1730" t="s">
        <v>12</v>
      </c>
      <c r="C1730" t="s">
        <v>1207</v>
      </c>
      <c r="D1730" s="2">
        <v>141111.64000000001</v>
      </c>
      <c r="E1730" s="2">
        <v>0</v>
      </c>
      <c r="F1730" s="2">
        <v>0</v>
      </c>
    </row>
    <row r="1731" spans="1:6" x14ac:dyDescent="0.25">
      <c r="A1731" s="4">
        <v>44494</v>
      </c>
      <c r="B1731" t="s">
        <v>12</v>
      </c>
      <c r="C1731" t="s">
        <v>1208</v>
      </c>
      <c r="D1731" s="2">
        <v>228510.78</v>
      </c>
      <c r="E1731" s="2">
        <v>0</v>
      </c>
      <c r="F1731" s="2">
        <v>0</v>
      </c>
    </row>
    <row r="1732" spans="1:6" x14ac:dyDescent="0.25">
      <c r="A1732" s="4">
        <v>44494</v>
      </c>
      <c r="B1732" t="s">
        <v>12</v>
      </c>
      <c r="C1732" t="s">
        <v>29</v>
      </c>
      <c r="D1732" s="2">
        <v>0</v>
      </c>
      <c r="E1732" s="2">
        <v>0</v>
      </c>
      <c r="F1732" s="2">
        <v>30000</v>
      </c>
    </row>
    <row r="1733" spans="1:6" x14ac:dyDescent="0.25">
      <c r="A1733" s="4">
        <v>44494</v>
      </c>
      <c r="B1733" t="s">
        <v>12</v>
      </c>
      <c r="C1733" t="s">
        <v>32</v>
      </c>
      <c r="D1733" s="2">
        <v>0</v>
      </c>
      <c r="E1733" s="2">
        <v>0</v>
      </c>
      <c r="F1733" s="2">
        <v>30000</v>
      </c>
    </row>
    <row r="1734" spans="1:6" x14ac:dyDescent="0.25">
      <c r="A1734" s="4">
        <v>44495</v>
      </c>
      <c r="B1734" t="s">
        <v>12</v>
      </c>
      <c r="C1734" t="s">
        <v>1209</v>
      </c>
      <c r="D1734" s="2">
        <v>0.22</v>
      </c>
      <c r="E1734" s="2">
        <v>0</v>
      </c>
      <c r="F1734" s="2">
        <v>0</v>
      </c>
    </row>
    <row r="1735" spans="1:6" x14ac:dyDescent="0.25">
      <c r="A1735" s="4">
        <v>44495</v>
      </c>
      <c r="B1735" t="s">
        <v>12</v>
      </c>
      <c r="C1735" t="s">
        <v>1210</v>
      </c>
      <c r="D1735" s="2">
        <v>0</v>
      </c>
      <c r="E1735" s="2">
        <v>-13836132.98</v>
      </c>
      <c r="F1735" s="2">
        <v>0</v>
      </c>
    </row>
    <row r="1736" spans="1:6" x14ac:dyDescent="0.25">
      <c r="A1736" s="4">
        <v>44495</v>
      </c>
      <c r="B1736" t="s">
        <v>12</v>
      </c>
      <c r="C1736" t="s">
        <v>1211</v>
      </c>
      <c r="D1736" s="2">
        <v>13563330.1</v>
      </c>
      <c r="E1736" s="2">
        <v>0</v>
      </c>
      <c r="F1736" s="2">
        <v>0</v>
      </c>
    </row>
    <row r="1737" spans="1:6" x14ac:dyDescent="0.25">
      <c r="A1737" s="4">
        <v>44495</v>
      </c>
      <c r="B1737" t="s">
        <v>12</v>
      </c>
      <c r="C1737" t="s">
        <v>1212</v>
      </c>
      <c r="D1737" s="2">
        <v>866.68</v>
      </c>
      <c r="E1737" s="2">
        <v>0</v>
      </c>
      <c r="F1737" s="2">
        <v>0</v>
      </c>
    </row>
    <row r="1738" spans="1:6" x14ac:dyDescent="0.25">
      <c r="A1738" s="4">
        <v>44495</v>
      </c>
      <c r="B1738" t="s">
        <v>12</v>
      </c>
      <c r="C1738" t="s">
        <v>1213</v>
      </c>
      <c r="D1738" s="2">
        <v>46096.49</v>
      </c>
      <c r="E1738" s="2">
        <v>0</v>
      </c>
      <c r="F1738" s="2">
        <v>0</v>
      </c>
    </row>
    <row r="1739" spans="1:6" x14ac:dyDescent="0.25">
      <c r="A1739" s="4">
        <v>44495</v>
      </c>
      <c r="B1739" t="s">
        <v>12</v>
      </c>
      <c r="C1739" t="s">
        <v>1214</v>
      </c>
      <c r="D1739" s="2">
        <v>176404.42</v>
      </c>
      <c r="E1739" s="2">
        <v>0</v>
      </c>
      <c r="F1739" s="2">
        <v>0</v>
      </c>
    </row>
    <row r="1740" spans="1:6" x14ac:dyDescent="0.25">
      <c r="A1740" s="4">
        <v>44495</v>
      </c>
      <c r="B1740" t="s">
        <v>12</v>
      </c>
      <c r="C1740" t="s">
        <v>1215</v>
      </c>
      <c r="D1740" s="2">
        <v>49435.07</v>
      </c>
      <c r="E1740" s="2">
        <v>0</v>
      </c>
      <c r="F1740" s="2">
        <v>0</v>
      </c>
    </row>
    <row r="1741" spans="1:6" x14ac:dyDescent="0.25">
      <c r="A1741" s="4">
        <v>44495</v>
      </c>
      <c r="B1741" t="s">
        <v>12</v>
      </c>
      <c r="C1741" t="s">
        <v>29</v>
      </c>
      <c r="D1741" s="2">
        <v>0</v>
      </c>
      <c r="E1741" s="2">
        <v>0</v>
      </c>
      <c r="F1741" s="2">
        <v>30000</v>
      </c>
    </row>
    <row r="1742" spans="1:6" x14ac:dyDescent="0.25">
      <c r="A1742" s="4">
        <v>44495</v>
      </c>
      <c r="B1742" t="s">
        <v>12</v>
      </c>
      <c r="C1742" t="s">
        <v>32</v>
      </c>
      <c r="D1742" s="2">
        <v>0</v>
      </c>
      <c r="E1742" s="2">
        <v>0</v>
      </c>
      <c r="F1742" s="2">
        <v>30000</v>
      </c>
    </row>
    <row r="1743" spans="1:6" x14ac:dyDescent="0.25">
      <c r="A1743" s="4">
        <v>44496</v>
      </c>
      <c r="B1743" t="s">
        <v>12</v>
      </c>
      <c r="C1743" t="s">
        <v>1216</v>
      </c>
      <c r="D1743" s="2">
        <v>0.17</v>
      </c>
      <c r="E1743" s="2">
        <v>0</v>
      </c>
      <c r="F1743" s="2">
        <v>0</v>
      </c>
    </row>
    <row r="1744" spans="1:6" x14ac:dyDescent="0.25">
      <c r="A1744" s="4">
        <v>44496</v>
      </c>
      <c r="B1744" t="s">
        <v>12</v>
      </c>
      <c r="C1744" t="s">
        <v>1217</v>
      </c>
      <c r="D1744" s="2">
        <v>0</v>
      </c>
      <c r="E1744" s="2">
        <v>-15061564.82</v>
      </c>
      <c r="F1744" s="2">
        <v>0</v>
      </c>
    </row>
    <row r="1745" spans="1:6" x14ac:dyDescent="0.25">
      <c r="A1745" s="4">
        <v>44496</v>
      </c>
      <c r="B1745" t="s">
        <v>12</v>
      </c>
      <c r="C1745" t="s">
        <v>1218</v>
      </c>
      <c r="D1745" s="2">
        <v>13839405.1</v>
      </c>
      <c r="E1745" s="2">
        <v>0</v>
      </c>
      <c r="F1745" s="2">
        <v>0</v>
      </c>
    </row>
    <row r="1746" spans="1:6" x14ac:dyDescent="0.25">
      <c r="A1746" s="4">
        <v>44496</v>
      </c>
      <c r="B1746" t="s">
        <v>12</v>
      </c>
      <c r="C1746" t="s">
        <v>1219</v>
      </c>
      <c r="D1746" s="2">
        <v>115576.13</v>
      </c>
      <c r="E1746" s="2">
        <v>0</v>
      </c>
      <c r="F1746" s="2">
        <v>0</v>
      </c>
    </row>
    <row r="1747" spans="1:6" x14ac:dyDescent="0.25">
      <c r="A1747" s="4">
        <v>44496</v>
      </c>
      <c r="B1747" t="s">
        <v>12</v>
      </c>
      <c r="C1747" t="s">
        <v>1220</v>
      </c>
      <c r="D1747" s="2">
        <v>7938.09</v>
      </c>
      <c r="E1747" s="2">
        <v>0</v>
      </c>
      <c r="F1747" s="2">
        <v>0</v>
      </c>
    </row>
    <row r="1748" spans="1:6" x14ac:dyDescent="0.25">
      <c r="A1748" s="4">
        <v>44496</v>
      </c>
      <c r="B1748" t="s">
        <v>12</v>
      </c>
      <c r="C1748" t="s">
        <v>1221</v>
      </c>
      <c r="D1748" s="2">
        <v>219910.39</v>
      </c>
      <c r="E1748" s="2">
        <v>0</v>
      </c>
      <c r="F1748" s="2">
        <v>0</v>
      </c>
    </row>
    <row r="1749" spans="1:6" x14ac:dyDescent="0.25">
      <c r="A1749" s="4">
        <v>44496</v>
      </c>
      <c r="B1749" t="s">
        <v>12</v>
      </c>
      <c r="C1749" t="s">
        <v>1222</v>
      </c>
      <c r="D1749" s="2">
        <v>376669.11</v>
      </c>
      <c r="E1749" s="2">
        <v>0</v>
      </c>
      <c r="F1749" s="2">
        <v>0</v>
      </c>
    </row>
    <row r="1750" spans="1:6" x14ac:dyDescent="0.25">
      <c r="A1750" s="4">
        <v>44496</v>
      </c>
      <c r="B1750" t="s">
        <v>12</v>
      </c>
      <c r="C1750" t="s">
        <v>1223</v>
      </c>
      <c r="D1750" s="2">
        <v>231141.64</v>
      </c>
      <c r="E1750" s="2">
        <v>0</v>
      </c>
      <c r="F1750" s="2">
        <v>0</v>
      </c>
    </row>
    <row r="1751" spans="1:6" x14ac:dyDescent="0.25">
      <c r="A1751" s="4">
        <v>44496</v>
      </c>
      <c r="B1751" t="s">
        <v>12</v>
      </c>
      <c r="C1751" t="s">
        <v>1224</v>
      </c>
      <c r="D1751" s="2">
        <v>61717.06</v>
      </c>
      <c r="E1751" s="2">
        <v>0</v>
      </c>
      <c r="F1751" s="2">
        <v>0</v>
      </c>
    </row>
    <row r="1752" spans="1:6" x14ac:dyDescent="0.25">
      <c r="A1752" s="4">
        <v>44496</v>
      </c>
      <c r="B1752" t="s">
        <v>12</v>
      </c>
      <c r="C1752" t="s">
        <v>1225</v>
      </c>
      <c r="D1752" s="2">
        <v>209207.13</v>
      </c>
      <c r="E1752" s="2">
        <v>0</v>
      </c>
      <c r="F1752" s="2">
        <v>0</v>
      </c>
    </row>
    <row r="1753" spans="1:6" x14ac:dyDescent="0.25">
      <c r="A1753" s="4">
        <v>44496</v>
      </c>
      <c r="B1753" t="s">
        <v>12</v>
      </c>
      <c r="C1753" t="s">
        <v>29</v>
      </c>
      <c r="D1753" s="2">
        <v>0</v>
      </c>
      <c r="E1753" s="2">
        <v>0</v>
      </c>
      <c r="F1753" s="2">
        <v>30000</v>
      </c>
    </row>
    <row r="1754" spans="1:6" x14ac:dyDescent="0.25">
      <c r="A1754" s="4">
        <v>44496</v>
      </c>
      <c r="B1754" t="s">
        <v>12</v>
      </c>
      <c r="C1754" t="s">
        <v>32</v>
      </c>
      <c r="D1754" s="2">
        <v>0</v>
      </c>
      <c r="E1754" s="2">
        <v>0</v>
      </c>
      <c r="F1754" s="2">
        <v>30000</v>
      </c>
    </row>
    <row r="1755" spans="1:6" x14ac:dyDescent="0.25">
      <c r="A1755" s="4">
        <v>44497</v>
      </c>
      <c r="B1755" t="s">
        <v>12</v>
      </c>
      <c r="C1755" t="s">
        <v>1226</v>
      </c>
      <c r="D1755" s="2">
        <v>0.14000000000000001</v>
      </c>
      <c r="E1755" s="2">
        <v>0</v>
      </c>
      <c r="F1755" s="2">
        <v>0</v>
      </c>
    </row>
    <row r="1756" spans="1:6" x14ac:dyDescent="0.25">
      <c r="A1756" s="4">
        <v>44497</v>
      </c>
      <c r="B1756" t="s">
        <v>12</v>
      </c>
      <c r="C1756" t="s">
        <v>1227</v>
      </c>
      <c r="D1756" s="2">
        <v>0</v>
      </c>
      <c r="E1756" s="2">
        <v>-16547246.449999999</v>
      </c>
      <c r="F1756" s="2">
        <v>0</v>
      </c>
    </row>
    <row r="1757" spans="1:6" x14ac:dyDescent="0.25">
      <c r="A1757" s="4">
        <v>44497</v>
      </c>
      <c r="B1757" t="s">
        <v>12</v>
      </c>
      <c r="C1757" t="s">
        <v>1228</v>
      </c>
      <c r="D1757" s="2">
        <v>15065126.76</v>
      </c>
      <c r="E1757" s="2">
        <v>0</v>
      </c>
      <c r="F1757" s="2">
        <v>0</v>
      </c>
    </row>
    <row r="1758" spans="1:6" x14ac:dyDescent="0.25">
      <c r="A1758" s="4">
        <v>44497</v>
      </c>
      <c r="B1758" t="s">
        <v>12</v>
      </c>
      <c r="C1758" t="s">
        <v>1229</v>
      </c>
      <c r="D1758" s="2">
        <v>40408.870000000003</v>
      </c>
      <c r="E1758" s="2">
        <v>0</v>
      </c>
      <c r="F1758" s="2">
        <v>0</v>
      </c>
    </row>
    <row r="1759" spans="1:6" x14ac:dyDescent="0.25">
      <c r="A1759" s="4">
        <v>44497</v>
      </c>
      <c r="B1759" t="s">
        <v>12</v>
      </c>
      <c r="C1759" t="s">
        <v>1230</v>
      </c>
      <c r="D1759" s="2">
        <v>156433.5</v>
      </c>
      <c r="E1759" s="2">
        <v>0</v>
      </c>
      <c r="F1759" s="2">
        <v>0</v>
      </c>
    </row>
    <row r="1760" spans="1:6" x14ac:dyDescent="0.25">
      <c r="A1760" s="4">
        <v>44497</v>
      </c>
      <c r="B1760" t="s">
        <v>12</v>
      </c>
      <c r="C1760" t="s">
        <v>1231</v>
      </c>
      <c r="D1760" s="2">
        <v>97339.06</v>
      </c>
      <c r="E1760" s="2">
        <v>0</v>
      </c>
      <c r="F1760" s="2">
        <v>0</v>
      </c>
    </row>
    <row r="1761" spans="1:6" x14ac:dyDescent="0.25">
      <c r="A1761" s="4">
        <v>44497</v>
      </c>
      <c r="B1761" t="s">
        <v>12</v>
      </c>
      <c r="C1761" t="s">
        <v>1232</v>
      </c>
      <c r="D1761" s="2">
        <v>212902.93</v>
      </c>
      <c r="E1761" s="2">
        <v>0</v>
      </c>
      <c r="F1761" s="2">
        <v>0</v>
      </c>
    </row>
    <row r="1762" spans="1:6" x14ac:dyDescent="0.25">
      <c r="A1762" s="4">
        <v>44497</v>
      </c>
      <c r="B1762" t="s">
        <v>12</v>
      </c>
      <c r="C1762" t="s">
        <v>1233</v>
      </c>
      <c r="D1762" s="2">
        <v>372121.57</v>
      </c>
      <c r="E1762" s="2">
        <v>0</v>
      </c>
      <c r="F1762" s="2">
        <v>0</v>
      </c>
    </row>
    <row r="1763" spans="1:6" x14ac:dyDescent="0.25">
      <c r="A1763" s="4">
        <v>44497</v>
      </c>
      <c r="B1763" t="s">
        <v>12</v>
      </c>
      <c r="C1763" t="s">
        <v>1234</v>
      </c>
      <c r="D1763" s="2">
        <v>120532.89</v>
      </c>
      <c r="E1763" s="2">
        <v>0</v>
      </c>
      <c r="F1763" s="2">
        <v>0</v>
      </c>
    </row>
    <row r="1764" spans="1:6" x14ac:dyDescent="0.25">
      <c r="A1764" s="4">
        <v>44497</v>
      </c>
      <c r="B1764" t="s">
        <v>12</v>
      </c>
      <c r="C1764" t="s">
        <v>1235</v>
      </c>
      <c r="D1764" s="2">
        <v>228766.86</v>
      </c>
      <c r="E1764" s="2">
        <v>0</v>
      </c>
      <c r="F1764" s="2">
        <v>0</v>
      </c>
    </row>
    <row r="1765" spans="1:6" x14ac:dyDescent="0.25">
      <c r="A1765" s="4">
        <v>44497</v>
      </c>
      <c r="B1765" t="s">
        <v>12</v>
      </c>
      <c r="C1765" t="s">
        <v>1236</v>
      </c>
      <c r="D1765" s="2">
        <v>298.37</v>
      </c>
      <c r="E1765" s="2">
        <v>0</v>
      </c>
      <c r="F1765" s="2">
        <v>0</v>
      </c>
    </row>
    <row r="1766" spans="1:6" x14ac:dyDescent="0.25">
      <c r="A1766" s="4">
        <v>44497</v>
      </c>
      <c r="B1766" t="s">
        <v>12</v>
      </c>
      <c r="C1766" t="s">
        <v>1237</v>
      </c>
      <c r="D1766" s="2">
        <v>253315.5</v>
      </c>
      <c r="E1766" s="2">
        <v>0</v>
      </c>
      <c r="F1766" s="2">
        <v>0</v>
      </c>
    </row>
    <row r="1767" spans="1:6" x14ac:dyDescent="0.25">
      <c r="A1767" s="4">
        <v>44497</v>
      </c>
      <c r="B1767" t="s">
        <v>12</v>
      </c>
      <c r="C1767" t="s">
        <v>29</v>
      </c>
      <c r="D1767" s="2">
        <v>0</v>
      </c>
      <c r="E1767" s="2">
        <v>0</v>
      </c>
      <c r="F1767" s="2">
        <v>30000</v>
      </c>
    </row>
    <row r="1768" spans="1:6" x14ac:dyDescent="0.25">
      <c r="A1768" s="4">
        <v>44497</v>
      </c>
      <c r="B1768" t="s">
        <v>12</v>
      </c>
      <c r="C1768" t="s">
        <v>32</v>
      </c>
      <c r="D1768" s="2">
        <v>0</v>
      </c>
      <c r="E1768" s="2">
        <v>0</v>
      </c>
      <c r="F1768" s="2">
        <v>30000</v>
      </c>
    </row>
    <row r="1769" spans="1:6" x14ac:dyDescent="0.25">
      <c r="A1769" s="4">
        <v>44498</v>
      </c>
      <c r="B1769" t="s">
        <v>12</v>
      </c>
      <c r="C1769" t="s">
        <v>1238</v>
      </c>
      <c r="D1769" s="2">
        <v>0.18</v>
      </c>
      <c r="E1769" s="2">
        <v>0</v>
      </c>
      <c r="F1769" s="2">
        <v>0</v>
      </c>
    </row>
    <row r="1770" spans="1:6" x14ac:dyDescent="0.25">
      <c r="A1770" s="4">
        <v>44498</v>
      </c>
      <c r="B1770" t="s">
        <v>12</v>
      </c>
      <c r="C1770" t="s">
        <v>1239</v>
      </c>
      <c r="D1770" s="2">
        <v>0</v>
      </c>
      <c r="E1770" s="2">
        <v>-17617349.239999998</v>
      </c>
      <c r="F1770" s="2">
        <v>0</v>
      </c>
    </row>
    <row r="1771" spans="1:6" x14ac:dyDescent="0.25">
      <c r="A1771" s="4">
        <v>44498</v>
      </c>
      <c r="B1771" t="s">
        <v>12</v>
      </c>
      <c r="C1771" t="s">
        <v>1240</v>
      </c>
      <c r="D1771" s="2">
        <v>16552081.449999999</v>
      </c>
      <c r="E1771" s="2">
        <v>0</v>
      </c>
      <c r="F1771" s="2">
        <v>0</v>
      </c>
    </row>
    <row r="1772" spans="1:6" x14ac:dyDescent="0.25">
      <c r="A1772" s="4">
        <v>44498</v>
      </c>
      <c r="B1772" t="s">
        <v>12</v>
      </c>
      <c r="C1772" t="s">
        <v>1241</v>
      </c>
      <c r="D1772" s="2">
        <v>132115.20000000001</v>
      </c>
      <c r="E1772" s="2">
        <v>0</v>
      </c>
      <c r="F1772" s="2">
        <v>0</v>
      </c>
    </row>
    <row r="1773" spans="1:6" x14ac:dyDescent="0.25">
      <c r="A1773" s="4">
        <v>44498</v>
      </c>
      <c r="B1773" t="s">
        <v>12</v>
      </c>
      <c r="C1773" t="s">
        <v>1242</v>
      </c>
      <c r="D1773" s="2">
        <v>116434.03</v>
      </c>
      <c r="E1773" s="2">
        <v>0</v>
      </c>
      <c r="F1773" s="2">
        <v>0</v>
      </c>
    </row>
    <row r="1774" spans="1:6" x14ac:dyDescent="0.25">
      <c r="A1774" s="4">
        <v>44498</v>
      </c>
      <c r="B1774" t="s">
        <v>12</v>
      </c>
      <c r="C1774" t="s">
        <v>1243</v>
      </c>
      <c r="D1774" s="2">
        <v>17692.849999999999</v>
      </c>
      <c r="E1774" s="2">
        <v>0</v>
      </c>
      <c r="F1774" s="2">
        <v>0</v>
      </c>
    </row>
    <row r="1775" spans="1:6" x14ac:dyDescent="0.25">
      <c r="A1775" s="4">
        <v>44498</v>
      </c>
      <c r="B1775" t="s">
        <v>12</v>
      </c>
      <c r="C1775" t="s">
        <v>1244</v>
      </c>
      <c r="D1775" s="2">
        <v>235640.77</v>
      </c>
      <c r="E1775" s="2">
        <v>0</v>
      </c>
      <c r="F1775" s="2">
        <v>0</v>
      </c>
    </row>
    <row r="1776" spans="1:6" x14ac:dyDescent="0.25">
      <c r="A1776" s="4">
        <v>44498</v>
      </c>
      <c r="B1776" t="s">
        <v>12</v>
      </c>
      <c r="C1776" t="s">
        <v>1245</v>
      </c>
      <c r="D1776" s="2">
        <v>157922.46</v>
      </c>
      <c r="E1776" s="2">
        <v>0</v>
      </c>
      <c r="F1776" s="2">
        <v>0</v>
      </c>
    </row>
    <row r="1777" spans="1:6" x14ac:dyDescent="0.25">
      <c r="A1777" s="4">
        <v>44498</v>
      </c>
      <c r="B1777" t="s">
        <v>12</v>
      </c>
      <c r="C1777" t="s">
        <v>1246</v>
      </c>
      <c r="D1777" s="2">
        <v>38147.300000000003</v>
      </c>
      <c r="E1777" s="2">
        <v>0</v>
      </c>
      <c r="F1777" s="2">
        <v>0</v>
      </c>
    </row>
    <row r="1778" spans="1:6" x14ac:dyDescent="0.25">
      <c r="A1778" s="4">
        <v>44498</v>
      </c>
      <c r="B1778" t="s">
        <v>12</v>
      </c>
      <c r="C1778" t="s">
        <v>1247</v>
      </c>
      <c r="D1778" s="2">
        <v>103407.49</v>
      </c>
      <c r="E1778" s="2">
        <v>0</v>
      </c>
      <c r="F1778" s="2">
        <v>0</v>
      </c>
    </row>
    <row r="1779" spans="1:6" x14ac:dyDescent="0.25">
      <c r="A1779" s="4">
        <v>44498</v>
      </c>
      <c r="B1779" t="s">
        <v>12</v>
      </c>
      <c r="C1779" t="s">
        <v>1248</v>
      </c>
      <c r="D1779" s="2">
        <v>263907.51</v>
      </c>
      <c r="E1779" s="2">
        <v>0</v>
      </c>
      <c r="F1779" s="2">
        <v>0</v>
      </c>
    </row>
    <row r="1780" spans="1:6" x14ac:dyDescent="0.25">
      <c r="A1780" s="4">
        <v>44498</v>
      </c>
      <c r="B1780" t="s">
        <v>12</v>
      </c>
      <c r="C1780" t="s">
        <v>29</v>
      </c>
      <c r="D1780" s="2">
        <v>0</v>
      </c>
      <c r="E1780" s="2">
        <v>0</v>
      </c>
      <c r="F1780" s="2">
        <v>30000</v>
      </c>
    </row>
    <row r="1781" spans="1:6" x14ac:dyDescent="0.25">
      <c r="A1781" s="4">
        <v>44498</v>
      </c>
      <c r="B1781" t="s">
        <v>12</v>
      </c>
      <c r="C1781" t="s">
        <v>32</v>
      </c>
      <c r="D1781" s="2">
        <v>0</v>
      </c>
      <c r="E1781" s="2">
        <v>0</v>
      </c>
      <c r="F1781" s="2">
        <v>30000</v>
      </c>
    </row>
    <row r="1782" spans="1:6" x14ac:dyDescent="0.25">
      <c r="A1782" s="4">
        <v>44501</v>
      </c>
      <c r="B1782" t="s">
        <v>12</v>
      </c>
      <c r="C1782" t="s">
        <v>1249</v>
      </c>
      <c r="D1782" s="2">
        <v>0.38</v>
      </c>
      <c r="E1782" s="2">
        <v>0</v>
      </c>
      <c r="F1782" s="2">
        <v>0</v>
      </c>
    </row>
    <row r="1783" spans="1:6" x14ac:dyDescent="0.25">
      <c r="A1783" s="4">
        <v>44501</v>
      </c>
      <c r="B1783" t="s">
        <v>12</v>
      </c>
      <c r="C1783" t="s">
        <v>1250</v>
      </c>
      <c r="D1783" s="2">
        <v>0</v>
      </c>
      <c r="E1783" s="2">
        <v>-18571913.77</v>
      </c>
      <c r="F1783" s="2">
        <v>0</v>
      </c>
    </row>
    <row r="1784" spans="1:6" x14ac:dyDescent="0.25">
      <c r="A1784" s="4">
        <v>44501</v>
      </c>
      <c r="B1784" t="s">
        <v>12</v>
      </c>
      <c r="C1784" t="s">
        <v>1251</v>
      </c>
      <c r="D1784" s="2">
        <v>17622496.93</v>
      </c>
      <c r="E1784" s="2">
        <v>0</v>
      </c>
      <c r="F1784" s="2">
        <v>0</v>
      </c>
    </row>
    <row r="1785" spans="1:6" x14ac:dyDescent="0.25">
      <c r="A1785" s="4">
        <v>44501</v>
      </c>
      <c r="B1785" t="s">
        <v>12</v>
      </c>
      <c r="C1785" t="s">
        <v>1252</v>
      </c>
      <c r="D1785" s="2">
        <v>4698.78</v>
      </c>
      <c r="E1785" s="2">
        <v>0</v>
      </c>
      <c r="F1785" s="2">
        <v>0</v>
      </c>
    </row>
    <row r="1786" spans="1:6" x14ac:dyDescent="0.25">
      <c r="A1786" s="4">
        <v>44501</v>
      </c>
      <c r="B1786" t="s">
        <v>12</v>
      </c>
      <c r="C1786" t="s">
        <v>1253</v>
      </c>
      <c r="D1786" s="2">
        <v>197719.37</v>
      </c>
      <c r="E1786" s="2">
        <v>0</v>
      </c>
      <c r="F1786" s="2">
        <v>0</v>
      </c>
    </row>
    <row r="1787" spans="1:6" x14ac:dyDescent="0.25">
      <c r="A1787" s="4">
        <v>44501</v>
      </c>
      <c r="B1787" t="s">
        <v>12</v>
      </c>
      <c r="C1787" t="s">
        <v>1254</v>
      </c>
      <c r="D1787" s="2">
        <v>129962.13</v>
      </c>
      <c r="E1787" s="2">
        <v>0</v>
      </c>
      <c r="F1787" s="2">
        <v>0</v>
      </c>
    </row>
    <row r="1788" spans="1:6" x14ac:dyDescent="0.25">
      <c r="A1788" s="4">
        <v>44501</v>
      </c>
      <c r="B1788" t="s">
        <v>12</v>
      </c>
      <c r="C1788" t="s">
        <v>1255</v>
      </c>
      <c r="D1788" s="2">
        <v>46950.22</v>
      </c>
      <c r="E1788" s="2">
        <v>0</v>
      </c>
      <c r="F1788" s="2">
        <v>0</v>
      </c>
    </row>
    <row r="1789" spans="1:6" x14ac:dyDescent="0.25">
      <c r="A1789" s="4">
        <v>44501</v>
      </c>
      <c r="B1789" t="s">
        <v>12</v>
      </c>
      <c r="C1789" t="s">
        <v>1256</v>
      </c>
      <c r="D1789" s="2">
        <v>78489.69</v>
      </c>
      <c r="E1789" s="2">
        <v>0</v>
      </c>
      <c r="F1789" s="2">
        <v>0</v>
      </c>
    </row>
    <row r="1790" spans="1:6" x14ac:dyDescent="0.25">
      <c r="A1790" s="4">
        <v>44501</v>
      </c>
      <c r="B1790" t="s">
        <v>12</v>
      </c>
      <c r="C1790" t="s">
        <v>1257</v>
      </c>
      <c r="D1790" s="2">
        <v>101.83</v>
      </c>
      <c r="E1790" s="2">
        <v>0</v>
      </c>
      <c r="F1790" s="2">
        <v>0</v>
      </c>
    </row>
    <row r="1791" spans="1:6" x14ac:dyDescent="0.25">
      <c r="A1791" s="4">
        <v>44501</v>
      </c>
      <c r="B1791" t="s">
        <v>12</v>
      </c>
      <c r="C1791" t="s">
        <v>1258</v>
      </c>
      <c r="D1791" s="2">
        <v>221294.82</v>
      </c>
      <c r="E1791" s="2">
        <v>0</v>
      </c>
      <c r="F1791" s="2">
        <v>0</v>
      </c>
    </row>
    <row r="1792" spans="1:6" x14ac:dyDescent="0.25">
      <c r="A1792" s="4">
        <v>44501</v>
      </c>
      <c r="B1792" t="s">
        <v>12</v>
      </c>
      <c r="C1792" t="s">
        <v>1259</v>
      </c>
      <c r="D1792" s="2">
        <v>270199.62</v>
      </c>
      <c r="E1792" s="2">
        <v>0</v>
      </c>
      <c r="F1792" s="2">
        <v>0</v>
      </c>
    </row>
    <row r="1793" spans="1:6" x14ac:dyDescent="0.25">
      <c r="A1793" s="4">
        <v>44501</v>
      </c>
      <c r="B1793" t="s">
        <v>12</v>
      </c>
      <c r="C1793" t="s">
        <v>29</v>
      </c>
      <c r="D1793" s="2">
        <v>0</v>
      </c>
      <c r="E1793" s="2">
        <v>0</v>
      </c>
      <c r="F1793" s="2">
        <v>30000</v>
      </c>
    </row>
    <row r="1794" spans="1:6" x14ac:dyDescent="0.25">
      <c r="A1794" s="4">
        <v>44501</v>
      </c>
      <c r="B1794" t="s">
        <v>12</v>
      </c>
      <c r="C1794" t="s">
        <v>32</v>
      </c>
      <c r="D1794" s="2">
        <v>0</v>
      </c>
      <c r="E1794" s="2">
        <v>0</v>
      </c>
      <c r="F1794" s="2">
        <v>30000</v>
      </c>
    </row>
    <row r="1795" spans="1:6" x14ac:dyDescent="0.25">
      <c r="A1795" s="4">
        <v>44503</v>
      </c>
      <c r="B1795" t="s">
        <v>12</v>
      </c>
      <c r="C1795" t="s">
        <v>1260</v>
      </c>
      <c r="D1795" s="2">
        <v>0.44</v>
      </c>
      <c r="E1795" s="2">
        <v>0</v>
      </c>
      <c r="F1795" s="2">
        <v>0</v>
      </c>
    </row>
    <row r="1796" spans="1:6" x14ac:dyDescent="0.25">
      <c r="A1796" s="4">
        <v>44503</v>
      </c>
      <c r="B1796" t="s">
        <v>12</v>
      </c>
      <c r="C1796" t="s">
        <v>1261</v>
      </c>
      <c r="D1796" s="2">
        <v>0</v>
      </c>
      <c r="E1796" s="2">
        <v>-2415962.9700000002</v>
      </c>
      <c r="F1796" s="2">
        <v>0</v>
      </c>
    </row>
    <row r="1797" spans="1:6" x14ac:dyDescent="0.25">
      <c r="A1797" s="4">
        <v>44503</v>
      </c>
      <c r="B1797" t="s">
        <v>12</v>
      </c>
      <c r="C1797" t="s">
        <v>1262</v>
      </c>
      <c r="D1797" s="2">
        <v>0</v>
      </c>
      <c r="E1797" s="2">
        <v>-17499977.219999999</v>
      </c>
      <c r="F1797" s="2">
        <v>0</v>
      </c>
    </row>
    <row r="1798" spans="1:6" x14ac:dyDescent="0.25">
      <c r="A1798" s="4">
        <v>44503</v>
      </c>
      <c r="B1798" t="s">
        <v>12</v>
      </c>
      <c r="C1798" t="s">
        <v>1263</v>
      </c>
      <c r="D1798" s="2">
        <v>18577340.370000001</v>
      </c>
      <c r="E1798" s="2">
        <v>0</v>
      </c>
      <c r="F1798" s="2">
        <v>0</v>
      </c>
    </row>
    <row r="1799" spans="1:6" x14ac:dyDescent="0.25">
      <c r="A1799" s="4">
        <v>44503</v>
      </c>
      <c r="B1799" t="s">
        <v>12</v>
      </c>
      <c r="C1799" t="s">
        <v>1264</v>
      </c>
      <c r="D1799" s="2">
        <v>277493.67</v>
      </c>
      <c r="E1799" s="2">
        <v>0</v>
      </c>
      <c r="F1799" s="2">
        <v>0</v>
      </c>
    </row>
    <row r="1800" spans="1:6" x14ac:dyDescent="0.25">
      <c r="A1800" s="4">
        <v>44503</v>
      </c>
      <c r="B1800" t="s">
        <v>12</v>
      </c>
      <c r="C1800" t="s">
        <v>1265</v>
      </c>
      <c r="D1800" s="2">
        <v>248773.55</v>
      </c>
      <c r="E1800" s="2">
        <v>0</v>
      </c>
      <c r="F1800" s="2">
        <v>0</v>
      </c>
    </row>
    <row r="1801" spans="1:6" x14ac:dyDescent="0.25">
      <c r="A1801" s="4">
        <v>44503</v>
      </c>
      <c r="B1801" t="s">
        <v>12</v>
      </c>
      <c r="C1801" t="s">
        <v>1266</v>
      </c>
      <c r="D1801" s="2">
        <v>131714.85</v>
      </c>
      <c r="E1801" s="2">
        <v>0</v>
      </c>
      <c r="F1801" s="2">
        <v>0</v>
      </c>
    </row>
    <row r="1802" spans="1:6" x14ac:dyDescent="0.25">
      <c r="A1802" s="4">
        <v>44503</v>
      </c>
      <c r="B1802" t="s">
        <v>12</v>
      </c>
      <c r="C1802" t="s">
        <v>1267</v>
      </c>
      <c r="D1802" s="2">
        <v>144310.56</v>
      </c>
      <c r="E1802" s="2">
        <v>0</v>
      </c>
      <c r="F1802" s="2">
        <v>0</v>
      </c>
    </row>
    <row r="1803" spans="1:6" x14ac:dyDescent="0.25">
      <c r="A1803" s="4">
        <v>44503</v>
      </c>
      <c r="B1803" t="s">
        <v>12</v>
      </c>
      <c r="C1803" t="s">
        <v>1268</v>
      </c>
      <c r="D1803" s="2">
        <v>95598.21</v>
      </c>
      <c r="E1803" s="2">
        <v>0</v>
      </c>
      <c r="F1803" s="2">
        <v>0</v>
      </c>
    </row>
    <row r="1804" spans="1:6" x14ac:dyDescent="0.25">
      <c r="A1804" s="4">
        <v>44503</v>
      </c>
      <c r="B1804" t="s">
        <v>12</v>
      </c>
      <c r="C1804" t="s">
        <v>1269</v>
      </c>
      <c r="D1804" s="2">
        <v>220440.2</v>
      </c>
      <c r="E1804" s="2">
        <v>0</v>
      </c>
      <c r="F1804" s="2">
        <v>0</v>
      </c>
    </row>
    <row r="1805" spans="1:6" x14ac:dyDescent="0.25">
      <c r="A1805" s="4">
        <v>44503</v>
      </c>
      <c r="B1805" t="s">
        <v>12</v>
      </c>
      <c r="C1805" t="s">
        <v>1270</v>
      </c>
      <c r="D1805" s="2">
        <v>220268.34</v>
      </c>
      <c r="E1805" s="2">
        <v>0</v>
      </c>
      <c r="F1805" s="2">
        <v>0</v>
      </c>
    </row>
    <row r="1806" spans="1:6" x14ac:dyDescent="0.25">
      <c r="A1806" s="4">
        <v>44503</v>
      </c>
      <c r="B1806" t="s">
        <v>12</v>
      </c>
      <c r="C1806" t="s">
        <v>29</v>
      </c>
      <c r="D1806" s="2">
        <v>0</v>
      </c>
      <c r="E1806" s="2">
        <v>0</v>
      </c>
      <c r="F1806" s="2">
        <v>30000</v>
      </c>
    </row>
    <row r="1807" spans="1:6" x14ac:dyDescent="0.25">
      <c r="A1807" s="4">
        <v>44503</v>
      </c>
      <c r="B1807" t="s">
        <v>12</v>
      </c>
      <c r="C1807" t="s">
        <v>32</v>
      </c>
      <c r="D1807" s="2">
        <v>0</v>
      </c>
      <c r="E1807" s="2">
        <v>0</v>
      </c>
      <c r="F1807" s="2">
        <v>30000</v>
      </c>
    </row>
    <row r="1808" spans="1:6" x14ac:dyDescent="0.25">
      <c r="A1808" s="4">
        <v>44504</v>
      </c>
      <c r="B1808" t="s">
        <v>12</v>
      </c>
      <c r="C1808" t="s">
        <v>1271</v>
      </c>
      <c r="D1808" s="2">
        <v>0.39</v>
      </c>
      <c r="E1808" s="2">
        <v>0</v>
      </c>
      <c r="F1808" s="2">
        <v>0</v>
      </c>
    </row>
    <row r="1809" spans="1:6" x14ac:dyDescent="0.25">
      <c r="A1809" s="4">
        <v>44504</v>
      </c>
      <c r="B1809" t="s">
        <v>12</v>
      </c>
      <c r="C1809" t="s">
        <v>1272</v>
      </c>
      <c r="D1809" s="2">
        <v>0</v>
      </c>
      <c r="E1809" s="2">
        <v>-3423182.89</v>
      </c>
      <c r="F1809" s="2">
        <v>0</v>
      </c>
    </row>
    <row r="1810" spans="1:6" x14ac:dyDescent="0.25">
      <c r="A1810" s="4">
        <v>44504</v>
      </c>
      <c r="B1810" t="s">
        <v>12</v>
      </c>
      <c r="C1810" t="s">
        <v>1273</v>
      </c>
      <c r="D1810" s="2">
        <v>2416668.89</v>
      </c>
      <c r="E1810" s="2">
        <v>0</v>
      </c>
      <c r="F1810" s="2">
        <v>0</v>
      </c>
    </row>
    <row r="1811" spans="1:6" x14ac:dyDescent="0.25">
      <c r="A1811" s="4">
        <v>44504</v>
      </c>
      <c r="B1811" t="s">
        <v>12</v>
      </c>
      <c r="C1811" t="s">
        <v>1274</v>
      </c>
      <c r="D1811" s="2">
        <v>31142.9</v>
      </c>
      <c r="E1811" s="2">
        <v>0</v>
      </c>
      <c r="F1811" s="2">
        <v>0</v>
      </c>
    </row>
    <row r="1812" spans="1:6" x14ac:dyDescent="0.25">
      <c r="A1812" s="4">
        <v>44504</v>
      </c>
      <c r="B1812" t="s">
        <v>12</v>
      </c>
      <c r="C1812" t="s">
        <v>1275</v>
      </c>
      <c r="D1812" s="2">
        <v>204084.13</v>
      </c>
      <c r="E1812" s="2">
        <v>0</v>
      </c>
      <c r="F1812" s="2">
        <v>0</v>
      </c>
    </row>
    <row r="1813" spans="1:6" x14ac:dyDescent="0.25">
      <c r="A1813" s="4">
        <v>44504</v>
      </c>
      <c r="B1813" t="s">
        <v>12</v>
      </c>
      <c r="C1813" t="s">
        <v>1276</v>
      </c>
      <c r="D1813" s="2">
        <v>150986.54</v>
      </c>
      <c r="E1813" s="2">
        <v>0</v>
      </c>
      <c r="F1813" s="2">
        <v>0</v>
      </c>
    </row>
    <row r="1814" spans="1:6" x14ac:dyDescent="0.25">
      <c r="A1814" s="4">
        <v>44504</v>
      </c>
      <c r="B1814" t="s">
        <v>12</v>
      </c>
      <c r="C1814" t="s">
        <v>1277</v>
      </c>
      <c r="D1814" s="2">
        <v>4653.32</v>
      </c>
      <c r="E1814" s="2">
        <v>0</v>
      </c>
      <c r="F1814" s="2">
        <v>0</v>
      </c>
    </row>
    <row r="1815" spans="1:6" x14ac:dyDescent="0.25">
      <c r="A1815" s="4">
        <v>44504</v>
      </c>
      <c r="B1815" t="s">
        <v>12</v>
      </c>
      <c r="C1815" t="s">
        <v>1278</v>
      </c>
      <c r="D1815" s="2">
        <v>95192.18</v>
      </c>
      <c r="E1815" s="2">
        <v>0</v>
      </c>
      <c r="F1815" s="2">
        <v>0</v>
      </c>
    </row>
    <row r="1816" spans="1:6" x14ac:dyDescent="0.25">
      <c r="A1816" s="4">
        <v>44504</v>
      </c>
      <c r="B1816" t="s">
        <v>12</v>
      </c>
      <c r="C1816" t="s">
        <v>1279</v>
      </c>
      <c r="D1816" s="2">
        <v>217450.3</v>
      </c>
      <c r="E1816" s="2">
        <v>0</v>
      </c>
      <c r="F1816" s="2">
        <v>0</v>
      </c>
    </row>
    <row r="1817" spans="1:6" x14ac:dyDescent="0.25">
      <c r="A1817" s="4">
        <v>44504</v>
      </c>
      <c r="B1817" t="s">
        <v>12</v>
      </c>
      <c r="C1817" t="s">
        <v>1280</v>
      </c>
      <c r="D1817" s="2">
        <v>303004.24</v>
      </c>
      <c r="E1817" s="2">
        <v>0</v>
      </c>
      <c r="F1817" s="2">
        <v>0</v>
      </c>
    </row>
    <row r="1818" spans="1:6" x14ac:dyDescent="0.25">
      <c r="A1818" s="4">
        <v>44504</v>
      </c>
      <c r="B1818" t="s">
        <v>12</v>
      </c>
      <c r="C1818" t="s">
        <v>29</v>
      </c>
      <c r="D1818" s="2">
        <v>0</v>
      </c>
      <c r="E1818" s="2">
        <v>0</v>
      </c>
      <c r="F1818" s="2">
        <v>30000</v>
      </c>
    </row>
    <row r="1819" spans="1:6" x14ac:dyDescent="0.25">
      <c r="A1819" s="4">
        <v>44504</v>
      </c>
      <c r="B1819" t="s">
        <v>12</v>
      </c>
      <c r="C1819" t="s">
        <v>32</v>
      </c>
      <c r="D1819" s="2">
        <v>0</v>
      </c>
      <c r="E1819" s="2">
        <v>0</v>
      </c>
      <c r="F1819" s="2">
        <v>30000</v>
      </c>
    </row>
    <row r="1820" spans="1:6" x14ac:dyDescent="0.25">
      <c r="A1820" s="4">
        <v>44505</v>
      </c>
      <c r="B1820" t="s">
        <v>12</v>
      </c>
      <c r="C1820" t="s">
        <v>1281</v>
      </c>
      <c r="D1820" s="2">
        <v>0.28999999999999998</v>
      </c>
      <c r="E1820" s="2">
        <v>0</v>
      </c>
      <c r="F1820" s="2">
        <v>0</v>
      </c>
    </row>
    <row r="1821" spans="1:6" x14ac:dyDescent="0.25">
      <c r="A1821" s="4">
        <v>44505</v>
      </c>
      <c r="B1821" t="s">
        <v>12</v>
      </c>
      <c r="C1821" t="s">
        <v>1282</v>
      </c>
      <c r="D1821" s="2">
        <v>0</v>
      </c>
      <c r="E1821" s="2">
        <v>-4725972.5999999996</v>
      </c>
      <c r="F1821" s="2">
        <v>0</v>
      </c>
    </row>
    <row r="1822" spans="1:6" x14ac:dyDescent="0.25">
      <c r="A1822" s="4">
        <v>44505</v>
      </c>
      <c r="B1822" t="s">
        <v>12</v>
      </c>
      <c r="C1822" t="s">
        <v>1283</v>
      </c>
      <c r="D1822" s="2">
        <v>3424183.12</v>
      </c>
      <c r="E1822" s="2">
        <v>0</v>
      </c>
      <c r="F1822" s="2">
        <v>0</v>
      </c>
    </row>
    <row r="1823" spans="1:6" x14ac:dyDescent="0.25">
      <c r="A1823" s="4">
        <v>44505</v>
      </c>
      <c r="B1823" t="s">
        <v>12</v>
      </c>
      <c r="C1823" t="s">
        <v>1284</v>
      </c>
      <c r="D1823" s="2">
        <v>341824.61</v>
      </c>
      <c r="E1823" s="2">
        <v>0</v>
      </c>
      <c r="F1823" s="2">
        <v>0</v>
      </c>
    </row>
    <row r="1824" spans="1:6" x14ac:dyDescent="0.25">
      <c r="A1824" s="4">
        <v>44505</v>
      </c>
      <c r="B1824" t="s">
        <v>12</v>
      </c>
      <c r="C1824" t="s">
        <v>1285</v>
      </c>
      <c r="D1824" s="2">
        <v>169719.09</v>
      </c>
      <c r="E1824" s="2">
        <v>0</v>
      </c>
      <c r="F1824" s="2">
        <v>0</v>
      </c>
    </row>
    <row r="1825" spans="1:6" x14ac:dyDescent="0.25">
      <c r="A1825" s="4">
        <v>44505</v>
      </c>
      <c r="B1825" t="s">
        <v>12</v>
      </c>
      <c r="C1825" t="s">
        <v>1286</v>
      </c>
      <c r="D1825" s="2">
        <v>30549.47</v>
      </c>
      <c r="E1825" s="2">
        <v>0</v>
      </c>
      <c r="F1825" s="2">
        <v>0</v>
      </c>
    </row>
    <row r="1826" spans="1:6" x14ac:dyDescent="0.25">
      <c r="A1826" s="4">
        <v>44505</v>
      </c>
      <c r="B1826" t="s">
        <v>12</v>
      </c>
      <c r="C1826" t="s">
        <v>1287</v>
      </c>
      <c r="D1826" s="2">
        <v>233096.42</v>
      </c>
      <c r="E1826" s="2">
        <v>0</v>
      </c>
      <c r="F1826" s="2">
        <v>0</v>
      </c>
    </row>
    <row r="1827" spans="1:6" x14ac:dyDescent="0.25">
      <c r="A1827" s="4">
        <v>44505</v>
      </c>
      <c r="B1827" t="s">
        <v>12</v>
      </c>
      <c r="C1827" t="s">
        <v>1288</v>
      </c>
      <c r="D1827" s="2">
        <v>5961.74</v>
      </c>
      <c r="E1827" s="2">
        <v>0</v>
      </c>
      <c r="F1827" s="2">
        <v>0</v>
      </c>
    </row>
    <row r="1828" spans="1:6" x14ac:dyDescent="0.25">
      <c r="A1828" s="4">
        <v>44505</v>
      </c>
      <c r="B1828" t="s">
        <v>12</v>
      </c>
      <c r="C1828" t="s">
        <v>1289</v>
      </c>
      <c r="D1828" s="2">
        <v>217232.25</v>
      </c>
      <c r="E1828" s="2">
        <v>0</v>
      </c>
      <c r="F1828" s="2">
        <v>0</v>
      </c>
    </row>
    <row r="1829" spans="1:6" x14ac:dyDescent="0.25">
      <c r="A1829" s="4">
        <v>44505</v>
      </c>
      <c r="B1829" t="s">
        <v>12</v>
      </c>
      <c r="C1829" t="s">
        <v>1290</v>
      </c>
      <c r="D1829" s="2">
        <v>303405.61</v>
      </c>
      <c r="E1829" s="2">
        <v>0</v>
      </c>
      <c r="F1829" s="2">
        <v>0</v>
      </c>
    </row>
    <row r="1830" spans="1:6" x14ac:dyDescent="0.25">
      <c r="A1830" s="4">
        <v>44505</v>
      </c>
      <c r="B1830" t="s">
        <v>12</v>
      </c>
      <c r="C1830" t="s">
        <v>29</v>
      </c>
      <c r="D1830" s="2">
        <v>0</v>
      </c>
      <c r="E1830" s="2">
        <v>0</v>
      </c>
      <c r="F1830" s="2">
        <v>30000</v>
      </c>
    </row>
    <row r="1831" spans="1:6" x14ac:dyDescent="0.25">
      <c r="A1831" s="4">
        <v>44505</v>
      </c>
      <c r="B1831" t="s">
        <v>12</v>
      </c>
      <c r="C1831" t="s">
        <v>32</v>
      </c>
      <c r="D1831" s="2">
        <v>0</v>
      </c>
      <c r="E1831" s="2">
        <v>0</v>
      </c>
      <c r="F1831" s="2">
        <v>30000</v>
      </c>
    </row>
    <row r="1832" spans="1:6" x14ac:dyDescent="0.25">
      <c r="A1832" s="4">
        <v>44508</v>
      </c>
      <c r="B1832" t="s">
        <v>12</v>
      </c>
      <c r="C1832" t="s">
        <v>1291</v>
      </c>
      <c r="D1832" s="2">
        <v>0.38</v>
      </c>
      <c r="E1832" s="2">
        <v>0</v>
      </c>
      <c r="F1832" s="2">
        <v>0</v>
      </c>
    </row>
    <row r="1833" spans="1:6" x14ac:dyDescent="0.25">
      <c r="A1833" s="4">
        <v>44508</v>
      </c>
      <c r="B1833" t="s">
        <v>12</v>
      </c>
      <c r="C1833" t="s">
        <v>1292</v>
      </c>
      <c r="D1833" s="2">
        <v>0</v>
      </c>
      <c r="E1833" s="2">
        <v>-6267869.21</v>
      </c>
      <c r="F1833" s="2">
        <v>0</v>
      </c>
    </row>
    <row r="1834" spans="1:6" x14ac:dyDescent="0.25">
      <c r="A1834" s="4">
        <v>44508</v>
      </c>
      <c r="B1834" t="s">
        <v>12</v>
      </c>
      <c r="C1834" t="s">
        <v>1136</v>
      </c>
      <c r="D1834" s="2">
        <v>44262.82</v>
      </c>
      <c r="E1834" s="2">
        <v>0</v>
      </c>
      <c r="F1834" s="2">
        <v>0</v>
      </c>
    </row>
    <row r="1835" spans="1:6" x14ac:dyDescent="0.25">
      <c r="A1835" s="4">
        <v>44508</v>
      </c>
      <c r="B1835" t="s">
        <v>12</v>
      </c>
      <c r="C1835" t="s">
        <v>1293</v>
      </c>
      <c r="D1835" s="2">
        <v>62652.69</v>
      </c>
      <c r="E1835" s="2">
        <v>0</v>
      </c>
      <c r="F1835" s="2">
        <v>0</v>
      </c>
    </row>
    <row r="1836" spans="1:6" x14ac:dyDescent="0.25">
      <c r="A1836" s="4">
        <v>44508</v>
      </c>
      <c r="B1836" t="s">
        <v>12</v>
      </c>
      <c r="C1836" t="s">
        <v>1294</v>
      </c>
      <c r="D1836" s="2">
        <v>88868.800000000003</v>
      </c>
      <c r="E1836" s="2">
        <v>0</v>
      </c>
      <c r="F1836" s="2">
        <v>0</v>
      </c>
    </row>
    <row r="1837" spans="1:6" x14ac:dyDescent="0.25">
      <c r="A1837" s="4">
        <v>44508</v>
      </c>
      <c r="B1837" t="s">
        <v>12</v>
      </c>
      <c r="C1837" t="s">
        <v>1295</v>
      </c>
      <c r="D1837" s="2">
        <v>62153.279999999999</v>
      </c>
      <c r="E1837" s="2">
        <v>0</v>
      </c>
      <c r="F1837" s="2">
        <v>0</v>
      </c>
    </row>
    <row r="1838" spans="1:6" x14ac:dyDescent="0.25">
      <c r="A1838" s="4">
        <v>44508</v>
      </c>
      <c r="B1838" t="s">
        <v>12</v>
      </c>
      <c r="C1838" t="s">
        <v>1296</v>
      </c>
      <c r="D1838" s="2">
        <v>4727353.51</v>
      </c>
      <c r="E1838" s="2">
        <v>0</v>
      </c>
      <c r="F1838" s="2">
        <v>0</v>
      </c>
    </row>
    <row r="1839" spans="1:6" x14ac:dyDescent="0.25">
      <c r="A1839" s="4">
        <v>44508</v>
      </c>
      <c r="B1839" t="s">
        <v>12</v>
      </c>
      <c r="C1839" t="s">
        <v>864</v>
      </c>
      <c r="D1839" s="2">
        <v>0</v>
      </c>
      <c r="E1839" s="2">
        <v>-4.4400000000000004</v>
      </c>
      <c r="F1839" s="2">
        <v>0</v>
      </c>
    </row>
    <row r="1840" spans="1:6" x14ac:dyDescent="0.25">
      <c r="A1840" s="4">
        <v>44508</v>
      </c>
      <c r="B1840" t="s">
        <v>12</v>
      </c>
      <c r="C1840" t="s">
        <v>328</v>
      </c>
      <c r="D1840" s="2">
        <v>0</v>
      </c>
      <c r="E1840" s="2">
        <v>-110.05</v>
      </c>
      <c r="F1840" s="2">
        <v>0</v>
      </c>
    </row>
    <row r="1841" spans="1:6" x14ac:dyDescent="0.25">
      <c r="A1841" s="4">
        <v>44508</v>
      </c>
      <c r="B1841" t="s">
        <v>12</v>
      </c>
      <c r="C1841" t="s">
        <v>329</v>
      </c>
      <c r="D1841" s="2">
        <v>0</v>
      </c>
      <c r="E1841" s="2">
        <v>-1467.22</v>
      </c>
      <c r="F1841" s="2">
        <v>0</v>
      </c>
    </row>
    <row r="1842" spans="1:6" x14ac:dyDescent="0.25">
      <c r="A1842" s="4">
        <v>44508</v>
      </c>
      <c r="B1842" t="s">
        <v>12</v>
      </c>
      <c r="C1842" t="s">
        <v>350</v>
      </c>
      <c r="D1842" s="2">
        <v>0</v>
      </c>
      <c r="E1842" s="2">
        <v>-73360.61</v>
      </c>
      <c r="F1842" s="2">
        <v>0</v>
      </c>
    </row>
    <row r="1843" spans="1:6" x14ac:dyDescent="0.25">
      <c r="A1843" s="4">
        <v>44508</v>
      </c>
      <c r="B1843" t="s">
        <v>12</v>
      </c>
      <c r="C1843" t="s">
        <v>330</v>
      </c>
      <c r="D1843" s="2">
        <v>0</v>
      </c>
      <c r="E1843" s="2">
        <v>-2090.77</v>
      </c>
      <c r="F1843" s="2">
        <v>0</v>
      </c>
    </row>
    <row r="1844" spans="1:6" x14ac:dyDescent="0.25">
      <c r="A1844" s="4">
        <v>44508</v>
      </c>
      <c r="B1844" t="s">
        <v>12</v>
      </c>
      <c r="C1844" t="s">
        <v>1297</v>
      </c>
      <c r="D1844" s="2">
        <v>180759.17</v>
      </c>
      <c r="E1844" s="2">
        <v>0</v>
      </c>
      <c r="F1844" s="2">
        <v>0</v>
      </c>
    </row>
    <row r="1845" spans="1:6" x14ac:dyDescent="0.25">
      <c r="A1845" s="4">
        <v>44508</v>
      </c>
      <c r="B1845" t="s">
        <v>12</v>
      </c>
      <c r="C1845" t="s">
        <v>1298</v>
      </c>
      <c r="D1845" s="2">
        <v>158789.64000000001</v>
      </c>
      <c r="E1845" s="2">
        <v>0</v>
      </c>
      <c r="F1845" s="2">
        <v>0</v>
      </c>
    </row>
    <row r="1846" spans="1:6" x14ac:dyDescent="0.25">
      <c r="A1846" s="4">
        <v>44508</v>
      </c>
      <c r="B1846" t="s">
        <v>12</v>
      </c>
      <c r="C1846" t="s">
        <v>1299</v>
      </c>
      <c r="D1846" s="2">
        <v>236204.66</v>
      </c>
      <c r="E1846" s="2">
        <v>0</v>
      </c>
      <c r="F1846" s="2">
        <v>0</v>
      </c>
    </row>
    <row r="1847" spans="1:6" x14ac:dyDescent="0.25">
      <c r="A1847" s="4">
        <v>44508</v>
      </c>
      <c r="B1847" t="s">
        <v>12</v>
      </c>
      <c r="C1847" t="s">
        <v>1300</v>
      </c>
      <c r="D1847" s="2">
        <v>247074.34</v>
      </c>
      <c r="E1847" s="2">
        <v>0</v>
      </c>
      <c r="F1847" s="2">
        <v>0</v>
      </c>
    </row>
    <row r="1848" spans="1:6" x14ac:dyDescent="0.25">
      <c r="A1848" s="4">
        <v>44508</v>
      </c>
      <c r="B1848" t="s">
        <v>12</v>
      </c>
      <c r="C1848" t="s">
        <v>1301</v>
      </c>
      <c r="D1848" s="2">
        <v>230044.98</v>
      </c>
      <c r="E1848" s="2">
        <v>0</v>
      </c>
      <c r="F1848" s="2">
        <v>0</v>
      </c>
    </row>
    <row r="1849" spans="1:6" x14ac:dyDescent="0.25">
      <c r="A1849" s="4">
        <v>44508</v>
      </c>
      <c r="B1849" t="s">
        <v>12</v>
      </c>
      <c r="C1849" t="s">
        <v>1302</v>
      </c>
      <c r="D1849" s="2">
        <v>3391.48</v>
      </c>
      <c r="E1849" s="2">
        <v>0</v>
      </c>
      <c r="F1849" s="2">
        <v>0</v>
      </c>
    </row>
    <row r="1850" spans="1:6" x14ac:dyDescent="0.25">
      <c r="A1850" s="4">
        <v>44508</v>
      </c>
      <c r="B1850" t="s">
        <v>12</v>
      </c>
      <c r="C1850" t="s">
        <v>1303</v>
      </c>
      <c r="D1850" s="2">
        <v>303346.55</v>
      </c>
      <c r="E1850" s="2">
        <v>0</v>
      </c>
      <c r="F1850" s="2">
        <v>0</v>
      </c>
    </row>
    <row r="1851" spans="1:6" x14ac:dyDescent="0.25">
      <c r="A1851" s="4">
        <v>44508</v>
      </c>
      <c r="B1851" t="s">
        <v>12</v>
      </c>
      <c r="C1851" t="s">
        <v>29</v>
      </c>
      <c r="D1851" s="2">
        <v>0</v>
      </c>
      <c r="E1851" s="2">
        <v>0</v>
      </c>
      <c r="F1851" s="2">
        <v>30000</v>
      </c>
    </row>
    <row r="1852" spans="1:6" x14ac:dyDescent="0.25">
      <c r="A1852" s="4">
        <v>44508</v>
      </c>
      <c r="B1852" t="s">
        <v>12</v>
      </c>
      <c r="C1852" t="s">
        <v>32</v>
      </c>
      <c r="D1852" s="2">
        <v>0</v>
      </c>
      <c r="E1852" s="2">
        <v>0</v>
      </c>
      <c r="F1852" s="2">
        <v>30000</v>
      </c>
    </row>
    <row r="1853" spans="1:6" x14ac:dyDescent="0.25">
      <c r="A1853" s="4">
        <v>44509</v>
      </c>
      <c r="B1853" t="s">
        <v>12</v>
      </c>
      <c r="C1853" t="s">
        <v>1304</v>
      </c>
      <c r="D1853" s="2">
        <v>0.39</v>
      </c>
      <c r="E1853" s="2">
        <v>0</v>
      </c>
      <c r="F1853" s="2">
        <v>0</v>
      </c>
    </row>
    <row r="1854" spans="1:6" x14ac:dyDescent="0.25">
      <c r="A1854" s="4">
        <v>44509</v>
      </c>
      <c r="B1854" t="s">
        <v>12</v>
      </c>
      <c r="C1854" t="s">
        <v>1305</v>
      </c>
      <c r="D1854" s="2">
        <v>0</v>
      </c>
      <c r="E1854" s="2">
        <v>-7164417.3200000003</v>
      </c>
      <c r="F1854" s="2">
        <v>0</v>
      </c>
    </row>
    <row r="1855" spans="1:6" x14ac:dyDescent="0.25">
      <c r="A1855" s="4">
        <v>44509</v>
      </c>
      <c r="B1855" t="s">
        <v>12</v>
      </c>
      <c r="C1855" t="s">
        <v>1306</v>
      </c>
      <c r="D1855" s="2">
        <v>0</v>
      </c>
      <c r="E1855" s="2">
        <v>-262808.75</v>
      </c>
      <c r="F1855" s="2">
        <v>0</v>
      </c>
    </row>
    <row r="1856" spans="1:6" x14ac:dyDescent="0.25">
      <c r="A1856" s="4">
        <v>44509</v>
      </c>
      <c r="B1856" t="s">
        <v>12</v>
      </c>
      <c r="C1856" t="s">
        <v>751</v>
      </c>
      <c r="D1856" s="2">
        <v>32502.92</v>
      </c>
      <c r="E1856" s="2">
        <v>0</v>
      </c>
      <c r="F1856" s="2">
        <v>0</v>
      </c>
    </row>
    <row r="1857" spans="1:6" x14ac:dyDescent="0.25">
      <c r="A1857" s="4">
        <v>44509</v>
      </c>
      <c r="B1857" t="s">
        <v>12</v>
      </c>
      <c r="C1857" t="s">
        <v>1307</v>
      </c>
      <c r="D1857" s="2">
        <v>6269700.6500000004</v>
      </c>
      <c r="E1857" s="2">
        <v>0</v>
      </c>
      <c r="F1857" s="2">
        <v>0</v>
      </c>
    </row>
    <row r="1858" spans="1:6" x14ac:dyDescent="0.25">
      <c r="A1858" s="4">
        <v>44509</v>
      </c>
      <c r="B1858" t="s">
        <v>12</v>
      </c>
      <c r="C1858" t="s">
        <v>1308</v>
      </c>
      <c r="D1858" s="2">
        <v>169953.08</v>
      </c>
      <c r="E1858" s="2">
        <v>0</v>
      </c>
      <c r="F1858" s="2">
        <v>0</v>
      </c>
    </row>
    <row r="1859" spans="1:6" x14ac:dyDescent="0.25">
      <c r="A1859" s="4">
        <v>44509</v>
      </c>
      <c r="B1859" t="s">
        <v>12</v>
      </c>
      <c r="C1859" t="s">
        <v>1309</v>
      </c>
      <c r="D1859" s="2">
        <v>203017.91</v>
      </c>
      <c r="E1859" s="2">
        <v>0</v>
      </c>
      <c r="F1859" s="2">
        <v>0</v>
      </c>
    </row>
    <row r="1860" spans="1:6" x14ac:dyDescent="0.25">
      <c r="A1860" s="4">
        <v>44509</v>
      </c>
      <c r="B1860" t="s">
        <v>12</v>
      </c>
      <c r="C1860" t="s">
        <v>1310</v>
      </c>
      <c r="D1860" s="2">
        <v>69792.77</v>
      </c>
      <c r="E1860" s="2">
        <v>0</v>
      </c>
      <c r="F1860" s="2">
        <v>0</v>
      </c>
    </row>
    <row r="1861" spans="1:6" x14ac:dyDescent="0.25">
      <c r="A1861" s="4">
        <v>44509</v>
      </c>
      <c r="B1861" t="s">
        <v>12</v>
      </c>
      <c r="C1861" t="s">
        <v>1311</v>
      </c>
      <c r="D1861" s="2">
        <v>203325.89</v>
      </c>
      <c r="E1861" s="2">
        <v>0</v>
      </c>
      <c r="F1861" s="2">
        <v>0</v>
      </c>
    </row>
    <row r="1862" spans="1:6" x14ac:dyDescent="0.25">
      <c r="A1862" s="4">
        <v>44509</v>
      </c>
      <c r="B1862" t="s">
        <v>12</v>
      </c>
      <c r="C1862" t="s">
        <v>1312</v>
      </c>
      <c r="D1862" s="2">
        <v>252034.46</v>
      </c>
      <c r="E1862" s="2">
        <v>0</v>
      </c>
      <c r="F1862" s="2">
        <v>0</v>
      </c>
    </row>
    <row r="1863" spans="1:6" x14ac:dyDescent="0.25">
      <c r="A1863" s="4">
        <v>44509</v>
      </c>
      <c r="B1863" t="s">
        <v>12</v>
      </c>
      <c r="C1863" t="s">
        <v>1313</v>
      </c>
      <c r="D1863" s="2">
        <v>185499.07</v>
      </c>
      <c r="E1863" s="2">
        <v>0</v>
      </c>
      <c r="F1863" s="2">
        <v>0</v>
      </c>
    </row>
    <row r="1864" spans="1:6" x14ac:dyDescent="0.25">
      <c r="A1864" s="4">
        <v>44509</v>
      </c>
      <c r="B1864" t="s">
        <v>12</v>
      </c>
      <c r="C1864" t="s">
        <v>1314</v>
      </c>
      <c r="D1864" s="2">
        <v>2481.79</v>
      </c>
      <c r="E1864" s="2">
        <v>0</v>
      </c>
      <c r="F1864" s="2">
        <v>0</v>
      </c>
    </row>
    <row r="1865" spans="1:6" x14ac:dyDescent="0.25">
      <c r="A1865" s="4">
        <v>44509</v>
      </c>
      <c r="B1865" t="s">
        <v>12</v>
      </c>
      <c r="C1865" t="s">
        <v>1315</v>
      </c>
      <c r="D1865" s="2">
        <v>38917.14</v>
      </c>
      <c r="E1865" s="2">
        <v>0</v>
      </c>
      <c r="F1865" s="2">
        <v>0</v>
      </c>
    </row>
    <row r="1866" spans="1:6" x14ac:dyDescent="0.25">
      <c r="A1866" s="4">
        <v>44509</v>
      </c>
      <c r="B1866" t="s">
        <v>12</v>
      </c>
      <c r="C1866" t="s">
        <v>29</v>
      </c>
      <c r="D1866" s="2">
        <v>0</v>
      </c>
      <c r="E1866" s="2">
        <v>0</v>
      </c>
      <c r="F1866" s="2">
        <v>30000</v>
      </c>
    </row>
    <row r="1867" spans="1:6" x14ac:dyDescent="0.25">
      <c r="A1867" s="4">
        <v>44509</v>
      </c>
      <c r="B1867" t="s">
        <v>12</v>
      </c>
      <c r="C1867" t="s">
        <v>32</v>
      </c>
      <c r="D1867" s="2">
        <v>0</v>
      </c>
      <c r="E1867" s="2">
        <v>0</v>
      </c>
      <c r="F1867" s="2">
        <v>30000</v>
      </c>
    </row>
    <row r="1868" spans="1:6" x14ac:dyDescent="0.25">
      <c r="A1868" s="4">
        <v>44510</v>
      </c>
      <c r="B1868" t="s">
        <v>12</v>
      </c>
      <c r="C1868" t="s">
        <v>1316</v>
      </c>
      <c r="D1868" s="2">
        <v>0.21</v>
      </c>
      <c r="E1868" s="2">
        <v>0</v>
      </c>
      <c r="F1868" s="2">
        <v>0</v>
      </c>
    </row>
    <row r="1869" spans="1:6" x14ac:dyDescent="0.25">
      <c r="A1869" s="4">
        <v>44510</v>
      </c>
      <c r="B1869" t="s">
        <v>12</v>
      </c>
      <c r="C1869" t="s">
        <v>1317</v>
      </c>
      <c r="D1869" s="2">
        <v>0</v>
      </c>
      <c r="E1869" s="2">
        <v>-7433992.2599999998</v>
      </c>
      <c r="F1869" s="2">
        <v>0</v>
      </c>
    </row>
    <row r="1870" spans="1:6" x14ac:dyDescent="0.25">
      <c r="A1870" s="4">
        <v>44510</v>
      </c>
      <c r="B1870" t="s">
        <v>12</v>
      </c>
      <c r="C1870" t="s">
        <v>1318</v>
      </c>
      <c r="D1870" s="2">
        <v>0</v>
      </c>
      <c r="E1870" s="2">
        <v>-1001229.16</v>
      </c>
      <c r="F1870" s="2">
        <v>0</v>
      </c>
    </row>
    <row r="1871" spans="1:6" x14ac:dyDescent="0.25">
      <c r="A1871" s="4">
        <v>44510</v>
      </c>
      <c r="B1871" t="s">
        <v>12</v>
      </c>
      <c r="C1871" t="s">
        <v>1319</v>
      </c>
      <c r="D1871" s="2">
        <v>7166510.7199999997</v>
      </c>
      <c r="E1871" s="2">
        <v>0</v>
      </c>
      <c r="F1871" s="2">
        <v>0</v>
      </c>
    </row>
    <row r="1872" spans="1:6" x14ac:dyDescent="0.25">
      <c r="A1872" s="4">
        <v>44510</v>
      </c>
      <c r="B1872" t="s">
        <v>12</v>
      </c>
      <c r="C1872" t="s">
        <v>1320</v>
      </c>
      <c r="D1872" s="2">
        <v>344023.09</v>
      </c>
      <c r="E1872" s="2">
        <v>0</v>
      </c>
      <c r="F1872" s="2">
        <v>0</v>
      </c>
    </row>
    <row r="1873" spans="1:6" x14ac:dyDescent="0.25">
      <c r="A1873" s="4">
        <v>44510</v>
      </c>
      <c r="B1873" t="s">
        <v>12</v>
      </c>
      <c r="C1873" t="s">
        <v>1321</v>
      </c>
      <c r="D1873" s="2">
        <v>234652.73</v>
      </c>
      <c r="E1873" s="2">
        <v>0</v>
      </c>
      <c r="F1873" s="2">
        <v>0</v>
      </c>
    </row>
    <row r="1874" spans="1:6" x14ac:dyDescent="0.25">
      <c r="A1874" s="4">
        <v>44510</v>
      </c>
      <c r="B1874" t="s">
        <v>12</v>
      </c>
      <c r="C1874" t="s">
        <v>1322</v>
      </c>
      <c r="D1874" s="2">
        <v>134734.70000000001</v>
      </c>
      <c r="E1874" s="2">
        <v>0</v>
      </c>
      <c r="F1874" s="2">
        <v>0</v>
      </c>
    </row>
    <row r="1875" spans="1:6" x14ac:dyDescent="0.25">
      <c r="A1875" s="4">
        <v>44510</v>
      </c>
      <c r="B1875" t="s">
        <v>12</v>
      </c>
      <c r="C1875" t="s">
        <v>1323</v>
      </c>
      <c r="D1875" s="2">
        <v>236624.08</v>
      </c>
      <c r="E1875" s="2">
        <v>0</v>
      </c>
      <c r="F1875" s="2">
        <v>0</v>
      </c>
    </row>
    <row r="1876" spans="1:6" x14ac:dyDescent="0.25">
      <c r="A1876" s="4">
        <v>44510</v>
      </c>
      <c r="B1876" t="s">
        <v>12</v>
      </c>
      <c r="C1876" t="s">
        <v>1324</v>
      </c>
      <c r="D1876" s="2">
        <v>261412.72</v>
      </c>
      <c r="E1876" s="2">
        <v>0</v>
      </c>
      <c r="F1876" s="2">
        <v>0</v>
      </c>
    </row>
    <row r="1877" spans="1:6" x14ac:dyDescent="0.25">
      <c r="A1877" s="4">
        <v>44510</v>
      </c>
      <c r="B1877" t="s">
        <v>12</v>
      </c>
      <c r="C1877" t="s">
        <v>1325</v>
      </c>
      <c r="D1877" s="2">
        <v>30274.98</v>
      </c>
      <c r="E1877" s="2">
        <v>0</v>
      </c>
      <c r="F1877" s="2">
        <v>0</v>
      </c>
    </row>
    <row r="1878" spans="1:6" x14ac:dyDescent="0.25">
      <c r="A1878" s="4">
        <v>44510</v>
      </c>
      <c r="B1878" t="s">
        <v>12</v>
      </c>
      <c r="C1878" t="s">
        <v>1326</v>
      </c>
      <c r="D1878" s="2">
        <v>544.84</v>
      </c>
      <c r="E1878" s="2">
        <v>0</v>
      </c>
      <c r="F1878" s="2">
        <v>0</v>
      </c>
    </row>
    <row r="1879" spans="1:6" x14ac:dyDescent="0.25">
      <c r="A1879" s="4">
        <v>44510</v>
      </c>
      <c r="B1879" t="s">
        <v>12</v>
      </c>
      <c r="C1879" t="s">
        <v>1327</v>
      </c>
      <c r="D1879" s="2">
        <v>26443.35</v>
      </c>
      <c r="E1879" s="2">
        <v>0</v>
      </c>
      <c r="F1879" s="2">
        <v>0</v>
      </c>
    </row>
    <row r="1880" spans="1:6" x14ac:dyDescent="0.25">
      <c r="A1880" s="4">
        <v>44510</v>
      </c>
      <c r="B1880" t="s">
        <v>12</v>
      </c>
      <c r="C1880" t="s">
        <v>29</v>
      </c>
      <c r="D1880" s="2">
        <v>0</v>
      </c>
      <c r="E1880" s="2">
        <v>0</v>
      </c>
      <c r="F1880" s="2">
        <v>30000</v>
      </c>
    </row>
    <row r="1881" spans="1:6" x14ac:dyDescent="0.25">
      <c r="A1881" s="4">
        <v>44510</v>
      </c>
      <c r="B1881" t="s">
        <v>12</v>
      </c>
      <c r="C1881" t="s">
        <v>32</v>
      </c>
      <c r="D1881" s="2">
        <v>0</v>
      </c>
      <c r="E1881" s="2">
        <v>0</v>
      </c>
      <c r="F1881" s="2">
        <v>30000</v>
      </c>
    </row>
    <row r="1882" spans="1:6" x14ac:dyDescent="0.25">
      <c r="A1882" s="4">
        <v>44511</v>
      </c>
      <c r="B1882" t="s">
        <v>12</v>
      </c>
      <c r="C1882" t="s">
        <v>1328</v>
      </c>
      <c r="D1882" s="2">
        <v>0.33</v>
      </c>
      <c r="E1882" s="2">
        <v>0</v>
      </c>
      <c r="F1882" s="2">
        <v>0</v>
      </c>
    </row>
    <row r="1883" spans="1:6" x14ac:dyDescent="0.25">
      <c r="A1883" s="4">
        <v>44511</v>
      </c>
      <c r="B1883" t="s">
        <v>12</v>
      </c>
      <c r="C1883" t="s">
        <v>1329</v>
      </c>
      <c r="D1883" s="2">
        <v>0</v>
      </c>
      <c r="E1883" s="2">
        <v>-6970945.0499999998</v>
      </c>
      <c r="F1883" s="2">
        <v>0</v>
      </c>
    </row>
    <row r="1884" spans="1:6" x14ac:dyDescent="0.25">
      <c r="A1884" s="4">
        <v>44511</v>
      </c>
      <c r="B1884" t="s">
        <v>12</v>
      </c>
      <c r="C1884" t="s">
        <v>1330</v>
      </c>
      <c r="D1884" s="2">
        <v>0</v>
      </c>
      <c r="E1884" s="2">
        <v>-1070501.3899999999</v>
      </c>
      <c r="F1884" s="2">
        <v>0</v>
      </c>
    </row>
    <row r="1885" spans="1:6" x14ac:dyDescent="0.25">
      <c r="A1885" s="4">
        <v>44511</v>
      </c>
      <c r="B1885" t="s">
        <v>12</v>
      </c>
      <c r="C1885" t="s">
        <v>1331</v>
      </c>
      <c r="D1885" s="2">
        <v>7436164.4299999997</v>
      </c>
      <c r="E1885" s="2">
        <v>0</v>
      </c>
      <c r="F1885" s="2">
        <v>0</v>
      </c>
    </row>
    <row r="1886" spans="1:6" x14ac:dyDescent="0.25">
      <c r="A1886" s="4">
        <v>44511</v>
      </c>
      <c r="B1886" t="s">
        <v>12</v>
      </c>
      <c r="C1886" t="s">
        <v>1332</v>
      </c>
      <c r="D1886" s="2">
        <v>117922.31</v>
      </c>
      <c r="E1886" s="2">
        <v>0</v>
      </c>
      <c r="F1886" s="2">
        <v>0</v>
      </c>
    </row>
    <row r="1887" spans="1:6" x14ac:dyDescent="0.25">
      <c r="A1887" s="4">
        <v>44511</v>
      </c>
      <c r="B1887" t="s">
        <v>12</v>
      </c>
      <c r="C1887" t="s">
        <v>1333</v>
      </c>
      <c r="D1887" s="2">
        <v>183253.64</v>
      </c>
      <c r="E1887" s="2">
        <v>0</v>
      </c>
      <c r="F1887" s="2">
        <v>0</v>
      </c>
    </row>
    <row r="1888" spans="1:6" x14ac:dyDescent="0.25">
      <c r="A1888" s="4">
        <v>44511</v>
      </c>
      <c r="B1888" t="s">
        <v>12</v>
      </c>
      <c r="C1888" t="s">
        <v>1334</v>
      </c>
      <c r="D1888" s="2">
        <v>80137.289999999994</v>
      </c>
      <c r="E1888" s="2">
        <v>0</v>
      </c>
      <c r="F1888" s="2">
        <v>0</v>
      </c>
    </row>
    <row r="1889" spans="1:6" x14ac:dyDescent="0.25">
      <c r="A1889" s="4">
        <v>44511</v>
      </c>
      <c r="B1889" t="s">
        <v>12</v>
      </c>
      <c r="C1889" t="s">
        <v>1335</v>
      </c>
      <c r="D1889" s="2">
        <v>36751.550000000003</v>
      </c>
      <c r="E1889" s="2">
        <v>0</v>
      </c>
      <c r="F1889" s="2">
        <v>0</v>
      </c>
    </row>
    <row r="1890" spans="1:6" x14ac:dyDescent="0.25">
      <c r="A1890" s="4">
        <v>44511</v>
      </c>
      <c r="B1890" t="s">
        <v>12</v>
      </c>
      <c r="C1890" t="s">
        <v>1336</v>
      </c>
      <c r="D1890" s="2">
        <v>135624.04999999999</v>
      </c>
      <c r="E1890" s="2">
        <v>0</v>
      </c>
      <c r="F1890" s="2">
        <v>0</v>
      </c>
    </row>
    <row r="1891" spans="1:6" x14ac:dyDescent="0.25">
      <c r="A1891" s="4">
        <v>44511</v>
      </c>
      <c r="B1891" t="s">
        <v>12</v>
      </c>
      <c r="C1891" t="s">
        <v>1337</v>
      </c>
      <c r="D1891" s="2">
        <v>51592.84</v>
      </c>
      <c r="E1891" s="2">
        <v>0</v>
      </c>
      <c r="F1891" s="2">
        <v>0</v>
      </c>
    </row>
    <row r="1892" spans="1:6" x14ac:dyDescent="0.25">
      <c r="A1892" s="4">
        <v>44511</v>
      </c>
      <c r="B1892" t="s">
        <v>12</v>
      </c>
      <c r="C1892" t="s">
        <v>29</v>
      </c>
      <c r="D1892" s="2">
        <v>0</v>
      </c>
      <c r="E1892" s="2">
        <v>0</v>
      </c>
      <c r="F1892" s="2">
        <v>30000</v>
      </c>
    </row>
    <row r="1893" spans="1:6" x14ac:dyDescent="0.25">
      <c r="A1893" s="4">
        <v>44511</v>
      </c>
      <c r="B1893" t="s">
        <v>12</v>
      </c>
      <c r="C1893" t="s">
        <v>32</v>
      </c>
      <c r="D1893" s="2">
        <v>0</v>
      </c>
      <c r="E1893" s="2">
        <v>0</v>
      </c>
      <c r="F1893" s="2">
        <v>30000</v>
      </c>
    </row>
    <row r="1894" spans="1:6" x14ac:dyDescent="0.25">
      <c r="A1894" s="4">
        <v>44512</v>
      </c>
      <c r="B1894" t="s">
        <v>12</v>
      </c>
      <c r="C1894" t="s">
        <v>1338</v>
      </c>
      <c r="D1894" s="2">
        <v>0.38</v>
      </c>
      <c r="E1894" s="2">
        <v>0</v>
      </c>
      <c r="F1894" s="2">
        <v>0</v>
      </c>
    </row>
    <row r="1895" spans="1:6" x14ac:dyDescent="0.25">
      <c r="A1895" s="4">
        <v>44512</v>
      </c>
      <c r="B1895" t="s">
        <v>12</v>
      </c>
      <c r="C1895" t="s">
        <v>1339</v>
      </c>
      <c r="D1895" s="2">
        <v>0</v>
      </c>
      <c r="E1895" s="2">
        <v>-7986894.8300000001</v>
      </c>
      <c r="F1895" s="2">
        <v>0</v>
      </c>
    </row>
    <row r="1896" spans="1:6" x14ac:dyDescent="0.25">
      <c r="A1896" s="4">
        <v>44512</v>
      </c>
      <c r="B1896" t="s">
        <v>12</v>
      </c>
      <c r="C1896" t="s">
        <v>1340</v>
      </c>
      <c r="D1896" s="2">
        <v>0</v>
      </c>
      <c r="E1896" s="2">
        <v>-512665.31</v>
      </c>
      <c r="F1896" s="2">
        <v>0</v>
      </c>
    </row>
    <row r="1897" spans="1:6" x14ac:dyDescent="0.25">
      <c r="A1897" s="4">
        <v>44512</v>
      </c>
      <c r="B1897" t="s">
        <v>12</v>
      </c>
      <c r="C1897" t="s">
        <v>1341</v>
      </c>
      <c r="D1897" s="2">
        <v>6972981.9199999999</v>
      </c>
      <c r="E1897" s="2">
        <v>0</v>
      </c>
      <c r="F1897" s="2">
        <v>0</v>
      </c>
    </row>
    <row r="1898" spans="1:6" x14ac:dyDescent="0.25">
      <c r="A1898" s="4">
        <v>44512</v>
      </c>
      <c r="B1898" t="s">
        <v>12</v>
      </c>
      <c r="C1898" t="s">
        <v>1342</v>
      </c>
      <c r="D1898" s="2">
        <v>345586.59</v>
      </c>
      <c r="E1898" s="2">
        <v>0</v>
      </c>
      <c r="F1898" s="2">
        <v>0</v>
      </c>
    </row>
    <row r="1899" spans="1:6" x14ac:dyDescent="0.25">
      <c r="A1899" s="4">
        <v>44512</v>
      </c>
      <c r="B1899" t="s">
        <v>12</v>
      </c>
      <c r="C1899" t="s">
        <v>1343</v>
      </c>
      <c r="D1899" s="2">
        <v>200578.4</v>
      </c>
      <c r="E1899" s="2">
        <v>0</v>
      </c>
      <c r="F1899" s="2">
        <v>0</v>
      </c>
    </row>
    <row r="1900" spans="1:6" x14ac:dyDescent="0.25">
      <c r="A1900" s="4">
        <v>44512</v>
      </c>
      <c r="B1900" t="s">
        <v>12</v>
      </c>
      <c r="C1900" t="s">
        <v>1344</v>
      </c>
      <c r="D1900" s="2">
        <v>152840.82</v>
      </c>
      <c r="E1900" s="2">
        <v>0</v>
      </c>
      <c r="F1900" s="2">
        <v>0</v>
      </c>
    </row>
    <row r="1901" spans="1:6" x14ac:dyDescent="0.25">
      <c r="A1901" s="4">
        <v>44512</v>
      </c>
      <c r="B1901" t="s">
        <v>12</v>
      </c>
      <c r="C1901" t="s">
        <v>1345</v>
      </c>
      <c r="D1901" s="2">
        <v>41740.03</v>
      </c>
      <c r="E1901" s="2">
        <v>0</v>
      </c>
      <c r="F1901" s="2">
        <v>0</v>
      </c>
    </row>
    <row r="1902" spans="1:6" x14ac:dyDescent="0.25">
      <c r="A1902" s="4">
        <v>44512</v>
      </c>
      <c r="B1902" t="s">
        <v>12</v>
      </c>
      <c r="C1902" t="s">
        <v>1346</v>
      </c>
      <c r="D1902" s="2">
        <v>262149.03999999998</v>
      </c>
      <c r="E1902" s="2">
        <v>0</v>
      </c>
      <c r="F1902" s="2">
        <v>0</v>
      </c>
    </row>
    <row r="1903" spans="1:6" x14ac:dyDescent="0.25">
      <c r="A1903" s="4">
        <v>44512</v>
      </c>
      <c r="B1903" t="s">
        <v>12</v>
      </c>
      <c r="C1903" t="s">
        <v>1347</v>
      </c>
      <c r="D1903" s="2">
        <v>224330.08</v>
      </c>
      <c r="E1903" s="2">
        <v>0</v>
      </c>
      <c r="F1903" s="2">
        <v>0</v>
      </c>
    </row>
    <row r="1904" spans="1:6" x14ac:dyDescent="0.25">
      <c r="A1904" s="4">
        <v>44512</v>
      </c>
      <c r="B1904" t="s">
        <v>12</v>
      </c>
      <c r="C1904" t="s">
        <v>1348</v>
      </c>
      <c r="D1904" s="2">
        <v>338.28</v>
      </c>
      <c r="E1904" s="2">
        <v>0</v>
      </c>
      <c r="F1904" s="2">
        <v>0</v>
      </c>
    </row>
    <row r="1905" spans="1:6" x14ac:dyDescent="0.25">
      <c r="A1905" s="4">
        <v>44512</v>
      </c>
      <c r="B1905" t="s">
        <v>12</v>
      </c>
      <c r="C1905" t="s">
        <v>1349</v>
      </c>
      <c r="D1905" s="2">
        <v>299014.59999999998</v>
      </c>
      <c r="E1905" s="2">
        <v>0</v>
      </c>
      <c r="F1905" s="2">
        <v>0</v>
      </c>
    </row>
    <row r="1906" spans="1:6" x14ac:dyDescent="0.25">
      <c r="A1906" s="4">
        <v>44512</v>
      </c>
      <c r="B1906" t="s">
        <v>12</v>
      </c>
      <c r="C1906" t="s">
        <v>29</v>
      </c>
      <c r="D1906" s="2">
        <v>0</v>
      </c>
      <c r="E1906" s="2">
        <v>0</v>
      </c>
      <c r="F1906" s="2">
        <v>30000</v>
      </c>
    </row>
    <row r="1907" spans="1:6" x14ac:dyDescent="0.25">
      <c r="A1907" s="4">
        <v>44512</v>
      </c>
      <c r="B1907" t="s">
        <v>12</v>
      </c>
      <c r="C1907" t="s">
        <v>32</v>
      </c>
      <c r="D1907" s="2">
        <v>0</v>
      </c>
      <c r="E1907" s="2">
        <v>0</v>
      </c>
      <c r="F1907" s="2">
        <v>30000</v>
      </c>
    </row>
    <row r="1908" spans="1:6" x14ac:dyDescent="0.25">
      <c r="A1908" s="4">
        <v>44516</v>
      </c>
      <c r="B1908" t="s">
        <v>12</v>
      </c>
      <c r="C1908" t="s">
        <v>1350</v>
      </c>
      <c r="D1908" s="2">
        <v>0.28999999999999998</v>
      </c>
      <c r="E1908" s="2">
        <v>0</v>
      </c>
      <c r="F1908" s="2">
        <v>0</v>
      </c>
    </row>
    <row r="1909" spans="1:6" x14ac:dyDescent="0.25">
      <c r="A1909" s="4">
        <v>44516</v>
      </c>
      <c r="B1909" t="s">
        <v>12</v>
      </c>
      <c r="C1909" t="s">
        <v>1351</v>
      </c>
      <c r="D1909" s="2">
        <v>0</v>
      </c>
      <c r="E1909" s="2">
        <v>-8390321.4399999995</v>
      </c>
      <c r="F1909" s="2">
        <v>0</v>
      </c>
    </row>
    <row r="1910" spans="1:6" x14ac:dyDescent="0.25">
      <c r="A1910" s="4">
        <v>44516</v>
      </c>
      <c r="B1910" t="s">
        <v>12</v>
      </c>
      <c r="C1910" t="s">
        <v>1352</v>
      </c>
      <c r="D1910" s="2">
        <v>0</v>
      </c>
      <c r="E1910" s="2">
        <v>-1071102.22</v>
      </c>
      <c r="F1910" s="2">
        <v>0</v>
      </c>
    </row>
    <row r="1911" spans="1:6" x14ac:dyDescent="0.25">
      <c r="A1911" s="4">
        <v>44516</v>
      </c>
      <c r="B1911" t="s">
        <v>12</v>
      </c>
      <c r="C1911" t="s">
        <v>1353</v>
      </c>
      <c r="D1911" s="2">
        <v>13921.9</v>
      </c>
      <c r="E1911" s="2">
        <v>0</v>
      </c>
      <c r="F1911" s="2">
        <v>0</v>
      </c>
    </row>
    <row r="1912" spans="1:6" x14ac:dyDescent="0.25">
      <c r="A1912" s="4">
        <v>44516</v>
      </c>
      <c r="B1912" t="s">
        <v>12</v>
      </c>
      <c r="C1912" t="s">
        <v>1063</v>
      </c>
      <c r="D1912" s="2">
        <v>65307.26</v>
      </c>
      <c r="E1912" s="2">
        <v>0</v>
      </c>
      <c r="F1912" s="2">
        <v>0</v>
      </c>
    </row>
    <row r="1913" spans="1:6" x14ac:dyDescent="0.25">
      <c r="A1913" s="4">
        <v>44516</v>
      </c>
      <c r="B1913" t="s">
        <v>12</v>
      </c>
      <c r="C1913" t="s">
        <v>1354</v>
      </c>
      <c r="D1913" s="2">
        <v>46171.8</v>
      </c>
      <c r="E1913" s="2">
        <v>0</v>
      </c>
      <c r="F1913" s="2">
        <v>0</v>
      </c>
    </row>
    <row r="1914" spans="1:6" x14ac:dyDescent="0.25">
      <c r="A1914" s="4">
        <v>44516</v>
      </c>
      <c r="B1914" t="s">
        <v>12</v>
      </c>
      <c r="C1914" t="s">
        <v>954</v>
      </c>
      <c r="D1914" s="2">
        <v>10947.27</v>
      </c>
      <c r="E1914" s="2">
        <v>0</v>
      </c>
      <c r="F1914" s="2">
        <v>0</v>
      </c>
    </row>
    <row r="1915" spans="1:6" x14ac:dyDescent="0.25">
      <c r="A1915" s="4">
        <v>44516</v>
      </c>
      <c r="B1915" t="s">
        <v>12</v>
      </c>
      <c r="C1915" t="s">
        <v>784</v>
      </c>
      <c r="D1915" s="2">
        <v>15397</v>
      </c>
      <c r="E1915" s="2">
        <v>0</v>
      </c>
      <c r="F1915" s="2">
        <v>0</v>
      </c>
    </row>
    <row r="1916" spans="1:6" x14ac:dyDescent="0.25">
      <c r="A1916" s="4">
        <v>44516</v>
      </c>
      <c r="B1916" t="s">
        <v>12</v>
      </c>
      <c r="C1916" t="s">
        <v>1355</v>
      </c>
      <c r="D1916" s="2">
        <v>76862.720000000001</v>
      </c>
      <c r="E1916" s="2">
        <v>0</v>
      </c>
      <c r="F1916" s="2">
        <v>0</v>
      </c>
    </row>
    <row r="1917" spans="1:6" x14ac:dyDescent="0.25">
      <c r="A1917" s="4">
        <v>44516</v>
      </c>
      <c r="B1917" t="s">
        <v>12</v>
      </c>
      <c r="C1917" t="s">
        <v>1356</v>
      </c>
      <c r="D1917" s="2">
        <v>7989228.5599999996</v>
      </c>
      <c r="E1917" s="2">
        <v>0</v>
      </c>
      <c r="F1917" s="2">
        <v>0</v>
      </c>
    </row>
    <row r="1918" spans="1:6" x14ac:dyDescent="0.25">
      <c r="A1918" s="4">
        <v>44516</v>
      </c>
      <c r="B1918" t="s">
        <v>12</v>
      </c>
      <c r="C1918" t="s">
        <v>1357</v>
      </c>
      <c r="D1918" s="2">
        <v>337211.55</v>
      </c>
      <c r="E1918" s="2">
        <v>0</v>
      </c>
      <c r="F1918" s="2">
        <v>0</v>
      </c>
    </row>
    <row r="1919" spans="1:6" x14ac:dyDescent="0.25">
      <c r="A1919" s="4">
        <v>44516</v>
      </c>
      <c r="B1919" t="s">
        <v>12</v>
      </c>
      <c r="C1919" t="s">
        <v>1358</v>
      </c>
      <c r="D1919" s="2">
        <v>224251.16</v>
      </c>
      <c r="E1919" s="2">
        <v>0</v>
      </c>
      <c r="F1919" s="2">
        <v>0</v>
      </c>
    </row>
    <row r="1920" spans="1:6" x14ac:dyDescent="0.25">
      <c r="A1920" s="4">
        <v>44516</v>
      </c>
      <c r="B1920" t="s">
        <v>12</v>
      </c>
      <c r="C1920" t="s">
        <v>1359</v>
      </c>
      <c r="D1920" s="2">
        <v>56282.29</v>
      </c>
      <c r="E1920" s="2">
        <v>0</v>
      </c>
      <c r="F1920" s="2">
        <v>0</v>
      </c>
    </row>
    <row r="1921" spans="1:6" x14ac:dyDescent="0.25">
      <c r="A1921" s="4">
        <v>44516</v>
      </c>
      <c r="B1921" t="s">
        <v>12</v>
      </c>
      <c r="C1921" t="s">
        <v>1360</v>
      </c>
      <c r="D1921" s="2">
        <v>235800.92</v>
      </c>
      <c r="E1921" s="2">
        <v>0</v>
      </c>
      <c r="F1921" s="2">
        <v>0</v>
      </c>
    </row>
    <row r="1922" spans="1:6" x14ac:dyDescent="0.25">
      <c r="A1922" s="4">
        <v>44516</v>
      </c>
      <c r="B1922" t="s">
        <v>12</v>
      </c>
      <c r="C1922" t="s">
        <v>1361</v>
      </c>
      <c r="D1922" s="2">
        <v>106321.34</v>
      </c>
      <c r="E1922" s="2">
        <v>0</v>
      </c>
      <c r="F1922" s="2">
        <v>0</v>
      </c>
    </row>
    <row r="1923" spans="1:6" x14ac:dyDescent="0.25">
      <c r="A1923" s="4">
        <v>44516</v>
      </c>
      <c r="B1923" t="s">
        <v>12</v>
      </c>
      <c r="C1923" t="s">
        <v>1362</v>
      </c>
      <c r="D1923" s="2">
        <v>277881.03999999998</v>
      </c>
      <c r="E1923" s="2">
        <v>0</v>
      </c>
      <c r="F1923" s="2">
        <v>0</v>
      </c>
    </row>
    <row r="1924" spans="1:6" x14ac:dyDescent="0.25">
      <c r="A1924" s="4">
        <v>44516</v>
      </c>
      <c r="B1924" t="s">
        <v>12</v>
      </c>
      <c r="C1924" t="s">
        <v>1363</v>
      </c>
      <c r="D1924" s="2">
        <v>5838.56</v>
      </c>
      <c r="E1924" s="2">
        <v>0</v>
      </c>
      <c r="F1924" s="2">
        <v>0</v>
      </c>
    </row>
    <row r="1925" spans="1:6" x14ac:dyDescent="0.25">
      <c r="A1925" s="4">
        <v>44516</v>
      </c>
      <c r="B1925" t="s">
        <v>12</v>
      </c>
      <c r="C1925" t="s">
        <v>29</v>
      </c>
      <c r="D1925" s="2">
        <v>0</v>
      </c>
      <c r="E1925" s="2">
        <v>0</v>
      </c>
      <c r="F1925" s="2">
        <v>30000</v>
      </c>
    </row>
    <row r="1926" spans="1:6" x14ac:dyDescent="0.25">
      <c r="A1926" s="4">
        <v>44516</v>
      </c>
      <c r="B1926" t="s">
        <v>12</v>
      </c>
      <c r="C1926" t="s">
        <v>32</v>
      </c>
      <c r="D1926" s="2">
        <v>0</v>
      </c>
      <c r="E1926" s="2">
        <v>0</v>
      </c>
      <c r="F1926" s="2">
        <v>30000</v>
      </c>
    </row>
    <row r="1927" spans="1:6" x14ac:dyDescent="0.25">
      <c r="A1927" s="4">
        <v>44517</v>
      </c>
      <c r="B1927" t="s">
        <v>12</v>
      </c>
      <c r="C1927" t="s">
        <v>1364</v>
      </c>
      <c r="D1927" s="2">
        <v>0.31</v>
      </c>
      <c r="E1927" s="2">
        <v>0</v>
      </c>
      <c r="F1927" s="2">
        <v>0</v>
      </c>
    </row>
    <row r="1928" spans="1:6" x14ac:dyDescent="0.25">
      <c r="A1928" s="4">
        <v>44517</v>
      </c>
      <c r="B1928" t="s">
        <v>12</v>
      </c>
      <c r="C1928" t="s">
        <v>1365</v>
      </c>
      <c r="D1928" s="2">
        <v>0</v>
      </c>
      <c r="E1928" s="2">
        <v>-9295657.4499999993</v>
      </c>
      <c r="F1928" s="2">
        <v>0</v>
      </c>
    </row>
    <row r="1929" spans="1:6" x14ac:dyDescent="0.25">
      <c r="A1929" s="4">
        <v>44517</v>
      </c>
      <c r="B1929" t="s">
        <v>12</v>
      </c>
      <c r="C1929" t="s">
        <v>1366</v>
      </c>
      <c r="D1929" s="2">
        <v>0</v>
      </c>
      <c r="E1929" s="2">
        <v>-963857.78</v>
      </c>
      <c r="F1929" s="2">
        <v>0</v>
      </c>
    </row>
    <row r="1930" spans="1:6" x14ac:dyDescent="0.25">
      <c r="A1930" s="4">
        <v>44517</v>
      </c>
      <c r="B1930" t="s">
        <v>12</v>
      </c>
      <c r="C1930" t="s">
        <v>1169</v>
      </c>
      <c r="D1930" s="2">
        <v>134232</v>
      </c>
      <c r="E1930" s="2">
        <v>0</v>
      </c>
      <c r="F1930" s="2">
        <v>0</v>
      </c>
    </row>
    <row r="1931" spans="1:6" x14ac:dyDescent="0.25">
      <c r="A1931" s="4">
        <v>44517</v>
      </c>
      <c r="B1931" t="s">
        <v>12</v>
      </c>
      <c r="C1931" t="s">
        <v>1367</v>
      </c>
      <c r="D1931" s="2">
        <v>8392773.0399999991</v>
      </c>
      <c r="E1931" s="2">
        <v>0</v>
      </c>
      <c r="F1931" s="2">
        <v>0</v>
      </c>
    </row>
    <row r="1932" spans="1:6" x14ac:dyDescent="0.25">
      <c r="A1932" s="4">
        <v>44517</v>
      </c>
      <c r="B1932" t="s">
        <v>12</v>
      </c>
      <c r="C1932" t="s">
        <v>1368</v>
      </c>
      <c r="D1932" s="2">
        <v>345056.53</v>
      </c>
      <c r="E1932" s="2">
        <v>0</v>
      </c>
      <c r="F1932" s="2">
        <v>0</v>
      </c>
    </row>
    <row r="1933" spans="1:6" x14ac:dyDescent="0.25">
      <c r="A1933" s="4">
        <v>44517</v>
      </c>
      <c r="B1933" t="s">
        <v>12</v>
      </c>
      <c r="C1933" t="s">
        <v>1369</v>
      </c>
      <c r="D1933" s="2">
        <v>220783.49</v>
      </c>
      <c r="E1933" s="2">
        <v>0</v>
      </c>
      <c r="F1933" s="2">
        <v>0</v>
      </c>
    </row>
    <row r="1934" spans="1:6" x14ac:dyDescent="0.25">
      <c r="A1934" s="4">
        <v>44517</v>
      </c>
      <c r="B1934" t="s">
        <v>12</v>
      </c>
      <c r="C1934" t="s">
        <v>1370</v>
      </c>
      <c r="D1934" s="2">
        <v>108646.41</v>
      </c>
      <c r="E1934" s="2">
        <v>0</v>
      </c>
      <c r="F1934" s="2">
        <v>0</v>
      </c>
    </row>
    <row r="1935" spans="1:6" x14ac:dyDescent="0.25">
      <c r="A1935" s="4">
        <v>44517</v>
      </c>
      <c r="B1935" t="s">
        <v>12</v>
      </c>
      <c r="C1935" t="s">
        <v>1371</v>
      </c>
      <c r="D1935" s="2">
        <v>105289.13</v>
      </c>
      <c r="E1935" s="2">
        <v>0</v>
      </c>
      <c r="F1935" s="2">
        <v>0</v>
      </c>
    </row>
    <row r="1936" spans="1:6" x14ac:dyDescent="0.25">
      <c r="A1936" s="4">
        <v>44517</v>
      </c>
      <c r="B1936" t="s">
        <v>12</v>
      </c>
      <c r="C1936" t="s">
        <v>1372</v>
      </c>
      <c r="D1936" s="2">
        <v>253137.62</v>
      </c>
      <c r="E1936" s="2">
        <v>0</v>
      </c>
      <c r="F1936" s="2">
        <v>0</v>
      </c>
    </row>
    <row r="1937" spans="1:6" x14ac:dyDescent="0.25">
      <c r="A1937" s="4">
        <v>44517</v>
      </c>
      <c r="B1937" t="s">
        <v>12</v>
      </c>
      <c r="C1937" t="s">
        <v>1373</v>
      </c>
      <c r="D1937" s="2">
        <v>362147.26</v>
      </c>
      <c r="E1937" s="2">
        <v>0</v>
      </c>
      <c r="F1937" s="2">
        <v>0</v>
      </c>
    </row>
    <row r="1938" spans="1:6" x14ac:dyDescent="0.25">
      <c r="A1938" s="4">
        <v>44517</v>
      </c>
      <c r="B1938" t="s">
        <v>12</v>
      </c>
      <c r="C1938" t="s">
        <v>1374</v>
      </c>
      <c r="D1938" s="2">
        <v>48593.63</v>
      </c>
      <c r="E1938" s="2">
        <v>0</v>
      </c>
      <c r="F1938" s="2">
        <v>0</v>
      </c>
    </row>
    <row r="1939" spans="1:6" x14ac:dyDescent="0.25">
      <c r="A1939" s="4">
        <v>44517</v>
      </c>
      <c r="B1939" t="s">
        <v>12</v>
      </c>
      <c r="C1939" t="s">
        <v>1375</v>
      </c>
      <c r="D1939" s="2">
        <v>288855.81</v>
      </c>
      <c r="E1939" s="2">
        <v>0</v>
      </c>
      <c r="F1939" s="2">
        <v>0</v>
      </c>
    </row>
    <row r="1940" spans="1:6" x14ac:dyDescent="0.25">
      <c r="A1940" s="4">
        <v>44517</v>
      </c>
      <c r="B1940" t="s">
        <v>12</v>
      </c>
      <c r="C1940" t="s">
        <v>29</v>
      </c>
      <c r="D1940" s="2">
        <v>0</v>
      </c>
      <c r="E1940" s="2">
        <v>0</v>
      </c>
      <c r="F1940" s="2">
        <v>30000</v>
      </c>
    </row>
    <row r="1941" spans="1:6" x14ac:dyDescent="0.25">
      <c r="A1941" s="4">
        <v>44517</v>
      </c>
      <c r="B1941" t="s">
        <v>12</v>
      </c>
      <c r="C1941" t="s">
        <v>32</v>
      </c>
      <c r="D1941" s="2">
        <v>0</v>
      </c>
      <c r="E1941" s="2">
        <v>0</v>
      </c>
      <c r="F1941" s="2">
        <v>30000</v>
      </c>
    </row>
    <row r="1942" spans="1:6" x14ac:dyDescent="0.25">
      <c r="A1942" s="4">
        <v>44518</v>
      </c>
      <c r="B1942" t="s">
        <v>12</v>
      </c>
      <c r="C1942" t="s">
        <v>1376</v>
      </c>
      <c r="D1942" s="2">
        <v>0.3</v>
      </c>
      <c r="E1942" s="2">
        <v>0</v>
      </c>
      <c r="F1942" s="2">
        <v>0</v>
      </c>
    </row>
    <row r="1943" spans="1:6" x14ac:dyDescent="0.25">
      <c r="A1943" s="4">
        <v>44518</v>
      </c>
      <c r="B1943" t="s">
        <v>12</v>
      </c>
      <c r="C1943" t="s">
        <v>1377</v>
      </c>
      <c r="D1943" s="2">
        <v>0</v>
      </c>
      <c r="E1943" s="2">
        <v>-10288451.880000001</v>
      </c>
      <c r="F1943" s="2">
        <v>0</v>
      </c>
    </row>
    <row r="1944" spans="1:6" x14ac:dyDescent="0.25">
      <c r="A1944" s="4">
        <v>44518</v>
      </c>
      <c r="B1944" t="s">
        <v>12</v>
      </c>
      <c r="C1944" t="s">
        <v>1378</v>
      </c>
      <c r="D1944" s="2">
        <v>0</v>
      </c>
      <c r="E1944" s="2">
        <v>-885355.82</v>
      </c>
      <c r="F1944" s="2">
        <v>0</v>
      </c>
    </row>
    <row r="1945" spans="1:6" x14ac:dyDescent="0.25">
      <c r="A1945" s="4">
        <v>44518</v>
      </c>
      <c r="B1945" t="s">
        <v>12</v>
      </c>
      <c r="C1945" t="s">
        <v>1178</v>
      </c>
      <c r="D1945" s="2">
        <v>3962.4</v>
      </c>
      <c r="E1945" s="2">
        <v>0</v>
      </c>
      <c r="F1945" s="2">
        <v>0</v>
      </c>
    </row>
    <row r="1946" spans="1:6" x14ac:dyDescent="0.25">
      <c r="A1946" s="4">
        <v>44518</v>
      </c>
      <c r="B1946" t="s">
        <v>12</v>
      </c>
      <c r="C1946" t="s">
        <v>1379</v>
      </c>
      <c r="D1946" s="2">
        <v>9298373.5800000001</v>
      </c>
      <c r="E1946" s="2">
        <v>0</v>
      </c>
      <c r="F1946" s="2">
        <v>0</v>
      </c>
    </row>
    <row r="1947" spans="1:6" x14ac:dyDescent="0.25">
      <c r="A1947" s="4">
        <v>44518</v>
      </c>
      <c r="B1947" t="s">
        <v>12</v>
      </c>
      <c r="C1947" t="s">
        <v>1380</v>
      </c>
      <c r="D1947" s="2">
        <v>343645.82</v>
      </c>
      <c r="E1947" s="2">
        <v>0</v>
      </c>
      <c r="F1947" s="2">
        <v>0</v>
      </c>
    </row>
    <row r="1948" spans="1:6" x14ac:dyDescent="0.25">
      <c r="A1948" s="4">
        <v>44518</v>
      </c>
      <c r="B1948" t="s">
        <v>12</v>
      </c>
      <c r="C1948" t="s">
        <v>1381</v>
      </c>
      <c r="D1948" s="2">
        <v>217247.77</v>
      </c>
      <c r="E1948" s="2">
        <v>0</v>
      </c>
      <c r="F1948" s="2">
        <v>0</v>
      </c>
    </row>
    <row r="1949" spans="1:6" x14ac:dyDescent="0.25">
      <c r="A1949" s="4">
        <v>44518</v>
      </c>
      <c r="B1949" t="s">
        <v>12</v>
      </c>
      <c r="C1949" t="s">
        <v>1382</v>
      </c>
      <c r="D1949" s="2">
        <v>144951.01999999999</v>
      </c>
      <c r="E1949" s="2">
        <v>0</v>
      </c>
      <c r="F1949" s="2">
        <v>0</v>
      </c>
    </row>
    <row r="1950" spans="1:6" x14ac:dyDescent="0.25">
      <c r="A1950" s="4">
        <v>44518</v>
      </c>
      <c r="B1950" t="s">
        <v>12</v>
      </c>
      <c r="C1950" t="s">
        <v>1383</v>
      </c>
      <c r="D1950" s="2">
        <v>230733.52</v>
      </c>
      <c r="E1950" s="2">
        <v>0</v>
      </c>
      <c r="F1950" s="2">
        <v>0</v>
      </c>
    </row>
    <row r="1951" spans="1:6" x14ac:dyDescent="0.25">
      <c r="A1951" s="4">
        <v>44518</v>
      </c>
      <c r="B1951" t="s">
        <v>12</v>
      </c>
      <c r="C1951" t="s">
        <v>1384</v>
      </c>
      <c r="D1951" s="2">
        <v>272801.8</v>
      </c>
      <c r="E1951" s="2">
        <v>0</v>
      </c>
      <c r="F1951" s="2">
        <v>0</v>
      </c>
    </row>
    <row r="1952" spans="1:6" x14ac:dyDescent="0.25">
      <c r="A1952" s="4">
        <v>44518</v>
      </c>
      <c r="B1952" t="s">
        <v>12</v>
      </c>
      <c r="C1952" t="s">
        <v>1385</v>
      </c>
      <c r="D1952" s="2">
        <v>357597.91</v>
      </c>
      <c r="E1952" s="2">
        <v>0</v>
      </c>
      <c r="F1952" s="2">
        <v>0</v>
      </c>
    </row>
    <row r="1953" spans="1:6" x14ac:dyDescent="0.25">
      <c r="A1953" s="4">
        <v>44518</v>
      </c>
      <c r="B1953" t="s">
        <v>12</v>
      </c>
      <c r="C1953" t="s">
        <v>1386</v>
      </c>
      <c r="D1953" s="2">
        <v>304493.58</v>
      </c>
      <c r="E1953" s="2">
        <v>0</v>
      </c>
      <c r="F1953" s="2">
        <v>0</v>
      </c>
    </row>
    <row r="1954" spans="1:6" x14ac:dyDescent="0.25">
      <c r="A1954" s="4">
        <v>44518</v>
      </c>
      <c r="B1954" t="s">
        <v>12</v>
      </c>
      <c r="C1954" t="s">
        <v>29</v>
      </c>
      <c r="D1954" s="2">
        <v>0</v>
      </c>
      <c r="E1954" s="2">
        <v>0</v>
      </c>
      <c r="F1954" s="2">
        <v>30000</v>
      </c>
    </row>
    <row r="1955" spans="1:6" x14ac:dyDescent="0.25">
      <c r="A1955" s="4">
        <v>44518</v>
      </c>
      <c r="B1955" t="s">
        <v>12</v>
      </c>
      <c r="C1955" t="s">
        <v>32</v>
      </c>
      <c r="D1955" s="2">
        <v>0</v>
      </c>
      <c r="E1955" s="2">
        <v>0</v>
      </c>
      <c r="F1955" s="2">
        <v>30000</v>
      </c>
    </row>
    <row r="1956" spans="1:6" x14ac:dyDescent="0.25">
      <c r="A1956" s="4">
        <v>44519</v>
      </c>
      <c r="B1956" t="s">
        <v>12</v>
      </c>
      <c r="C1956" t="s">
        <v>1387</v>
      </c>
      <c r="D1956" s="2">
        <v>0.28999999999999998</v>
      </c>
      <c r="E1956" s="2">
        <v>0</v>
      </c>
      <c r="F1956" s="2">
        <v>0</v>
      </c>
    </row>
    <row r="1957" spans="1:6" x14ac:dyDescent="0.25">
      <c r="A1957" s="4">
        <v>44519</v>
      </c>
      <c r="B1957" t="s">
        <v>12</v>
      </c>
      <c r="C1957" t="s">
        <v>1388</v>
      </c>
      <c r="D1957" s="2">
        <v>0</v>
      </c>
      <c r="E1957" s="2">
        <v>-10866954</v>
      </c>
      <c r="F1957" s="2">
        <v>0</v>
      </c>
    </row>
    <row r="1958" spans="1:6" x14ac:dyDescent="0.25">
      <c r="A1958" s="4">
        <v>44519</v>
      </c>
      <c r="B1958" t="s">
        <v>12</v>
      </c>
      <c r="C1958" t="s">
        <v>1389</v>
      </c>
      <c r="D1958" s="2">
        <v>0</v>
      </c>
      <c r="E1958" s="2">
        <v>-1126513.08</v>
      </c>
      <c r="F1958" s="2">
        <v>0</v>
      </c>
    </row>
    <row r="1959" spans="1:6" x14ac:dyDescent="0.25">
      <c r="A1959" s="4">
        <v>44519</v>
      </c>
      <c r="B1959" t="s">
        <v>12</v>
      </c>
      <c r="C1959" t="s">
        <v>971</v>
      </c>
      <c r="D1959" s="2">
        <v>188909.39</v>
      </c>
      <c r="E1959" s="2">
        <v>0</v>
      </c>
      <c r="F1959" s="2">
        <v>0</v>
      </c>
    </row>
    <row r="1960" spans="1:6" x14ac:dyDescent="0.25">
      <c r="A1960" s="4">
        <v>44519</v>
      </c>
      <c r="B1960" t="s">
        <v>12</v>
      </c>
      <c r="C1960" t="s">
        <v>1390</v>
      </c>
      <c r="D1960" s="2">
        <v>10291458.109999999</v>
      </c>
      <c r="E1960" s="2">
        <v>0</v>
      </c>
      <c r="F1960" s="2">
        <v>0</v>
      </c>
    </row>
    <row r="1961" spans="1:6" x14ac:dyDescent="0.25">
      <c r="A1961" s="4">
        <v>44519</v>
      </c>
      <c r="B1961" t="s">
        <v>12</v>
      </c>
      <c r="C1961" t="s">
        <v>1391</v>
      </c>
      <c r="D1961" s="2">
        <v>354624.08</v>
      </c>
      <c r="E1961" s="2">
        <v>0</v>
      </c>
      <c r="F1961" s="2">
        <v>0</v>
      </c>
    </row>
    <row r="1962" spans="1:6" x14ac:dyDescent="0.25">
      <c r="A1962" s="4">
        <v>44519</v>
      </c>
      <c r="B1962" t="s">
        <v>12</v>
      </c>
      <c r="C1962" t="s">
        <v>1392</v>
      </c>
      <c r="D1962" s="2">
        <v>161925.16</v>
      </c>
      <c r="E1962" s="2">
        <v>0</v>
      </c>
      <c r="F1962" s="2">
        <v>0</v>
      </c>
    </row>
    <row r="1963" spans="1:6" x14ac:dyDescent="0.25">
      <c r="A1963" s="4">
        <v>44519</v>
      </c>
      <c r="B1963" t="s">
        <v>12</v>
      </c>
      <c r="C1963" t="s">
        <v>1393</v>
      </c>
      <c r="D1963" s="2">
        <v>237208.79</v>
      </c>
      <c r="E1963" s="2">
        <v>0</v>
      </c>
      <c r="F1963" s="2">
        <v>0</v>
      </c>
    </row>
    <row r="1964" spans="1:6" x14ac:dyDescent="0.25">
      <c r="A1964" s="4">
        <v>44519</v>
      </c>
      <c r="B1964" t="s">
        <v>12</v>
      </c>
      <c r="C1964" t="s">
        <v>1394</v>
      </c>
      <c r="D1964" s="2">
        <v>269292.64</v>
      </c>
      <c r="E1964" s="2">
        <v>0</v>
      </c>
      <c r="F1964" s="2">
        <v>0</v>
      </c>
    </row>
    <row r="1965" spans="1:6" x14ac:dyDescent="0.25">
      <c r="A1965" s="4">
        <v>44519</v>
      </c>
      <c r="B1965" t="s">
        <v>12</v>
      </c>
      <c r="C1965" t="s">
        <v>1395</v>
      </c>
      <c r="D1965" s="2">
        <v>162734.39999999999</v>
      </c>
      <c r="E1965" s="2">
        <v>0</v>
      </c>
      <c r="F1965" s="2">
        <v>0</v>
      </c>
    </row>
    <row r="1966" spans="1:6" x14ac:dyDescent="0.25">
      <c r="A1966" s="4">
        <v>44519</v>
      </c>
      <c r="B1966" t="s">
        <v>12</v>
      </c>
      <c r="C1966" t="s">
        <v>1396</v>
      </c>
      <c r="D1966" s="2">
        <v>327314.21999999997</v>
      </c>
      <c r="E1966" s="2">
        <v>0</v>
      </c>
      <c r="F1966" s="2">
        <v>0</v>
      </c>
    </row>
    <row r="1967" spans="1:6" x14ac:dyDescent="0.25">
      <c r="A1967" s="4">
        <v>44519</v>
      </c>
      <c r="B1967" t="s">
        <v>12</v>
      </c>
      <c r="C1967" t="s">
        <v>29</v>
      </c>
      <c r="D1967" s="2">
        <v>0</v>
      </c>
      <c r="E1967" s="2">
        <v>0</v>
      </c>
      <c r="F1967" s="2">
        <v>30000</v>
      </c>
    </row>
    <row r="1968" spans="1:6" x14ac:dyDescent="0.25">
      <c r="A1968" s="4">
        <v>44519</v>
      </c>
      <c r="B1968" t="s">
        <v>12</v>
      </c>
      <c r="C1968" t="s">
        <v>32</v>
      </c>
      <c r="D1968" s="2">
        <v>0</v>
      </c>
      <c r="E1968" s="2">
        <v>0</v>
      </c>
      <c r="F1968" s="2">
        <v>30000</v>
      </c>
    </row>
    <row r="1969" spans="1:6" x14ac:dyDescent="0.25">
      <c r="A1969" s="4">
        <v>44522</v>
      </c>
      <c r="B1969" t="s">
        <v>12</v>
      </c>
      <c r="C1969" t="s">
        <v>1397</v>
      </c>
      <c r="D1969" s="2">
        <v>0.2</v>
      </c>
      <c r="E1969" s="2">
        <v>0</v>
      </c>
      <c r="F1969" s="2">
        <v>0</v>
      </c>
    </row>
    <row r="1970" spans="1:6" x14ac:dyDescent="0.25">
      <c r="A1970" s="4">
        <v>44522</v>
      </c>
      <c r="B1970" t="s">
        <v>12</v>
      </c>
      <c r="C1970" t="s">
        <v>1398</v>
      </c>
      <c r="D1970" s="2">
        <v>0</v>
      </c>
      <c r="E1970" s="2">
        <v>-10690159.859999999</v>
      </c>
      <c r="F1970" s="2">
        <v>0</v>
      </c>
    </row>
    <row r="1971" spans="1:6" x14ac:dyDescent="0.25">
      <c r="A1971" s="4">
        <v>44522</v>
      </c>
      <c r="B1971" t="s">
        <v>12</v>
      </c>
      <c r="C1971" t="s">
        <v>1399</v>
      </c>
      <c r="D1971" s="2">
        <v>0</v>
      </c>
      <c r="E1971" s="2">
        <v>-1739202.55</v>
      </c>
      <c r="F1971" s="2">
        <v>0</v>
      </c>
    </row>
    <row r="1972" spans="1:6" x14ac:dyDescent="0.25">
      <c r="A1972" s="4">
        <v>44522</v>
      </c>
      <c r="B1972" t="s">
        <v>12</v>
      </c>
      <c r="C1972" t="s">
        <v>1400</v>
      </c>
      <c r="D1972" s="2">
        <v>0</v>
      </c>
      <c r="E1972" s="2">
        <v>-1929.74</v>
      </c>
      <c r="F1972" s="2">
        <v>0</v>
      </c>
    </row>
    <row r="1973" spans="1:6" x14ac:dyDescent="0.25">
      <c r="A1973" s="4">
        <v>44522</v>
      </c>
      <c r="B1973" t="s">
        <v>12</v>
      </c>
      <c r="C1973" t="s">
        <v>1401</v>
      </c>
      <c r="D1973" s="2">
        <v>10870129.25</v>
      </c>
      <c r="E1973" s="2">
        <v>0</v>
      </c>
      <c r="F1973" s="2">
        <v>0</v>
      </c>
    </row>
    <row r="1974" spans="1:6" x14ac:dyDescent="0.25">
      <c r="A1974" s="4">
        <v>44522</v>
      </c>
      <c r="B1974" t="s">
        <v>12</v>
      </c>
      <c r="C1974" t="s">
        <v>1402</v>
      </c>
      <c r="D1974" s="2">
        <v>68725.55</v>
      </c>
      <c r="E1974" s="2">
        <v>0</v>
      </c>
      <c r="F1974" s="2">
        <v>0</v>
      </c>
    </row>
    <row r="1975" spans="1:6" x14ac:dyDescent="0.25">
      <c r="A1975" s="4">
        <v>44522</v>
      </c>
      <c r="B1975" t="s">
        <v>12</v>
      </c>
      <c r="C1975" t="s">
        <v>1403</v>
      </c>
      <c r="D1975" s="2">
        <v>222651.9</v>
      </c>
      <c r="E1975" s="2">
        <v>0</v>
      </c>
      <c r="F1975" s="2">
        <v>0</v>
      </c>
    </row>
    <row r="1976" spans="1:6" x14ac:dyDescent="0.25">
      <c r="A1976" s="4">
        <v>44522</v>
      </c>
      <c r="B1976" t="s">
        <v>12</v>
      </c>
      <c r="C1976" t="s">
        <v>1404</v>
      </c>
      <c r="D1976" s="2">
        <v>107392.69</v>
      </c>
      <c r="E1976" s="2">
        <v>0</v>
      </c>
      <c r="F1976" s="2">
        <v>0</v>
      </c>
    </row>
    <row r="1977" spans="1:6" x14ac:dyDescent="0.25">
      <c r="A1977" s="4">
        <v>44522</v>
      </c>
      <c r="B1977" t="s">
        <v>12</v>
      </c>
      <c r="C1977" t="s">
        <v>1405</v>
      </c>
      <c r="D1977" s="2">
        <v>240510.86</v>
      </c>
      <c r="E1977" s="2">
        <v>0</v>
      </c>
      <c r="F1977" s="2">
        <v>0</v>
      </c>
    </row>
    <row r="1978" spans="1:6" x14ac:dyDescent="0.25">
      <c r="A1978" s="4">
        <v>44522</v>
      </c>
      <c r="B1978" t="s">
        <v>12</v>
      </c>
      <c r="C1978" t="s">
        <v>1406</v>
      </c>
      <c r="D1978" s="2">
        <v>259788.93</v>
      </c>
      <c r="E1978" s="2">
        <v>0</v>
      </c>
      <c r="F1978" s="2">
        <v>0</v>
      </c>
    </row>
    <row r="1979" spans="1:6" x14ac:dyDescent="0.25">
      <c r="A1979" s="4">
        <v>44522</v>
      </c>
      <c r="B1979" t="s">
        <v>12</v>
      </c>
      <c r="C1979" t="s">
        <v>1407</v>
      </c>
      <c r="D1979" s="2">
        <v>239673.7</v>
      </c>
      <c r="E1979" s="2">
        <v>0</v>
      </c>
      <c r="F1979" s="2">
        <v>0</v>
      </c>
    </row>
    <row r="1980" spans="1:6" x14ac:dyDescent="0.25">
      <c r="A1980" s="4">
        <v>44522</v>
      </c>
      <c r="B1980" t="s">
        <v>12</v>
      </c>
      <c r="C1980" t="s">
        <v>1408</v>
      </c>
      <c r="D1980" s="2">
        <v>422419.07</v>
      </c>
      <c r="E1980" s="2">
        <v>0</v>
      </c>
      <c r="F1980" s="2">
        <v>0</v>
      </c>
    </row>
    <row r="1981" spans="1:6" x14ac:dyDescent="0.25">
      <c r="A1981" s="4">
        <v>44522</v>
      </c>
      <c r="B1981" t="s">
        <v>12</v>
      </c>
      <c r="C1981" t="s">
        <v>29</v>
      </c>
      <c r="D1981" s="2">
        <v>0</v>
      </c>
      <c r="E1981" s="2">
        <v>0</v>
      </c>
      <c r="F1981" s="2">
        <v>30000</v>
      </c>
    </row>
    <row r="1982" spans="1:6" x14ac:dyDescent="0.25">
      <c r="A1982" s="4">
        <v>44522</v>
      </c>
      <c r="B1982" t="s">
        <v>12</v>
      </c>
      <c r="C1982" t="s">
        <v>32</v>
      </c>
      <c r="D1982" s="2">
        <v>0</v>
      </c>
      <c r="E1982" s="2">
        <v>0</v>
      </c>
      <c r="F1982" s="2">
        <v>30000</v>
      </c>
    </row>
    <row r="1983" spans="1:6" x14ac:dyDescent="0.25">
      <c r="A1983" s="4">
        <v>44523</v>
      </c>
      <c r="B1983" t="s">
        <v>12</v>
      </c>
      <c r="C1983" t="s">
        <v>1409</v>
      </c>
      <c r="D1983" s="2">
        <v>0.21</v>
      </c>
      <c r="E1983" s="2">
        <v>0</v>
      </c>
      <c r="F1983" s="2">
        <v>0</v>
      </c>
    </row>
    <row r="1984" spans="1:6" x14ac:dyDescent="0.25">
      <c r="A1984" s="4">
        <v>44523</v>
      </c>
      <c r="B1984" t="s">
        <v>12</v>
      </c>
      <c r="C1984" t="s">
        <v>1410</v>
      </c>
      <c r="D1984" s="2">
        <v>0</v>
      </c>
      <c r="E1984" s="2">
        <v>-10665088.300000001</v>
      </c>
      <c r="F1984" s="2">
        <v>0</v>
      </c>
    </row>
    <row r="1985" spans="1:6" x14ac:dyDescent="0.25">
      <c r="A1985" s="4">
        <v>44523</v>
      </c>
      <c r="B1985" t="s">
        <v>12</v>
      </c>
      <c r="C1985" t="s">
        <v>1411</v>
      </c>
      <c r="D1985" s="2">
        <v>0</v>
      </c>
      <c r="E1985" s="2">
        <v>-1734620.07</v>
      </c>
      <c r="F1985" s="2">
        <v>0</v>
      </c>
    </row>
    <row r="1986" spans="1:6" x14ac:dyDescent="0.25">
      <c r="A1986" s="4">
        <v>44523</v>
      </c>
      <c r="B1986" t="s">
        <v>12</v>
      </c>
      <c r="C1986" t="s">
        <v>455</v>
      </c>
      <c r="D1986" s="2">
        <v>0</v>
      </c>
      <c r="E1986" s="2">
        <v>-1929.74</v>
      </c>
      <c r="F1986" s="2">
        <v>0</v>
      </c>
    </row>
    <row r="1987" spans="1:6" x14ac:dyDescent="0.25">
      <c r="A1987" s="4">
        <v>44523</v>
      </c>
      <c r="B1987" t="s">
        <v>12</v>
      </c>
      <c r="C1987" t="s">
        <v>1412</v>
      </c>
      <c r="D1987" s="2">
        <v>1929.74</v>
      </c>
      <c r="E1987" s="2">
        <v>0</v>
      </c>
      <c r="F1987" s="2">
        <v>0</v>
      </c>
    </row>
    <row r="1988" spans="1:6" x14ac:dyDescent="0.25">
      <c r="A1988" s="4">
        <v>44523</v>
      </c>
      <c r="B1988" t="s">
        <v>12</v>
      </c>
      <c r="C1988" t="s">
        <v>1413</v>
      </c>
      <c r="D1988" s="2">
        <v>49341.41</v>
      </c>
      <c r="E1988" s="2">
        <v>0</v>
      </c>
      <c r="F1988" s="2">
        <v>0</v>
      </c>
    </row>
    <row r="1989" spans="1:6" x14ac:dyDescent="0.25">
      <c r="A1989" s="4">
        <v>44523</v>
      </c>
      <c r="B1989" t="s">
        <v>12</v>
      </c>
      <c r="C1989" t="s">
        <v>1414</v>
      </c>
      <c r="D1989" s="2">
        <v>10693283.470000001</v>
      </c>
      <c r="E1989" s="2">
        <v>0</v>
      </c>
      <c r="F1989" s="2">
        <v>0</v>
      </c>
    </row>
    <row r="1990" spans="1:6" x14ac:dyDescent="0.25">
      <c r="A1990" s="4">
        <v>44523</v>
      </c>
      <c r="B1990" t="s">
        <v>12</v>
      </c>
      <c r="C1990" t="s">
        <v>1415</v>
      </c>
      <c r="D1990" s="2">
        <v>4821.58</v>
      </c>
      <c r="E1990" s="2">
        <v>0</v>
      </c>
      <c r="F1990" s="2">
        <v>0</v>
      </c>
    </row>
    <row r="1991" spans="1:6" x14ac:dyDescent="0.25">
      <c r="A1991" s="4">
        <v>44523</v>
      </c>
      <c r="B1991" t="s">
        <v>12</v>
      </c>
      <c r="C1991" t="s">
        <v>1416</v>
      </c>
      <c r="D1991" s="2">
        <v>226809.81</v>
      </c>
      <c r="E1991" s="2">
        <v>0</v>
      </c>
      <c r="F1991" s="2">
        <v>0</v>
      </c>
    </row>
    <row r="1992" spans="1:6" x14ac:dyDescent="0.25">
      <c r="A1992" s="4">
        <v>44523</v>
      </c>
      <c r="B1992" t="s">
        <v>12</v>
      </c>
      <c r="C1992" t="s">
        <v>1417</v>
      </c>
      <c r="D1992" s="2">
        <v>129475.32</v>
      </c>
      <c r="E1992" s="2">
        <v>0</v>
      </c>
      <c r="F1992" s="2">
        <v>0</v>
      </c>
    </row>
    <row r="1993" spans="1:6" x14ac:dyDescent="0.25">
      <c r="A1993" s="4">
        <v>44523</v>
      </c>
      <c r="B1993" t="s">
        <v>12</v>
      </c>
      <c r="C1993" t="s">
        <v>1418</v>
      </c>
      <c r="D1993" s="2">
        <v>358043.06</v>
      </c>
      <c r="E1993" s="2">
        <v>0</v>
      </c>
      <c r="F1993" s="2">
        <v>0</v>
      </c>
    </row>
    <row r="1994" spans="1:6" x14ac:dyDescent="0.25">
      <c r="A1994" s="4">
        <v>44523</v>
      </c>
      <c r="B1994" t="s">
        <v>12</v>
      </c>
      <c r="C1994" t="s">
        <v>1419</v>
      </c>
      <c r="D1994" s="2">
        <v>222071.58</v>
      </c>
      <c r="E1994" s="2">
        <v>0</v>
      </c>
      <c r="F1994" s="2">
        <v>0</v>
      </c>
    </row>
    <row r="1995" spans="1:6" x14ac:dyDescent="0.25">
      <c r="A1995" s="4">
        <v>44523</v>
      </c>
      <c r="B1995" t="s">
        <v>12</v>
      </c>
      <c r="C1995" t="s">
        <v>1420</v>
      </c>
      <c r="D1995" s="2">
        <v>283044.96999999997</v>
      </c>
      <c r="E1995" s="2">
        <v>0</v>
      </c>
      <c r="F1995" s="2">
        <v>0</v>
      </c>
    </row>
    <row r="1996" spans="1:6" x14ac:dyDescent="0.25">
      <c r="A1996" s="4">
        <v>44523</v>
      </c>
      <c r="B1996" t="s">
        <v>12</v>
      </c>
      <c r="C1996" t="s">
        <v>1421</v>
      </c>
      <c r="D1996" s="2">
        <v>432816.96</v>
      </c>
      <c r="E1996" s="2">
        <v>0</v>
      </c>
      <c r="F1996" s="2">
        <v>0</v>
      </c>
    </row>
    <row r="1997" spans="1:6" x14ac:dyDescent="0.25">
      <c r="A1997" s="4">
        <v>44523</v>
      </c>
      <c r="B1997" t="s">
        <v>12</v>
      </c>
      <c r="C1997" t="s">
        <v>29</v>
      </c>
      <c r="D1997" s="2">
        <v>0</v>
      </c>
      <c r="E1997" s="2">
        <v>0</v>
      </c>
      <c r="F1997" s="2">
        <v>30000</v>
      </c>
    </row>
    <row r="1998" spans="1:6" x14ac:dyDescent="0.25">
      <c r="A1998" s="4">
        <v>44523</v>
      </c>
      <c r="B1998" t="s">
        <v>12</v>
      </c>
      <c r="C1998" t="s">
        <v>32</v>
      </c>
      <c r="D1998" s="2">
        <v>0</v>
      </c>
      <c r="E1998" s="2">
        <v>0</v>
      </c>
      <c r="F1998" s="2">
        <v>30000</v>
      </c>
    </row>
    <row r="1999" spans="1:6" x14ac:dyDescent="0.25">
      <c r="A1999" s="4">
        <v>44524</v>
      </c>
      <c r="B1999" t="s">
        <v>12</v>
      </c>
      <c r="C1999" t="s">
        <v>1422</v>
      </c>
      <c r="D1999" s="2">
        <v>0.69</v>
      </c>
      <c r="E1999" s="2">
        <v>0</v>
      </c>
      <c r="F1999" s="2">
        <v>0</v>
      </c>
    </row>
    <row r="2000" spans="1:6" x14ac:dyDescent="0.25">
      <c r="A2000" s="4">
        <v>44524</v>
      </c>
      <c r="B2000" t="s">
        <v>12</v>
      </c>
      <c r="C2000" t="s">
        <v>1423</v>
      </c>
      <c r="D2000" s="2">
        <v>0</v>
      </c>
      <c r="E2000" s="2">
        <v>-10286874.029999999</v>
      </c>
      <c r="F2000" s="2">
        <v>0</v>
      </c>
    </row>
    <row r="2001" spans="1:6" x14ac:dyDescent="0.25">
      <c r="A2001" s="4">
        <v>44524</v>
      </c>
      <c r="B2001" t="s">
        <v>12</v>
      </c>
      <c r="C2001" t="s">
        <v>1424</v>
      </c>
      <c r="D2001" s="2">
        <v>0</v>
      </c>
      <c r="E2001" s="2">
        <v>-1988724.44</v>
      </c>
      <c r="F2001" s="2">
        <v>0</v>
      </c>
    </row>
    <row r="2002" spans="1:6" x14ac:dyDescent="0.25">
      <c r="A2002" s="4">
        <v>44524</v>
      </c>
      <c r="B2002" t="s">
        <v>12</v>
      </c>
      <c r="C2002" t="s">
        <v>1425</v>
      </c>
      <c r="D2002" s="2">
        <v>10668204.57</v>
      </c>
      <c r="E2002" s="2">
        <v>0</v>
      </c>
      <c r="F2002" s="2">
        <v>0</v>
      </c>
    </row>
    <row r="2003" spans="1:6" x14ac:dyDescent="0.25">
      <c r="A2003" s="4">
        <v>44524</v>
      </c>
      <c r="B2003" t="s">
        <v>12</v>
      </c>
      <c r="C2003" t="s">
        <v>1426</v>
      </c>
      <c r="D2003" s="2">
        <v>317.99</v>
      </c>
      <c r="E2003" s="2">
        <v>0</v>
      </c>
      <c r="F2003" s="2">
        <v>0</v>
      </c>
    </row>
    <row r="2004" spans="1:6" x14ac:dyDescent="0.25">
      <c r="A2004" s="4">
        <v>44524</v>
      </c>
      <c r="B2004" t="s">
        <v>12</v>
      </c>
      <c r="C2004" t="s">
        <v>1427</v>
      </c>
      <c r="D2004" s="2">
        <v>164479.60999999999</v>
      </c>
      <c r="E2004" s="2">
        <v>0</v>
      </c>
      <c r="F2004" s="2">
        <v>0</v>
      </c>
    </row>
    <row r="2005" spans="1:6" x14ac:dyDescent="0.25">
      <c r="A2005" s="4">
        <v>44524</v>
      </c>
      <c r="B2005" t="s">
        <v>12</v>
      </c>
      <c r="C2005" t="s">
        <v>1428</v>
      </c>
      <c r="D2005" s="2">
        <v>214001.78</v>
      </c>
      <c r="E2005" s="2">
        <v>0</v>
      </c>
      <c r="F2005" s="2">
        <v>0</v>
      </c>
    </row>
    <row r="2006" spans="1:6" x14ac:dyDescent="0.25">
      <c r="A2006" s="4">
        <v>44524</v>
      </c>
      <c r="B2006" t="s">
        <v>12</v>
      </c>
      <c r="C2006" t="s">
        <v>1429</v>
      </c>
      <c r="D2006" s="2">
        <v>339604.79</v>
      </c>
      <c r="E2006" s="2">
        <v>0</v>
      </c>
      <c r="F2006" s="2">
        <v>0</v>
      </c>
    </row>
    <row r="2007" spans="1:6" x14ac:dyDescent="0.25">
      <c r="A2007" s="4">
        <v>44524</v>
      </c>
      <c r="B2007" t="s">
        <v>12</v>
      </c>
      <c r="C2007" t="s">
        <v>1430</v>
      </c>
      <c r="D2007" s="2">
        <v>220971.4</v>
      </c>
      <c r="E2007" s="2">
        <v>0</v>
      </c>
      <c r="F2007" s="2">
        <v>0</v>
      </c>
    </row>
    <row r="2008" spans="1:6" x14ac:dyDescent="0.25">
      <c r="A2008" s="4">
        <v>44524</v>
      </c>
      <c r="B2008" t="s">
        <v>12</v>
      </c>
      <c r="C2008" t="s">
        <v>1431</v>
      </c>
      <c r="D2008" s="2">
        <v>225247.85</v>
      </c>
      <c r="E2008" s="2">
        <v>0</v>
      </c>
      <c r="F2008" s="2">
        <v>0</v>
      </c>
    </row>
    <row r="2009" spans="1:6" x14ac:dyDescent="0.25">
      <c r="A2009" s="4">
        <v>44524</v>
      </c>
      <c r="B2009" t="s">
        <v>12</v>
      </c>
      <c r="C2009" t="s">
        <v>1432</v>
      </c>
      <c r="D2009" s="2">
        <v>442769.79</v>
      </c>
      <c r="E2009" s="2">
        <v>0</v>
      </c>
      <c r="F2009" s="2">
        <v>0</v>
      </c>
    </row>
    <row r="2010" spans="1:6" x14ac:dyDescent="0.25">
      <c r="A2010" s="4">
        <v>44524</v>
      </c>
      <c r="B2010" t="s">
        <v>12</v>
      </c>
      <c r="C2010" t="s">
        <v>29</v>
      </c>
      <c r="D2010" s="2">
        <v>0</v>
      </c>
      <c r="E2010" s="2">
        <v>0</v>
      </c>
      <c r="F2010" s="2">
        <v>30000</v>
      </c>
    </row>
    <row r="2011" spans="1:6" x14ac:dyDescent="0.25">
      <c r="A2011" s="4">
        <v>44524</v>
      </c>
      <c r="B2011" t="s">
        <v>12</v>
      </c>
      <c r="C2011" t="s">
        <v>32</v>
      </c>
      <c r="D2011" s="2">
        <v>0</v>
      </c>
      <c r="E2011" s="2">
        <v>0</v>
      </c>
      <c r="F2011" s="2">
        <v>30000</v>
      </c>
    </row>
    <row r="2012" spans="1:6" x14ac:dyDescent="0.25">
      <c r="A2012" s="4">
        <v>44525</v>
      </c>
      <c r="B2012" t="s">
        <v>12</v>
      </c>
      <c r="C2012" t="s">
        <v>1433</v>
      </c>
      <c r="D2012" s="2">
        <v>0.13</v>
      </c>
      <c r="E2012" s="2">
        <v>0</v>
      </c>
      <c r="F2012" s="2">
        <v>0</v>
      </c>
    </row>
    <row r="2013" spans="1:6" x14ac:dyDescent="0.25">
      <c r="A2013" s="4">
        <v>44525</v>
      </c>
      <c r="B2013" t="s">
        <v>12</v>
      </c>
      <c r="C2013" t="s">
        <v>836</v>
      </c>
      <c r="D2013" s="2">
        <v>58.03</v>
      </c>
      <c r="E2013" s="2">
        <v>0</v>
      </c>
      <c r="F2013" s="2">
        <v>0</v>
      </c>
    </row>
    <row r="2014" spans="1:6" x14ac:dyDescent="0.25">
      <c r="A2014" s="4">
        <v>44525</v>
      </c>
      <c r="B2014" t="s">
        <v>12</v>
      </c>
      <c r="C2014" t="s">
        <v>477</v>
      </c>
      <c r="D2014" s="2">
        <v>0</v>
      </c>
      <c r="E2014" s="2">
        <v>-22.83</v>
      </c>
      <c r="F2014" s="2">
        <v>0</v>
      </c>
    </row>
    <row r="2015" spans="1:6" x14ac:dyDescent="0.25">
      <c r="A2015" s="4">
        <v>44525</v>
      </c>
      <c r="B2015" t="s">
        <v>12</v>
      </c>
      <c r="C2015" t="s">
        <v>1434</v>
      </c>
      <c r="D2015" s="2">
        <v>0</v>
      </c>
      <c r="E2015" s="2">
        <v>-9434236.3800000008</v>
      </c>
      <c r="F2015" s="2">
        <v>0</v>
      </c>
    </row>
    <row r="2016" spans="1:6" x14ac:dyDescent="0.25">
      <c r="A2016" s="4">
        <v>44525</v>
      </c>
      <c r="B2016" t="s">
        <v>12</v>
      </c>
      <c r="C2016" t="s">
        <v>1435</v>
      </c>
      <c r="D2016" s="2">
        <v>0</v>
      </c>
      <c r="E2016" s="2">
        <v>-2045640.64</v>
      </c>
      <c r="F2016" s="2">
        <v>0</v>
      </c>
    </row>
    <row r="2017" spans="1:6" x14ac:dyDescent="0.25">
      <c r="A2017" s="4">
        <v>44525</v>
      </c>
      <c r="B2017" t="s">
        <v>12</v>
      </c>
      <c r="C2017" t="s">
        <v>489</v>
      </c>
      <c r="D2017" s="2">
        <v>0</v>
      </c>
      <c r="E2017" s="2">
        <v>-33.549999999999997</v>
      </c>
      <c r="F2017" s="2">
        <v>0</v>
      </c>
    </row>
    <row r="2018" spans="1:6" x14ac:dyDescent="0.25">
      <c r="A2018" s="4">
        <v>44525</v>
      </c>
      <c r="B2018" t="s">
        <v>12</v>
      </c>
      <c r="C2018" t="s">
        <v>838</v>
      </c>
      <c r="D2018" s="2">
        <v>0</v>
      </c>
      <c r="E2018" s="2">
        <v>-456.03</v>
      </c>
      <c r="F2018" s="2">
        <v>0</v>
      </c>
    </row>
    <row r="2019" spans="1:6" x14ac:dyDescent="0.25">
      <c r="A2019" s="4">
        <v>44525</v>
      </c>
      <c r="B2019" t="s">
        <v>12</v>
      </c>
      <c r="C2019" t="s">
        <v>1436</v>
      </c>
      <c r="D2019" s="2">
        <v>25369.73</v>
      </c>
      <c r="E2019" s="2">
        <v>0</v>
      </c>
      <c r="F2019" s="2">
        <v>0</v>
      </c>
    </row>
    <row r="2020" spans="1:6" x14ac:dyDescent="0.25">
      <c r="A2020" s="4">
        <v>44525</v>
      </c>
      <c r="B2020" t="s">
        <v>12</v>
      </c>
      <c r="C2020" t="s">
        <v>1437</v>
      </c>
      <c r="D2020" s="2">
        <v>10289879.800000001</v>
      </c>
      <c r="E2020" s="2">
        <v>0</v>
      </c>
      <c r="F2020" s="2">
        <v>0</v>
      </c>
    </row>
    <row r="2021" spans="1:6" x14ac:dyDescent="0.25">
      <c r="A2021" s="4">
        <v>44525</v>
      </c>
      <c r="B2021" t="s">
        <v>12</v>
      </c>
      <c r="C2021" t="s">
        <v>1438</v>
      </c>
      <c r="D2021" s="2">
        <v>221374.81</v>
      </c>
      <c r="E2021" s="2">
        <v>0</v>
      </c>
      <c r="F2021" s="2">
        <v>0</v>
      </c>
    </row>
    <row r="2022" spans="1:6" x14ac:dyDescent="0.25">
      <c r="A2022" s="4">
        <v>44525</v>
      </c>
      <c r="B2022" t="s">
        <v>12</v>
      </c>
      <c r="C2022" t="s">
        <v>1439</v>
      </c>
      <c r="D2022" s="2">
        <v>215366.51</v>
      </c>
      <c r="E2022" s="2">
        <v>0</v>
      </c>
      <c r="F2022" s="2">
        <v>0</v>
      </c>
    </row>
    <row r="2023" spans="1:6" x14ac:dyDescent="0.25">
      <c r="A2023" s="4">
        <v>44525</v>
      </c>
      <c r="B2023" t="s">
        <v>12</v>
      </c>
      <c r="C2023" t="s">
        <v>1440</v>
      </c>
      <c r="D2023" s="2">
        <v>5630.94</v>
      </c>
      <c r="E2023" s="2">
        <v>0</v>
      </c>
      <c r="F2023" s="2">
        <v>0</v>
      </c>
    </row>
    <row r="2024" spans="1:6" x14ac:dyDescent="0.25">
      <c r="A2024" s="4">
        <v>44525</v>
      </c>
      <c r="B2024" t="s">
        <v>12</v>
      </c>
      <c r="C2024" t="s">
        <v>1441</v>
      </c>
      <c r="D2024" s="2">
        <v>155760.32999999999</v>
      </c>
      <c r="E2024" s="2">
        <v>0</v>
      </c>
      <c r="F2024" s="2">
        <v>0</v>
      </c>
    </row>
    <row r="2025" spans="1:6" x14ac:dyDescent="0.25">
      <c r="A2025" s="4">
        <v>44525</v>
      </c>
      <c r="B2025" t="s">
        <v>12</v>
      </c>
      <c r="C2025" t="s">
        <v>1442</v>
      </c>
      <c r="D2025" s="2">
        <v>123642.41</v>
      </c>
      <c r="E2025" s="2">
        <v>0</v>
      </c>
      <c r="F2025" s="2">
        <v>0</v>
      </c>
    </row>
    <row r="2026" spans="1:6" x14ac:dyDescent="0.25">
      <c r="A2026" s="4">
        <v>44525</v>
      </c>
      <c r="B2026" t="s">
        <v>12</v>
      </c>
      <c r="C2026" t="s">
        <v>1443</v>
      </c>
      <c r="D2026" s="2">
        <v>443306.74</v>
      </c>
      <c r="E2026" s="2">
        <v>0</v>
      </c>
      <c r="F2026" s="2">
        <v>0</v>
      </c>
    </row>
    <row r="2027" spans="1:6" x14ac:dyDescent="0.25">
      <c r="A2027" s="4">
        <v>44525</v>
      </c>
      <c r="B2027" t="s">
        <v>12</v>
      </c>
      <c r="C2027" t="s">
        <v>29</v>
      </c>
      <c r="D2027" s="2">
        <v>0</v>
      </c>
      <c r="E2027" s="2">
        <v>0</v>
      </c>
      <c r="F2027" s="2">
        <v>30000</v>
      </c>
    </row>
    <row r="2028" spans="1:6" x14ac:dyDescent="0.25">
      <c r="A2028" s="4">
        <v>44525</v>
      </c>
      <c r="B2028" t="s">
        <v>12</v>
      </c>
      <c r="C2028" t="s">
        <v>32</v>
      </c>
      <c r="D2028" s="2">
        <v>0</v>
      </c>
      <c r="E2028" s="2">
        <v>0</v>
      </c>
      <c r="F2028" s="2">
        <v>30000</v>
      </c>
    </row>
    <row r="2029" spans="1:6" x14ac:dyDescent="0.25">
      <c r="A2029" s="4">
        <v>44526</v>
      </c>
      <c r="B2029" t="s">
        <v>12</v>
      </c>
      <c r="C2029" t="s">
        <v>1444</v>
      </c>
      <c r="D2029" s="2">
        <v>0.12</v>
      </c>
      <c r="E2029" s="2">
        <v>0</v>
      </c>
      <c r="F2029" s="2">
        <v>0</v>
      </c>
    </row>
    <row r="2030" spans="1:6" x14ac:dyDescent="0.25">
      <c r="A2030" s="4">
        <v>44526</v>
      </c>
      <c r="B2030" t="s">
        <v>12</v>
      </c>
      <c r="C2030" t="s">
        <v>1445</v>
      </c>
      <c r="D2030" s="2">
        <v>0</v>
      </c>
      <c r="E2030" s="2">
        <v>-8845162.5299999993</v>
      </c>
      <c r="F2030" s="2">
        <v>0</v>
      </c>
    </row>
    <row r="2031" spans="1:6" x14ac:dyDescent="0.25">
      <c r="A2031" s="4">
        <v>44526</v>
      </c>
      <c r="B2031" t="s">
        <v>12</v>
      </c>
      <c r="C2031" t="s">
        <v>1446</v>
      </c>
      <c r="D2031" s="2">
        <v>0</v>
      </c>
      <c r="E2031" s="2">
        <v>-2081865.72</v>
      </c>
      <c r="F2031" s="2">
        <v>0</v>
      </c>
    </row>
    <row r="2032" spans="1:6" x14ac:dyDescent="0.25">
      <c r="A2032" s="4">
        <v>44526</v>
      </c>
      <c r="B2032" t="s">
        <v>12</v>
      </c>
      <c r="C2032" t="s">
        <v>1447</v>
      </c>
      <c r="D2032" s="2">
        <v>9436993</v>
      </c>
      <c r="E2032" s="2">
        <v>0</v>
      </c>
      <c r="F2032" s="2">
        <v>0</v>
      </c>
    </row>
    <row r="2033" spans="1:6" x14ac:dyDescent="0.25">
      <c r="A2033" s="4">
        <v>44526</v>
      </c>
      <c r="B2033" t="s">
        <v>12</v>
      </c>
      <c r="C2033" t="s">
        <v>1448</v>
      </c>
      <c r="D2033" s="2">
        <v>224490.84</v>
      </c>
      <c r="E2033" s="2">
        <v>0</v>
      </c>
      <c r="F2033" s="2">
        <v>0</v>
      </c>
    </row>
    <row r="2034" spans="1:6" x14ac:dyDescent="0.25">
      <c r="A2034" s="4">
        <v>44526</v>
      </c>
      <c r="B2034" t="s">
        <v>12</v>
      </c>
      <c r="C2034" t="s">
        <v>1449</v>
      </c>
      <c r="D2034" s="2">
        <v>228235.57</v>
      </c>
      <c r="E2034" s="2">
        <v>0</v>
      </c>
      <c r="F2034" s="2">
        <v>0</v>
      </c>
    </row>
    <row r="2035" spans="1:6" x14ac:dyDescent="0.25">
      <c r="A2035" s="4">
        <v>44526</v>
      </c>
      <c r="B2035" t="s">
        <v>12</v>
      </c>
      <c r="C2035" t="s">
        <v>1450</v>
      </c>
      <c r="D2035" s="2">
        <v>210849.13</v>
      </c>
      <c r="E2035" s="2">
        <v>0</v>
      </c>
      <c r="F2035" s="2">
        <v>0</v>
      </c>
    </row>
    <row r="2036" spans="1:6" x14ac:dyDescent="0.25">
      <c r="A2036" s="4">
        <v>44526</v>
      </c>
      <c r="B2036" t="s">
        <v>12</v>
      </c>
      <c r="C2036" t="s">
        <v>1451</v>
      </c>
      <c r="D2036" s="2">
        <v>394831.62</v>
      </c>
      <c r="E2036" s="2">
        <v>0</v>
      </c>
      <c r="F2036" s="2">
        <v>0</v>
      </c>
    </row>
    <row r="2037" spans="1:6" x14ac:dyDescent="0.25">
      <c r="A2037" s="4">
        <v>44526</v>
      </c>
      <c r="B2037" t="s">
        <v>12</v>
      </c>
      <c r="C2037" t="s">
        <v>1452</v>
      </c>
      <c r="D2037" s="2">
        <v>431627.97</v>
      </c>
      <c r="E2037" s="2">
        <v>0</v>
      </c>
      <c r="F2037" s="2">
        <v>0</v>
      </c>
    </row>
    <row r="2038" spans="1:6" x14ac:dyDescent="0.25">
      <c r="A2038" s="4">
        <v>44526</v>
      </c>
      <c r="B2038" t="s">
        <v>12</v>
      </c>
      <c r="C2038" t="s">
        <v>29</v>
      </c>
      <c r="D2038" s="2">
        <v>0</v>
      </c>
      <c r="E2038" s="2">
        <v>0</v>
      </c>
      <c r="F2038" s="2">
        <v>30000</v>
      </c>
    </row>
    <row r="2039" spans="1:6" x14ac:dyDescent="0.25">
      <c r="A2039" s="4">
        <v>44526</v>
      </c>
      <c r="B2039" t="s">
        <v>12</v>
      </c>
      <c r="C2039" t="s">
        <v>32</v>
      </c>
      <c r="D2039" s="2">
        <v>0</v>
      </c>
      <c r="E2039" s="2">
        <v>0</v>
      </c>
      <c r="F2039" s="2">
        <v>30000</v>
      </c>
    </row>
    <row r="2040" spans="1:6" x14ac:dyDescent="0.25">
      <c r="A2040" s="4">
        <v>44529</v>
      </c>
      <c r="B2040" t="s">
        <v>12</v>
      </c>
      <c r="C2040" t="s">
        <v>1453</v>
      </c>
      <c r="D2040" s="2">
        <v>0.08</v>
      </c>
      <c r="E2040" s="2">
        <v>0</v>
      </c>
      <c r="F2040" s="2">
        <v>0</v>
      </c>
    </row>
    <row r="2041" spans="1:6" x14ac:dyDescent="0.25">
      <c r="A2041" s="4">
        <v>44529</v>
      </c>
      <c r="B2041" t="s">
        <v>12</v>
      </c>
      <c r="C2041" t="s">
        <v>1454</v>
      </c>
      <c r="D2041" s="2">
        <v>0</v>
      </c>
      <c r="E2041" s="2">
        <v>-6023320.5800000001</v>
      </c>
      <c r="F2041" s="2">
        <v>0</v>
      </c>
    </row>
    <row r="2042" spans="1:6" x14ac:dyDescent="0.25">
      <c r="A2042" s="4">
        <v>44529</v>
      </c>
      <c r="B2042" t="s">
        <v>12</v>
      </c>
      <c r="C2042" t="s">
        <v>1455</v>
      </c>
      <c r="D2042" s="2">
        <v>0</v>
      </c>
      <c r="E2042" s="2">
        <v>-4895090.88</v>
      </c>
      <c r="F2042" s="2">
        <v>0</v>
      </c>
    </row>
    <row r="2043" spans="1:6" x14ac:dyDescent="0.25">
      <c r="A2043" s="4">
        <v>44529</v>
      </c>
      <c r="B2043" t="s">
        <v>12</v>
      </c>
      <c r="C2043" t="s">
        <v>1456</v>
      </c>
      <c r="D2043" s="2">
        <v>8847747.0399999991</v>
      </c>
      <c r="E2043" s="2">
        <v>0</v>
      </c>
      <c r="F2043" s="2">
        <v>0</v>
      </c>
    </row>
    <row r="2044" spans="1:6" x14ac:dyDescent="0.25">
      <c r="A2044" s="4">
        <v>44529</v>
      </c>
      <c r="B2044" t="s">
        <v>12</v>
      </c>
      <c r="C2044" t="s">
        <v>1457</v>
      </c>
      <c r="D2044" s="2">
        <v>439059.69</v>
      </c>
      <c r="E2044" s="2">
        <v>0</v>
      </c>
      <c r="F2044" s="2">
        <v>0</v>
      </c>
    </row>
    <row r="2045" spans="1:6" x14ac:dyDescent="0.25">
      <c r="A2045" s="4">
        <v>44529</v>
      </c>
      <c r="B2045" t="s">
        <v>12</v>
      </c>
      <c r="C2045" t="s">
        <v>1458</v>
      </c>
      <c r="D2045" s="2">
        <v>278512.21999999997</v>
      </c>
      <c r="E2045" s="2">
        <v>0</v>
      </c>
      <c r="F2045" s="2">
        <v>0</v>
      </c>
    </row>
    <row r="2046" spans="1:6" x14ac:dyDescent="0.25">
      <c r="A2046" s="4">
        <v>44529</v>
      </c>
      <c r="B2046" t="s">
        <v>12</v>
      </c>
      <c r="C2046" t="s">
        <v>1459</v>
      </c>
      <c r="D2046" s="2">
        <v>180165.19</v>
      </c>
      <c r="E2046" s="2">
        <v>0</v>
      </c>
      <c r="F2046" s="2">
        <v>0</v>
      </c>
    </row>
    <row r="2047" spans="1:6" x14ac:dyDescent="0.25">
      <c r="A2047" s="4">
        <v>44529</v>
      </c>
      <c r="B2047" t="s">
        <v>12</v>
      </c>
      <c r="C2047" t="s">
        <v>1460</v>
      </c>
      <c r="D2047" s="2">
        <v>332647.36</v>
      </c>
      <c r="E2047" s="2">
        <v>0</v>
      </c>
      <c r="F2047" s="2">
        <v>0</v>
      </c>
    </row>
    <row r="2048" spans="1:6" x14ac:dyDescent="0.25">
      <c r="A2048" s="4">
        <v>44529</v>
      </c>
      <c r="B2048" t="s">
        <v>12</v>
      </c>
      <c r="C2048" t="s">
        <v>1461</v>
      </c>
      <c r="D2048" s="2">
        <v>464035.81</v>
      </c>
      <c r="E2048" s="2">
        <v>0</v>
      </c>
      <c r="F2048" s="2">
        <v>0</v>
      </c>
    </row>
    <row r="2049" spans="1:6" x14ac:dyDescent="0.25">
      <c r="A2049" s="4">
        <v>44529</v>
      </c>
      <c r="B2049" t="s">
        <v>12</v>
      </c>
      <c r="C2049" t="s">
        <v>1462</v>
      </c>
      <c r="D2049" s="2">
        <v>376244.07</v>
      </c>
      <c r="E2049" s="2">
        <v>0</v>
      </c>
      <c r="F2049" s="2">
        <v>0</v>
      </c>
    </row>
    <row r="2050" spans="1:6" x14ac:dyDescent="0.25">
      <c r="A2050" s="4">
        <v>44529</v>
      </c>
      <c r="B2050" t="s">
        <v>12</v>
      </c>
      <c r="C2050" t="s">
        <v>29</v>
      </c>
      <c r="D2050" s="2">
        <v>0</v>
      </c>
      <c r="E2050" s="2">
        <v>0</v>
      </c>
      <c r="F2050" s="2">
        <v>30000</v>
      </c>
    </row>
    <row r="2051" spans="1:6" x14ac:dyDescent="0.25">
      <c r="A2051" s="4">
        <v>44529</v>
      </c>
      <c r="B2051" t="s">
        <v>12</v>
      </c>
      <c r="C2051" t="s">
        <v>32</v>
      </c>
      <c r="D2051" s="2">
        <v>0</v>
      </c>
      <c r="E2051" s="2">
        <v>0</v>
      </c>
      <c r="F2051" s="2">
        <v>30000</v>
      </c>
    </row>
    <row r="2052" spans="1:6" x14ac:dyDescent="0.25">
      <c r="A2052" s="4">
        <v>44530</v>
      </c>
      <c r="B2052" t="s">
        <v>12</v>
      </c>
      <c r="C2052" t="s">
        <v>788</v>
      </c>
      <c r="D2052" s="2">
        <v>0</v>
      </c>
      <c r="E2052" s="2">
        <v>-63.88</v>
      </c>
      <c r="F2052" s="2">
        <v>0</v>
      </c>
    </row>
    <row r="2053" spans="1:6" x14ac:dyDescent="0.25">
      <c r="A2053" s="4">
        <v>44530</v>
      </c>
      <c r="B2053" t="s">
        <v>12</v>
      </c>
      <c r="C2053" t="s">
        <v>1463</v>
      </c>
      <c r="D2053" s="2">
        <v>63.96</v>
      </c>
      <c r="E2053" s="2">
        <v>0</v>
      </c>
      <c r="F2053" s="2">
        <v>0</v>
      </c>
    </row>
    <row r="2054" spans="1:6" x14ac:dyDescent="0.25">
      <c r="A2054" s="4">
        <v>44530</v>
      </c>
      <c r="B2054" t="s">
        <v>12</v>
      </c>
      <c r="C2054" t="s">
        <v>1464</v>
      </c>
      <c r="D2054" s="2">
        <v>0</v>
      </c>
      <c r="E2054" s="2">
        <v>-2931019.76</v>
      </c>
      <c r="F2054" s="2">
        <v>0</v>
      </c>
    </row>
    <row r="2055" spans="1:6" x14ac:dyDescent="0.25">
      <c r="A2055" s="4">
        <v>44530</v>
      </c>
      <c r="B2055" t="s">
        <v>12</v>
      </c>
      <c r="C2055" t="s">
        <v>1465</v>
      </c>
      <c r="D2055" s="2">
        <v>0</v>
      </c>
      <c r="E2055" s="2">
        <v>-5201690.9800000004</v>
      </c>
      <c r="F2055" s="2">
        <v>0</v>
      </c>
    </row>
    <row r="2056" spans="1:6" x14ac:dyDescent="0.25">
      <c r="A2056" s="4">
        <v>44530</v>
      </c>
      <c r="B2056" t="s">
        <v>12</v>
      </c>
      <c r="C2056" t="s">
        <v>1466</v>
      </c>
      <c r="D2056" s="2">
        <v>6025080.5499999998</v>
      </c>
      <c r="E2056" s="2">
        <v>0</v>
      </c>
      <c r="F2056" s="2">
        <v>0</v>
      </c>
    </row>
    <row r="2057" spans="1:6" x14ac:dyDescent="0.25">
      <c r="A2057" s="4">
        <v>44530</v>
      </c>
      <c r="B2057" t="s">
        <v>12</v>
      </c>
      <c r="C2057" t="s">
        <v>1467</v>
      </c>
      <c r="D2057" s="2">
        <v>426784.77</v>
      </c>
      <c r="E2057" s="2">
        <v>0</v>
      </c>
      <c r="F2057" s="2">
        <v>0</v>
      </c>
    </row>
    <row r="2058" spans="1:6" x14ac:dyDescent="0.25">
      <c r="A2058" s="4">
        <v>44530</v>
      </c>
      <c r="B2058" t="s">
        <v>12</v>
      </c>
      <c r="C2058" t="s">
        <v>1468</v>
      </c>
      <c r="D2058" s="2">
        <v>268108.92</v>
      </c>
      <c r="E2058" s="2">
        <v>0</v>
      </c>
      <c r="F2058" s="2">
        <v>0</v>
      </c>
    </row>
    <row r="2059" spans="1:6" x14ac:dyDescent="0.25">
      <c r="A2059" s="4">
        <v>44530</v>
      </c>
      <c r="B2059" t="s">
        <v>12</v>
      </c>
      <c r="C2059" t="s">
        <v>1469</v>
      </c>
      <c r="D2059" s="2">
        <v>14272.39</v>
      </c>
      <c r="E2059" s="2">
        <v>0</v>
      </c>
      <c r="F2059" s="2">
        <v>0</v>
      </c>
    </row>
    <row r="2060" spans="1:6" x14ac:dyDescent="0.25">
      <c r="A2060" s="4">
        <v>44530</v>
      </c>
      <c r="B2060" t="s">
        <v>12</v>
      </c>
      <c r="C2060" t="s">
        <v>1470</v>
      </c>
      <c r="D2060" s="2">
        <v>354674.87</v>
      </c>
      <c r="E2060" s="2">
        <v>0</v>
      </c>
      <c r="F2060" s="2">
        <v>0</v>
      </c>
    </row>
    <row r="2061" spans="1:6" x14ac:dyDescent="0.25">
      <c r="A2061" s="4">
        <v>44530</v>
      </c>
      <c r="B2061" t="s">
        <v>12</v>
      </c>
      <c r="C2061" t="s">
        <v>1471</v>
      </c>
      <c r="D2061" s="2">
        <v>490285.66</v>
      </c>
      <c r="E2061" s="2">
        <v>0</v>
      </c>
      <c r="F2061" s="2">
        <v>0</v>
      </c>
    </row>
    <row r="2062" spans="1:6" x14ac:dyDescent="0.25">
      <c r="A2062" s="4">
        <v>44530</v>
      </c>
      <c r="B2062" t="s">
        <v>12</v>
      </c>
      <c r="C2062" t="s">
        <v>1472</v>
      </c>
      <c r="D2062" s="2">
        <v>553503.5</v>
      </c>
      <c r="E2062" s="2">
        <v>0</v>
      </c>
      <c r="F2062" s="2">
        <v>0</v>
      </c>
    </row>
    <row r="2063" spans="1:6" x14ac:dyDescent="0.25">
      <c r="A2063" s="4">
        <v>44530</v>
      </c>
      <c r="B2063" t="s">
        <v>12</v>
      </c>
      <c r="C2063" t="s">
        <v>29</v>
      </c>
      <c r="D2063" s="2">
        <v>0</v>
      </c>
      <c r="E2063" s="2">
        <v>0</v>
      </c>
      <c r="F2063" s="2">
        <v>30000</v>
      </c>
    </row>
    <row r="2064" spans="1:6" x14ac:dyDescent="0.25">
      <c r="A2064" s="4">
        <v>44530</v>
      </c>
      <c r="B2064" t="s">
        <v>12</v>
      </c>
      <c r="C2064" t="s">
        <v>32</v>
      </c>
      <c r="D2064" s="2">
        <v>0</v>
      </c>
      <c r="E2064" s="2">
        <v>0</v>
      </c>
      <c r="F2064" s="2">
        <v>30000</v>
      </c>
    </row>
    <row r="2065" spans="1:6" x14ac:dyDescent="0.25">
      <c r="A2065" s="4">
        <v>44531</v>
      </c>
      <c r="B2065" t="s">
        <v>12</v>
      </c>
      <c r="C2065" t="s">
        <v>1473</v>
      </c>
      <c r="D2065" s="2">
        <v>0.22</v>
      </c>
      <c r="E2065" s="2">
        <v>0</v>
      </c>
      <c r="F2065" s="2">
        <v>0</v>
      </c>
    </row>
    <row r="2066" spans="1:6" x14ac:dyDescent="0.25">
      <c r="A2066" s="4">
        <v>44531</v>
      </c>
      <c r="B2066" t="s">
        <v>12</v>
      </c>
      <c r="C2066" t="s">
        <v>1474</v>
      </c>
      <c r="D2066" s="2">
        <v>0</v>
      </c>
      <c r="E2066" s="2">
        <v>-5117565.03</v>
      </c>
      <c r="F2066" s="2">
        <v>0</v>
      </c>
    </row>
    <row r="2067" spans="1:6" x14ac:dyDescent="0.25">
      <c r="A2067" s="4">
        <v>44531</v>
      </c>
      <c r="B2067" t="s">
        <v>12</v>
      </c>
      <c r="C2067" t="s">
        <v>1475</v>
      </c>
      <c r="D2067" s="2">
        <v>2931876.18</v>
      </c>
      <c r="E2067" s="2">
        <v>0</v>
      </c>
      <c r="F2067" s="2">
        <v>0</v>
      </c>
    </row>
    <row r="2068" spans="1:6" x14ac:dyDescent="0.25">
      <c r="A2068" s="4">
        <v>44531</v>
      </c>
      <c r="B2068" t="s">
        <v>12</v>
      </c>
      <c r="C2068" t="s">
        <v>1476</v>
      </c>
      <c r="D2068" s="2">
        <v>464370.53</v>
      </c>
      <c r="E2068" s="2">
        <v>0</v>
      </c>
      <c r="F2068" s="2">
        <v>0</v>
      </c>
    </row>
    <row r="2069" spans="1:6" x14ac:dyDescent="0.25">
      <c r="A2069" s="4">
        <v>44531</v>
      </c>
      <c r="B2069" t="s">
        <v>12</v>
      </c>
      <c r="C2069" t="s">
        <v>1477</v>
      </c>
      <c r="D2069" s="2">
        <v>277480.74</v>
      </c>
      <c r="E2069" s="2">
        <v>0</v>
      </c>
      <c r="F2069" s="2">
        <v>0</v>
      </c>
    </row>
    <row r="2070" spans="1:6" x14ac:dyDescent="0.25">
      <c r="A2070" s="4">
        <v>44531</v>
      </c>
      <c r="B2070" t="s">
        <v>12</v>
      </c>
      <c r="C2070" t="s">
        <v>1478</v>
      </c>
      <c r="D2070" s="2">
        <v>364157.91</v>
      </c>
      <c r="E2070" s="2">
        <v>0</v>
      </c>
      <c r="F2070" s="2">
        <v>0</v>
      </c>
    </row>
    <row r="2071" spans="1:6" x14ac:dyDescent="0.25">
      <c r="A2071" s="4">
        <v>44531</v>
      </c>
      <c r="B2071" t="s">
        <v>12</v>
      </c>
      <c r="C2071" t="s">
        <v>1479</v>
      </c>
      <c r="D2071" s="2">
        <v>498127.85</v>
      </c>
      <c r="E2071" s="2">
        <v>0</v>
      </c>
      <c r="F2071" s="2">
        <v>0</v>
      </c>
    </row>
    <row r="2072" spans="1:6" x14ac:dyDescent="0.25">
      <c r="A2072" s="4">
        <v>44531</v>
      </c>
      <c r="B2072" t="s">
        <v>12</v>
      </c>
      <c r="C2072" t="s">
        <v>1480</v>
      </c>
      <c r="D2072" s="2">
        <v>581551.6</v>
      </c>
      <c r="E2072" s="2">
        <v>0</v>
      </c>
      <c r="F2072" s="2">
        <v>0</v>
      </c>
    </row>
    <row r="2073" spans="1:6" x14ac:dyDescent="0.25">
      <c r="A2073" s="4">
        <v>44531</v>
      </c>
      <c r="B2073" t="s">
        <v>12</v>
      </c>
      <c r="C2073" t="s">
        <v>29</v>
      </c>
      <c r="D2073" s="2">
        <v>0</v>
      </c>
      <c r="E2073" s="2">
        <v>0</v>
      </c>
      <c r="F2073" s="2">
        <v>30000</v>
      </c>
    </row>
    <row r="2074" spans="1:6" x14ac:dyDescent="0.25">
      <c r="A2074" s="4">
        <v>44531</v>
      </c>
      <c r="B2074" t="s">
        <v>12</v>
      </c>
      <c r="C2074" t="s">
        <v>32</v>
      </c>
      <c r="D2074" s="2">
        <v>0</v>
      </c>
      <c r="E2074" s="2">
        <v>0</v>
      </c>
      <c r="F2074" s="2">
        <v>30000</v>
      </c>
    </row>
    <row r="2075" spans="1:6" x14ac:dyDescent="0.25">
      <c r="A2075" s="4">
        <v>44532</v>
      </c>
      <c r="B2075" t="s">
        <v>12</v>
      </c>
      <c r="C2075" t="s">
        <v>1481</v>
      </c>
      <c r="D2075" s="2">
        <v>0.19</v>
      </c>
      <c r="E2075" s="2">
        <v>0</v>
      </c>
      <c r="F2075" s="2">
        <v>0</v>
      </c>
    </row>
    <row r="2076" spans="1:6" x14ac:dyDescent="0.25">
      <c r="A2076" s="4">
        <v>44532</v>
      </c>
      <c r="B2076" t="s">
        <v>12</v>
      </c>
      <c r="C2076" t="s">
        <v>1482</v>
      </c>
      <c r="D2076" s="2">
        <v>0</v>
      </c>
      <c r="E2076" s="2">
        <v>-6841696.4299999997</v>
      </c>
      <c r="F2076" s="2">
        <v>0</v>
      </c>
    </row>
    <row r="2077" spans="1:6" x14ac:dyDescent="0.25">
      <c r="A2077" s="4">
        <v>44532</v>
      </c>
      <c r="B2077" t="s">
        <v>12</v>
      </c>
      <c r="C2077" t="s">
        <v>1483</v>
      </c>
      <c r="D2077" s="2">
        <v>0</v>
      </c>
      <c r="E2077" s="2">
        <v>-228138.79</v>
      </c>
      <c r="F2077" s="2">
        <v>0</v>
      </c>
    </row>
    <row r="2078" spans="1:6" x14ac:dyDescent="0.25">
      <c r="A2078" s="4">
        <v>44532</v>
      </c>
      <c r="B2078" t="s">
        <v>12</v>
      </c>
      <c r="C2078" t="s">
        <v>1484</v>
      </c>
      <c r="D2078" s="2">
        <v>5119060.3600000003</v>
      </c>
      <c r="E2078" s="2">
        <v>0</v>
      </c>
      <c r="F2078" s="2">
        <v>0</v>
      </c>
    </row>
    <row r="2079" spans="1:6" x14ac:dyDescent="0.25">
      <c r="A2079" s="4">
        <v>44532</v>
      </c>
      <c r="B2079" t="s">
        <v>12</v>
      </c>
      <c r="C2079" t="s">
        <v>1485</v>
      </c>
      <c r="D2079" s="2">
        <v>480669.2</v>
      </c>
      <c r="E2079" s="2">
        <v>0</v>
      </c>
      <c r="F2079" s="2">
        <v>0</v>
      </c>
    </row>
    <row r="2080" spans="1:6" x14ac:dyDescent="0.25">
      <c r="A2080" s="4">
        <v>44532</v>
      </c>
      <c r="B2080" t="s">
        <v>12</v>
      </c>
      <c r="C2080" t="s">
        <v>1486</v>
      </c>
      <c r="D2080" s="2">
        <v>283016.27</v>
      </c>
      <c r="E2080" s="2">
        <v>0</v>
      </c>
      <c r="F2080" s="2">
        <v>0</v>
      </c>
    </row>
    <row r="2081" spans="1:6" x14ac:dyDescent="0.25">
      <c r="A2081" s="4">
        <v>44532</v>
      </c>
      <c r="B2081" t="s">
        <v>12</v>
      </c>
      <c r="C2081" t="s">
        <v>1487</v>
      </c>
      <c r="D2081" s="2">
        <v>92549.61</v>
      </c>
      <c r="E2081" s="2">
        <v>0</v>
      </c>
      <c r="F2081" s="2">
        <v>0</v>
      </c>
    </row>
    <row r="2082" spans="1:6" x14ac:dyDescent="0.25">
      <c r="A2082" s="4">
        <v>44532</v>
      </c>
      <c r="B2082" t="s">
        <v>12</v>
      </c>
      <c r="C2082" t="s">
        <v>1488</v>
      </c>
      <c r="D2082" s="2">
        <v>495828.73</v>
      </c>
      <c r="E2082" s="2">
        <v>0</v>
      </c>
      <c r="F2082" s="2">
        <v>0</v>
      </c>
    </row>
    <row r="2083" spans="1:6" x14ac:dyDescent="0.25">
      <c r="A2083" s="4">
        <v>44532</v>
      </c>
      <c r="B2083" t="s">
        <v>12</v>
      </c>
      <c r="C2083" t="s">
        <v>1489</v>
      </c>
      <c r="D2083" s="2">
        <v>598710.86</v>
      </c>
      <c r="E2083" s="2">
        <v>0</v>
      </c>
      <c r="F2083" s="2">
        <v>0</v>
      </c>
    </row>
    <row r="2084" spans="1:6" x14ac:dyDescent="0.25">
      <c r="A2084" s="4">
        <v>44532</v>
      </c>
      <c r="B2084" t="s">
        <v>12</v>
      </c>
      <c r="C2084" t="s">
        <v>29</v>
      </c>
      <c r="D2084" s="2">
        <v>0</v>
      </c>
      <c r="E2084" s="2">
        <v>0</v>
      </c>
      <c r="F2084" s="2">
        <v>30000</v>
      </c>
    </row>
    <row r="2085" spans="1:6" x14ac:dyDescent="0.25">
      <c r="A2085" s="4">
        <v>44532</v>
      </c>
      <c r="B2085" t="s">
        <v>12</v>
      </c>
      <c r="C2085" t="s">
        <v>32</v>
      </c>
      <c r="D2085" s="2">
        <v>0</v>
      </c>
      <c r="E2085" s="2">
        <v>0</v>
      </c>
      <c r="F2085" s="2">
        <v>30000</v>
      </c>
    </row>
    <row r="2086" spans="1:6" x14ac:dyDescent="0.25">
      <c r="A2086" s="4">
        <v>44533</v>
      </c>
      <c r="B2086" t="s">
        <v>12</v>
      </c>
      <c r="C2086" t="s">
        <v>788</v>
      </c>
      <c r="D2086" s="2">
        <v>0</v>
      </c>
      <c r="E2086" s="2">
        <v>-27.61</v>
      </c>
      <c r="F2086" s="2">
        <v>0</v>
      </c>
    </row>
    <row r="2087" spans="1:6" x14ac:dyDescent="0.25">
      <c r="A2087" s="4">
        <v>44533</v>
      </c>
      <c r="B2087" t="s">
        <v>12</v>
      </c>
      <c r="C2087" t="s">
        <v>1490</v>
      </c>
      <c r="D2087" s="2">
        <v>27.88</v>
      </c>
      <c r="E2087" s="2">
        <v>0</v>
      </c>
      <c r="F2087" s="2">
        <v>0</v>
      </c>
    </row>
    <row r="2088" spans="1:6" x14ac:dyDescent="0.25">
      <c r="A2088" s="4">
        <v>44533</v>
      </c>
      <c r="B2088" t="s">
        <v>12</v>
      </c>
      <c r="C2088" t="s">
        <v>1491</v>
      </c>
      <c r="D2088" s="2">
        <v>0</v>
      </c>
      <c r="E2088" s="2">
        <v>-8795804.0800000001</v>
      </c>
      <c r="F2088" s="2">
        <v>0</v>
      </c>
    </row>
    <row r="2089" spans="1:6" x14ac:dyDescent="0.25">
      <c r="A2089" s="4">
        <v>44533</v>
      </c>
      <c r="B2089" t="s">
        <v>12</v>
      </c>
      <c r="C2089" t="s">
        <v>1492</v>
      </c>
      <c r="D2089" s="2">
        <v>0</v>
      </c>
      <c r="E2089" s="2">
        <v>-24536.85</v>
      </c>
      <c r="F2089" s="2">
        <v>0</v>
      </c>
    </row>
    <row r="2090" spans="1:6" x14ac:dyDescent="0.25">
      <c r="A2090" s="4">
        <v>44533</v>
      </c>
      <c r="B2090" t="s">
        <v>12</v>
      </c>
      <c r="C2090" t="s">
        <v>1493</v>
      </c>
      <c r="D2090" s="2">
        <v>0</v>
      </c>
      <c r="E2090" s="2">
        <v>-36980.379999999997</v>
      </c>
      <c r="F2090" s="2">
        <v>0</v>
      </c>
    </row>
    <row r="2091" spans="1:6" x14ac:dyDescent="0.25">
      <c r="A2091" s="4">
        <v>44533</v>
      </c>
      <c r="B2091" t="s">
        <v>12</v>
      </c>
      <c r="C2091" t="s">
        <v>1494</v>
      </c>
      <c r="D2091" s="2">
        <v>6843695.5300000003</v>
      </c>
      <c r="E2091" s="2">
        <v>0</v>
      </c>
      <c r="F2091" s="2">
        <v>0</v>
      </c>
    </row>
    <row r="2092" spans="1:6" x14ac:dyDescent="0.25">
      <c r="A2092" s="4">
        <v>44533</v>
      </c>
      <c r="B2092" t="s">
        <v>12</v>
      </c>
      <c r="C2092" t="s">
        <v>1495</v>
      </c>
      <c r="D2092" s="2">
        <v>507600.02</v>
      </c>
      <c r="E2092" s="2">
        <v>0</v>
      </c>
      <c r="F2092" s="2">
        <v>0</v>
      </c>
    </row>
    <row r="2093" spans="1:6" x14ac:dyDescent="0.25">
      <c r="A2093" s="4">
        <v>44533</v>
      </c>
      <c r="B2093" t="s">
        <v>12</v>
      </c>
      <c r="C2093" t="s">
        <v>1496</v>
      </c>
      <c r="D2093" s="2">
        <v>302490.74</v>
      </c>
      <c r="E2093" s="2">
        <v>0</v>
      </c>
      <c r="F2093" s="2">
        <v>0</v>
      </c>
    </row>
    <row r="2094" spans="1:6" x14ac:dyDescent="0.25">
      <c r="A2094" s="4">
        <v>44533</v>
      </c>
      <c r="B2094" t="s">
        <v>12</v>
      </c>
      <c r="C2094" t="s">
        <v>1497</v>
      </c>
      <c r="D2094" s="2">
        <v>12830.7</v>
      </c>
      <c r="E2094" s="2">
        <v>0</v>
      </c>
      <c r="F2094" s="2">
        <v>0</v>
      </c>
    </row>
    <row r="2095" spans="1:6" x14ac:dyDescent="0.25">
      <c r="A2095" s="4">
        <v>44533</v>
      </c>
      <c r="B2095" t="s">
        <v>12</v>
      </c>
      <c r="C2095" t="s">
        <v>1498</v>
      </c>
      <c r="D2095" s="2">
        <v>373025.21</v>
      </c>
      <c r="E2095" s="2">
        <v>0</v>
      </c>
      <c r="F2095" s="2">
        <v>0</v>
      </c>
    </row>
    <row r="2096" spans="1:6" x14ac:dyDescent="0.25">
      <c r="A2096" s="4">
        <v>44533</v>
      </c>
      <c r="B2096" t="s">
        <v>12</v>
      </c>
      <c r="C2096" t="s">
        <v>1499</v>
      </c>
      <c r="D2096" s="2">
        <v>508091.42</v>
      </c>
      <c r="E2096" s="2">
        <v>0</v>
      </c>
      <c r="F2096" s="2">
        <v>0</v>
      </c>
    </row>
    <row r="2097" spans="1:6" x14ac:dyDescent="0.25">
      <c r="A2097" s="4">
        <v>44533</v>
      </c>
      <c r="B2097" t="s">
        <v>12</v>
      </c>
      <c r="C2097" t="s">
        <v>1500</v>
      </c>
      <c r="D2097" s="2">
        <v>309587.42</v>
      </c>
      <c r="E2097" s="2">
        <v>0</v>
      </c>
      <c r="F2097" s="2">
        <v>0</v>
      </c>
    </row>
    <row r="2098" spans="1:6" x14ac:dyDescent="0.25">
      <c r="A2098" s="4">
        <v>44533</v>
      </c>
      <c r="B2098" t="s">
        <v>12</v>
      </c>
      <c r="C2098" t="s">
        <v>29</v>
      </c>
      <c r="D2098" s="2">
        <v>0</v>
      </c>
      <c r="E2098" s="2">
        <v>0</v>
      </c>
      <c r="F2098" s="2">
        <v>30000</v>
      </c>
    </row>
    <row r="2099" spans="1:6" x14ac:dyDescent="0.25">
      <c r="A2099" s="4">
        <v>44533</v>
      </c>
      <c r="B2099" t="s">
        <v>12</v>
      </c>
      <c r="C2099" t="s">
        <v>32</v>
      </c>
      <c r="D2099" s="2">
        <v>0</v>
      </c>
      <c r="E2099" s="2">
        <v>0</v>
      </c>
      <c r="F2099" s="2">
        <v>30000</v>
      </c>
    </row>
    <row r="2100" spans="1:6" x14ac:dyDescent="0.25">
      <c r="A2100" s="4">
        <v>44536</v>
      </c>
      <c r="B2100" t="s">
        <v>12</v>
      </c>
      <c r="C2100" t="s">
        <v>1501</v>
      </c>
      <c r="D2100" s="2">
        <v>0.27</v>
      </c>
      <c r="E2100" s="2">
        <v>0</v>
      </c>
      <c r="F2100" s="2">
        <v>0</v>
      </c>
    </row>
    <row r="2101" spans="1:6" x14ac:dyDescent="0.25">
      <c r="A2101" s="4">
        <v>44536</v>
      </c>
      <c r="B2101" t="s">
        <v>12</v>
      </c>
      <c r="C2101" t="s">
        <v>1502</v>
      </c>
      <c r="D2101" s="2">
        <v>0</v>
      </c>
      <c r="E2101" s="2">
        <v>-9767765.3399999999</v>
      </c>
      <c r="F2101" s="2">
        <v>0</v>
      </c>
    </row>
    <row r="2102" spans="1:6" x14ac:dyDescent="0.25">
      <c r="A2102" s="4">
        <v>44536</v>
      </c>
      <c r="B2102" t="s">
        <v>12</v>
      </c>
      <c r="C2102" t="s">
        <v>1503</v>
      </c>
      <c r="D2102" s="2">
        <v>0</v>
      </c>
      <c r="E2102" s="2">
        <v>-856999.75</v>
      </c>
      <c r="F2102" s="2">
        <v>0</v>
      </c>
    </row>
    <row r="2103" spans="1:6" x14ac:dyDescent="0.25">
      <c r="A2103" s="4">
        <v>44536</v>
      </c>
      <c r="B2103" t="s">
        <v>12</v>
      </c>
      <c r="C2103" t="s">
        <v>1504</v>
      </c>
      <c r="D2103" s="2">
        <v>0</v>
      </c>
      <c r="E2103" s="2">
        <v>-246325.2</v>
      </c>
      <c r="F2103" s="2">
        <v>0</v>
      </c>
    </row>
    <row r="2104" spans="1:6" x14ac:dyDescent="0.25">
      <c r="A2104" s="4">
        <v>44536</v>
      </c>
      <c r="B2104" t="s">
        <v>12</v>
      </c>
      <c r="C2104" t="s">
        <v>1505</v>
      </c>
      <c r="D2104" s="2">
        <v>8798374.1699999999</v>
      </c>
      <c r="E2104" s="2">
        <v>0</v>
      </c>
      <c r="F2104" s="2">
        <v>0</v>
      </c>
    </row>
    <row r="2105" spans="1:6" x14ac:dyDescent="0.25">
      <c r="A2105" s="4">
        <v>44536</v>
      </c>
      <c r="B2105" t="s">
        <v>12</v>
      </c>
      <c r="C2105" t="s">
        <v>1506</v>
      </c>
      <c r="D2105" s="2">
        <v>493069.06</v>
      </c>
      <c r="E2105" s="2">
        <v>0</v>
      </c>
      <c r="F2105" s="2">
        <v>0</v>
      </c>
    </row>
    <row r="2106" spans="1:6" x14ac:dyDescent="0.25">
      <c r="A2106" s="4">
        <v>44536</v>
      </c>
      <c r="B2106" t="s">
        <v>12</v>
      </c>
      <c r="C2106" t="s">
        <v>1507</v>
      </c>
      <c r="D2106" s="2">
        <v>310364.94</v>
      </c>
      <c r="E2106" s="2">
        <v>0</v>
      </c>
      <c r="F2106" s="2">
        <v>0</v>
      </c>
    </row>
    <row r="2107" spans="1:6" x14ac:dyDescent="0.25">
      <c r="A2107" s="4">
        <v>44536</v>
      </c>
      <c r="B2107" t="s">
        <v>12</v>
      </c>
      <c r="C2107" t="s">
        <v>1508</v>
      </c>
      <c r="D2107" s="2">
        <v>32228.15</v>
      </c>
      <c r="E2107" s="2">
        <v>0</v>
      </c>
      <c r="F2107" s="2">
        <v>0</v>
      </c>
    </row>
    <row r="2108" spans="1:6" x14ac:dyDescent="0.25">
      <c r="A2108" s="4">
        <v>44536</v>
      </c>
      <c r="B2108" t="s">
        <v>12</v>
      </c>
      <c r="C2108" t="s">
        <v>1509</v>
      </c>
      <c r="D2108" s="2">
        <v>394104.82</v>
      </c>
      <c r="E2108" s="2">
        <v>0</v>
      </c>
      <c r="F2108" s="2">
        <v>0</v>
      </c>
    </row>
    <row r="2109" spans="1:6" x14ac:dyDescent="0.25">
      <c r="A2109" s="4">
        <v>44536</v>
      </c>
      <c r="B2109" t="s">
        <v>12</v>
      </c>
      <c r="C2109" t="s">
        <v>1510</v>
      </c>
      <c r="D2109" s="2">
        <v>510100.64</v>
      </c>
      <c r="E2109" s="2">
        <v>0</v>
      </c>
      <c r="F2109" s="2">
        <v>0</v>
      </c>
    </row>
    <row r="2110" spans="1:6" x14ac:dyDescent="0.25">
      <c r="A2110" s="4">
        <v>44536</v>
      </c>
      <c r="B2110" t="s">
        <v>12</v>
      </c>
      <c r="C2110" t="s">
        <v>1511</v>
      </c>
      <c r="D2110" s="2">
        <v>332848.24</v>
      </c>
      <c r="E2110" s="2">
        <v>0</v>
      </c>
      <c r="F2110" s="2">
        <v>0</v>
      </c>
    </row>
    <row r="2111" spans="1:6" x14ac:dyDescent="0.25">
      <c r="A2111" s="4">
        <v>44536</v>
      </c>
      <c r="B2111" t="s">
        <v>12</v>
      </c>
      <c r="C2111" t="s">
        <v>29</v>
      </c>
      <c r="D2111" s="2">
        <v>0</v>
      </c>
      <c r="E2111" s="2">
        <v>0</v>
      </c>
      <c r="F2111" s="2">
        <v>30000</v>
      </c>
    </row>
    <row r="2112" spans="1:6" x14ac:dyDescent="0.25">
      <c r="A2112" s="4">
        <v>44536</v>
      </c>
      <c r="B2112" t="s">
        <v>12</v>
      </c>
      <c r="C2112" t="s">
        <v>32</v>
      </c>
      <c r="D2112" s="2">
        <v>0</v>
      </c>
      <c r="E2112" s="2">
        <v>0</v>
      </c>
      <c r="F2112" s="2">
        <v>30000</v>
      </c>
    </row>
    <row r="2113" spans="1:6" x14ac:dyDescent="0.25">
      <c r="A2113" s="4">
        <v>44537</v>
      </c>
      <c r="B2113" t="s">
        <v>12</v>
      </c>
      <c r="C2113" t="s">
        <v>1512</v>
      </c>
      <c r="D2113" s="2">
        <v>0.31</v>
      </c>
      <c r="E2113" s="2">
        <v>0</v>
      </c>
      <c r="F2113" s="2">
        <v>0</v>
      </c>
    </row>
    <row r="2114" spans="1:6" x14ac:dyDescent="0.25">
      <c r="A2114" s="4">
        <v>44537</v>
      </c>
      <c r="B2114" t="s">
        <v>12</v>
      </c>
      <c r="C2114" t="s">
        <v>1513</v>
      </c>
      <c r="D2114" s="2">
        <v>0</v>
      </c>
      <c r="E2114" s="2">
        <v>-12365693.73</v>
      </c>
      <c r="F2114" s="2">
        <v>0</v>
      </c>
    </row>
    <row r="2115" spans="1:6" x14ac:dyDescent="0.25">
      <c r="A2115" s="4">
        <v>44537</v>
      </c>
      <c r="B2115" t="s">
        <v>12</v>
      </c>
      <c r="C2115" t="s">
        <v>1514</v>
      </c>
      <c r="D2115" s="2">
        <v>33742.800000000003</v>
      </c>
      <c r="E2115" s="2">
        <v>0</v>
      </c>
      <c r="F2115" s="2">
        <v>0</v>
      </c>
    </row>
    <row r="2116" spans="1:6" x14ac:dyDescent="0.25">
      <c r="A2116" s="4">
        <v>44537</v>
      </c>
      <c r="B2116" t="s">
        <v>12</v>
      </c>
      <c r="C2116" t="s">
        <v>1515</v>
      </c>
      <c r="D2116" s="2">
        <v>67491.199999999997</v>
      </c>
      <c r="E2116" s="2">
        <v>0</v>
      </c>
      <c r="F2116" s="2">
        <v>0</v>
      </c>
    </row>
    <row r="2117" spans="1:6" x14ac:dyDescent="0.25">
      <c r="A2117" s="4">
        <v>44537</v>
      </c>
      <c r="B2117" t="s">
        <v>12</v>
      </c>
      <c r="C2117" t="s">
        <v>1516</v>
      </c>
      <c r="D2117" s="2">
        <v>24494.400000000001</v>
      </c>
      <c r="E2117" s="2">
        <v>0</v>
      </c>
      <c r="F2117" s="2">
        <v>0</v>
      </c>
    </row>
    <row r="2118" spans="1:6" x14ac:dyDescent="0.25">
      <c r="A2118" s="4">
        <v>44537</v>
      </c>
      <c r="B2118" t="s">
        <v>12</v>
      </c>
      <c r="C2118" t="s">
        <v>1517</v>
      </c>
      <c r="D2118" s="2">
        <v>9770619.4199999999</v>
      </c>
      <c r="E2118" s="2">
        <v>0</v>
      </c>
      <c r="F2118" s="2">
        <v>0</v>
      </c>
    </row>
    <row r="2119" spans="1:6" x14ac:dyDescent="0.25">
      <c r="A2119" s="4">
        <v>44537</v>
      </c>
      <c r="B2119" t="s">
        <v>12</v>
      </c>
      <c r="C2119" t="s">
        <v>864</v>
      </c>
      <c r="D2119" s="2">
        <v>0</v>
      </c>
      <c r="E2119" s="2">
        <v>-44.4</v>
      </c>
      <c r="F2119" s="2">
        <v>0</v>
      </c>
    </row>
    <row r="2120" spans="1:6" x14ac:dyDescent="0.25">
      <c r="A2120" s="4">
        <v>44537</v>
      </c>
      <c r="B2120" t="s">
        <v>12</v>
      </c>
      <c r="C2120" t="s">
        <v>328</v>
      </c>
      <c r="D2120" s="2">
        <v>0</v>
      </c>
      <c r="E2120" s="2">
        <v>-106.32</v>
      </c>
      <c r="F2120" s="2">
        <v>0</v>
      </c>
    </row>
    <row r="2121" spans="1:6" x14ac:dyDescent="0.25">
      <c r="A2121" s="4">
        <v>44537</v>
      </c>
      <c r="B2121" t="s">
        <v>12</v>
      </c>
      <c r="C2121" t="s">
        <v>329</v>
      </c>
      <c r="D2121" s="2">
        <v>0</v>
      </c>
      <c r="E2121" s="2">
        <v>-1417.61</v>
      </c>
      <c r="F2121" s="2">
        <v>0</v>
      </c>
    </row>
    <row r="2122" spans="1:6" x14ac:dyDescent="0.25">
      <c r="A2122" s="4">
        <v>44537</v>
      </c>
      <c r="B2122" t="s">
        <v>12</v>
      </c>
      <c r="C2122" t="s">
        <v>350</v>
      </c>
      <c r="D2122" s="2">
        <v>0</v>
      </c>
      <c r="E2122" s="2">
        <v>-70878.960000000006</v>
      </c>
      <c r="F2122" s="2">
        <v>0</v>
      </c>
    </row>
    <row r="2123" spans="1:6" x14ac:dyDescent="0.25">
      <c r="A2123" s="4">
        <v>44537</v>
      </c>
      <c r="B2123" t="s">
        <v>12</v>
      </c>
      <c r="C2123" t="s">
        <v>330</v>
      </c>
      <c r="D2123" s="2">
        <v>0</v>
      </c>
      <c r="E2123" s="2">
        <v>-2020.04</v>
      </c>
      <c r="F2123" s="2">
        <v>0</v>
      </c>
    </row>
    <row r="2124" spans="1:6" x14ac:dyDescent="0.25">
      <c r="A2124" s="4">
        <v>44537</v>
      </c>
      <c r="B2124" t="s">
        <v>12</v>
      </c>
      <c r="C2124" t="s">
        <v>1518</v>
      </c>
      <c r="D2124" s="2">
        <v>557035.72</v>
      </c>
      <c r="E2124" s="2">
        <v>0</v>
      </c>
      <c r="F2124" s="2">
        <v>0</v>
      </c>
    </row>
    <row r="2125" spans="1:6" x14ac:dyDescent="0.25">
      <c r="A2125" s="4">
        <v>44537</v>
      </c>
      <c r="B2125" t="s">
        <v>12</v>
      </c>
      <c r="C2125" t="s">
        <v>1519</v>
      </c>
      <c r="D2125" s="2">
        <v>297464.05</v>
      </c>
      <c r="E2125" s="2">
        <v>0</v>
      </c>
      <c r="F2125" s="2">
        <v>0</v>
      </c>
    </row>
    <row r="2126" spans="1:6" x14ac:dyDescent="0.25">
      <c r="A2126" s="4">
        <v>44537</v>
      </c>
      <c r="B2126" t="s">
        <v>12</v>
      </c>
      <c r="C2126" t="s">
        <v>1520</v>
      </c>
      <c r="D2126" s="2">
        <v>125264.07</v>
      </c>
      <c r="E2126" s="2">
        <v>0</v>
      </c>
      <c r="F2126" s="2">
        <v>0</v>
      </c>
    </row>
    <row r="2127" spans="1:6" x14ac:dyDescent="0.25">
      <c r="A2127" s="4">
        <v>44537</v>
      </c>
      <c r="B2127" t="s">
        <v>12</v>
      </c>
      <c r="C2127" t="s">
        <v>1521</v>
      </c>
      <c r="D2127" s="2">
        <v>432971.52000000002</v>
      </c>
      <c r="E2127" s="2">
        <v>0</v>
      </c>
      <c r="F2127" s="2">
        <v>0</v>
      </c>
    </row>
    <row r="2128" spans="1:6" x14ac:dyDescent="0.25">
      <c r="A2128" s="4">
        <v>44537</v>
      </c>
      <c r="B2128" t="s">
        <v>12</v>
      </c>
      <c r="C2128" t="s">
        <v>1522</v>
      </c>
      <c r="D2128" s="2">
        <v>515342.5</v>
      </c>
      <c r="E2128" s="2">
        <v>0</v>
      </c>
      <c r="F2128" s="2">
        <v>0</v>
      </c>
    </row>
    <row r="2129" spans="1:6" x14ac:dyDescent="0.25">
      <c r="A2129" s="4">
        <v>44537</v>
      </c>
      <c r="B2129" t="s">
        <v>12</v>
      </c>
      <c r="C2129" t="s">
        <v>1523</v>
      </c>
      <c r="D2129" s="2">
        <v>615735.06999999995</v>
      </c>
      <c r="E2129" s="2">
        <v>0</v>
      </c>
      <c r="F2129" s="2">
        <v>0</v>
      </c>
    </row>
    <row r="2130" spans="1:6" x14ac:dyDescent="0.25">
      <c r="A2130" s="4">
        <v>44537</v>
      </c>
      <c r="B2130" t="s">
        <v>12</v>
      </c>
      <c r="C2130" t="s">
        <v>29</v>
      </c>
      <c r="D2130" s="2">
        <v>0</v>
      </c>
      <c r="E2130" s="2">
        <v>0</v>
      </c>
      <c r="F2130" s="2">
        <v>30000</v>
      </c>
    </row>
    <row r="2131" spans="1:6" x14ac:dyDescent="0.25">
      <c r="A2131" s="4">
        <v>44537</v>
      </c>
      <c r="B2131" t="s">
        <v>12</v>
      </c>
      <c r="C2131" t="s">
        <v>32</v>
      </c>
      <c r="D2131" s="2">
        <v>0</v>
      </c>
      <c r="E2131" s="2">
        <v>0</v>
      </c>
      <c r="F2131" s="2">
        <v>30000</v>
      </c>
    </row>
    <row r="2132" spans="1:6" x14ac:dyDescent="0.25">
      <c r="A2132" s="4">
        <v>44538</v>
      </c>
      <c r="B2132" t="s">
        <v>12</v>
      </c>
      <c r="C2132" t="s">
        <v>1524</v>
      </c>
      <c r="D2132" s="2">
        <v>0.48</v>
      </c>
      <c r="E2132" s="2">
        <v>0</v>
      </c>
      <c r="F2132" s="2">
        <v>0</v>
      </c>
    </row>
    <row r="2133" spans="1:6" x14ac:dyDescent="0.25">
      <c r="A2133" s="4">
        <v>44538</v>
      </c>
      <c r="B2133" t="s">
        <v>12</v>
      </c>
      <c r="C2133" t="s">
        <v>1525</v>
      </c>
      <c r="D2133" s="2">
        <v>0</v>
      </c>
      <c r="E2133" s="2">
        <v>-12483056.619999999</v>
      </c>
      <c r="F2133" s="2">
        <v>0</v>
      </c>
    </row>
    <row r="2134" spans="1:6" x14ac:dyDescent="0.25">
      <c r="A2134" s="4">
        <v>44538</v>
      </c>
      <c r="B2134" t="s">
        <v>12</v>
      </c>
      <c r="C2134" t="s">
        <v>1526</v>
      </c>
      <c r="D2134" s="2">
        <v>0</v>
      </c>
      <c r="E2134" s="2">
        <v>-290101.13</v>
      </c>
      <c r="F2134" s="2">
        <v>0</v>
      </c>
    </row>
    <row r="2135" spans="1:6" x14ac:dyDescent="0.25">
      <c r="A2135" s="4">
        <v>44538</v>
      </c>
      <c r="B2135" t="s">
        <v>12</v>
      </c>
      <c r="C2135" t="s">
        <v>1527</v>
      </c>
      <c r="D2135" s="2">
        <v>0</v>
      </c>
      <c r="E2135" s="2">
        <v>-205356.38</v>
      </c>
      <c r="F2135" s="2">
        <v>0</v>
      </c>
    </row>
    <row r="2136" spans="1:6" x14ac:dyDescent="0.25">
      <c r="A2136" s="4">
        <v>44538</v>
      </c>
      <c r="B2136" t="s">
        <v>12</v>
      </c>
      <c r="C2136" t="s">
        <v>1136</v>
      </c>
      <c r="D2136" s="2">
        <v>44262.82</v>
      </c>
      <c r="E2136" s="2">
        <v>0</v>
      </c>
      <c r="F2136" s="2">
        <v>0</v>
      </c>
    </row>
    <row r="2137" spans="1:6" x14ac:dyDescent="0.25">
      <c r="A2137" s="4">
        <v>44538</v>
      </c>
      <c r="B2137" t="s">
        <v>12</v>
      </c>
      <c r="C2137" t="s">
        <v>1528</v>
      </c>
      <c r="D2137" s="2">
        <v>32438.560000000001</v>
      </c>
      <c r="E2137" s="2">
        <v>0</v>
      </c>
      <c r="F2137" s="2">
        <v>0</v>
      </c>
    </row>
    <row r="2138" spans="1:6" x14ac:dyDescent="0.25">
      <c r="A2138" s="4">
        <v>44538</v>
      </c>
      <c r="B2138" t="s">
        <v>12</v>
      </c>
      <c r="C2138" t="s">
        <v>1529</v>
      </c>
      <c r="D2138" s="2">
        <v>12369306.92</v>
      </c>
      <c r="E2138" s="2">
        <v>0</v>
      </c>
      <c r="F2138" s="2">
        <v>0</v>
      </c>
    </row>
    <row r="2139" spans="1:6" x14ac:dyDescent="0.25">
      <c r="A2139" s="4">
        <v>44538</v>
      </c>
      <c r="B2139" t="s">
        <v>12</v>
      </c>
      <c r="C2139" t="s">
        <v>1530</v>
      </c>
      <c r="D2139" s="2">
        <v>532505.35</v>
      </c>
      <c r="E2139" s="2">
        <v>0</v>
      </c>
      <c r="F2139" s="2">
        <v>0</v>
      </c>
    </row>
    <row r="2140" spans="1:6" x14ac:dyDescent="0.25">
      <c r="A2140" s="4">
        <v>44538</v>
      </c>
      <c r="B2140" t="s">
        <v>12</v>
      </c>
      <c r="C2140" t="s">
        <v>29</v>
      </c>
      <c r="D2140" s="2">
        <v>0</v>
      </c>
      <c r="E2140" s="2">
        <v>0</v>
      </c>
      <c r="F2140" s="2">
        <v>30000</v>
      </c>
    </row>
    <row r="2141" spans="1:6" x14ac:dyDescent="0.25">
      <c r="A2141" s="4">
        <v>44538</v>
      </c>
      <c r="B2141" t="s">
        <v>12</v>
      </c>
      <c r="C2141" t="s">
        <v>32</v>
      </c>
      <c r="D2141" s="2">
        <v>0</v>
      </c>
      <c r="E2141" s="2">
        <v>0</v>
      </c>
      <c r="F2141" s="2">
        <v>30000</v>
      </c>
    </row>
    <row r="2142" spans="1:6" x14ac:dyDescent="0.25">
      <c r="A2142" s="4">
        <v>44539</v>
      </c>
      <c r="B2142" t="s">
        <v>12</v>
      </c>
      <c r="C2142" t="s">
        <v>1531</v>
      </c>
      <c r="D2142" s="2">
        <v>0.2</v>
      </c>
      <c r="E2142" s="2">
        <v>0</v>
      </c>
      <c r="F2142" s="2">
        <v>0</v>
      </c>
    </row>
    <row r="2143" spans="1:6" x14ac:dyDescent="0.25">
      <c r="A2143" s="4">
        <v>44539</v>
      </c>
      <c r="B2143" t="s">
        <v>12</v>
      </c>
      <c r="C2143" t="s">
        <v>1532</v>
      </c>
      <c r="D2143" s="2">
        <v>0</v>
      </c>
      <c r="E2143" s="2">
        <v>-10356114.1</v>
      </c>
      <c r="F2143" s="2">
        <v>0</v>
      </c>
    </row>
    <row r="2144" spans="1:6" x14ac:dyDescent="0.25">
      <c r="A2144" s="4">
        <v>44539</v>
      </c>
      <c r="B2144" t="s">
        <v>12</v>
      </c>
      <c r="C2144" t="s">
        <v>1533</v>
      </c>
      <c r="D2144" s="2">
        <v>0</v>
      </c>
      <c r="E2144" s="2">
        <v>-645938.97</v>
      </c>
      <c r="F2144" s="2">
        <v>0</v>
      </c>
    </row>
    <row r="2145" spans="1:6" x14ac:dyDescent="0.25">
      <c r="A2145" s="4">
        <v>44539</v>
      </c>
      <c r="B2145" t="s">
        <v>12</v>
      </c>
      <c r="C2145" t="s">
        <v>1534</v>
      </c>
      <c r="D2145" s="2">
        <v>0</v>
      </c>
      <c r="E2145" s="2">
        <v>-2036816.67</v>
      </c>
      <c r="F2145" s="2">
        <v>0</v>
      </c>
    </row>
    <row r="2146" spans="1:6" x14ac:dyDescent="0.25">
      <c r="A2146" s="4">
        <v>44539</v>
      </c>
      <c r="B2146" t="s">
        <v>12</v>
      </c>
      <c r="C2146" t="s">
        <v>1535</v>
      </c>
      <c r="D2146" s="2">
        <v>666.64</v>
      </c>
      <c r="E2146" s="2">
        <v>0</v>
      </c>
      <c r="F2146" s="2">
        <v>0</v>
      </c>
    </row>
    <row r="2147" spans="1:6" x14ac:dyDescent="0.25">
      <c r="A2147" s="4">
        <v>44539</v>
      </c>
      <c r="B2147" t="s">
        <v>12</v>
      </c>
      <c r="C2147" t="s">
        <v>1536</v>
      </c>
      <c r="D2147" s="2">
        <v>12486704.09</v>
      </c>
      <c r="E2147" s="2">
        <v>0</v>
      </c>
      <c r="F2147" s="2">
        <v>0</v>
      </c>
    </row>
    <row r="2148" spans="1:6" x14ac:dyDescent="0.25">
      <c r="A2148" s="4">
        <v>44539</v>
      </c>
      <c r="B2148" t="s">
        <v>12</v>
      </c>
      <c r="C2148" t="s">
        <v>1537</v>
      </c>
      <c r="D2148" s="2">
        <v>551498.81000000006</v>
      </c>
      <c r="E2148" s="2">
        <v>0</v>
      </c>
      <c r="F2148" s="2">
        <v>0</v>
      </c>
    </row>
    <row r="2149" spans="1:6" x14ac:dyDescent="0.25">
      <c r="A2149" s="4">
        <v>44539</v>
      </c>
      <c r="B2149" t="s">
        <v>12</v>
      </c>
      <c r="C2149" t="s">
        <v>29</v>
      </c>
      <c r="D2149" s="2">
        <v>0</v>
      </c>
      <c r="E2149" s="2">
        <v>0</v>
      </c>
      <c r="F2149" s="2">
        <v>30000</v>
      </c>
    </row>
    <row r="2150" spans="1:6" x14ac:dyDescent="0.25">
      <c r="A2150" s="4">
        <v>44539</v>
      </c>
      <c r="B2150" t="s">
        <v>12</v>
      </c>
      <c r="C2150" t="s">
        <v>32</v>
      </c>
      <c r="D2150" s="2">
        <v>0</v>
      </c>
      <c r="E2150" s="2">
        <v>0</v>
      </c>
      <c r="F2150" s="2">
        <v>30000</v>
      </c>
    </row>
    <row r="2151" spans="1:6" x14ac:dyDescent="0.25">
      <c r="A2151" s="4">
        <v>44540</v>
      </c>
      <c r="B2151" t="s">
        <v>12</v>
      </c>
      <c r="C2151" t="s">
        <v>1538</v>
      </c>
      <c r="D2151" s="2">
        <v>0.21</v>
      </c>
      <c r="E2151" s="2">
        <v>0</v>
      </c>
      <c r="F2151" s="2">
        <v>0</v>
      </c>
    </row>
    <row r="2152" spans="1:6" x14ac:dyDescent="0.25">
      <c r="A2152" s="4">
        <v>44540</v>
      </c>
      <c r="B2152" t="s">
        <v>12</v>
      </c>
      <c r="C2152" t="s">
        <v>1539</v>
      </c>
      <c r="D2152" s="2">
        <v>0</v>
      </c>
      <c r="E2152" s="2">
        <v>-8206929.4299999997</v>
      </c>
      <c r="F2152" s="2">
        <v>0</v>
      </c>
    </row>
    <row r="2153" spans="1:6" x14ac:dyDescent="0.25">
      <c r="A2153" s="4">
        <v>44540</v>
      </c>
      <c r="B2153" t="s">
        <v>12</v>
      </c>
      <c r="C2153" t="s">
        <v>1540</v>
      </c>
      <c r="D2153" s="2">
        <v>0</v>
      </c>
      <c r="E2153" s="2">
        <v>-644072.41</v>
      </c>
      <c r="F2153" s="2">
        <v>0</v>
      </c>
    </row>
    <row r="2154" spans="1:6" x14ac:dyDescent="0.25">
      <c r="A2154" s="4">
        <v>44540</v>
      </c>
      <c r="B2154" t="s">
        <v>12</v>
      </c>
      <c r="C2154" t="s">
        <v>1541</v>
      </c>
      <c r="D2154" s="2">
        <v>0</v>
      </c>
      <c r="E2154" s="2">
        <v>-2055080.86</v>
      </c>
      <c r="F2154" s="2">
        <v>0</v>
      </c>
    </row>
    <row r="2155" spans="1:6" x14ac:dyDescent="0.25">
      <c r="A2155" s="4">
        <v>44540</v>
      </c>
      <c r="B2155" t="s">
        <v>12</v>
      </c>
      <c r="C2155" t="s">
        <v>1542</v>
      </c>
      <c r="D2155" s="2">
        <v>10359709.01</v>
      </c>
      <c r="E2155" s="2">
        <v>0</v>
      </c>
      <c r="F2155" s="2">
        <v>0</v>
      </c>
    </row>
    <row r="2156" spans="1:6" x14ac:dyDescent="0.25">
      <c r="A2156" s="4">
        <v>44540</v>
      </c>
      <c r="B2156" t="s">
        <v>12</v>
      </c>
      <c r="C2156" t="s">
        <v>1543</v>
      </c>
      <c r="D2156" s="2">
        <v>546373.48</v>
      </c>
      <c r="E2156" s="2">
        <v>0</v>
      </c>
      <c r="F2156" s="2">
        <v>0</v>
      </c>
    </row>
    <row r="2157" spans="1:6" x14ac:dyDescent="0.25">
      <c r="A2157" s="4">
        <v>44540</v>
      </c>
      <c r="B2157" t="s">
        <v>12</v>
      </c>
      <c r="C2157" t="s">
        <v>29</v>
      </c>
      <c r="D2157" s="2">
        <v>0</v>
      </c>
      <c r="E2157" s="2">
        <v>0</v>
      </c>
      <c r="F2157" s="2">
        <v>30000</v>
      </c>
    </row>
    <row r="2158" spans="1:6" x14ac:dyDescent="0.25">
      <c r="A2158" s="4">
        <v>44540</v>
      </c>
      <c r="B2158" t="s">
        <v>12</v>
      </c>
      <c r="C2158" t="s">
        <v>32</v>
      </c>
      <c r="D2158" s="2">
        <v>0</v>
      </c>
      <c r="E2158" s="2">
        <v>0</v>
      </c>
      <c r="F2158" s="2">
        <v>30000</v>
      </c>
    </row>
    <row r="2159" spans="1:6" x14ac:dyDescent="0.25">
      <c r="A2159" s="4">
        <v>44543</v>
      </c>
      <c r="B2159" t="s">
        <v>12</v>
      </c>
      <c r="C2159" t="s">
        <v>1544</v>
      </c>
      <c r="D2159" s="2">
        <v>0.25</v>
      </c>
      <c r="E2159" s="2">
        <v>0</v>
      </c>
      <c r="F2159" s="2">
        <v>0</v>
      </c>
    </row>
    <row r="2160" spans="1:6" x14ac:dyDescent="0.25">
      <c r="A2160" s="4">
        <v>44543</v>
      </c>
      <c r="B2160" t="s">
        <v>12</v>
      </c>
      <c r="C2160" t="s">
        <v>1545</v>
      </c>
      <c r="D2160" s="2">
        <v>0</v>
      </c>
      <c r="E2160" s="2">
        <v>-7177315.1600000001</v>
      </c>
      <c r="F2160" s="2">
        <v>0</v>
      </c>
    </row>
    <row r="2161" spans="1:6" x14ac:dyDescent="0.25">
      <c r="A2161" s="4">
        <v>44543</v>
      </c>
      <c r="B2161" t="s">
        <v>12</v>
      </c>
      <c r="C2161" t="s">
        <v>1546</v>
      </c>
      <c r="D2161" s="2">
        <v>0</v>
      </c>
      <c r="E2161" s="2">
        <v>-97593.84</v>
      </c>
      <c r="F2161" s="2">
        <v>0</v>
      </c>
    </row>
    <row r="2162" spans="1:6" x14ac:dyDescent="0.25">
      <c r="A2162" s="4">
        <v>44543</v>
      </c>
      <c r="B2162" t="s">
        <v>12</v>
      </c>
      <c r="C2162" t="s">
        <v>1547</v>
      </c>
      <c r="D2162" s="2">
        <v>0</v>
      </c>
      <c r="E2162" s="2">
        <v>-1928761</v>
      </c>
      <c r="F2162" s="2">
        <v>0</v>
      </c>
    </row>
    <row r="2163" spans="1:6" x14ac:dyDescent="0.25">
      <c r="A2163" s="4">
        <v>44543</v>
      </c>
      <c r="B2163" t="s">
        <v>12</v>
      </c>
      <c r="C2163" t="s">
        <v>1548</v>
      </c>
      <c r="D2163" s="2">
        <v>177373.95</v>
      </c>
      <c r="E2163" s="2">
        <v>0</v>
      </c>
      <c r="F2163" s="2">
        <v>0</v>
      </c>
    </row>
    <row r="2164" spans="1:6" x14ac:dyDescent="0.25">
      <c r="A2164" s="4">
        <v>44543</v>
      </c>
      <c r="B2164" t="s">
        <v>12</v>
      </c>
      <c r="C2164" t="s">
        <v>1549</v>
      </c>
      <c r="D2164" s="2">
        <v>266650.5</v>
      </c>
      <c r="E2164" s="2">
        <v>0</v>
      </c>
      <c r="F2164" s="2">
        <v>0</v>
      </c>
    </row>
    <row r="2165" spans="1:6" x14ac:dyDescent="0.25">
      <c r="A2165" s="4">
        <v>44543</v>
      </c>
      <c r="B2165" t="s">
        <v>12</v>
      </c>
      <c r="C2165" t="s">
        <v>1550</v>
      </c>
      <c r="D2165" s="2">
        <v>8209778.29</v>
      </c>
      <c r="E2165" s="2">
        <v>0</v>
      </c>
      <c r="F2165" s="2">
        <v>0</v>
      </c>
    </row>
    <row r="2166" spans="1:6" x14ac:dyDescent="0.25">
      <c r="A2166" s="4">
        <v>44543</v>
      </c>
      <c r="B2166" t="s">
        <v>12</v>
      </c>
      <c r="C2166" t="s">
        <v>1551</v>
      </c>
      <c r="D2166" s="2">
        <v>549867.01</v>
      </c>
      <c r="E2166" s="2">
        <v>0</v>
      </c>
      <c r="F2166" s="2">
        <v>0</v>
      </c>
    </row>
    <row r="2167" spans="1:6" x14ac:dyDescent="0.25">
      <c r="A2167" s="4">
        <v>44543</v>
      </c>
      <c r="B2167" t="s">
        <v>12</v>
      </c>
      <c r="C2167" t="s">
        <v>29</v>
      </c>
      <c r="D2167" s="2">
        <v>0</v>
      </c>
      <c r="E2167" s="2">
        <v>0</v>
      </c>
      <c r="F2167" s="2">
        <v>30000</v>
      </c>
    </row>
    <row r="2168" spans="1:6" x14ac:dyDescent="0.25">
      <c r="A2168" s="4">
        <v>44543</v>
      </c>
      <c r="B2168" t="s">
        <v>12</v>
      </c>
      <c r="C2168" t="s">
        <v>32</v>
      </c>
      <c r="D2168" s="2">
        <v>0</v>
      </c>
      <c r="E2168" s="2">
        <v>0</v>
      </c>
      <c r="F2168" s="2">
        <v>30000</v>
      </c>
    </row>
    <row r="2169" spans="1:6" x14ac:dyDescent="0.25">
      <c r="A2169" s="4">
        <v>44544</v>
      </c>
      <c r="B2169" t="s">
        <v>12</v>
      </c>
      <c r="C2169" t="s">
        <v>1552</v>
      </c>
      <c r="D2169" s="2">
        <v>0.09</v>
      </c>
      <c r="E2169" s="2">
        <v>0</v>
      </c>
      <c r="F2169" s="2">
        <v>0</v>
      </c>
    </row>
    <row r="2170" spans="1:6" x14ac:dyDescent="0.25">
      <c r="A2170" s="4">
        <v>44544</v>
      </c>
      <c r="B2170" t="s">
        <v>12</v>
      </c>
      <c r="C2170" t="s">
        <v>1553</v>
      </c>
      <c r="D2170" s="2">
        <v>0</v>
      </c>
      <c r="E2170" s="2">
        <v>-6298187.0499999998</v>
      </c>
      <c r="F2170" s="2">
        <v>0</v>
      </c>
    </row>
    <row r="2171" spans="1:6" x14ac:dyDescent="0.25">
      <c r="A2171" s="4">
        <v>44544</v>
      </c>
      <c r="B2171" t="s">
        <v>12</v>
      </c>
      <c r="C2171" t="s">
        <v>1554</v>
      </c>
      <c r="D2171" s="2">
        <v>0</v>
      </c>
      <c r="E2171" s="2">
        <v>-145173.01</v>
      </c>
      <c r="F2171" s="2">
        <v>0</v>
      </c>
    </row>
    <row r="2172" spans="1:6" x14ac:dyDescent="0.25">
      <c r="A2172" s="4">
        <v>44544</v>
      </c>
      <c r="B2172" t="s">
        <v>12</v>
      </c>
      <c r="C2172" t="s">
        <v>1555</v>
      </c>
      <c r="D2172" s="2">
        <v>0</v>
      </c>
      <c r="E2172" s="2">
        <v>-1168278.7</v>
      </c>
      <c r="F2172" s="2">
        <v>0</v>
      </c>
    </row>
    <row r="2173" spans="1:6" x14ac:dyDescent="0.25">
      <c r="A2173" s="4">
        <v>44544</v>
      </c>
      <c r="B2173" t="s">
        <v>12</v>
      </c>
      <c r="C2173" t="s">
        <v>1063</v>
      </c>
      <c r="D2173" s="2">
        <v>73271.56</v>
      </c>
      <c r="E2173" s="2">
        <v>0</v>
      </c>
      <c r="F2173" s="2">
        <v>0</v>
      </c>
    </row>
    <row r="2174" spans="1:6" x14ac:dyDescent="0.25">
      <c r="A2174" s="4">
        <v>44544</v>
      </c>
      <c r="B2174" t="s">
        <v>12</v>
      </c>
      <c r="C2174" t="s">
        <v>1556</v>
      </c>
      <c r="D2174" s="2">
        <v>35131.949999999997</v>
      </c>
      <c r="E2174" s="2">
        <v>0</v>
      </c>
      <c r="F2174" s="2">
        <v>0</v>
      </c>
    </row>
    <row r="2175" spans="1:6" x14ac:dyDescent="0.25">
      <c r="A2175" s="4">
        <v>44544</v>
      </c>
      <c r="B2175" t="s">
        <v>12</v>
      </c>
      <c r="C2175" t="s">
        <v>954</v>
      </c>
      <c r="D2175" s="2">
        <v>16627.060000000001</v>
      </c>
      <c r="E2175" s="2">
        <v>0</v>
      </c>
      <c r="F2175" s="2">
        <v>0</v>
      </c>
    </row>
    <row r="2176" spans="1:6" x14ac:dyDescent="0.25">
      <c r="A2176" s="4">
        <v>44544</v>
      </c>
      <c r="B2176" t="s">
        <v>12</v>
      </c>
      <c r="C2176" t="s">
        <v>784</v>
      </c>
      <c r="D2176" s="2">
        <v>15397</v>
      </c>
      <c r="E2176" s="2">
        <v>0</v>
      </c>
      <c r="F2176" s="2">
        <v>0</v>
      </c>
    </row>
    <row r="2177" spans="1:6" x14ac:dyDescent="0.25">
      <c r="A2177" s="4">
        <v>44544</v>
      </c>
      <c r="B2177" t="s">
        <v>12</v>
      </c>
      <c r="C2177" t="s">
        <v>1557</v>
      </c>
      <c r="D2177" s="2">
        <v>31102.080000000002</v>
      </c>
      <c r="E2177" s="2">
        <v>0</v>
      </c>
      <c r="F2177" s="2">
        <v>0</v>
      </c>
    </row>
    <row r="2178" spans="1:6" x14ac:dyDescent="0.25">
      <c r="A2178" s="4">
        <v>44544</v>
      </c>
      <c r="B2178" t="s">
        <v>12</v>
      </c>
      <c r="C2178" t="s">
        <v>1558</v>
      </c>
      <c r="D2178" s="2">
        <v>7179806.6200000001</v>
      </c>
      <c r="E2178" s="2">
        <v>0</v>
      </c>
      <c r="F2178" s="2">
        <v>0</v>
      </c>
    </row>
    <row r="2179" spans="1:6" x14ac:dyDescent="0.25">
      <c r="A2179" s="4">
        <v>44544</v>
      </c>
      <c r="B2179" t="s">
        <v>12</v>
      </c>
      <c r="C2179" t="s">
        <v>1559</v>
      </c>
      <c r="D2179" s="2">
        <v>260302.4</v>
      </c>
      <c r="E2179" s="2">
        <v>0</v>
      </c>
      <c r="F2179" s="2">
        <v>0</v>
      </c>
    </row>
    <row r="2180" spans="1:6" x14ac:dyDescent="0.25">
      <c r="A2180" s="4">
        <v>44544</v>
      </c>
      <c r="B2180" t="s">
        <v>12</v>
      </c>
      <c r="C2180" t="s">
        <v>29</v>
      </c>
      <c r="D2180" s="2">
        <v>0</v>
      </c>
      <c r="E2180" s="2">
        <v>0</v>
      </c>
      <c r="F2180" s="2">
        <v>30000</v>
      </c>
    </row>
    <row r="2181" spans="1:6" x14ac:dyDescent="0.25">
      <c r="A2181" s="4">
        <v>44544</v>
      </c>
      <c r="B2181" t="s">
        <v>12</v>
      </c>
      <c r="C2181" t="s">
        <v>32</v>
      </c>
      <c r="D2181" s="2">
        <v>0</v>
      </c>
      <c r="E2181" s="2">
        <v>0</v>
      </c>
      <c r="F2181" s="2">
        <v>30000</v>
      </c>
    </row>
    <row r="2182" spans="1:6" x14ac:dyDescent="0.25">
      <c r="A2182" s="4">
        <v>44545</v>
      </c>
      <c r="B2182" t="s">
        <v>12</v>
      </c>
      <c r="C2182" t="s">
        <v>1560</v>
      </c>
      <c r="D2182" s="2">
        <v>0.76</v>
      </c>
      <c r="E2182" s="2">
        <v>0</v>
      </c>
      <c r="F2182" s="2">
        <v>0</v>
      </c>
    </row>
    <row r="2183" spans="1:6" x14ac:dyDescent="0.25">
      <c r="A2183" s="4">
        <v>44545</v>
      </c>
      <c r="B2183" t="s">
        <v>12</v>
      </c>
      <c r="C2183" t="s">
        <v>1561</v>
      </c>
      <c r="D2183" s="2">
        <v>0</v>
      </c>
      <c r="E2183" s="2">
        <v>-6449129.04</v>
      </c>
      <c r="F2183" s="2">
        <v>0</v>
      </c>
    </row>
    <row r="2184" spans="1:6" x14ac:dyDescent="0.25">
      <c r="A2184" s="4">
        <v>44545</v>
      </c>
      <c r="B2184" t="s">
        <v>12</v>
      </c>
      <c r="C2184" t="s">
        <v>1562</v>
      </c>
      <c r="D2184" s="2">
        <v>0</v>
      </c>
      <c r="E2184" s="2">
        <v>-12336.7</v>
      </c>
      <c r="F2184" s="2">
        <v>0</v>
      </c>
    </row>
    <row r="2185" spans="1:6" x14ac:dyDescent="0.25">
      <c r="A2185" s="4">
        <v>44545</v>
      </c>
      <c r="B2185" t="s">
        <v>12</v>
      </c>
      <c r="C2185" t="s">
        <v>408</v>
      </c>
      <c r="D2185" s="2">
        <v>0</v>
      </c>
      <c r="E2185" s="2">
        <v>-661</v>
      </c>
      <c r="F2185" s="2">
        <v>0</v>
      </c>
    </row>
    <row r="2186" spans="1:6" x14ac:dyDescent="0.25">
      <c r="A2186" s="4">
        <v>44545</v>
      </c>
      <c r="B2186" t="s">
        <v>12</v>
      </c>
      <c r="C2186" t="s">
        <v>1563</v>
      </c>
      <c r="D2186" s="2">
        <v>161752.64000000001</v>
      </c>
      <c r="E2186" s="2">
        <v>0</v>
      </c>
      <c r="F2186" s="2">
        <v>0</v>
      </c>
    </row>
    <row r="2187" spans="1:6" x14ac:dyDescent="0.25">
      <c r="A2187" s="4">
        <v>44545</v>
      </c>
      <c r="B2187" t="s">
        <v>12</v>
      </c>
      <c r="C2187" t="s">
        <v>1564</v>
      </c>
      <c r="D2187" s="2">
        <v>6300373.3399999999</v>
      </c>
      <c r="E2187" s="2">
        <v>0</v>
      </c>
      <c r="F2187" s="2">
        <v>0</v>
      </c>
    </row>
    <row r="2188" spans="1:6" x14ac:dyDescent="0.25">
      <c r="A2188" s="4">
        <v>44545</v>
      </c>
      <c r="B2188" t="s">
        <v>12</v>
      </c>
      <c r="C2188" t="s">
        <v>29</v>
      </c>
      <c r="D2188" s="2">
        <v>0</v>
      </c>
      <c r="E2188" s="2">
        <v>0</v>
      </c>
      <c r="F2188" s="2">
        <v>30000</v>
      </c>
    </row>
    <row r="2189" spans="1:6" x14ac:dyDescent="0.25">
      <c r="A2189" s="4">
        <v>44545</v>
      </c>
      <c r="B2189" t="s">
        <v>12</v>
      </c>
      <c r="C2189" t="s">
        <v>32</v>
      </c>
      <c r="D2189" s="2">
        <v>0</v>
      </c>
      <c r="E2189" s="2">
        <v>0</v>
      </c>
      <c r="F2189" s="2">
        <v>30000</v>
      </c>
    </row>
    <row r="2190" spans="1:6" x14ac:dyDescent="0.25">
      <c r="A2190" s="4">
        <v>44546</v>
      </c>
      <c r="B2190" t="s">
        <v>12</v>
      </c>
      <c r="C2190" t="s">
        <v>1565</v>
      </c>
      <c r="D2190" s="2">
        <v>0.76</v>
      </c>
      <c r="E2190" s="2">
        <v>0</v>
      </c>
      <c r="F2190" s="2">
        <v>0</v>
      </c>
    </row>
    <row r="2191" spans="1:6" x14ac:dyDescent="0.25">
      <c r="A2191" s="4">
        <v>44546</v>
      </c>
      <c r="B2191" t="s">
        <v>12</v>
      </c>
      <c r="C2191" t="s">
        <v>1566</v>
      </c>
      <c r="D2191" s="2">
        <v>0</v>
      </c>
      <c r="E2191" s="2">
        <v>-6398788.4199999999</v>
      </c>
      <c r="F2191" s="2">
        <v>0</v>
      </c>
    </row>
    <row r="2192" spans="1:6" x14ac:dyDescent="0.25">
      <c r="A2192" s="4">
        <v>44546</v>
      </c>
      <c r="B2192" t="s">
        <v>12</v>
      </c>
      <c r="C2192" t="s">
        <v>1567</v>
      </c>
      <c r="D2192" s="2">
        <v>0</v>
      </c>
      <c r="E2192" s="2">
        <v>-56542.46</v>
      </c>
      <c r="F2192" s="2">
        <v>0</v>
      </c>
    </row>
    <row r="2193" spans="1:6" x14ac:dyDescent="0.25">
      <c r="A2193" s="4">
        <v>44546</v>
      </c>
      <c r="B2193" t="s">
        <v>12</v>
      </c>
      <c r="C2193" t="s">
        <v>1178</v>
      </c>
      <c r="D2193" s="2">
        <v>3962.4</v>
      </c>
      <c r="E2193" s="2">
        <v>0</v>
      </c>
      <c r="F2193" s="2">
        <v>0</v>
      </c>
    </row>
    <row r="2194" spans="1:6" x14ac:dyDescent="0.25">
      <c r="A2194" s="4">
        <v>44546</v>
      </c>
      <c r="B2194" t="s">
        <v>12</v>
      </c>
      <c r="C2194" t="s">
        <v>1568</v>
      </c>
      <c r="D2194" s="2">
        <v>6451367.7199999997</v>
      </c>
      <c r="E2194" s="2">
        <v>0</v>
      </c>
      <c r="F2194" s="2">
        <v>0</v>
      </c>
    </row>
    <row r="2195" spans="1:6" x14ac:dyDescent="0.25">
      <c r="A2195" s="4">
        <v>44546</v>
      </c>
      <c r="B2195" t="s">
        <v>12</v>
      </c>
      <c r="C2195" t="s">
        <v>29</v>
      </c>
      <c r="D2195" s="2">
        <v>0</v>
      </c>
      <c r="E2195" s="2">
        <v>0</v>
      </c>
      <c r="F2195" s="2">
        <v>30000</v>
      </c>
    </row>
    <row r="2196" spans="1:6" x14ac:dyDescent="0.25">
      <c r="A2196" s="4">
        <v>44546</v>
      </c>
      <c r="B2196" t="s">
        <v>12</v>
      </c>
      <c r="C2196" t="s">
        <v>32</v>
      </c>
      <c r="D2196" s="2">
        <v>0</v>
      </c>
      <c r="E2196" s="2">
        <v>0</v>
      </c>
      <c r="F2196" s="2">
        <v>30000</v>
      </c>
    </row>
    <row r="2197" spans="1:6" x14ac:dyDescent="0.25">
      <c r="A2197" s="4">
        <v>44547</v>
      </c>
      <c r="B2197" t="s">
        <v>12</v>
      </c>
      <c r="C2197" t="s">
        <v>1569</v>
      </c>
      <c r="D2197" s="2">
        <v>0</v>
      </c>
      <c r="E2197" s="2">
        <v>-6588048.6299999999</v>
      </c>
      <c r="F2197" s="2">
        <v>0</v>
      </c>
    </row>
    <row r="2198" spans="1:6" x14ac:dyDescent="0.25">
      <c r="A2198" s="4">
        <v>44547</v>
      </c>
      <c r="B2198" t="s">
        <v>12</v>
      </c>
      <c r="C2198" t="s">
        <v>971</v>
      </c>
      <c r="D2198" s="2">
        <v>187039</v>
      </c>
      <c r="E2198" s="2">
        <v>0</v>
      </c>
      <c r="F2198" s="2">
        <v>0</v>
      </c>
    </row>
    <row r="2199" spans="1:6" x14ac:dyDescent="0.25">
      <c r="A2199" s="4">
        <v>44547</v>
      </c>
      <c r="B2199" t="s">
        <v>12</v>
      </c>
      <c r="C2199" t="s">
        <v>1570</v>
      </c>
      <c r="D2199" s="2">
        <v>6401009.6299999999</v>
      </c>
      <c r="E2199" s="2">
        <v>0</v>
      </c>
      <c r="F2199" s="2">
        <v>0</v>
      </c>
    </row>
    <row r="2200" spans="1:6" x14ac:dyDescent="0.25">
      <c r="A2200" s="4">
        <v>44547</v>
      </c>
      <c r="B2200" t="s">
        <v>12</v>
      </c>
      <c r="C2200" t="s">
        <v>29</v>
      </c>
      <c r="D2200" s="2">
        <v>0</v>
      </c>
      <c r="E2200" s="2">
        <v>0</v>
      </c>
      <c r="F2200" s="2">
        <v>30000</v>
      </c>
    </row>
    <row r="2201" spans="1:6" x14ac:dyDescent="0.25">
      <c r="A2201" s="4">
        <v>44547</v>
      </c>
      <c r="B2201" t="s">
        <v>12</v>
      </c>
      <c r="C2201" t="s">
        <v>32</v>
      </c>
      <c r="D2201" s="2">
        <v>0</v>
      </c>
      <c r="E2201" s="2">
        <v>0</v>
      </c>
      <c r="F2201" s="2">
        <v>30000</v>
      </c>
    </row>
    <row r="2202" spans="1:6" x14ac:dyDescent="0.25">
      <c r="A2202" s="4">
        <v>44550</v>
      </c>
      <c r="B2202" t="s">
        <v>12</v>
      </c>
      <c r="C2202" t="s">
        <v>1571</v>
      </c>
      <c r="D2202" s="2">
        <v>0.63</v>
      </c>
      <c r="E2202" s="2">
        <v>0</v>
      </c>
      <c r="F2202" s="2">
        <v>0</v>
      </c>
    </row>
    <row r="2203" spans="1:6" x14ac:dyDescent="0.25">
      <c r="A2203" s="4">
        <v>44550</v>
      </c>
      <c r="B2203" t="s">
        <v>12</v>
      </c>
      <c r="C2203" t="s">
        <v>1572</v>
      </c>
      <c r="D2203" s="2">
        <v>0</v>
      </c>
      <c r="E2203" s="2">
        <v>-7552611.1100000003</v>
      </c>
      <c r="F2203" s="2">
        <v>0</v>
      </c>
    </row>
    <row r="2204" spans="1:6" x14ac:dyDescent="0.25">
      <c r="A2204" s="4">
        <v>44550</v>
      </c>
      <c r="B2204" t="s">
        <v>12</v>
      </c>
      <c r="C2204" t="s">
        <v>455</v>
      </c>
      <c r="D2204" s="2">
        <v>0</v>
      </c>
      <c r="E2204" s="2">
        <v>-1929.74</v>
      </c>
      <c r="F2204" s="2">
        <v>0</v>
      </c>
    </row>
    <row r="2205" spans="1:6" x14ac:dyDescent="0.25">
      <c r="A2205" s="4">
        <v>44550</v>
      </c>
      <c r="B2205" t="s">
        <v>12</v>
      </c>
      <c r="C2205" t="s">
        <v>1573</v>
      </c>
      <c r="D2205" s="2">
        <v>6590335.5300000003</v>
      </c>
      <c r="E2205" s="2">
        <v>0</v>
      </c>
      <c r="F2205" s="2">
        <v>0</v>
      </c>
    </row>
    <row r="2206" spans="1:6" x14ac:dyDescent="0.25">
      <c r="A2206" s="4">
        <v>44550</v>
      </c>
      <c r="B2206" t="s">
        <v>12</v>
      </c>
      <c r="C2206" t="s">
        <v>1574</v>
      </c>
      <c r="D2206" s="2">
        <v>964204.69</v>
      </c>
      <c r="E2206" s="2">
        <v>0</v>
      </c>
      <c r="F2206" s="2">
        <v>0</v>
      </c>
    </row>
    <row r="2207" spans="1:6" x14ac:dyDescent="0.25">
      <c r="A2207" s="4">
        <v>44550</v>
      </c>
      <c r="B2207" t="s">
        <v>12</v>
      </c>
      <c r="C2207" t="s">
        <v>29</v>
      </c>
      <c r="D2207" s="2">
        <v>0</v>
      </c>
      <c r="E2207" s="2">
        <v>0</v>
      </c>
      <c r="F2207" s="2">
        <v>30000</v>
      </c>
    </row>
    <row r="2208" spans="1:6" x14ac:dyDescent="0.25">
      <c r="A2208" s="4">
        <v>44550</v>
      </c>
      <c r="B2208" t="s">
        <v>12</v>
      </c>
      <c r="C2208" t="s">
        <v>32</v>
      </c>
      <c r="D2208" s="2">
        <v>0</v>
      </c>
      <c r="E2208" s="2">
        <v>0</v>
      </c>
      <c r="F2208" s="2">
        <v>30000</v>
      </c>
    </row>
    <row r="2209" spans="1:6" x14ac:dyDescent="0.25">
      <c r="A2209" s="4">
        <v>44551</v>
      </c>
      <c r="B2209" t="s">
        <v>12</v>
      </c>
      <c r="C2209" t="s">
        <v>1575</v>
      </c>
      <c r="D2209" s="2">
        <v>0.35</v>
      </c>
      <c r="E2209" s="2">
        <v>0</v>
      </c>
      <c r="F2209" s="2">
        <v>0</v>
      </c>
    </row>
    <row r="2210" spans="1:6" x14ac:dyDescent="0.25">
      <c r="A2210" s="4">
        <v>44551</v>
      </c>
      <c r="B2210" t="s">
        <v>12</v>
      </c>
      <c r="C2210" t="s">
        <v>1576</v>
      </c>
      <c r="D2210" s="2">
        <v>0</v>
      </c>
      <c r="E2210" s="2">
        <v>-9450628.4800000004</v>
      </c>
      <c r="F2210" s="2">
        <v>0</v>
      </c>
    </row>
    <row r="2211" spans="1:6" x14ac:dyDescent="0.25">
      <c r="A2211" s="4">
        <v>44551</v>
      </c>
      <c r="B2211" t="s">
        <v>12</v>
      </c>
      <c r="C2211" t="s">
        <v>1577</v>
      </c>
      <c r="D2211" s="2">
        <v>17259.45</v>
      </c>
      <c r="E2211" s="2">
        <v>0</v>
      </c>
      <c r="F2211" s="2">
        <v>0</v>
      </c>
    </row>
    <row r="2212" spans="1:6" x14ac:dyDescent="0.25">
      <c r="A2212" s="4">
        <v>44551</v>
      </c>
      <c r="B2212" t="s">
        <v>12</v>
      </c>
      <c r="C2212" t="s">
        <v>1578</v>
      </c>
      <c r="D2212" s="2">
        <v>7555232.8399999999</v>
      </c>
      <c r="E2212" s="2">
        <v>0</v>
      </c>
      <c r="F2212" s="2">
        <v>0</v>
      </c>
    </row>
    <row r="2213" spans="1:6" x14ac:dyDescent="0.25">
      <c r="A2213" s="4">
        <v>44551</v>
      </c>
      <c r="B2213" t="s">
        <v>12</v>
      </c>
      <c r="C2213" t="s">
        <v>1579</v>
      </c>
      <c r="D2213" s="2">
        <v>1878135.84</v>
      </c>
      <c r="E2213" s="2">
        <v>0</v>
      </c>
      <c r="F2213" s="2">
        <v>0</v>
      </c>
    </row>
    <row r="2214" spans="1:6" x14ac:dyDescent="0.25">
      <c r="A2214" s="4">
        <v>44551</v>
      </c>
      <c r="B2214" t="s">
        <v>12</v>
      </c>
      <c r="C2214" t="s">
        <v>29</v>
      </c>
      <c r="D2214" s="2">
        <v>0</v>
      </c>
      <c r="E2214" s="2">
        <v>0</v>
      </c>
      <c r="F2214" s="2">
        <v>30000</v>
      </c>
    </row>
    <row r="2215" spans="1:6" x14ac:dyDescent="0.25">
      <c r="A2215" s="4">
        <v>44551</v>
      </c>
      <c r="B2215" t="s">
        <v>12</v>
      </c>
      <c r="C2215" t="s">
        <v>32</v>
      </c>
      <c r="D2215" s="2">
        <v>0</v>
      </c>
      <c r="E2215" s="2">
        <v>0</v>
      </c>
      <c r="F2215" s="2">
        <v>30000</v>
      </c>
    </row>
    <row r="2216" spans="1:6" x14ac:dyDescent="0.25">
      <c r="A2216" s="4">
        <v>44552</v>
      </c>
      <c r="B2216" t="s">
        <v>12</v>
      </c>
      <c r="C2216" t="s">
        <v>1580</v>
      </c>
      <c r="D2216" s="2">
        <v>0.01</v>
      </c>
      <c r="E2216" s="2">
        <v>0</v>
      </c>
      <c r="F2216" s="2">
        <v>0</v>
      </c>
    </row>
    <row r="2217" spans="1:6" x14ac:dyDescent="0.25">
      <c r="A2217" s="4">
        <v>44552</v>
      </c>
      <c r="B2217" t="s">
        <v>12</v>
      </c>
      <c r="C2217" t="s">
        <v>1581</v>
      </c>
      <c r="D2217" s="2">
        <v>0</v>
      </c>
      <c r="E2217" s="2">
        <v>-13309899.93</v>
      </c>
      <c r="F2217" s="2">
        <v>0</v>
      </c>
    </row>
    <row r="2218" spans="1:6" x14ac:dyDescent="0.25">
      <c r="A2218" s="4">
        <v>44552</v>
      </c>
      <c r="B2218" t="s">
        <v>12</v>
      </c>
      <c r="C2218" t="s">
        <v>1582</v>
      </c>
      <c r="D2218" s="2">
        <v>9453909.0600000005</v>
      </c>
      <c r="E2218" s="2">
        <v>0</v>
      </c>
      <c r="F2218" s="2">
        <v>0</v>
      </c>
    </row>
    <row r="2219" spans="1:6" x14ac:dyDescent="0.25">
      <c r="A2219" s="4">
        <v>44552</v>
      </c>
      <c r="B2219" t="s">
        <v>12</v>
      </c>
      <c r="C2219" t="s">
        <v>1583</v>
      </c>
      <c r="D2219" s="2">
        <v>1486646.8</v>
      </c>
      <c r="E2219" s="2">
        <v>0</v>
      </c>
      <c r="F2219" s="2">
        <v>0</v>
      </c>
    </row>
    <row r="2220" spans="1:6" x14ac:dyDescent="0.25">
      <c r="A2220" s="4">
        <v>44552</v>
      </c>
      <c r="B2220" t="s">
        <v>12</v>
      </c>
      <c r="C2220" t="s">
        <v>1584</v>
      </c>
      <c r="D2220" s="2">
        <v>2369344.06</v>
      </c>
      <c r="E2220" s="2">
        <v>0</v>
      </c>
      <c r="F2220" s="2">
        <v>0</v>
      </c>
    </row>
    <row r="2221" spans="1:6" x14ac:dyDescent="0.25">
      <c r="A2221" s="4">
        <v>44552</v>
      </c>
      <c r="B2221" t="s">
        <v>12</v>
      </c>
      <c r="C2221" t="s">
        <v>29</v>
      </c>
      <c r="D2221" s="2">
        <v>0</v>
      </c>
      <c r="E2221" s="2">
        <v>0</v>
      </c>
      <c r="F2221" s="2">
        <v>30000</v>
      </c>
    </row>
    <row r="2222" spans="1:6" x14ac:dyDescent="0.25">
      <c r="A2222" s="4">
        <v>44552</v>
      </c>
      <c r="B2222" t="s">
        <v>12</v>
      </c>
      <c r="C2222" t="s">
        <v>32</v>
      </c>
      <c r="D2222" s="2">
        <v>0</v>
      </c>
      <c r="E2222" s="2">
        <v>0</v>
      </c>
      <c r="F2222" s="2">
        <v>30000</v>
      </c>
    </row>
    <row r="2223" spans="1:6" x14ac:dyDescent="0.25">
      <c r="A2223" s="4">
        <v>44553</v>
      </c>
      <c r="B2223" t="s">
        <v>12</v>
      </c>
      <c r="C2223" t="s">
        <v>1585</v>
      </c>
      <c r="D2223" s="2">
        <v>0.32</v>
      </c>
      <c r="E2223" s="2">
        <v>0</v>
      </c>
      <c r="F2223" s="2">
        <v>0</v>
      </c>
    </row>
    <row r="2224" spans="1:6" x14ac:dyDescent="0.25">
      <c r="A2224" s="4">
        <v>44553</v>
      </c>
      <c r="B2224" t="s">
        <v>12</v>
      </c>
      <c r="C2224" t="s">
        <v>1586</v>
      </c>
      <c r="D2224" s="2">
        <v>0</v>
      </c>
      <c r="E2224" s="2">
        <v>-16334360.550000001</v>
      </c>
      <c r="F2224" s="2">
        <v>0</v>
      </c>
    </row>
    <row r="2225" spans="1:6" x14ac:dyDescent="0.25">
      <c r="A2225" s="4">
        <v>44553</v>
      </c>
      <c r="B2225" t="s">
        <v>12</v>
      </c>
      <c r="C2225" t="s">
        <v>1436</v>
      </c>
      <c r="D2225" s="2">
        <v>25710.49</v>
      </c>
      <c r="E2225" s="2">
        <v>0</v>
      </c>
      <c r="F2225" s="2">
        <v>0</v>
      </c>
    </row>
    <row r="2226" spans="1:6" x14ac:dyDescent="0.25">
      <c r="A2226" s="4">
        <v>44553</v>
      </c>
      <c r="B2226" t="s">
        <v>12</v>
      </c>
      <c r="C2226" t="s">
        <v>1587</v>
      </c>
      <c r="D2226" s="2">
        <v>13314520.17</v>
      </c>
      <c r="E2226" s="2">
        <v>0</v>
      </c>
      <c r="F2226" s="2">
        <v>0</v>
      </c>
    </row>
    <row r="2227" spans="1:6" x14ac:dyDescent="0.25">
      <c r="A2227" s="4">
        <v>44553</v>
      </c>
      <c r="B2227" t="s">
        <v>12</v>
      </c>
      <c r="C2227" t="s">
        <v>1588</v>
      </c>
      <c r="D2227" s="2">
        <v>2994129.57</v>
      </c>
      <c r="E2227" s="2">
        <v>0</v>
      </c>
      <c r="F2227" s="2">
        <v>0</v>
      </c>
    </row>
    <row r="2228" spans="1:6" x14ac:dyDescent="0.25">
      <c r="A2228" s="4">
        <v>44553</v>
      </c>
      <c r="B2228" t="s">
        <v>12</v>
      </c>
      <c r="C2228" t="s">
        <v>29</v>
      </c>
      <c r="D2228" s="2">
        <v>0</v>
      </c>
      <c r="E2228" s="2">
        <v>0</v>
      </c>
      <c r="F2228" s="2">
        <v>30000</v>
      </c>
    </row>
    <row r="2229" spans="1:6" x14ac:dyDescent="0.25">
      <c r="A2229" s="4">
        <v>44553</v>
      </c>
      <c r="B2229" t="s">
        <v>12</v>
      </c>
      <c r="C2229" t="s">
        <v>32</v>
      </c>
      <c r="D2229" s="2">
        <v>0</v>
      </c>
      <c r="E2229" s="2">
        <v>0</v>
      </c>
      <c r="F2229" s="2">
        <v>30000</v>
      </c>
    </row>
    <row r="2230" spans="1:6" x14ac:dyDescent="0.25">
      <c r="A2230" s="4">
        <v>44554</v>
      </c>
      <c r="B2230" t="s">
        <v>12</v>
      </c>
      <c r="C2230" t="s">
        <v>1589</v>
      </c>
      <c r="D2230" s="2">
        <v>0</v>
      </c>
      <c r="E2230" s="2">
        <v>-16340030.68</v>
      </c>
      <c r="F2230" s="2">
        <v>0</v>
      </c>
    </row>
    <row r="2231" spans="1:6" x14ac:dyDescent="0.25">
      <c r="A2231" s="4">
        <v>44554</v>
      </c>
      <c r="B2231" t="s">
        <v>12</v>
      </c>
      <c r="C2231" t="s">
        <v>1590</v>
      </c>
      <c r="D2231" s="2">
        <v>16340030.68</v>
      </c>
      <c r="E2231" s="2">
        <v>0</v>
      </c>
      <c r="F2231" s="2">
        <v>0</v>
      </c>
    </row>
    <row r="2232" spans="1:6" x14ac:dyDescent="0.25">
      <c r="A2232" s="4">
        <v>44554</v>
      </c>
      <c r="B2232" t="s">
        <v>12</v>
      </c>
      <c r="C2232" t="s">
        <v>29</v>
      </c>
      <c r="D2232" s="2">
        <v>0</v>
      </c>
      <c r="E2232" s="2">
        <v>0</v>
      </c>
      <c r="F2232" s="2">
        <v>30000</v>
      </c>
    </row>
    <row r="2233" spans="1:6" x14ac:dyDescent="0.25">
      <c r="A2233" s="4">
        <v>44554</v>
      </c>
      <c r="B2233" t="s">
        <v>12</v>
      </c>
      <c r="C2233" t="s">
        <v>32</v>
      </c>
      <c r="D2233" s="2">
        <v>0</v>
      </c>
      <c r="E2233" s="2">
        <v>0</v>
      </c>
      <c r="F2233" s="2">
        <v>30000</v>
      </c>
    </row>
    <row r="2234" spans="1:6" x14ac:dyDescent="0.25">
      <c r="A2234" s="4">
        <v>44557</v>
      </c>
      <c r="B2234" t="s">
        <v>12</v>
      </c>
      <c r="C2234" t="s">
        <v>1591</v>
      </c>
      <c r="D2234" s="2">
        <v>0.23</v>
      </c>
      <c r="E2234" s="2">
        <v>0</v>
      </c>
      <c r="F2234" s="2">
        <v>0</v>
      </c>
    </row>
    <row r="2235" spans="1:6" x14ac:dyDescent="0.25">
      <c r="A2235" s="4">
        <v>44557</v>
      </c>
      <c r="B2235" t="s">
        <v>12</v>
      </c>
      <c r="C2235" t="s">
        <v>836</v>
      </c>
      <c r="D2235" s="2">
        <v>23.72</v>
      </c>
      <c r="E2235" s="2">
        <v>0</v>
      </c>
      <c r="F2235" s="2">
        <v>0</v>
      </c>
    </row>
    <row r="2236" spans="1:6" x14ac:dyDescent="0.25">
      <c r="A2236" s="4">
        <v>44557</v>
      </c>
      <c r="B2236" t="s">
        <v>12</v>
      </c>
      <c r="C2236" t="s">
        <v>477</v>
      </c>
      <c r="D2236" s="2">
        <v>0</v>
      </c>
      <c r="E2236" s="2">
        <v>-27.07</v>
      </c>
      <c r="F2236" s="2">
        <v>0</v>
      </c>
    </row>
    <row r="2237" spans="1:6" x14ac:dyDescent="0.25">
      <c r="A2237" s="4">
        <v>44557</v>
      </c>
      <c r="B2237" t="s">
        <v>12</v>
      </c>
      <c r="C2237" t="s">
        <v>1592</v>
      </c>
      <c r="D2237" s="2">
        <v>0</v>
      </c>
      <c r="E2237" s="2">
        <v>-19971277.640000001</v>
      </c>
      <c r="F2237" s="2">
        <v>0</v>
      </c>
    </row>
    <row r="2238" spans="1:6" x14ac:dyDescent="0.25">
      <c r="A2238" s="4">
        <v>44557</v>
      </c>
      <c r="B2238" t="s">
        <v>12</v>
      </c>
      <c r="C2238" t="s">
        <v>489</v>
      </c>
      <c r="D2238" s="2">
        <v>0</v>
      </c>
      <c r="E2238" s="2">
        <v>-32.520000000000003</v>
      </c>
      <c r="F2238" s="2">
        <v>0</v>
      </c>
    </row>
    <row r="2239" spans="1:6" x14ac:dyDescent="0.25">
      <c r="A2239" s="4">
        <v>44557</v>
      </c>
      <c r="B2239" t="s">
        <v>12</v>
      </c>
      <c r="C2239" t="s">
        <v>838</v>
      </c>
      <c r="D2239" s="2">
        <v>0</v>
      </c>
      <c r="E2239" s="2">
        <v>-446.5</v>
      </c>
      <c r="F2239" s="2">
        <v>0</v>
      </c>
    </row>
    <row r="2240" spans="1:6" x14ac:dyDescent="0.25">
      <c r="A2240" s="4">
        <v>44557</v>
      </c>
      <c r="B2240" t="s">
        <v>12</v>
      </c>
      <c r="C2240" t="s">
        <v>1593</v>
      </c>
      <c r="D2240" s="2">
        <v>16345702.779999999</v>
      </c>
      <c r="E2240" s="2">
        <v>0</v>
      </c>
      <c r="F2240" s="2">
        <v>0</v>
      </c>
    </row>
    <row r="2241" spans="1:6" x14ac:dyDescent="0.25">
      <c r="A2241" s="4">
        <v>44557</v>
      </c>
      <c r="B2241" t="s">
        <v>12</v>
      </c>
      <c r="C2241" t="s">
        <v>1594</v>
      </c>
      <c r="D2241" s="2">
        <v>97771.89</v>
      </c>
      <c r="E2241" s="2">
        <v>0</v>
      </c>
      <c r="F2241" s="2">
        <v>0</v>
      </c>
    </row>
    <row r="2242" spans="1:6" x14ac:dyDescent="0.25">
      <c r="A2242" s="4">
        <v>44557</v>
      </c>
      <c r="B2242" t="s">
        <v>12</v>
      </c>
      <c r="C2242" t="s">
        <v>1595</v>
      </c>
      <c r="D2242" s="2">
        <v>77817.37</v>
      </c>
      <c r="E2242" s="2">
        <v>0</v>
      </c>
      <c r="F2242" s="2">
        <v>0</v>
      </c>
    </row>
    <row r="2243" spans="1:6" x14ac:dyDescent="0.25">
      <c r="A2243" s="4">
        <v>44557</v>
      </c>
      <c r="B2243" t="s">
        <v>12</v>
      </c>
      <c r="C2243" t="s">
        <v>1596</v>
      </c>
      <c r="D2243" s="2">
        <v>2988102.06</v>
      </c>
      <c r="E2243" s="2">
        <v>0</v>
      </c>
      <c r="F2243" s="2">
        <v>0</v>
      </c>
    </row>
    <row r="2244" spans="1:6" x14ac:dyDescent="0.25">
      <c r="A2244" s="4">
        <v>44557</v>
      </c>
      <c r="B2244" t="s">
        <v>12</v>
      </c>
      <c r="C2244" t="s">
        <v>1597</v>
      </c>
      <c r="D2244" s="2">
        <v>462365.68</v>
      </c>
      <c r="E2244" s="2">
        <v>0</v>
      </c>
      <c r="F2244" s="2">
        <v>0</v>
      </c>
    </row>
    <row r="2245" spans="1:6" x14ac:dyDescent="0.25">
      <c r="A2245" s="4">
        <v>44557</v>
      </c>
      <c r="B2245" t="s">
        <v>12</v>
      </c>
      <c r="C2245" t="s">
        <v>29</v>
      </c>
      <c r="D2245" s="2">
        <v>0</v>
      </c>
      <c r="E2245" s="2">
        <v>0</v>
      </c>
      <c r="F2245" s="2">
        <v>30000</v>
      </c>
    </row>
    <row r="2246" spans="1:6" x14ac:dyDescent="0.25">
      <c r="A2246" s="4">
        <v>44557</v>
      </c>
      <c r="B2246" t="s">
        <v>12</v>
      </c>
      <c r="C2246" t="s">
        <v>32</v>
      </c>
      <c r="D2246" s="2">
        <v>0</v>
      </c>
      <c r="E2246" s="2">
        <v>0</v>
      </c>
      <c r="F2246" s="2">
        <v>30000</v>
      </c>
    </row>
    <row r="2247" spans="1:6" x14ac:dyDescent="0.25">
      <c r="A2247" s="4">
        <v>44558</v>
      </c>
      <c r="B2247" t="s">
        <v>12</v>
      </c>
      <c r="C2247" t="s">
        <v>1598</v>
      </c>
      <c r="D2247" s="2">
        <v>0.71</v>
      </c>
      <c r="E2247" s="2">
        <v>0</v>
      </c>
      <c r="F2247" s="2">
        <v>0</v>
      </c>
    </row>
    <row r="2248" spans="1:6" x14ac:dyDescent="0.25">
      <c r="A2248" s="4">
        <v>44558</v>
      </c>
      <c r="B2248" t="s">
        <v>12</v>
      </c>
      <c r="C2248" t="s">
        <v>1599</v>
      </c>
      <c r="D2248" s="2">
        <v>0</v>
      </c>
      <c r="E2248" s="2">
        <v>-20211570.079999998</v>
      </c>
      <c r="F2248" s="2">
        <v>0</v>
      </c>
    </row>
    <row r="2249" spans="1:6" x14ac:dyDescent="0.25">
      <c r="A2249" s="4">
        <v>44558</v>
      </c>
      <c r="B2249" t="s">
        <v>12</v>
      </c>
      <c r="C2249" t="s">
        <v>1600</v>
      </c>
      <c r="D2249" s="2">
        <v>19978210.239999998</v>
      </c>
      <c r="E2249" s="2">
        <v>0</v>
      </c>
      <c r="F2249" s="2">
        <v>0</v>
      </c>
    </row>
    <row r="2250" spans="1:6" x14ac:dyDescent="0.25">
      <c r="A2250" s="4">
        <v>44558</v>
      </c>
      <c r="B2250" t="s">
        <v>12</v>
      </c>
      <c r="C2250" t="s">
        <v>1601</v>
      </c>
      <c r="D2250" s="2">
        <v>233359.13</v>
      </c>
      <c r="E2250" s="2">
        <v>0</v>
      </c>
      <c r="F2250" s="2">
        <v>0</v>
      </c>
    </row>
    <row r="2251" spans="1:6" x14ac:dyDescent="0.25">
      <c r="A2251" s="4">
        <v>44558</v>
      </c>
      <c r="B2251" t="s">
        <v>12</v>
      </c>
      <c r="C2251" t="s">
        <v>29</v>
      </c>
      <c r="D2251" s="2">
        <v>0</v>
      </c>
      <c r="E2251" s="2">
        <v>0</v>
      </c>
      <c r="F2251" s="2">
        <v>30000</v>
      </c>
    </row>
    <row r="2252" spans="1:6" x14ac:dyDescent="0.25">
      <c r="A2252" s="4">
        <v>44558</v>
      </c>
      <c r="B2252" t="s">
        <v>12</v>
      </c>
      <c r="C2252" t="s">
        <v>32</v>
      </c>
      <c r="D2252" s="2">
        <v>0</v>
      </c>
      <c r="E2252" s="2">
        <v>0</v>
      </c>
      <c r="F2252" s="2">
        <v>30000</v>
      </c>
    </row>
    <row r="2253" spans="1:6" x14ac:dyDescent="0.25">
      <c r="A2253" s="4">
        <v>44559</v>
      </c>
      <c r="B2253" t="s">
        <v>12</v>
      </c>
      <c r="C2253" t="s">
        <v>1602</v>
      </c>
      <c r="D2253" s="2">
        <v>0</v>
      </c>
      <c r="E2253" s="2">
        <v>-20218586.100000001</v>
      </c>
      <c r="F2253" s="2">
        <v>0</v>
      </c>
    </row>
    <row r="2254" spans="1:6" x14ac:dyDescent="0.25">
      <c r="A2254" s="4">
        <v>44559</v>
      </c>
      <c r="B2254" t="s">
        <v>12</v>
      </c>
      <c r="C2254" t="s">
        <v>1603</v>
      </c>
      <c r="D2254" s="2">
        <v>20218586.100000001</v>
      </c>
      <c r="E2254" s="2">
        <v>0</v>
      </c>
      <c r="F2254" s="2">
        <v>0</v>
      </c>
    </row>
    <row r="2255" spans="1:6" x14ac:dyDescent="0.25">
      <c r="A2255" s="4">
        <v>44559</v>
      </c>
      <c r="B2255" t="s">
        <v>12</v>
      </c>
      <c r="C2255" t="s">
        <v>29</v>
      </c>
      <c r="D2255" s="2">
        <v>0</v>
      </c>
      <c r="E2255" s="2">
        <v>0</v>
      </c>
      <c r="F2255" s="2">
        <v>30000</v>
      </c>
    </row>
    <row r="2256" spans="1:6" x14ac:dyDescent="0.25">
      <c r="A2256" s="4">
        <v>44559</v>
      </c>
      <c r="B2256" t="s">
        <v>12</v>
      </c>
      <c r="C2256" t="s">
        <v>32</v>
      </c>
      <c r="D2256" s="2">
        <v>0</v>
      </c>
      <c r="E2256" s="2">
        <v>0</v>
      </c>
      <c r="F2256" s="2">
        <v>30000</v>
      </c>
    </row>
    <row r="2257" spans="1:6" x14ac:dyDescent="0.25">
      <c r="A2257" s="4">
        <v>44560</v>
      </c>
      <c r="B2257" t="s">
        <v>12</v>
      </c>
      <c r="C2257" t="s">
        <v>1604</v>
      </c>
      <c r="D2257" s="2">
        <v>0.76</v>
      </c>
      <c r="E2257" s="2">
        <v>0</v>
      </c>
      <c r="F2257" s="2">
        <v>0</v>
      </c>
    </row>
    <row r="2258" spans="1:6" x14ac:dyDescent="0.25">
      <c r="A2258" s="4">
        <v>44560</v>
      </c>
      <c r="B2258" t="s">
        <v>12</v>
      </c>
      <c r="C2258" t="s">
        <v>1605</v>
      </c>
      <c r="D2258" s="2">
        <v>0</v>
      </c>
      <c r="E2258" s="2">
        <v>-20203801.579999998</v>
      </c>
      <c r="F2258" s="2">
        <v>0</v>
      </c>
    </row>
    <row r="2259" spans="1:6" x14ac:dyDescent="0.25">
      <c r="A2259" s="4">
        <v>44560</v>
      </c>
      <c r="B2259" t="s">
        <v>12</v>
      </c>
      <c r="C2259" t="s">
        <v>1606</v>
      </c>
      <c r="D2259" s="2">
        <v>0</v>
      </c>
      <c r="E2259" s="2">
        <v>-21803.74</v>
      </c>
      <c r="F2259" s="2">
        <v>0</v>
      </c>
    </row>
    <row r="2260" spans="1:6" x14ac:dyDescent="0.25">
      <c r="A2260" s="4">
        <v>44560</v>
      </c>
      <c r="B2260" t="s">
        <v>12</v>
      </c>
      <c r="C2260" t="s">
        <v>1607</v>
      </c>
      <c r="D2260" s="2">
        <v>20225604.559999999</v>
      </c>
      <c r="E2260" s="2">
        <v>0</v>
      </c>
      <c r="F2260" s="2">
        <v>0</v>
      </c>
    </row>
    <row r="2261" spans="1:6" x14ac:dyDescent="0.25">
      <c r="A2261" s="4">
        <v>44560</v>
      </c>
      <c r="B2261" t="s">
        <v>12</v>
      </c>
      <c r="C2261" t="s">
        <v>29</v>
      </c>
      <c r="D2261" s="2">
        <v>0</v>
      </c>
      <c r="E2261" s="2">
        <v>0</v>
      </c>
      <c r="F2261" s="2">
        <v>30000</v>
      </c>
    </row>
    <row r="2262" spans="1:6" x14ac:dyDescent="0.25">
      <c r="A2262" s="4">
        <v>44560</v>
      </c>
      <c r="B2262" t="s">
        <v>12</v>
      </c>
      <c r="C2262" t="s">
        <v>32</v>
      </c>
      <c r="D2262" s="2">
        <v>0</v>
      </c>
      <c r="E2262" s="2">
        <v>0</v>
      </c>
      <c r="F2262" s="2">
        <v>30000</v>
      </c>
    </row>
    <row r="2263" spans="1:6" x14ac:dyDescent="0.25">
      <c r="A2263" s="4">
        <v>44561</v>
      </c>
      <c r="B2263" t="s">
        <v>12</v>
      </c>
      <c r="C2263" t="s">
        <v>1608</v>
      </c>
      <c r="D2263" s="2">
        <v>0</v>
      </c>
      <c r="E2263" s="2">
        <v>-20210814.899999999</v>
      </c>
      <c r="F2263" s="2">
        <v>0</v>
      </c>
    </row>
    <row r="2264" spans="1:6" x14ac:dyDescent="0.25">
      <c r="A2264" s="4">
        <v>44561</v>
      </c>
      <c r="B2264" t="s">
        <v>12</v>
      </c>
      <c r="C2264" t="s">
        <v>1609</v>
      </c>
      <c r="D2264" s="2">
        <v>20210814.899999999</v>
      </c>
      <c r="E2264" s="2">
        <v>0</v>
      </c>
      <c r="F2264" s="2">
        <v>0</v>
      </c>
    </row>
    <row r="2265" spans="1:6" x14ac:dyDescent="0.25">
      <c r="A2265" s="4">
        <v>44561</v>
      </c>
      <c r="B2265" t="s">
        <v>12</v>
      </c>
      <c r="C2265" t="s">
        <v>29</v>
      </c>
      <c r="D2265" s="2">
        <v>0</v>
      </c>
      <c r="E2265" s="2">
        <v>0</v>
      </c>
      <c r="F2265" s="2">
        <v>30000</v>
      </c>
    </row>
    <row r="2266" spans="1:6" x14ac:dyDescent="0.25">
      <c r="A2266" s="4">
        <v>44561</v>
      </c>
      <c r="B2266" t="s">
        <v>12</v>
      </c>
      <c r="C2266" t="s">
        <v>32</v>
      </c>
      <c r="D2266" s="2">
        <v>0</v>
      </c>
      <c r="E2266" s="2">
        <v>0</v>
      </c>
      <c r="F2266" s="2">
        <v>30000</v>
      </c>
    </row>
    <row r="2267" spans="1:6" x14ac:dyDescent="0.25">
      <c r="A2267" s="4">
        <v>44564</v>
      </c>
      <c r="B2267" t="s">
        <v>12</v>
      </c>
      <c r="C2267" t="s">
        <v>1610</v>
      </c>
      <c r="D2267" s="2">
        <v>0</v>
      </c>
      <c r="E2267" s="2">
        <v>-20217830.66</v>
      </c>
      <c r="F2267" s="2">
        <v>0</v>
      </c>
    </row>
    <row r="2268" spans="1:6" x14ac:dyDescent="0.25">
      <c r="A2268" s="4">
        <v>44564</v>
      </c>
      <c r="B2268" t="s">
        <v>12</v>
      </c>
      <c r="C2268" t="s">
        <v>1611</v>
      </c>
      <c r="D2268" s="2">
        <v>20217830.66</v>
      </c>
      <c r="E2268" s="2">
        <v>0</v>
      </c>
      <c r="F2268" s="2">
        <v>0</v>
      </c>
    </row>
    <row r="2269" spans="1:6" x14ac:dyDescent="0.25">
      <c r="A2269" s="4">
        <v>44564</v>
      </c>
      <c r="B2269" t="s">
        <v>12</v>
      </c>
      <c r="C2269" t="s">
        <v>29</v>
      </c>
      <c r="D2269" s="2">
        <v>0</v>
      </c>
      <c r="E2269" s="2">
        <v>0</v>
      </c>
      <c r="F2269" s="2">
        <v>30000</v>
      </c>
    </row>
    <row r="2270" spans="1:6" x14ac:dyDescent="0.25">
      <c r="A2270" s="4">
        <v>44564</v>
      </c>
      <c r="B2270" t="s">
        <v>12</v>
      </c>
      <c r="C2270" t="s">
        <v>32</v>
      </c>
      <c r="D2270" s="2">
        <v>0</v>
      </c>
      <c r="E2270" s="2">
        <v>0</v>
      </c>
      <c r="F2270" s="2">
        <v>30000</v>
      </c>
    </row>
    <row r="2271" spans="1:6" x14ac:dyDescent="0.25">
      <c r="A2271" s="4">
        <v>44565</v>
      </c>
      <c r="B2271" t="s">
        <v>12</v>
      </c>
      <c r="C2271" t="s">
        <v>1612</v>
      </c>
      <c r="D2271" s="2">
        <v>0</v>
      </c>
      <c r="E2271" s="2">
        <v>-20224848.859999999</v>
      </c>
      <c r="F2271" s="2">
        <v>0</v>
      </c>
    </row>
    <row r="2272" spans="1:6" x14ac:dyDescent="0.25">
      <c r="A2272" s="4">
        <v>44565</v>
      </c>
      <c r="B2272" t="s">
        <v>12</v>
      </c>
      <c r="C2272" t="s">
        <v>1613</v>
      </c>
      <c r="D2272" s="2">
        <v>20224848.859999999</v>
      </c>
      <c r="E2272" s="2">
        <v>0</v>
      </c>
      <c r="F2272" s="2">
        <v>0</v>
      </c>
    </row>
    <row r="2273" spans="1:6" x14ac:dyDescent="0.25">
      <c r="A2273" s="4">
        <v>44565</v>
      </c>
      <c r="B2273" t="s">
        <v>12</v>
      </c>
      <c r="C2273" t="s">
        <v>29</v>
      </c>
      <c r="D2273" s="2">
        <v>0</v>
      </c>
      <c r="E2273" s="2">
        <v>0</v>
      </c>
      <c r="F2273" s="2">
        <v>30000</v>
      </c>
    </row>
    <row r="2274" spans="1:6" x14ac:dyDescent="0.25">
      <c r="A2274" s="4">
        <v>44565</v>
      </c>
      <c r="B2274" t="s">
        <v>12</v>
      </c>
      <c r="C2274" t="s">
        <v>32</v>
      </c>
      <c r="D2274" s="2">
        <v>0</v>
      </c>
      <c r="E2274" s="2">
        <v>0</v>
      </c>
      <c r="F2274" s="2">
        <v>30000</v>
      </c>
    </row>
    <row r="2275" spans="1:6" x14ac:dyDescent="0.25">
      <c r="A2275" s="4">
        <v>44566</v>
      </c>
      <c r="B2275" t="s">
        <v>12</v>
      </c>
      <c r="C2275" t="s">
        <v>1614</v>
      </c>
      <c r="D2275" s="2">
        <v>0</v>
      </c>
      <c r="E2275" s="2">
        <v>-20231869.48</v>
      </c>
      <c r="F2275" s="2">
        <v>0</v>
      </c>
    </row>
    <row r="2276" spans="1:6" x14ac:dyDescent="0.25">
      <c r="A2276" s="4">
        <v>44566</v>
      </c>
      <c r="B2276" t="s">
        <v>12</v>
      </c>
      <c r="C2276" t="s">
        <v>1615</v>
      </c>
      <c r="D2276" s="2">
        <v>20231869.48</v>
      </c>
      <c r="E2276" s="2">
        <v>0</v>
      </c>
      <c r="F2276" s="2">
        <v>0</v>
      </c>
    </row>
    <row r="2277" spans="1:6" x14ac:dyDescent="0.25">
      <c r="A2277" s="4">
        <v>44566</v>
      </c>
      <c r="B2277" t="s">
        <v>12</v>
      </c>
      <c r="C2277" t="s">
        <v>29</v>
      </c>
      <c r="D2277" s="2">
        <v>0</v>
      </c>
      <c r="E2277" s="2">
        <v>0</v>
      </c>
      <c r="F2277" s="2">
        <v>30000</v>
      </c>
    </row>
    <row r="2278" spans="1:6" x14ac:dyDescent="0.25">
      <c r="A2278" s="4">
        <v>44566</v>
      </c>
      <c r="B2278" t="s">
        <v>12</v>
      </c>
      <c r="C2278" t="s">
        <v>32</v>
      </c>
      <c r="D2278" s="2">
        <v>0</v>
      </c>
      <c r="E2278" s="2">
        <v>0</v>
      </c>
      <c r="F2278" s="2">
        <v>30000</v>
      </c>
    </row>
    <row r="2279" spans="1:6" x14ac:dyDescent="0.25">
      <c r="A2279" s="4">
        <v>44567</v>
      </c>
      <c r="B2279" t="s">
        <v>12</v>
      </c>
      <c r="C2279" t="s">
        <v>1616</v>
      </c>
      <c r="D2279" s="2">
        <v>0</v>
      </c>
      <c r="E2279" s="2">
        <v>-20238892.550000001</v>
      </c>
      <c r="F2279" s="2">
        <v>0</v>
      </c>
    </row>
    <row r="2280" spans="1:6" x14ac:dyDescent="0.25">
      <c r="A2280" s="4">
        <v>44567</v>
      </c>
      <c r="B2280" t="s">
        <v>12</v>
      </c>
      <c r="C2280" t="s">
        <v>1617</v>
      </c>
      <c r="D2280" s="2">
        <v>20238892.550000001</v>
      </c>
      <c r="E2280" s="2">
        <v>0</v>
      </c>
      <c r="F2280" s="2">
        <v>0</v>
      </c>
    </row>
    <row r="2281" spans="1:6" x14ac:dyDescent="0.25">
      <c r="A2281" s="4">
        <v>44567</v>
      </c>
      <c r="B2281" t="s">
        <v>12</v>
      </c>
      <c r="C2281" t="s">
        <v>29</v>
      </c>
      <c r="D2281" s="2">
        <v>0</v>
      </c>
      <c r="E2281" s="2">
        <v>0</v>
      </c>
      <c r="F2281" s="2">
        <v>30000</v>
      </c>
    </row>
    <row r="2282" spans="1:6" x14ac:dyDescent="0.25">
      <c r="A2282" s="4">
        <v>44567</v>
      </c>
      <c r="B2282" t="s">
        <v>12</v>
      </c>
      <c r="C2282" t="s">
        <v>32</v>
      </c>
      <c r="D2282" s="2">
        <v>0</v>
      </c>
      <c r="E2282" s="2">
        <v>0</v>
      </c>
      <c r="F2282" s="2">
        <v>30000</v>
      </c>
    </row>
    <row r="2283" spans="1:6" x14ac:dyDescent="0.25">
      <c r="A2283" s="4">
        <v>44568</v>
      </c>
      <c r="B2283" t="s">
        <v>12</v>
      </c>
      <c r="C2283" t="s">
        <v>937</v>
      </c>
      <c r="D2283" s="2">
        <v>8.8800000000000008</v>
      </c>
      <c r="E2283" s="2">
        <v>0</v>
      </c>
      <c r="F2283" s="2">
        <v>0</v>
      </c>
    </row>
    <row r="2284" spans="1:6" x14ac:dyDescent="0.25">
      <c r="A2284" s="4">
        <v>44568</v>
      </c>
      <c r="B2284" t="s">
        <v>12</v>
      </c>
      <c r="C2284" t="s">
        <v>937</v>
      </c>
      <c r="D2284" s="2">
        <v>0</v>
      </c>
      <c r="E2284" s="2">
        <v>-44.4</v>
      </c>
      <c r="F2284" s="2">
        <v>0</v>
      </c>
    </row>
    <row r="2285" spans="1:6" x14ac:dyDescent="0.25">
      <c r="A2285" s="4">
        <v>44568</v>
      </c>
      <c r="B2285" t="s">
        <v>12</v>
      </c>
      <c r="C2285" t="s">
        <v>1618</v>
      </c>
      <c r="D2285" s="2">
        <v>0</v>
      </c>
      <c r="E2285" s="2">
        <v>-20243845.489999998</v>
      </c>
      <c r="F2285" s="2">
        <v>0</v>
      </c>
    </row>
    <row r="2286" spans="1:6" x14ac:dyDescent="0.25">
      <c r="A2286" s="4">
        <v>44568</v>
      </c>
      <c r="B2286" t="s">
        <v>12</v>
      </c>
      <c r="C2286" t="s">
        <v>1619</v>
      </c>
      <c r="D2286" s="2">
        <v>23655.24</v>
      </c>
      <c r="E2286" s="2">
        <v>0</v>
      </c>
      <c r="F2286" s="2">
        <v>0</v>
      </c>
    </row>
    <row r="2287" spans="1:6" x14ac:dyDescent="0.25">
      <c r="A2287" s="4">
        <v>44568</v>
      </c>
      <c r="B2287" t="s">
        <v>12</v>
      </c>
      <c r="C2287" t="s">
        <v>1620</v>
      </c>
      <c r="D2287" s="2">
        <v>61281.52</v>
      </c>
      <c r="E2287" s="2">
        <v>0</v>
      </c>
      <c r="F2287" s="2">
        <v>0</v>
      </c>
    </row>
    <row r="2288" spans="1:6" x14ac:dyDescent="0.25">
      <c r="A2288" s="4">
        <v>44568</v>
      </c>
      <c r="B2288" t="s">
        <v>12</v>
      </c>
      <c r="C2288" t="s">
        <v>1621</v>
      </c>
      <c r="D2288" s="2">
        <v>20245918.059999999</v>
      </c>
      <c r="E2288" s="2">
        <v>0</v>
      </c>
      <c r="F2288" s="2">
        <v>0</v>
      </c>
    </row>
    <row r="2289" spans="1:6" x14ac:dyDescent="0.25">
      <c r="A2289" s="4">
        <v>44568</v>
      </c>
      <c r="B2289" t="s">
        <v>12</v>
      </c>
      <c r="C2289" t="s">
        <v>328</v>
      </c>
      <c r="D2289" s="2">
        <v>0</v>
      </c>
      <c r="E2289" s="2">
        <v>-124.25</v>
      </c>
      <c r="F2289" s="2">
        <v>0</v>
      </c>
    </row>
    <row r="2290" spans="1:6" x14ac:dyDescent="0.25">
      <c r="A2290" s="4">
        <v>44568</v>
      </c>
      <c r="B2290" t="s">
        <v>12</v>
      </c>
      <c r="C2290" t="s">
        <v>329</v>
      </c>
      <c r="D2290" s="2">
        <v>0</v>
      </c>
      <c r="E2290" s="2">
        <v>-1656.64</v>
      </c>
      <c r="F2290" s="2">
        <v>0</v>
      </c>
    </row>
    <row r="2291" spans="1:6" x14ac:dyDescent="0.25">
      <c r="A2291" s="4">
        <v>44568</v>
      </c>
      <c r="B2291" t="s">
        <v>12</v>
      </c>
      <c r="C2291" t="s">
        <v>350</v>
      </c>
      <c r="D2291" s="2">
        <v>0</v>
      </c>
      <c r="E2291" s="2">
        <v>-82832.2</v>
      </c>
      <c r="F2291" s="2">
        <v>0</v>
      </c>
    </row>
    <row r="2292" spans="1:6" x14ac:dyDescent="0.25">
      <c r="A2292" s="4">
        <v>44568</v>
      </c>
      <c r="B2292" t="s">
        <v>12</v>
      </c>
      <c r="C2292" t="s">
        <v>330</v>
      </c>
      <c r="D2292" s="2">
        <v>0</v>
      </c>
      <c r="E2292" s="2">
        <v>-2360.7199999999998</v>
      </c>
      <c r="F2292" s="2">
        <v>0</v>
      </c>
    </row>
    <row r="2293" spans="1:6" x14ac:dyDescent="0.25">
      <c r="A2293" s="4">
        <v>44568</v>
      </c>
      <c r="B2293" t="s">
        <v>12</v>
      </c>
      <c r="C2293" t="s">
        <v>29</v>
      </c>
      <c r="D2293" s="2">
        <v>0</v>
      </c>
      <c r="E2293" s="2">
        <v>0</v>
      </c>
      <c r="F2293" s="2">
        <v>30000</v>
      </c>
    </row>
    <row r="2294" spans="1:6" x14ac:dyDescent="0.25">
      <c r="A2294" s="4">
        <v>44568</v>
      </c>
      <c r="B2294" t="s">
        <v>12</v>
      </c>
      <c r="C2294" t="s">
        <v>32</v>
      </c>
      <c r="D2294" s="2">
        <v>0</v>
      </c>
      <c r="E2294" s="2">
        <v>0</v>
      </c>
      <c r="F2294" s="2">
        <v>30000</v>
      </c>
    </row>
    <row r="2295" spans="1:6" x14ac:dyDescent="0.25">
      <c r="A2295" s="4">
        <v>44571</v>
      </c>
      <c r="B2295" t="s">
        <v>12</v>
      </c>
      <c r="C2295" t="s">
        <v>1622</v>
      </c>
      <c r="D2295" s="2">
        <v>0</v>
      </c>
      <c r="E2295" s="2">
        <v>-20327574.100000001</v>
      </c>
      <c r="F2295" s="2">
        <v>0</v>
      </c>
    </row>
    <row r="2296" spans="1:6" x14ac:dyDescent="0.25">
      <c r="A2296" s="4">
        <v>44571</v>
      </c>
      <c r="B2296" t="s">
        <v>12</v>
      </c>
      <c r="C2296" t="s">
        <v>1136</v>
      </c>
      <c r="D2296" s="2">
        <v>44262.82</v>
      </c>
      <c r="E2296" s="2">
        <v>0</v>
      </c>
      <c r="F2296" s="2">
        <v>0</v>
      </c>
    </row>
    <row r="2297" spans="1:6" x14ac:dyDescent="0.25">
      <c r="A2297" s="4">
        <v>44571</v>
      </c>
      <c r="B2297" t="s">
        <v>12</v>
      </c>
      <c r="C2297" t="s">
        <v>1528</v>
      </c>
      <c r="D2297" s="2">
        <v>32438.560000000001</v>
      </c>
      <c r="E2297" s="2">
        <v>0</v>
      </c>
      <c r="F2297" s="2">
        <v>0</v>
      </c>
    </row>
    <row r="2298" spans="1:6" x14ac:dyDescent="0.25">
      <c r="A2298" s="4">
        <v>44571</v>
      </c>
      <c r="B2298" t="s">
        <v>12</v>
      </c>
      <c r="C2298" t="s">
        <v>1623</v>
      </c>
      <c r="D2298" s="2">
        <v>20250872.719999999</v>
      </c>
      <c r="E2298" s="2">
        <v>0</v>
      </c>
      <c r="F2298" s="2">
        <v>0</v>
      </c>
    </row>
    <row r="2299" spans="1:6" x14ac:dyDescent="0.25">
      <c r="A2299" s="4">
        <v>44571</v>
      </c>
      <c r="B2299" t="s">
        <v>12</v>
      </c>
      <c r="C2299" t="s">
        <v>29</v>
      </c>
      <c r="D2299" s="2">
        <v>0</v>
      </c>
      <c r="E2299" s="2">
        <v>0</v>
      </c>
      <c r="F2299" s="2">
        <v>30000</v>
      </c>
    </row>
    <row r="2300" spans="1:6" x14ac:dyDescent="0.25">
      <c r="A2300" s="4">
        <v>44571</v>
      </c>
      <c r="B2300" t="s">
        <v>12</v>
      </c>
      <c r="C2300" t="s">
        <v>32</v>
      </c>
      <c r="D2300" s="2">
        <v>0</v>
      </c>
      <c r="E2300" s="2">
        <v>0</v>
      </c>
      <c r="F2300" s="2">
        <v>30000</v>
      </c>
    </row>
    <row r="2301" spans="1:6" x14ac:dyDescent="0.25">
      <c r="A2301" s="4">
        <v>44572</v>
      </c>
      <c r="B2301" t="s">
        <v>12</v>
      </c>
      <c r="C2301" t="s">
        <v>1624</v>
      </c>
      <c r="D2301" s="2">
        <v>0</v>
      </c>
      <c r="E2301" s="2">
        <v>-20334630.379999999</v>
      </c>
      <c r="F2301" s="2">
        <v>0</v>
      </c>
    </row>
    <row r="2302" spans="1:6" x14ac:dyDescent="0.25">
      <c r="A2302" s="4">
        <v>44572</v>
      </c>
      <c r="B2302" t="s">
        <v>12</v>
      </c>
      <c r="C2302" t="s">
        <v>939</v>
      </c>
      <c r="D2302" s="2">
        <v>0</v>
      </c>
      <c r="E2302" s="2">
        <v>-44.4</v>
      </c>
      <c r="F2302" s="2">
        <v>0</v>
      </c>
    </row>
    <row r="2303" spans="1:6" x14ac:dyDescent="0.25">
      <c r="A2303" s="4">
        <v>44572</v>
      </c>
      <c r="B2303" t="s">
        <v>12</v>
      </c>
      <c r="C2303" t="s">
        <v>1625</v>
      </c>
      <c r="D2303" s="2">
        <v>44.4</v>
      </c>
      <c r="E2303" s="2">
        <v>0</v>
      </c>
      <c r="F2303" s="2">
        <v>0</v>
      </c>
    </row>
    <row r="2304" spans="1:6" x14ac:dyDescent="0.25">
      <c r="A2304" s="4">
        <v>44572</v>
      </c>
      <c r="B2304" t="s">
        <v>12</v>
      </c>
      <c r="C2304" t="s">
        <v>1626</v>
      </c>
      <c r="D2304" s="2">
        <v>20334630.379999999</v>
      </c>
      <c r="E2304" s="2">
        <v>0</v>
      </c>
      <c r="F2304" s="2">
        <v>0</v>
      </c>
    </row>
    <row r="2305" spans="1:6" x14ac:dyDescent="0.25">
      <c r="A2305" s="4">
        <v>44572</v>
      </c>
      <c r="B2305" t="s">
        <v>12</v>
      </c>
      <c r="C2305" t="s">
        <v>29</v>
      </c>
      <c r="D2305" s="2">
        <v>0</v>
      </c>
      <c r="E2305" s="2">
        <v>0</v>
      </c>
      <c r="F2305" s="2">
        <v>30000</v>
      </c>
    </row>
    <row r="2306" spans="1:6" x14ac:dyDescent="0.25">
      <c r="A2306" s="4">
        <v>44572</v>
      </c>
      <c r="B2306" t="s">
        <v>12</v>
      </c>
      <c r="C2306" t="s">
        <v>32</v>
      </c>
      <c r="D2306" s="2">
        <v>0</v>
      </c>
      <c r="E2306" s="2">
        <v>0</v>
      </c>
      <c r="F2306" s="2">
        <v>30000</v>
      </c>
    </row>
    <row r="2307" spans="1:6" x14ac:dyDescent="0.25">
      <c r="A2307" s="4">
        <v>44573</v>
      </c>
      <c r="B2307" t="s">
        <v>12</v>
      </c>
      <c r="C2307" t="s">
        <v>1627</v>
      </c>
      <c r="D2307" s="2">
        <v>0</v>
      </c>
      <c r="E2307" s="2">
        <v>-20341689.120000001</v>
      </c>
      <c r="F2307" s="2">
        <v>0</v>
      </c>
    </row>
    <row r="2308" spans="1:6" x14ac:dyDescent="0.25">
      <c r="A2308" s="4">
        <v>44573</v>
      </c>
      <c r="B2308" t="s">
        <v>12</v>
      </c>
      <c r="C2308" t="s">
        <v>1628</v>
      </c>
      <c r="D2308" s="2">
        <v>20341689.120000001</v>
      </c>
      <c r="E2308" s="2">
        <v>0</v>
      </c>
      <c r="F2308" s="2">
        <v>0</v>
      </c>
    </row>
    <row r="2309" spans="1:6" x14ac:dyDescent="0.25">
      <c r="A2309" s="4">
        <v>44573</v>
      </c>
      <c r="B2309" t="s">
        <v>12</v>
      </c>
      <c r="C2309" t="s">
        <v>29</v>
      </c>
      <c r="D2309" s="2">
        <v>0</v>
      </c>
      <c r="E2309" s="2">
        <v>0</v>
      </c>
      <c r="F2309" s="2">
        <v>30000</v>
      </c>
    </row>
    <row r="2310" spans="1:6" x14ac:dyDescent="0.25">
      <c r="A2310" s="4">
        <v>44573</v>
      </c>
      <c r="B2310" t="s">
        <v>12</v>
      </c>
      <c r="C2310" t="s">
        <v>32</v>
      </c>
      <c r="D2310" s="2">
        <v>0</v>
      </c>
      <c r="E2310" s="2">
        <v>0</v>
      </c>
      <c r="F2310" s="2">
        <v>30000</v>
      </c>
    </row>
    <row r="2311" spans="1:6" x14ac:dyDescent="0.25">
      <c r="A2311" s="4">
        <v>44574</v>
      </c>
      <c r="B2311" t="s">
        <v>12</v>
      </c>
      <c r="C2311" t="s">
        <v>1629</v>
      </c>
      <c r="D2311" s="2">
        <v>0</v>
      </c>
      <c r="E2311" s="2">
        <v>-20767582.600000001</v>
      </c>
      <c r="F2311" s="2">
        <v>0</v>
      </c>
    </row>
    <row r="2312" spans="1:6" x14ac:dyDescent="0.25">
      <c r="A2312" s="4">
        <v>44574</v>
      </c>
      <c r="B2312" t="s">
        <v>12</v>
      </c>
      <c r="C2312" t="s">
        <v>1630</v>
      </c>
      <c r="D2312" s="2">
        <v>218562.8</v>
      </c>
      <c r="E2312" s="2">
        <v>0</v>
      </c>
      <c r="F2312" s="2">
        <v>0</v>
      </c>
    </row>
    <row r="2313" spans="1:6" x14ac:dyDescent="0.25">
      <c r="A2313" s="4">
        <v>44574</v>
      </c>
      <c r="B2313" t="s">
        <v>12</v>
      </c>
      <c r="C2313" t="s">
        <v>1631</v>
      </c>
      <c r="D2313" s="2">
        <v>200269.5</v>
      </c>
      <c r="E2313" s="2">
        <v>0</v>
      </c>
      <c r="F2313" s="2">
        <v>0</v>
      </c>
    </row>
    <row r="2314" spans="1:6" x14ac:dyDescent="0.25">
      <c r="A2314" s="4">
        <v>44574</v>
      </c>
      <c r="B2314" t="s">
        <v>12</v>
      </c>
      <c r="C2314" t="s">
        <v>1632</v>
      </c>
      <c r="D2314" s="2">
        <v>20348750.300000001</v>
      </c>
      <c r="E2314" s="2">
        <v>0</v>
      </c>
      <c r="F2314" s="2">
        <v>0</v>
      </c>
    </row>
    <row r="2315" spans="1:6" x14ac:dyDescent="0.25">
      <c r="A2315" s="4">
        <v>44574</v>
      </c>
      <c r="B2315" t="s">
        <v>12</v>
      </c>
      <c r="C2315" t="s">
        <v>29</v>
      </c>
      <c r="D2315" s="2">
        <v>0</v>
      </c>
      <c r="E2315" s="2">
        <v>0</v>
      </c>
      <c r="F2315" s="2">
        <v>30000</v>
      </c>
    </row>
    <row r="2316" spans="1:6" x14ac:dyDescent="0.25">
      <c r="A2316" s="4">
        <v>44574</v>
      </c>
      <c r="B2316" t="s">
        <v>12</v>
      </c>
      <c r="C2316" t="s">
        <v>32</v>
      </c>
      <c r="D2316" s="2">
        <v>0</v>
      </c>
      <c r="E2316" s="2">
        <v>0</v>
      </c>
      <c r="F2316" s="2">
        <v>30000</v>
      </c>
    </row>
    <row r="2317" spans="1:6" x14ac:dyDescent="0.25">
      <c r="A2317" s="4">
        <v>44575</v>
      </c>
      <c r="B2317" t="s">
        <v>12</v>
      </c>
      <c r="C2317" t="s">
        <v>1633</v>
      </c>
      <c r="D2317" s="2">
        <v>0</v>
      </c>
      <c r="E2317" s="2">
        <v>-20937106.539999999</v>
      </c>
      <c r="F2317" s="2">
        <v>0</v>
      </c>
    </row>
    <row r="2318" spans="1:6" x14ac:dyDescent="0.25">
      <c r="A2318" s="4">
        <v>44575</v>
      </c>
      <c r="B2318" t="s">
        <v>12</v>
      </c>
      <c r="C2318" t="s">
        <v>1063</v>
      </c>
      <c r="D2318" s="2">
        <v>74429.649999999994</v>
      </c>
      <c r="E2318" s="2">
        <v>0</v>
      </c>
      <c r="F2318" s="2">
        <v>0</v>
      </c>
    </row>
    <row r="2319" spans="1:6" x14ac:dyDescent="0.25">
      <c r="A2319" s="4">
        <v>44575</v>
      </c>
      <c r="B2319" t="s">
        <v>12</v>
      </c>
      <c r="C2319" t="s">
        <v>1634</v>
      </c>
      <c r="D2319" s="2">
        <v>35610.300000000003</v>
      </c>
      <c r="E2319" s="2">
        <v>0</v>
      </c>
      <c r="F2319" s="2">
        <v>0</v>
      </c>
    </row>
    <row r="2320" spans="1:6" x14ac:dyDescent="0.25">
      <c r="A2320" s="4">
        <v>44575</v>
      </c>
      <c r="B2320" t="s">
        <v>12</v>
      </c>
      <c r="C2320" t="s">
        <v>954</v>
      </c>
      <c r="D2320" s="2">
        <v>16998.62</v>
      </c>
      <c r="E2320" s="2">
        <v>0</v>
      </c>
      <c r="F2320" s="2">
        <v>0</v>
      </c>
    </row>
    <row r="2321" spans="1:6" x14ac:dyDescent="0.25">
      <c r="A2321" s="4">
        <v>44575</v>
      </c>
      <c r="B2321" t="s">
        <v>12</v>
      </c>
      <c r="C2321" t="s">
        <v>784</v>
      </c>
      <c r="D2321" s="2">
        <v>16320.82</v>
      </c>
      <c r="E2321" s="2">
        <v>0</v>
      </c>
      <c r="F2321" s="2">
        <v>0</v>
      </c>
    </row>
    <row r="2322" spans="1:6" x14ac:dyDescent="0.25">
      <c r="A2322" s="4">
        <v>44575</v>
      </c>
      <c r="B2322" t="s">
        <v>12</v>
      </c>
      <c r="C2322" t="s">
        <v>1635</v>
      </c>
      <c r="D2322" s="2">
        <v>18955.52</v>
      </c>
      <c r="E2322" s="2">
        <v>0</v>
      </c>
      <c r="F2322" s="2">
        <v>0</v>
      </c>
    </row>
    <row r="2323" spans="1:6" x14ac:dyDescent="0.25">
      <c r="A2323" s="4">
        <v>44575</v>
      </c>
      <c r="B2323" t="s">
        <v>12</v>
      </c>
      <c r="C2323" t="s">
        <v>1636</v>
      </c>
      <c r="D2323" s="2">
        <v>20774791.629999999</v>
      </c>
      <c r="E2323" s="2">
        <v>0</v>
      </c>
      <c r="F2323" s="2">
        <v>0</v>
      </c>
    </row>
    <row r="2324" spans="1:6" x14ac:dyDescent="0.25">
      <c r="A2324" s="4">
        <v>44575</v>
      </c>
      <c r="B2324" t="s">
        <v>12</v>
      </c>
      <c r="C2324" t="s">
        <v>29</v>
      </c>
      <c r="D2324" s="2">
        <v>0</v>
      </c>
      <c r="E2324" s="2">
        <v>0</v>
      </c>
      <c r="F2324" s="2">
        <v>30000</v>
      </c>
    </row>
    <row r="2325" spans="1:6" x14ac:dyDescent="0.25">
      <c r="A2325" s="4">
        <v>44575</v>
      </c>
      <c r="B2325" t="s">
        <v>12</v>
      </c>
      <c r="C2325" t="s">
        <v>32</v>
      </c>
      <c r="D2325" s="2">
        <v>0</v>
      </c>
      <c r="E2325" s="2">
        <v>0</v>
      </c>
      <c r="F2325" s="2">
        <v>30000</v>
      </c>
    </row>
    <row r="2326" spans="1:6" x14ac:dyDescent="0.25">
      <c r="A2326" s="4">
        <v>44578</v>
      </c>
      <c r="B2326" t="s">
        <v>12</v>
      </c>
      <c r="C2326" t="s">
        <v>1637</v>
      </c>
      <c r="D2326" s="2">
        <v>0</v>
      </c>
      <c r="E2326" s="2">
        <v>-21109479.210000001</v>
      </c>
      <c r="F2326" s="2">
        <v>0</v>
      </c>
    </row>
    <row r="2327" spans="1:6" x14ac:dyDescent="0.25">
      <c r="A2327" s="4">
        <v>44578</v>
      </c>
      <c r="B2327" t="s">
        <v>12</v>
      </c>
      <c r="C2327" t="s">
        <v>1638</v>
      </c>
      <c r="D2327" s="2">
        <v>165104.79999999999</v>
      </c>
      <c r="E2327" s="2">
        <v>0</v>
      </c>
      <c r="F2327" s="2">
        <v>0</v>
      </c>
    </row>
    <row r="2328" spans="1:6" x14ac:dyDescent="0.25">
      <c r="A2328" s="4">
        <v>44578</v>
      </c>
      <c r="B2328" t="s">
        <v>12</v>
      </c>
      <c r="C2328" t="s">
        <v>1639</v>
      </c>
      <c r="D2328" s="2">
        <v>20944374.41</v>
      </c>
      <c r="E2328" s="2">
        <v>0</v>
      </c>
      <c r="F2328" s="2">
        <v>0</v>
      </c>
    </row>
    <row r="2329" spans="1:6" x14ac:dyDescent="0.25">
      <c r="A2329" s="4">
        <v>44578</v>
      </c>
      <c r="B2329" t="s">
        <v>12</v>
      </c>
      <c r="C2329" t="s">
        <v>29</v>
      </c>
      <c r="D2329" s="2">
        <v>0</v>
      </c>
      <c r="E2329" s="2">
        <v>0</v>
      </c>
      <c r="F2329" s="2">
        <v>30000</v>
      </c>
    </row>
    <row r="2330" spans="1:6" x14ac:dyDescent="0.25">
      <c r="A2330" s="4">
        <v>44578</v>
      </c>
      <c r="B2330" t="s">
        <v>12</v>
      </c>
      <c r="C2330" t="s">
        <v>32</v>
      </c>
      <c r="D2330" s="2">
        <v>0</v>
      </c>
      <c r="E2330" s="2">
        <v>0</v>
      </c>
      <c r="F2330" s="2">
        <v>30000</v>
      </c>
    </row>
    <row r="2331" spans="1:6" x14ac:dyDescent="0.25">
      <c r="A2331" s="4">
        <v>44579</v>
      </c>
      <c r="B2331" t="s">
        <v>12</v>
      </c>
      <c r="C2331" t="s">
        <v>1640</v>
      </c>
      <c r="D2331" s="2">
        <v>0</v>
      </c>
      <c r="E2331" s="2">
        <v>-21120808.93</v>
      </c>
      <c r="F2331" s="2">
        <v>0</v>
      </c>
    </row>
    <row r="2332" spans="1:6" x14ac:dyDescent="0.25">
      <c r="A2332" s="4">
        <v>44579</v>
      </c>
      <c r="B2332" t="s">
        <v>12</v>
      </c>
      <c r="C2332" t="s">
        <v>1178</v>
      </c>
      <c r="D2332" s="2">
        <v>4002.02</v>
      </c>
      <c r="E2332" s="2">
        <v>0</v>
      </c>
      <c r="F2332" s="2">
        <v>0</v>
      </c>
    </row>
    <row r="2333" spans="1:6" x14ac:dyDescent="0.25">
      <c r="A2333" s="4">
        <v>44579</v>
      </c>
      <c r="B2333" t="s">
        <v>12</v>
      </c>
      <c r="C2333" t="s">
        <v>1641</v>
      </c>
      <c r="D2333" s="2">
        <v>21116806.91</v>
      </c>
      <c r="E2333" s="2">
        <v>0</v>
      </c>
      <c r="F2333" s="2">
        <v>0</v>
      </c>
    </row>
    <row r="2334" spans="1:6" x14ac:dyDescent="0.25">
      <c r="A2334" s="4">
        <v>44579</v>
      </c>
      <c r="B2334" t="s">
        <v>12</v>
      </c>
      <c r="C2334" t="s">
        <v>29</v>
      </c>
      <c r="D2334" s="2">
        <v>0</v>
      </c>
      <c r="E2334" s="2">
        <v>0</v>
      </c>
      <c r="F2334" s="2">
        <v>30000</v>
      </c>
    </row>
    <row r="2335" spans="1:6" x14ac:dyDescent="0.25">
      <c r="A2335" s="4">
        <v>44579</v>
      </c>
      <c r="B2335" t="s">
        <v>12</v>
      </c>
      <c r="C2335" t="s">
        <v>32</v>
      </c>
      <c r="D2335" s="2">
        <v>0</v>
      </c>
      <c r="E2335" s="2">
        <v>0</v>
      </c>
      <c r="F2335" s="2">
        <v>30000</v>
      </c>
    </row>
    <row r="2336" spans="1:6" x14ac:dyDescent="0.25">
      <c r="A2336" s="4">
        <v>44580</v>
      </c>
      <c r="B2336" t="s">
        <v>12</v>
      </c>
      <c r="C2336" t="s">
        <v>1642</v>
      </c>
      <c r="D2336" s="2">
        <v>0</v>
      </c>
      <c r="E2336" s="2">
        <v>-21333883.48</v>
      </c>
      <c r="F2336" s="2">
        <v>0</v>
      </c>
    </row>
    <row r="2337" spans="1:6" x14ac:dyDescent="0.25">
      <c r="A2337" s="4">
        <v>44580</v>
      </c>
      <c r="B2337" t="s">
        <v>12</v>
      </c>
      <c r="C2337" t="s">
        <v>971</v>
      </c>
      <c r="D2337" s="2">
        <v>205742.9</v>
      </c>
      <c r="E2337" s="2">
        <v>0</v>
      </c>
      <c r="F2337" s="2">
        <v>0</v>
      </c>
    </row>
    <row r="2338" spans="1:6" x14ac:dyDescent="0.25">
      <c r="A2338" s="4">
        <v>44580</v>
      </c>
      <c r="B2338" t="s">
        <v>12</v>
      </c>
      <c r="C2338" t="s">
        <v>1643</v>
      </c>
      <c r="D2338" s="2">
        <v>21128140.579999998</v>
      </c>
      <c r="E2338" s="2">
        <v>0</v>
      </c>
      <c r="F2338" s="2">
        <v>0</v>
      </c>
    </row>
    <row r="2339" spans="1:6" x14ac:dyDescent="0.25">
      <c r="A2339" s="4">
        <v>44580</v>
      </c>
      <c r="B2339" t="s">
        <v>12</v>
      </c>
      <c r="C2339" t="s">
        <v>29</v>
      </c>
      <c r="D2339" s="2">
        <v>0</v>
      </c>
      <c r="E2339" s="2">
        <v>0</v>
      </c>
      <c r="F2339" s="2">
        <v>30000</v>
      </c>
    </row>
    <row r="2340" spans="1:6" x14ac:dyDescent="0.25">
      <c r="A2340" s="4">
        <v>44580</v>
      </c>
      <c r="B2340" t="s">
        <v>12</v>
      </c>
      <c r="C2340" t="s">
        <v>32</v>
      </c>
      <c r="D2340" s="2">
        <v>0</v>
      </c>
      <c r="E2340" s="2">
        <v>0</v>
      </c>
      <c r="F2340" s="2">
        <v>30000</v>
      </c>
    </row>
    <row r="2341" spans="1:6" x14ac:dyDescent="0.25">
      <c r="A2341" s="4">
        <v>44581</v>
      </c>
      <c r="B2341" t="s">
        <v>12</v>
      </c>
      <c r="C2341" t="s">
        <v>1644</v>
      </c>
      <c r="D2341" s="2">
        <v>0</v>
      </c>
      <c r="E2341" s="2">
        <v>-21339359.350000001</v>
      </c>
      <c r="F2341" s="2">
        <v>0</v>
      </c>
    </row>
    <row r="2342" spans="1:6" x14ac:dyDescent="0.25">
      <c r="A2342" s="4">
        <v>44581</v>
      </c>
      <c r="B2342" t="s">
        <v>12</v>
      </c>
      <c r="C2342" t="s">
        <v>455</v>
      </c>
      <c r="D2342" s="2">
        <v>0</v>
      </c>
      <c r="E2342" s="2">
        <v>-1929.74</v>
      </c>
      <c r="F2342" s="2">
        <v>0</v>
      </c>
    </row>
    <row r="2343" spans="1:6" x14ac:dyDescent="0.25">
      <c r="A2343" s="4">
        <v>44581</v>
      </c>
      <c r="B2343" t="s">
        <v>12</v>
      </c>
      <c r="C2343" t="s">
        <v>1645</v>
      </c>
      <c r="D2343" s="2">
        <v>21341289.09</v>
      </c>
      <c r="E2343" s="2">
        <v>0</v>
      </c>
      <c r="F2343" s="2">
        <v>0</v>
      </c>
    </row>
    <row r="2344" spans="1:6" x14ac:dyDescent="0.25">
      <c r="A2344" s="4">
        <v>44581</v>
      </c>
      <c r="B2344" t="s">
        <v>12</v>
      </c>
      <c r="C2344" t="s">
        <v>29</v>
      </c>
      <c r="D2344" s="2">
        <v>0</v>
      </c>
      <c r="E2344" s="2">
        <v>0</v>
      </c>
      <c r="F2344" s="2">
        <v>30000</v>
      </c>
    </row>
    <row r="2345" spans="1:6" x14ac:dyDescent="0.25">
      <c r="A2345" s="4">
        <v>44581</v>
      </c>
      <c r="B2345" t="s">
        <v>12</v>
      </c>
      <c r="C2345" t="s">
        <v>32</v>
      </c>
      <c r="D2345" s="2">
        <v>0</v>
      </c>
      <c r="E2345" s="2">
        <v>0</v>
      </c>
      <c r="F2345" s="2">
        <v>30000</v>
      </c>
    </row>
    <row r="2346" spans="1:6" x14ac:dyDescent="0.25">
      <c r="A2346" s="4">
        <v>44582</v>
      </c>
      <c r="B2346" t="s">
        <v>12</v>
      </c>
      <c r="C2346" t="s">
        <v>1646</v>
      </c>
      <c r="D2346" s="2">
        <v>0</v>
      </c>
      <c r="E2346" s="2">
        <v>-21354634.170000002</v>
      </c>
      <c r="F2346" s="2">
        <v>0</v>
      </c>
    </row>
    <row r="2347" spans="1:6" x14ac:dyDescent="0.25">
      <c r="A2347" s="4">
        <v>44582</v>
      </c>
      <c r="B2347" t="s">
        <v>12</v>
      </c>
      <c r="C2347" t="s">
        <v>1647</v>
      </c>
      <c r="D2347" s="2">
        <v>7867.32</v>
      </c>
      <c r="E2347" s="2">
        <v>0</v>
      </c>
      <c r="F2347" s="2">
        <v>0</v>
      </c>
    </row>
    <row r="2348" spans="1:6" x14ac:dyDescent="0.25">
      <c r="A2348" s="4">
        <v>44582</v>
      </c>
      <c r="B2348" t="s">
        <v>12</v>
      </c>
      <c r="C2348" t="s">
        <v>1648</v>
      </c>
      <c r="D2348" s="2">
        <v>21346766.850000001</v>
      </c>
      <c r="E2348" s="2">
        <v>0</v>
      </c>
      <c r="F2348" s="2">
        <v>0</v>
      </c>
    </row>
    <row r="2349" spans="1:6" x14ac:dyDescent="0.25">
      <c r="A2349" s="4">
        <v>44582</v>
      </c>
      <c r="B2349" t="s">
        <v>12</v>
      </c>
      <c r="C2349" t="s">
        <v>29</v>
      </c>
      <c r="D2349" s="2">
        <v>0</v>
      </c>
      <c r="E2349" s="2">
        <v>0</v>
      </c>
      <c r="F2349" s="2">
        <v>30000</v>
      </c>
    </row>
    <row r="2350" spans="1:6" x14ac:dyDescent="0.25">
      <c r="A2350" s="4">
        <v>44582</v>
      </c>
      <c r="B2350" t="s">
        <v>12</v>
      </c>
      <c r="C2350" t="s">
        <v>32</v>
      </c>
      <c r="D2350" s="2">
        <v>0</v>
      </c>
      <c r="E2350" s="2">
        <v>0</v>
      </c>
      <c r="F2350" s="2">
        <v>30000</v>
      </c>
    </row>
    <row r="2351" spans="1:6" x14ac:dyDescent="0.25">
      <c r="A2351" s="4">
        <v>44585</v>
      </c>
      <c r="B2351" t="s">
        <v>12</v>
      </c>
      <c r="C2351" t="s">
        <v>1649</v>
      </c>
      <c r="D2351" s="2">
        <v>0</v>
      </c>
      <c r="E2351" s="2">
        <v>-21362046.98</v>
      </c>
      <c r="F2351" s="2">
        <v>0</v>
      </c>
    </row>
    <row r="2352" spans="1:6" x14ac:dyDescent="0.25">
      <c r="A2352" s="4">
        <v>44585</v>
      </c>
      <c r="B2352" t="s">
        <v>12</v>
      </c>
      <c r="C2352" t="s">
        <v>1650</v>
      </c>
      <c r="D2352" s="2">
        <v>21362046.98</v>
      </c>
      <c r="E2352" s="2">
        <v>0</v>
      </c>
      <c r="F2352" s="2">
        <v>0</v>
      </c>
    </row>
    <row r="2353" spans="1:6" x14ac:dyDescent="0.25">
      <c r="A2353" s="4">
        <v>44585</v>
      </c>
      <c r="B2353" t="s">
        <v>12</v>
      </c>
      <c r="C2353" t="s">
        <v>29</v>
      </c>
      <c r="D2353" s="2">
        <v>0</v>
      </c>
      <c r="E2353" s="2">
        <v>0</v>
      </c>
      <c r="F2353" s="2">
        <v>30000</v>
      </c>
    </row>
    <row r="2354" spans="1:6" x14ac:dyDescent="0.25">
      <c r="A2354" s="4">
        <v>44585</v>
      </c>
      <c r="B2354" t="s">
        <v>12</v>
      </c>
      <c r="C2354" t="s">
        <v>32</v>
      </c>
      <c r="D2354" s="2">
        <v>0</v>
      </c>
      <c r="E2354" s="2">
        <v>0</v>
      </c>
      <c r="F2354" s="2">
        <v>30000</v>
      </c>
    </row>
    <row r="2355" spans="1:6" x14ac:dyDescent="0.25">
      <c r="A2355" s="4">
        <v>44586</v>
      </c>
      <c r="B2355" t="s">
        <v>12</v>
      </c>
      <c r="C2355" t="s">
        <v>836</v>
      </c>
      <c r="D2355" s="2">
        <v>0</v>
      </c>
      <c r="E2355" s="2">
        <v>-1.99</v>
      </c>
      <c r="F2355" s="2">
        <v>0</v>
      </c>
    </row>
    <row r="2356" spans="1:6" x14ac:dyDescent="0.25">
      <c r="A2356" s="4">
        <v>44586</v>
      </c>
      <c r="B2356" t="s">
        <v>12</v>
      </c>
      <c r="C2356" t="s">
        <v>477</v>
      </c>
      <c r="D2356" s="2">
        <v>0</v>
      </c>
      <c r="E2356" s="2">
        <v>-21.99</v>
      </c>
      <c r="F2356" s="2">
        <v>0</v>
      </c>
    </row>
    <row r="2357" spans="1:6" x14ac:dyDescent="0.25">
      <c r="A2357" s="4">
        <v>44586</v>
      </c>
      <c r="B2357" t="s">
        <v>12</v>
      </c>
      <c r="C2357" t="s">
        <v>1651</v>
      </c>
      <c r="D2357" s="2">
        <v>0</v>
      </c>
      <c r="E2357" s="2">
        <v>-21396873.48</v>
      </c>
      <c r="F2357" s="2">
        <v>0</v>
      </c>
    </row>
    <row r="2358" spans="1:6" x14ac:dyDescent="0.25">
      <c r="A2358" s="4">
        <v>44586</v>
      </c>
      <c r="B2358" t="s">
        <v>12</v>
      </c>
      <c r="C2358" t="s">
        <v>489</v>
      </c>
      <c r="D2358" s="2">
        <v>0</v>
      </c>
      <c r="E2358" s="2">
        <v>-56.38</v>
      </c>
      <c r="F2358" s="2">
        <v>0</v>
      </c>
    </row>
    <row r="2359" spans="1:6" x14ac:dyDescent="0.25">
      <c r="A2359" s="4">
        <v>44586</v>
      </c>
      <c r="B2359" t="s">
        <v>12</v>
      </c>
      <c r="C2359" t="s">
        <v>838</v>
      </c>
      <c r="D2359" s="2">
        <v>0</v>
      </c>
      <c r="E2359" s="2">
        <v>-398</v>
      </c>
      <c r="F2359" s="2">
        <v>0</v>
      </c>
    </row>
    <row r="2360" spans="1:6" x14ac:dyDescent="0.25">
      <c r="A2360" s="4">
        <v>44586</v>
      </c>
      <c r="B2360" t="s">
        <v>12</v>
      </c>
      <c r="C2360" t="s">
        <v>1436</v>
      </c>
      <c r="D2360" s="2">
        <v>27889.47</v>
      </c>
      <c r="E2360" s="2">
        <v>0</v>
      </c>
      <c r="F2360" s="2">
        <v>0</v>
      </c>
    </row>
    <row r="2361" spans="1:6" x14ac:dyDescent="0.25">
      <c r="A2361" s="4">
        <v>44586</v>
      </c>
      <c r="B2361" t="s">
        <v>12</v>
      </c>
      <c r="C2361" t="s">
        <v>1652</v>
      </c>
      <c r="D2361" s="2">
        <v>21369462.370000001</v>
      </c>
      <c r="E2361" s="2">
        <v>0</v>
      </c>
      <c r="F2361" s="2">
        <v>0</v>
      </c>
    </row>
    <row r="2362" spans="1:6" x14ac:dyDescent="0.25">
      <c r="A2362" s="4">
        <v>44586</v>
      </c>
      <c r="B2362" t="s">
        <v>12</v>
      </c>
      <c r="C2362" t="s">
        <v>29</v>
      </c>
      <c r="D2362" s="2">
        <v>0</v>
      </c>
      <c r="E2362" s="2">
        <v>0</v>
      </c>
      <c r="F2362" s="2">
        <v>30000</v>
      </c>
    </row>
    <row r="2363" spans="1:6" x14ac:dyDescent="0.25">
      <c r="A2363" s="4">
        <v>44586</v>
      </c>
      <c r="B2363" t="s">
        <v>12</v>
      </c>
      <c r="C2363" t="s">
        <v>32</v>
      </c>
      <c r="D2363" s="2">
        <v>0</v>
      </c>
      <c r="E2363" s="2">
        <v>0</v>
      </c>
      <c r="F2363" s="2">
        <v>30000</v>
      </c>
    </row>
    <row r="2364" spans="1:6" x14ac:dyDescent="0.25">
      <c r="A2364" s="4">
        <v>44587</v>
      </c>
      <c r="B2364" t="s">
        <v>12</v>
      </c>
      <c r="C2364" t="s">
        <v>1653</v>
      </c>
      <c r="D2364" s="2">
        <v>0</v>
      </c>
      <c r="E2364" s="2">
        <v>-21404300.960000001</v>
      </c>
      <c r="F2364" s="2">
        <v>0</v>
      </c>
    </row>
    <row r="2365" spans="1:6" x14ac:dyDescent="0.25">
      <c r="A2365" s="4">
        <v>44587</v>
      </c>
      <c r="B2365" t="s">
        <v>12</v>
      </c>
      <c r="C2365" t="s">
        <v>1654</v>
      </c>
      <c r="D2365" s="2">
        <v>21404300.960000001</v>
      </c>
      <c r="E2365" s="2">
        <v>0</v>
      </c>
      <c r="F2365" s="2">
        <v>0</v>
      </c>
    </row>
    <row r="2366" spans="1:6" x14ac:dyDescent="0.25">
      <c r="A2366" s="4">
        <v>44587</v>
      </c>
      <c r="B2366" t="s">
        <v>12</v>
      </c>
      <c r="C2366" t="s">
        <v>29</v>
      </c>
      <c r="D2366" s="2">
        <v>0</v>
      </c>
      <c r="E2366" s="2">
        <v>0</v>
      </c>
      <c r="F2366" s="2">
        <v>30000</v>
      </c>
    </row>
    <row r="2367" spans="1:6" x14ac:dyDescent="0.25">
      <c r="A2367" s="4">
        <v>44587</v>
      </c>
      <c r="B2367" t="s">
        <v>12</v>
      </c>
      <c r="C2367" t="s">
        <v>32</v>
      </c>
      <c r="D2367" s="2">
        <v>0</v>
      </c>
      <c r="E2367" s="2">
        <v>0</v>
      </c>
      <c r="F2367" s="2">
        <v>30000</v>
      </c>
    </row>
    <row r="2368" spans="1:6" x14ac:dyDescent="0.25">
      <c r="A2368" s="4">
        <v>44588</v>
      </c>
      <c r="B2368" t="s">
        <v>12</v>
      </c>
      <c r="C2368" t="s">
        <v>1655</v>
      </c>
      <c r="D2368" s="2">
        <v>0</v>
      </c>
      <c r="E2368" s="2">
        <v>-21411731</v>
      </c>
      <c r="F2368" s="2">
        <v>0</v>
      </c>
    </row>
    <row r="2369" spans="1:6" x14ac:dyDescent="0.25">
      <c r="A2369" s="4">
        <v>44588</v>
      </c>
      <c r="B2369" t="s">
        <v>12</v>
      </c>
      <c r="C2369" t="s">
        <v>1656</v>
      </c>
      <c r="D2369" s="2">
        <v>21411731</v>
      </c>
      <c r="E2369" s="2">
        <v>0</v>
      </c>
      <c r="F2369" s="2">
        <v>0</v>
      </c>
    </row>
    <row r="2370" spans="1:6" x14ac:dyDescent="0.25">
      <c r="A2370" s="4">
        <v>44588</v>
      </c>
      <c r="B2370" t="s">
        <v>12</v>
      </c>
      <c r="C2370" t="s">
        <v>29</v>
      </c>
      <c r="D2370" s="2">
        <v>0</v>
      </c>
      <c r="E2370" s="2">
        <v>0</v>
      </c>
      <c r="F2370" s="2">
        <v>30000</v>
      </c>
    </row>
    <row r="2371" spans="1:6" x14ac:dyDescent="0.25">
      <c r="A2371" s="4">
        <v>44588</v>
      </c>
      <c r="B2371" t="s">
        <v>12</v>
      </c>
      <c r="C2371" t="s">
        <v>32</v>
      </c>
      <c r="D2371" s="2">
        <v>0</v>
      </c>
      <c r="E2371" s="2">
        <v>0</v>
      </c>
      <c r="F2371" s="2">
        <v>30000</v>
      </c>
    </row>
    <row r="2372" spans="1:6" x14ac:dyDescent="0.25">
      <c r="A2372" s="4">
        <v>44589</v>
      </c>
      <c r="B2372" t="s">
        <v>12</v>
      </c>
      <c r="C2372" t="s">
        <v>1657</v>
      </c>
      <c r="D2372" s="2">
        <v>0</v>
      </c>
      <c r="E2372" s="2">
        <v>-21419163.629999999</v>
      </c>
      <c r="F2372" s="2">
        <v>0</v>
      </c>
    </row>
    <row r="2373" spans="1:6" x14ac:dyDescent="0.25">
      <c r="A2373" s="4">
        <v>44589</v>
      </c>
      <c r="B2373" t="s">
        <v>12</v>
      </c>
      <c r="C2373" t="s">
        <v>1658</v>
      </c>
      <c r="D2373" s="2">
        <v>21419163.629999999</v>
      </c>
      <c r="E2373" s="2">
        <v>0</v>
      </c>
      <c r="F2373" s="2">
        <v>0</v>
      </c>
    </row>
    <row r="2374" spans="1:6" x14ac:dyDescent="0.25">
      <c r="A2374" s="4">
        <v>44589</v>
      </c>
      <c r="B2374" t="s">
        <v>12</v>
      </c>
      <c r="C2374" t="s">
        <v>29</v>
      </c>
      <c r="D2374" s="2">
        <v>0</v>
      </c>
      <c r="E2374" s="2">
        <v>0</v>
      </c>
      <c r="F2374" s="2">
        <v>30000</v>
      </c>
    </row>
    <row r="2375" spans="1:6" x14ac:dyDescent="0.25">
      <c r="A2375" s="4">
        <v>44589</v>
      </c>
      <c r="B2375" t="s">
        <v>12</v>
      </c>
      <c r="C2375" t="s">
        <v>32</v>
      </c>
      <c r="D2375" s="2">
        <v>0</v>
      </c>
      <c r="E2375" s="2">
        <v>0</v>
      </c>
      <c r="F2375" s="2">
        <v>30000</v>
      </c>
    </row>
    <row r="2376" spans="1:6" x14ac:dyDescent="0.25">
      <c r="A2376" s="4">
        <v>44592</v>
      </c>
      <c r="B2376" t="s">
        <v>12</v>
      </c>
      <c r="C2376" t="s">
        <v>1659</v>
      </c>
      <c r="D2376" s="2">
        <v>0.75</v>
      </c>
      <c r="E2376" s="2">
        <v>0</v>
      </c>
      <c r="F2376" s="2">
        <v>0</v>
      </c>
    </row>
    <row r="2377" spans="1:6" x14ac:dyDescent="0.25">
      <c r="A2377" s="4">
        <v>44592</v>
      </c>
      <c r="B2377" t="s">
        <v>12</v>
      </c>
      <c r="C2377" t="s">
        <v>1660</v>
      </c>
      <c r="D2377" s="2">
        <v>0</v>
      </c>
      <c r="E2377" s="2">
        <v>-21414495.329999998</v>
      </c>
      <c r="F2377" s="2">
        <v>0</v>
      </c>
    </row>
    <row r="2378" spans="1:6" x14ac:dyDescent="0.25">
      <c r="A2378" s="4">
        <v>44592</v>
      </c>
      <c r="B2378" t="s">
        <v>12</v>
      </c>
      <c r="C2378" t="s">
        <v>1661</v>
      </c>
      <c r="D2378" s="2">
        <v>0</v>
      </c>
      <c r="E2378" s="2">
        <v>-12104.25</v>
      </c>
      <c r="F2378" s="2">
        <v>0</v>
      </c>
    </row>
    <row r="2379" spans="1:6" x14ac:dyDescent="0.25">
      <c r="A2379" s="4">
        <v>44592</v>
      </c>
      <c r="B2379" t="s">
        <v>12</v>
      </c>
      <c r="C2379" t="s">
        <v>1662</v>
      </c>
      <c r="D2379" s="2">
        <v>21426598.829999998</v>
      </c>
      <c r="E2379" s="2">
        <v>0</v>
      </c>
      <c r="F2379" s="2">
        <v>0</v>
      </c>
    </row>
    <row r="2380" spans="1:6" x14ac:dyDescent="0.25">
      <c r="A2380" s="4">
        <v>44592</v>
      </c>
      <c r="B2380" t="s">
        <v>12</v>
      </c>
      <c r="C2380" t="s">
        <v>29</v>
      </c>
      <c r="D2380" s="2">
        <v>0</v>
      </c>
      <c r="E2380" s="2">
        <v>0</v>
      </c>
      <c r="F2380" s="2">
        <v>30000</v>
      </c>
    </row>
    <row r="2381" spans="1:6" x14ac:dyDescent="0.25">
      <c r="A2381" s="4">
        <v>44592</v>
      </c>
      <c r="B2381" t="s">
        <v>12</v>
      </c>
      <c r="C2381" t="s">
        <v>32</v>
      </c>
      <c r="D2381" s="2">
        <v>0</v>
      </c>
      <c r="E2381" s="2">
        <v>0</v>
      </c>
      <c r="F2381" s="2">
        <v>30000</v>
      </c>
    </row>
    <row r="2382" spans="1:6" x14ac:dyDescent="0.25">
      <c r="A2382" s="4">
        <v>44593</v>
      </c>
      <c r="B2382" t="s">
        <v>12</v>
      </c>
      <c r="C2382" t="s">
        <v>1663</v>
      </c>
      <c r="D2382" s="2">
        <v>0.08</v>
      </c>
      <c r="E2382" s="2">
        <v>0</v>
      </c>
      <c r="F2382" s="2">
        <v>0</v>
      </c>
    </row>
    <row r="2383" spans="1:6" x14ac:dyDescent="0.25">
      <c r="A2383" s="4">
        <v>44593</v>
      </c>
      <c r="B2383" t="s">
        <v>12</v>
      </c>
      <c r="C2383" t="s">
        <v>1664</v>
      </c>
      <c r="D2383" s="2">
        <v>0</v>
      </c>
      <c r="E2383" s="2">
        <v>-16494588.43</v>
      </c>
      <c r="F2383" s="2">
        <v>0</v>
      </c>
    </row>
    <row r="2384" spans="1:6" x14ac:dyDescent="0.25">
      <c r="A2384" s="4">
        <v>44593</v>
      </c>
      <c r="B2384" t="s">
        <v>12</v>
      </c>
      <c r="C2384" t="s">
        <v>1665</v>
      </c>
      <c r="D2384" s="2">
        <v>0</v>
      </c>
      <c r="E2384" s="2">
        <v>-2453.9299999999998</v>
      </c>
      <c r="F2384" s="2">
        <v>0</v>
      </c>
    </row>
    <row r="2385" spans="1:6" x14ac:dyDescent="0.25">
      <c r="A2385" s="4">
        <v>44593</v>
      </c>
      <c r="B2385" t="s">
        <v>12</v>
      </c>
      <c r="C2385" t="s">
        <v>1666</v>
      </c>
      <c r="D2385" s="2">
        <v>0</v>
      </c>
      <c r="E2385" s="2">
        <v>-4924886.63</v>
      </c>
      <c r="F2385" s="2">
        <v>0</v>
      </c>
    </row>
    <row r="2386" spans="1:6" x14ac:dyDescent="0.25">
      <c r="A2386" s="4">
        <v>44593</v>
      </c>
      <c r="B2386" t="s">
        <v>12</v>
      </c>
      <c r="C2386" t="s">
        <v>1667</v>
      </c>
      <c r="D2386" s="2">
        <v>21421928.91</v>
      </c>
      <c r="E2386" s="2">
        <v>0</v>
      </c>
      <c r="F2386" s="2">
        <v>0</v>
      </c>
    </row>
    <row r="2387" spans="1:6" x14ac:dyDescent="0.25">
      <c r="A2387" s="4">
        <v>44593</v>
      </c>
      <c r="B2387" t="s">
        <v>12</v>
      </c>
      <c r="C2387" t="s">
        <v>29</v>
      </c>
      <c r="D2387" s="2">
        <v>0</v>
      </c>
      <c r="E2387" s="2">
        <v>0</v>
      </c>
      <c r="F2387" s="2">
        <v>30000</v>
      </c>
    </row>
    <row r="2388" spans="1:6" x14ac:dyDescent="0.25">
      <c r="A2388" s="4">
        <v>44593</v>
      </c>
      <c r="B2388" t="s">
        <v>12</v>
      </c>
      <c r="C2388" t="s">
        <v>32</v>
      </c>
      <c r="D2388" s="2">
        <v>0</v>
      </c>
      <c r="E2388" s="2">
        <v>0</v>
      </c>
      <c r="F2388" s="2">
        <v>30000</v>
      </c>
    </row>
    <row r="2389" spans="1:6" x14ac:dyDescent="0.25">
      <c r="A2389" s="4">
        <v>44594</v>
      </c>
      <c r="B2389" t="s">
        <v>12</v>
      </c>
      <c r="C2389" t="s">
        <v>1668</v>
      </c>
      <c r="D2389" s="2">
        <v>0.73</v>
      </c>
      <c r="E2389" s="2">
        <v>0</v>
      </c>
      <c r="F2389" s="2">
        <v>0</v>
      </c>
    </row>
    <row r="2390" spans="1:6" x14ac:dyDescent="0.25">
      <c r="A2390" s="4">
        <v>44594</v>
      </c>
      <c r="B2390" t="s">
        <v>12</v>
      </c>
      <c r="C2390" t="s">
        <v>1669</v>
      </c>
      <c r="D2390" s="2">
        <v>0</v>
      </c>
      <c r="E2390" s="2">
        <v>-16436470.58</v>
      </c>
      <c r="F2390" s="2">
        <v>0</v>
      </c>
    </row>
    <row r="2391" spans="1:6" x14ac:dyDescent="0.25">
      <c r="A2391" s="4">
        <v>44594</v>
      </c>
      <c r="B2391" t="s">
        <v>12</v>
      </c>
      <c r="C2391" t="s">
        <v>1670</v>
      </c>
      <c r="D2391" s="2">
        <v>0</v>
      </c>
      <c r="E2391" s="2">
        <v>-9602.2099999999991</v>
      </c>
      <c r="F2391" s="2">
        <v>0</v>
      </c>
    </row>
    <row r="2392" spans="1:6" x14ac:dyDescent="0.25">
      <c r="A2392" s="4">
        <v>44594</v>
      </c>
      <c r="B2392" t="s">
        <v>12</v>
      </c>
      <c r="C2392" t="s">
        <v>1671</v>
      </c>
      <c r="D2392" s="2">
        <v>0</v>
      </c>
      <c r="E2392" s="2">
        <v>-54242.11</v>
      </c>
      <c r="F2392" s="2">
        <v>0</v>
      </c>
    </row>
    <row r="2393" spans="1:6" x14ac:dyDescent="0.25">
      <c r="A2393" s="4">
        <v>44594</v>
      </c>
      <c r="B2393" t="s">
        <v>12</v>
      </c>
      <c r="C2393" t="s">
        <v>1672</v>
      </c>
      <c r="D2393" s="2">
        <v>16500314.17</v>
      </c>
      <c r="E2393" s="2">
        <v>0</v>
      </c>
      <c r="F2393" s="2">
        <v>0</v>
      </c>
    </row>
    <row r="2394" spans="1:6" x14ac:dyDescent="0.25">
      <c r="A2394" s="4">
        <v>44594</v>
      </c>
      <c r="B2394" t="s">
        <v>12</v>
      </c>
      <c r="C2394" t="s">
        <v>29</v>
      </c>
      <c r="D2394" s="2">
        <v>0</v>
      </c>
      <c r="E2394" s="2">
        <v>0</v>
      </c>
      <c r="F2394" s="2">
        <v>30000</v>
      </c>
    </row>
    <row r="2395" spans="1:6" x14ac:dyDescent="0.25">
      <c r="A2395" s="4">
        <v>44594</v>
      </c>
      <c r="B2395" t="s">
        <v>12</v>
      </c>
      <c r="C2395" t="s">
        <v>32</v>
      </c>
      <c r="D2395" s="2">
        <v>0</v>
      </c>
      <c r="E2395" s="2">
        <v>0</v>
      </c>
      <c r="F2395" s="2">
        <v>30000</v>
      </c>
    </row>
    <row r="2396" spans="1:6" x14ac:dyDescent="0.25">
      <c r="A2396" s="4">
        <v>44595</v>
      </c>
      <c r="B2396" t="s">
        <v>12</v>
      </c>
      <c r="C2396" t="s">
        <v>1673</v>
      </c>
      <c r="D2396" s="2">
        <v>0.76</v>
      </c>
      <c r="E2396" s="2">
        <v>0</v>
      </c>
      <c r="F2396" s="2">
        <v>0</v>
      </c>
    </row>
    <row r="2397" spans="1:6" x14ac:dyDescent="0.25">
      <c r="A2397" s="4">
        <v>44595</v>
      </c>
      <c r="B2397" t="s">
        <v>12</v>
      </c>
      <c r="C2397" t="s">
        <v>1674</v>
      </c>
      <c r="D2397" s="2">
        <v>0</v>
      </c>
      <c r="E2397" s="2">
        <v>-16420532.6</v>
      </c>
      <c r="F2397" s="2">
        <v>0</v>
      </c>
    </row>
    <row r="2398" spans="1:6" x14ac:dyDescent="0.25">
      <c r="A2398" s="4">
        <v>44595</v>
      </c>
      <c r="B2398" t="s">
        <v>12</v>
      </c>
      <c r="C2398" t="s">
        <v>1675</v>
      </c>
      <c r="D2398" s="2">
        <v>0</v>
      </c>
      <c r="E2398" s="2">
        <v>-1680.99</v>
      </c>
      <c r="F2398" s="2">
        <v>0</v>
      </c>
    </row>
    <row r="2399" spans="1:6" x14ac:dyDescent="0.25">
      <c r="A2399" s="4">
        <v>44595</v>
      </c>
      <c r="B2399" t="s">
        <v>12</v>
      </c>
      <c r="C2399" t="s">
        <v>1676</v>
      </c>
      <c r="D2399" s="2">
        <v>0</v>
      </c>
      <c r="E2399" s="2">
        <v>-19963.330000000002</v>
      </c>
      <c r="F2399" s="2">
        <v>0</v>
      </c>
    </row>
    <row r="2400" spans="1:6" x14ac:dyDescent="0.25">
      <c r="A2400" s="4">
        <v>44595</v>
      </c>
      <c r="B2400" t="s">
        <v>12</v>
      </c>
      <c r="C2400" t="s">
        <v>1677</v>
      </c>
      <c r="D2400" s="2">
        <v>16442176.16</v>
      </c>
      <c r="E2400" s="2">
        <v>0</v>
      </c>
      <c r="F2400" s="2">
        <v>0</v>
      </c>
    </row>
    <row r="2401" spans="1:6" x14ac:dyDescent="0.25">
      <c r="A2401" s="4">
        <v>44595</v>
      </c>
      <c r="B2401" t="s">
        <v>12</v>
      </c>
      <c r="C2401" t="s">
        <v>29</v>
      </c>
      <c r="D2401" s="2">
        <v>0</v>
      </c>
      <c r="E2401" s="2">
        <v>0</v>
      </c>
      <c r="F2401" s="2">
        <v>30000</v>
      </c>
    </row>
    <row r="2402" spans="1:6" x14ac:dyDescent="0.25">
      <c r="A2402" s="4">
        <v>44595</v>
      </c>
      <c r="B2402" t="s">
        <v>12</v>
      </c>
      <c r="C2402" t="s">
        <v>32</v>
      </c>
      <c r="D2402" s="2">
        <v>0</v>
      </c>
      <c r="E2402" s="2">
        <v>0</v>
      </c>
      <c r="F2402" s="2">
        <v>30000</v>
      </c>
    </row>
    <row r="2403" spans="1:6" x14ac:dyDescent="0.25">
      <c r="A2403" s="4">
        <v>44596</v>
      </c>
      <c r="B2403" t="s">
        <v>12</v>
      </c>
      <c r="C2403" t="s">
        <v>1678</v>
      </c>
      <c r="D2403" s="2">
        <v>0.75</v>
      </c>
      <c r="E2403" s="2">
        <v>0</v>
      </c>
      <c r="F2403" s="2">
        <v>0</v>
      </c>
    </row>
    <row r="2404" spans="1:6" x14ac:dyDescent="0.25">
      <c r="A2404" s="4">
        <v>44596</v>
      </c>
      <c r="B2404" t="s">
        <v>12</v>
      </c>
      <c r="C2404" t="s">
        <v>1679</v>
      </c>
      <c r="D2404" s="2">
        <v>0</v>
      </c>
      <c r="E2404" s="2">
        <v>-16392272.9</v>
      </c>
      <c r="F2404" s="2">
        <v>0</v>
      </c>
    </row>
    <row r="2405" spans="1:6" x14ac:dyDescent="0.25">
      <c r="A2405" s="4">
        <v>44596</v>
      </c>
      <c r="B2405" t="s">
        <v>12</v>
      </c>
      <c r="C2405" t="s">
        <v>1680</v>
      </c>
      <c r="D2405" s="2">
        <v>0</v>
      </c>
      <c r="E2405" s="2">
        <v>-1921.54</v>
      </c>
      <c r="F2405" s="2">
        <v>0</v>
      </c>
    </row>
    <row r="2406" spans="1:6" x14ac:dyDescent="0.25">
      <c r="A2406" s="4">
        <v>44596</v>
      </c>
      <c r="B2406" t="s">
        <v>12</v>
      </c>
      <c r="C2406" t="s">
        <v>1681</v>
      </c>
      <c r="D2406" s="2">
        <v>0</v>
      </c>
      <c r="E2406" s="2">
        <v>-32928.75</v>
      </c>
      <c r="F2406" s="2">
        <v>0</v>
      </c>
    </row>
    <row r="2407" spans="1:6" x14ac:dyDescent="0.25">
      <c r="A2407" s="4">
        <v>44596</v>
      </c>
      <c r="B2407" t="s">
        <v>12</v>
      </c>
      <c r="C2407" t="s">
        <v>1682</v>
      </c>
      <c r="D2407" s="2">
        <v>16427122.439999999</v>
      </c>
      <c r="E2407" s="2">
        <v>0</v>
      </c>
      <c r="F2407" s="2">
        <v>0</v>
      </c>
    </row>
    <row r="2408" spans="1:6" x14ac:dyDescent="0.25">
      <c r="A2408" s="4">
        <v>44596</v>
      </c>
      <c r="B2408" t="s">
        <v>12</v>
      </c>
      <c r="C2408" t="s">
        <v>29</v>
      </c>
      <c r="D2408" s="2">
        <v>0</v>
      </c>
      <c r="E2408" s="2">
        <v>0</v>
      </c>
      <c r="F2408" s="2">
        <v>30000</v>
      </c>
    </row>
    <row r="2409" spans="1:6" x14ac:dyDescent="0.25">
      <c r="A2409" s="4">
        <v>44596</v>
      </c>
      <c r="B2409" t="s">
        <v>12</v>
      </c>
      <c r="C2409" t="s">
        <v>32</v>
      </c>
      <c r="D2409" s="2">
        <v>0</v>
      </c>
      <c r="E2409" s="2">
        <v>0</v>
      </c>
      <c r="F2409" s="2">
        <v>30000</v>
      </c>
    </row>
    <row r="2410" spans="1:6" x14ac:dyDescent="0.25">
      <c r="A2410" s="4">
        <v>44599</v>
      </c>
      <c r="B2410" t="s">
        <v>12</v>
      </c>
      <c r="C2410" t="s">
        <v>1683</v>
      </c>
      <c r="D2410" s="2">
        <v>0.7</v>
      </c>
      <c r="E2410" s="2">
        <v>0</v>
      </c>
      <c r="F2410" s="2">
        <v>0</v>
      </c>
    </row>
    <row r="2411" spans="1:6" x14ac:dyDescent="0.25">
      <c r="A2411" s="4">
        <v>44599</v>
      </c>
      <c r="B2411" t="s">
        <v>12</v>
      </c>
      <c r="C2411" t="s">
        <v>1684</v>
      </c>
      <c r="D2411" s="2">
        <v>0</v>
      </c>
      <c r="E2411" s="2">
        <v>-16281373.17</v>
      </c>
      <c r="F2411" s="2">
        <v>0</v>
      </c>
    </row>
    <row r="2412" spans="1:6" x14ac:dyDescent="0.25">
      <c r="A2412" s="4">
        <v>44599</v>
      </c>
      <c r="B2412" t="s">
        <v>12</v>
      </c>
      <c r="C2412" t="s">
        <v>1685</v>
      </c>
      <c r="D2412" s="2">
        <v>0</v>
      </c>
      <c r="E2412" s="2">
        <v>-117060.64</v>
      </c>
      <c r="F2412" s="2">
        <v>0</v>
      </c>
    </row>
    <row r="2413" spans="1:6" x14ac:dyDescent="0.25">
      <c r="A2413" s="4">
        <v>44599</v>
      </c>
      <c r="B2413" t="s">
        <v>12</v>
      </c>
      <c r="C2413" t="s">
        <v>1686</v>
      </c>
      <c r="D2413" s="2">
        <v>0</v>
      </c>
      <c r="E2413" s="2">
        <v>-3899.74</v>
      </c>
      <c r="F2413" s="2">
        <v>0</v>
      </c>
    </row>
    <row r="2414" spans="1:6" x14ac:dyDescent="0.25">
      <c r="A2414" s="4">
        <v>44599</v>
      </c>
      <c r="B2414" t="s">
        <v>12</v>
      </c>
      <c r="C2414" t="s">
        <v>1619</v>
      </c>
      <c r="D2414" s="2">
        <v>23655.24</v>
      </c>
      <c r="E2414" s="2">
        <v>0</v>
      </c>
      <c r="F2414" s="2">
        <v>0</v>
      </c>
    </row>
    <row r="2415" spans="1:6" x14ac:dyDescent="0.25">
      <c r="A2415" s="4">
        <v>44599</v>
      </c>
      <c r="B2415" t="s">
        <v>12</v>
      </c>
      <c r="C2415" t="s">
        <v>1620</v>
      </c>
      <c r="D2415" s="2">
        <v>61698.97</v>
      </c>
      <c r="E2415" s="2">
        <v>0</v>
      </c>
      <c r="F2415" s="2">
        <v>0</v>
      </c>
    </row>
    <row r="2416" spans="1:6" x14ac:dyDescent="0.25">
      <c r="A2416" s="4">
        <v>44599</v>
      </c>
      <c r="B2416" t="s">
        <v>12</v>
      </c>
      <c r="C2416" t="s">
        <v>1687</v>
      </c>
      <c r="D2416" s="2">
        <v>16398851.390000001</v>
      </c>
      <c r="E2416" s="2">
        <v>0</v>
      </c>
      <c r="F2416" s="2">
        <v>0</v>
      </c>
    </row>
    <row r="2417" spans="1:6" x14ac:dyDescent="0.25">
      <c r="A2417" s="4">
        <v>44599</v>
      </c>
      <c r="B2417" t="s">
        <v>12</v>
      </c>
      <c r="C2417" t="s">
        <v>1688</v>
      </c>
      <c r="D2417" s="2">
        <v>0</v>
      </c>
      <c r="E2417" s="2">
        <v>-9.82</v>
      </c>
      <c r="F2417" s="2">
        <v>0</v>
      </c>
    </row>
    <row r="2418" spans="1:6" x14ac:dyDescent="0.25">
      <c r="A2418" s="4">
        <v>44599</v>
      </c>
      <c r="B2418" t="s">
        <v>12</v>
      </c>
      <c r="C2418" t="s">
        <v>328</v>
      </c>
      <c r="D2418" s="2">
        <v>0</v>
      </c>
      <c r="E2418" s="2">
        <v>-116.95</v>
      </c>
      <c r="F2418" s="2">
        <v>0</v>
      </c>
    </row>
    <row r="2419" spans="1:6" x14ac:dyDescent="0.25">
      <c r="A2419" s="4">
        <v>44599</v>
      </c>
      <c r="B2419" t="s">
        <v>12</v>
      </c>
      <c r="C2419" t="s">
        <v>329</v>
      </c>
      <c r="D2419" s="2">
        <v>0</v>
      </c>
      <c r="E2419" s="2">
        <v>-1559.29</v>
      </c>
      <c r="F2419" s="2">
        <v>0</v>
      </c>
    </row>
    <row r="2420" spans="1:6" x14ac:dyDescent="0.25">
      <c r="A2420" s="4">
        <v>44599</v>
      </c>
      <c r="B2420" t="s">
        <v>12</v>
      </c>
      <c r="C2420" t="s">
        <v>350</v>
      </c>
      <c r="D2420" s="2">
        <v>0</v>
      </c>
      <c r="E2420" s="2">
        <v>-77964.679999999993</v>
      </c>
      <c r="F2420" s="2">
        <v>0</v>
      </c>
    </row>
    <row r="2421" spans="1:6" x14ac:dyDescent="0.25">
      <c r="A2421" s="4">
        <v>44599</v>
      </c>
      <c r="B2421" t="s">
        <v>12</v>
      </c>
      <c r="C2421" t="s">
        <v>330</v>
      </c>
      <c r="D2421" s="2">
        <v>0</v>
      </c>
      <c r="E2421" s="2">
        <v>-2222.0100000000002</v>
      </c>
      <c r="F2421" s="2">
        <v>0</v>
      </c>
    </row>
    <row r="2422" spans="1:6" x14ac:dyDescent="0.25">
      <c r="A2422" s="4">
        <v>44599</v>
      </c>
      <c r="B2422" t="s">
        <v>12</v>
      </c>
      <c r="C2422" t="s">
        <v>29</v>
      </c>
      <c r="D2422" s="2">
        <v>0</v>
      </c>
      <c r="E2422" s="2">
        <v>0</v>
      </c>
      <c r="F2422" s="2">
        <v>30000</v>
      </c>
    </row>
    <row r="2423" spans="1:6" x14ac:dyDescent="0.25">
      <c r="A2423" s="4">
        <v>44599</v>
      </c>
      <c r="B2423" t="s">
        <v>12</v>
      </c>
      <c r="C2423" t="s">
        <v>32</v>
      </c>
      <c r="D2423" s="2">
        <v>0</v>
      </c>
      <c r="E2423" s="2">
        <v>0</v>
      </c>
      <c r="F2423" s="2">
        <v>30000</v>
      </c>
    </row>
    <row r="2424" spans="1:6" x14ac:dyDescent="0.25">
      <c r="A2424" s="4">
        <v>44600</v>
      </c>
      <c r="B2424" t="s">
        <v>12</v>
      </c>
      <c r="C2424" t="s">
        <v>1689</v>
      </c>
      <c r="D2424" s="2">
        <v>0.71</v>
      </c>
      <c r="E2424" s="2">
        <v>0</v>
      </c>
      <c r="F2424" s="2">
        <v>0</v>
      </c>
    </row>
    <row r="2425" spans="1:6" x14ac:dyDescent="0.25">
      <c r="A2425" s="4">
        <v>44600</v>
      </c>
      <c r="B2425" t="s">
        <v>12</v>
      </c>
      <c r="C2425" t="s">
        <v>1690</v>
      </c>
      <c r="D2425" s="2">
        <v>0</v>
      </c>
      <c r="E2425" s="2">
        <v>-16271067.859999999</v>
      </c>
      <c r="F2425" s="2">
        <v>0</v>
      </c>
    </row>
    <row r="2426" spans="1:6" x14ac:dyDescent="0.25">
      <c r="A2426" s="4">
        <v>44600</v>
      </c>
      <c r="B2426" t="s">
        <v>12</v>
      </c>
      <c r="C2426" t="s">
        <v>1691</v>
      </c>
      <c r="D2426" s="2">
        <v>0</v>
      </c>
      <c r="E2426" s="2">
        <v>-67027.17</v>
      </c>
      <c r="F2426" s="2">
        <v>0</v>
      </c>
    </row>
    <row r="2427" spans="1:6" x14ac:dyDescent="0.25">
      <c r="A2427" s="4">
        <v>44600</v>
      </c>
      <c r="B2427" t="s">
        <v>12</v>
      </c>
      <c r="C2427" t="s">
        <v>1692</v>
      </c>
      <c r="D2427" s="2">
        <v>0</v>
      </c>
      <c r="E2427" s="2">
        <v>-26514.22</v>
      </c>
      <c r="F2427" s="2">
        <v>0</v>
      </c>
    </row>
    <row r="2428" spans="1:6" x14ac:dyDescent="0.25">
      <c r="A2428" s="4">
        <v>44600</v>
      </c>
      <c r="B2428" t="s">
        <v>12</v>
      </c>
      <c r="C2428" t="s">
        <v>1136</v>
      </c>
      <c r="D2428" s="2">
        <v>44262.82</v>
      </c>
      <c r="E2428" s="2">
        <v>0</v>
      </c>
      <c r="F2428" s="2">
        <v>0</v>
      </c>
    </row>
    <row r="2429" spans="1:6" x14ac:dyDescent="0.25">
      <c r="A2429" s="4">
        <v>44600</v>
      </c>
      <c r="B2429" t="s">
        <v>12</v>
      </c>
      <c r="C2429" t="s">
        <v>1528</v>
      </c>
      <c r="D2429" s="2">
        <v>32438.560000000001</v>
      </c>
      <c r="E2429" s="2">
        <v>0</v>
      </c>
      <c r="F2429" s="2">
        <v>0</v>
      </c>
    </row>
    <row r="2430" spans="1:6" x14ac:dyDescent="0.25">
      <c r="A2430" s="4">
        <v>44600</v>
      </c>
      <c r="B2430" t="s">
        <v>12</v>
      </c>
      <c r="C2430" t="s">
        <v>1693</v>
      </c>
      <c r="D2430" s="2">
        <v>16287907.16</v>
      </c>
      <c r="E2430" s="2">
        <v>0</v>
      </c>
      <c r="F2430" s="2">
        <v>0</v>
      </c>
    </row>
    <row r="2431" spans="1:6" x14ac:dyDescent="0.25">
      <c r="A2431" s="4">
        <v>44600</v>
      </c>
      <c r="B2431" t="s">
        <v>12</v>
      </c>
      <c r="C2431" t="s">
        <v>29</v>
      </c>
      <c r="D2431" s="2">
        <v>0</v>
      </c>
      <c r="E2431" s="2">
        <v>0</v>
      </c>
      <c r="F2431" s="2">
        <v>30000</v>
      </c>
    </row>
    <row r="2432" spans="1:6" x14ac:dyDescent="0.25">
      <c r="A2432" s="4">
        <v>44600</v>
      </c>
      <c r="B2432" t="s">
        <v>12</v>
      </c>
      <c r="C2432" t="s">
        <v>32</v>
      </c>
      <c r="D2432" s="2">
        <v>0</v>
      </c>
      <c r="E2432" s="2">
        <v>0</v>
      </c>
      <c r="F2432" s="2">
        <v>30000</v>
      </c>
    </row>
    <row r="2433" spans="1:6" x14ac:dyDescent="0.25">
      <c r="A2433" s="4">
        <v>44601</v>
      </c>
      <c r="B2433" t="s">
        <v>12</v>
      </c>
      <c r="C2433" t="s">
        <v>1694</v>
      </c>
      <c r="D2433" s="2">
        <v>0.54</v>
      </c>
      <c r="E2433" s="2">
        <v>0</v>
      </c>
      <c r="F2433" s="2">
        <v>0</v>
      </c>
    </row>
    <row r="2434" spans="1:6" x14ac:dyDescent="0.25">
      <c r="A2434" s="4">
        <v>44601</v>
      </c>
      <c r="B2434" t="s">
        <v>12</v>
      </c>
      <c r="C2434" t="s">
        <v>1695</v>
      </c>
      <c r="D2434" s="2">
        <v>0</v>
      </c>
      <c r="E2434" s="2">
        <v>-15652265.34</v>
      </c>
      <c r="F2434" s="2">
        <v>0</v>
      </c>
    </row>
    <row r="2435" spans="1:6" x14ac:dyDescent="0.25">
      <c r="A2435" s="4">
        <v>44601</v>
      </c>
      <c r="B2435" t="s">
        <v>12</v>
      </c>
      <c r="C2435" t="s">
        <v>1696</v>
      </c>
      <c r="D2435" s="2">
        <v>0</v>
      </c>
      <c r="E2435" s="2">
        <v>-63898.63</v>
      </c>
      <c r="F2435" s="2">
        <v>0</v>
      </c>
    </row>
    <row r="2436" spans="1:6" x14ac:dyDescent="0.25">
      <c r="A2436" s="4">
        <v>44601</v>
      </c>
      <c r="B2436" t="s">
        <v>12</v>
      </c>
      <c r="C2436" t="s">
        <v>1697</v>
      </c>
      <c r="D2436" s="2">
        <v>0</v>
      </c>
      <c r="E2436" s="2">
        <v>-541302.25</v>
      </c>
      <c r="F2436" s="2">
        <v>0</v>
      </c>
    </row>
    <row r="2437" spans="1:6" x14ac:dyDescent="0.25">
      <c r="A2437" s="4">
        <v>44601</v>
      </c>
      <c r="B2437" t="s">
        <v>12</v>
      </c>
      <c r="C2437" t="s">
        <v>1698</v>
      </c>
      <c r="D2437" s="2">
        <v>0</v>
      </c>
      <c r="E2437" s="2">
        <v>-20132.03</v>
      </c>
      <c r="F2437" s="2">
        <v>0</v>
      </c>
    </row>
    <row r="2438" spans="1:6" x14ac:dyDescent="0.25">
      <c r="A2438" s="4">
        <v>44601</v>
      </c>
      <c r="B2438" t="s">
        <v>12</v>
      </c>
      <c r="C2438" t="s">
        <v>1699</v>
      </c>
      <c r="D2438" s="2">
        <v>16277597.710000001</v>
      </c>
      <c r="E2438" s="2">
        <v>0</v>
      </c>
      <c r="F2438" s="2">
        <v>0</v>
      </c>
    </row>
    <row r="2439" spans="1:6" x14ac:dyDescent="0.25">
      <c r="A2439" s="4">
        <v>44601</v>
      </c>
      <c r="B2439" t="s">
        <v>12</v>
      </c>
      <c r="C2439" t="s">
        <v>29</v>
      </c>
      <c r="D2439" s="2">
        <v>0</v>
      </c>
      <c r="E2439" s="2">
        <v>0</v>
      </c>
      <c r="F2439" s="2">
        <v>30000</v>
      </c>
    </row>
    <row r="2440" spans="1:6" x14ac:dyDescent="0.25">
      <c r="A2440" s="4">
        <v>44601</v>
      </c>
      <c r="B2440" t="s">
        <v>12</v>
      </c>
      <c r="C2440" t="s">
        <v>32</v>
      </c>
      <c r="D2440" s="2">
        <v>0</v>
      </c>
      <c r="E2440" s="2">
        <v>0</v>
      </c>
      <c r="F2440" s="2">
        <v>30000</v>
      </c>
    </row>
    <row r="2441" spans="1:6" x14ac:dyDescent="0.25">
      <c r="A2441" s="4">
        <v>44602</v>
      </c>
      <c r="B2441" t="s">
        <v>12</v>
      </c>
      <c r="C2441" t="s">
        <v>1700</v>
      </c>
      <c r="D2441" s="2">
        <v>0.49</v>
      </c>
      <c r="E2441" s="2">
        <v>0</v>
      </c>
      <c r="F2441" s="2">
        <v>0</v>
      </c>
    </row>
    <row r="2442" spans="1:6" x14ac:dyDescent="0.25">
      <c r="A2442" s="4">
        <v>44602</v>
      </c>
      <c r="B2442" t="s">
        <v>12</v>
      </c>
      <c r="C2442" t="s">
        <v>1701</v>
      </c>
      <c r="D2442" s="2">
        <v>0</v>
      </c>
      <c r="E2442" s="2">
        <v>-15070580.15</v>
      </c>
      <c r="F2442" s="2">
        <v>0</v>
      </c>
    </row>
    <row r="2443" spans="1:6" x14ac:dyDescent="0.25">
      <c r="A2443" s="4">
        <v>44602</v>
      </c>
      <c r="B2443" t="s">
        <v>12</v>
      </c>
      <c r="C2443" t="s">
        <v>1702</v>
      </c>
      <c r="D2443" s="2">
        <v>0</v>
      </c>
      <c r="E2443" s="2">
        <v>-30730.98</v>
      </c>
      <c r="F2443" s="2">
        <v>0</v>
      </c>
    </row>
    <row r="2444" spans="1:6" x14ac:dyDescent="0.25">
      <c r="A2444" s="4">
        <v>44602</v>
      </c>
      <c r="B2444" t="s">
        <v>12</v>
      </c>
      <c r="C2444" t="s">
        <v>1703</v>
      </c>
      <c r="D2444" s="2">
        <v>0</v>
      </c>
      <c r="E2444" s="2">
        <v>-557236.21</v>
      </c>
      <c r="F2444" s="2">
        <v>0</v>
      </c>
    </row>
    <row r="2445" spans="1:6" x14ac:dyDescent="0.25">
      <c r="A2445" s="4">
        <v>44602</v>
      </c>
      <c r="B2445" t="s">
        <v>12</v>
      </c>
      <c r="C2445" t="s">
        <v>1704</v>
      </c>
      <c r="D2445" s="2">
        <v>15658546.85</v>
      </c>
      <c r="E2445" s="2">
        <v>0</v>
      </c>
      <c r="F2445" s="2">
        <v>0</v>
      </c>
    </row>
    <row r="2446" spans="1:6" x14ac:dyDescent="0.25">
      <c r="A2446" s="4">
        <v>44602</v>
      </c>
      <c r="B2446" t="s">
        <v>12</v>
      </c>
      <c r="C2446" t="s">
        <v>29</v>
      </c>
      <c r="D2446" s="2">
        <v>0</v>
      </c>
      <c r="E2446" s="2">
        <v>0</v>
      </c>
      <c r="F2446" s="2">
        <v>30000</v>
      </c>
    </row>
    <row r="2447" spans="1:6" x14ac:dyDescent="0.25">
      <c r="A2447" s="4">
        <v>44602</v>
      </c>
      <c r="B2447" t="s">
        <v>12</v>
      </c>
      <c r="C2447" t="s">
        <v>32</v>
      </c>
      <c r="D2447" s="2">
        <v>0</v>
      </c>
      <c r="E2447" s="2">
        <v>0</v>
      </c>
      <c r="F2447" s="2">
        <v>30000</v>
      </c>
    </row>
    <row r="2448" spans="1:6" x14ac:dyDescent="0.25">
      <c r="A2448" s="4">
        <v>44603</v>
      </c>
      <c r="B2448" t="s">
        <v>12</v>
      </c>
      <c r="C2448" t="s">
        <v>1705</v>
      </c>
      <c r="D2448" s="2">
        <v>0.17</v>
      </c>
      <c r="E2448" s="2">
        <v>0</v>
      </c>
      <c r="F2448" s="2">
        <v>0</v>
      </c>
    </row>
    <row r="2449" spans="1:6" x14ac:dyDescent="0.25">
      <c r="A2449" s="4">
        <v>44603</v>
      </c>
      <c r="B2449" t="s">
        <v>12</v>
      </c>
      <c r="C2449" t="s">
        <v>1706</v>
      </c>
      <c r="D2449" s="2">
        <v>0</v>
      </c>
      <c r="E2449" s="2">
        <v>-14817064.779999999</v>
      </c>
      <c r="F2449" s="2">
        <v>0</v>
      </c>
    </row>
    <row r="2450" spans="1:6" x14ac:dyDescent="0.25">
      <c r="A2450" s="4">
        <v>44603</v>
      </c>
      <c r="B2450" t="s">
        <v>12</v>
      </c>
      <c r="C2450" t="s">
        <v>1707</v>
      </c>
      <c r="D2450" s="2">
        <v>0</v>
      </c>
      <c r="E2450" s="2">
        <v>-84553.96</v>
      </c>
      <c r="F2450" s="2">
        <v>0</v>
      </c>
    </row>
    <row r="2451" spans="1:6" x14ac:dyDescent="0.25">
      <c r="A2451" s="4">
        <v>44603</v>
      </c>
      <c r="B2451" t="s">
        <v>12</v>
      </c>
      <c r="C2451" t="s">
        <v>1708</v>
      </c>
      <c r="D2451" s="2">
        <v>0</v>
      </c>
      <c r="E2451" s="2">
        <v>-575150.13</v>
      </c>
      <c r="F2451" s="2">
        <v>0</v>
      </c>
    </row>
    <row r="2452" spans="1:6" x14ac:dyDescent="0.25">
      <c r="A2452" s="4">
        <v>44603</v>
      </c>
      <c r="B2452" t="s">
        <v>12</v>
      </c>
      <c r="C2452" t="s">
        <v>1630</v>
      </c>
      <c r="D2452" s="2">
        <v>218562.8</v>
      </c>
      <c r="E2452" s="2">
        <v>0</v>
      </c>
      <c r="F2452" s="2">
        <v>0</v>
      </c>
    </row>
    <row r="2453" spans="1:6" x14ac:dyDescent="0.25">
      <c r="A2453" s="4">
        <v>44603</v>
      </c>
      <c r="B2453" t="s">
        <v>12</v>
      </c>
      <c r="C2453" t="s">
        <v>1631</v>
      </c>
      <c r="D2453" s="2">
        <v>181577.68</v>
      </c>
      <c r="E2453" s="2">
        <v>0</v>
      </c>
      <c r="F2453" s="2">
        <v>0</v>
      </c>
    </row>
    <row r="2454" spans="1:6" x14ac:dyDescent="0.25">
      <c r="A2454" s="4">
        <v>44603</v>
      </c>
      <c r="B2454" t="s">
        <v>12</v>
      </c>
      <c r="C2454" t="s">
        <v>1709</v>
      </c>
      <c r="D2454" s="2">
        <v>15076628.220000001</v>
      </c>
      <c r="E2454" s="2">
        <v>0</v>
      </c>
      <c r="F2454" s="2">
        <v>0</v>
      </c>
    </row>
    <row r="2455" spans="1:6" x14ac:dyDescent="0.25">
      <c r="A2455" s="4">
        <v>44603</v>
      </c>
      <c r="B2455" t="s">
        <v>12</v>
      </c>
      <c r="C2455" t="s">
        <v>29</v>
      </c>
      <c r="D2455" s="2">
        <v>0</v>
      </c>
      <c r="E2455" s="2">
        <v>0</v>
      </c>
      <c r="F2455" s="2">
        <v>30000</v>
      </c>
    </row>
    <row r="2456" spans="1:6" x14ac:dyDescent="0.25">
      <c r="A2456" s="4">
        <v>44603</v>
      </c>
      <c r="B2456" t="s">
        <v>12</v>
      </c>
      <c r="C2456" t="s">
        <v>32</v>
      </c>
      <c r="D2456" s="2">
        <v>0</v>
      </c>
      <c r="E2456" s="2">
        <v>0</v>
      </c>
      <c r="F2456" s="2">
        <v>30000</v>
      </c>
    </row>
    <row r="2457" spans="1:6" x14ac:dyDescent="0.25">
      <c r="A2457" s="4">
        <v>44606</v>
      </c>
      <c r="B2457" t="s">
        <v>12</v>
      </c>
      <c r="C2457" t="s">
        <v>1710</v>
      </c>
      <c r="D2457" s="2">
        <v>0.08</v>
      </c>
      <c r="E2457" s="2">
        <v>0</v>
      </c>
      <c r="F2457" s="2">
        <v>0</v>
      </c>
    </row>
    <row r="2458" spans="1:6" x14ac:dyDescent="0.25">
      <c r="A2458" s="4">
        <v>44606</v>
      </c>
      <c r="B2458" t="s">
        <v>12</v>
      </c>
      <c r="C2458" t="s">
        <v>1711</v>
      </c>
      <c r="D2458" s="2">
        <v>0</v>
      </c>
      <c r="E2458" s="2">
        <v>-14374156.369999999</v>
      </c>
      <c r="F2458" s="2">
        <v>0</v>
      </c>
    </row>
    <row r="2459" spans="1:6" x14ac:dyDescent="0.25">
      <c r="A2459" s="4">
        <v>44606</v>
      </c>
      <c r="B2459" t="s">
        <v>12</v>
      </c>
      <c r="C2459" t="s">
        <v>1712</v>
      </c>
      <c r="D2459" s="2">
        <v>0</v>
      </c>
      <c r="E2459" s="2">
        <v>-84568.45</v>
      </c>
      <c r="F2459" s="2">
        <v>0</v>
      </c>
    </row>
    <row r="2460" spans="1:6" x14ac:dyDescent="0.25">
      <c r="A2460" s="4">
        <v>44606</v>
      </c>
      <c r="B2460" t="s">
        <v>12</v>
      </c>
      <c r="C2460" t="s">
        <v>1713</v>
      </c>
      <c r="D2460" s="2">
        <v>0</v>
      </c>
      <c r="E2460" s="2">
        <v>-586510.23</v>
      </c>
      <c r="F2460" s="2">
        <v>0</v>
      </c>
    </row>
    <row r="2461" spans="1:6" x14ac:dyDescent="0.25">
      <c r="A2461" s="4">
        <v>44606</v>
      </c>
      <c r="B2461" t="s">
        <v>12</v>
      </c>
      <c r="C2461" t="s">
        <v>1063</v>
      </c>
      <c r="D2461" s="2">
        <v>75660.850000000006</v>
      </c>
      <c r="E2461" s="2">
        <v>0</v>
      </c>
      <c r="F2461" s="2">
        <v>0</v>
      </c>
    </row>
    <row r="2462" spans="1:6" x14ac:dyDescent="0.25">
      <c r="A2462" s="4">
        <v>44606</v>
      </c>
      <c r="B2462" t="s">
        <v>12</v>
      </c>
      <c r="C2462" t="s">
        <v>1634</v>
      </c>
      <c r="D2462" s="2">
        <v>37228.949999999997</v>
      </c>
      <c r="E2462" s="2">
        <v>0</v>
      </c>
      <c r="F2462" s="2">
        <v>0</v>
      </c>
    </row>
    <row r="2463" spans="1:6" x14ac:dyDescent="0.25">
      <c r="A2463" s="4">
        <v>44606</v>
      </c>
      <c r="B2463" t="s">
        <v>12</v>
      </c>
      <c r="C2463" t="s">
        <v>954</v>
      </c>
      <c r="D2463" s="2">
        <v>30078.400000000001</v>
      </c>
      <c r="E2463" s="2">
        <v>0</v>
      </c>
      <c r="F2463" s="2">
        <v>0</v>
      </c>
    </row>
    <row r="2464" spans="1:6" x14ac:dyDescent="0.25">
      <c r="A2464" s="4">
        <v>44606</v>
      </c>
      <c r="B2464" t="s">
        <v>12</v>
      </c>
      <c r="C2464" t="s">
        <v>1714</v>
      </c>
      <c r="D2464" s="2">
        <v>44595.199999999997</v>
      </c>
      <c r="E2464" s="2">
        <v>0</v>
      </c>
      <c r="F2464" s="2">
        <v>0</v>
      </c>
    </row>
    <row r="2465" spans="1:6" x14ac:dyDescent="0.25">
      <c r="A2465" s="4">
        <v>44606</v>
      </c>
      <c r="B2465" t="s">
        <v>12</v>
      </c>
      <c r="C2465" t="s">
        <v>784</v>
      </c>
      <c r="D2465" s="2">
        <v>15704.94</v>
      </c>
      <c r="E2465" s="2">
        <v>0</v>
      </c>
      <c r="F2465" s="2">
        <v>0</v>
      </c>
    </row>
    <row r="2466" spans="1:6" x14ac:dyDescent="0.25">
      <c r="A2466" s="4">
        <v>44606</v>
      </c>
      <c r="B2466" t="s">
        <v>12</v>
      </c>
      <c r="C2466" t="s">
        <v>1635</v>
      </c>
      <c r="D2466" s="2">
        <v>18955.52</v>
      </c>
      <c r="E2466" s="2">
        <v>0</v>
      </c>
      <c r="F2466" s="2">
        <v>0</v>
      </c>
    </row>
    <row r="2467" spans="1:6" x14ac:dyDescent="0.25">
      <c r="A2467" s="4">
        <v>44606</v>
      </c>
      <c r="B2467" t="s">
        <v>12</v>
      </c>
      <c r="C2467" t="s">
        <v>1715</v>
      </c>
      <c r="D2467" s="2">
        <v>14823011.109999999</v>
      </c>
      <c r="E2467" s="2">
        <v>0</v>
      </c>
      <c r="F2467" s="2">
        <v>0</v>
      </c>
    </row>
    <row r="2468" spans="1:6" x14ac:dyDescent="0.25">
      <c r="A2468" s="4">
        <v>44606</v>
      </c>
      <c r="B2468" t="s">
        <v>12</v>
      </c>
      <c r="C2468" t="s">
        <v>29</v>
      </c>
      <c r="D2468" s="2">
        <v>0</v>
      </c>
      <c r="E2468" s="2">
        <v>0</v>
      </c>
      <c r="F2468" s="2">
        <v>30000</v>
      </c>
    </row>
    <row r="2469" spans="1:6" x14ac:dyDescent="0.25">
      <c r="A2469" s="4">
        <v>44606</v>
      </c>
      <c r="B2469" t="s">
        <v>12</v>
      </c>
      <c r="C2469" t="s">
        <v>32</v>
      </c>
      <c r="D2469" s="2">
        <v>0</v>
      </c>
      <c r="E2469" s="2">
        <v>0</v>
      </c>
      <c r="F2469" s="2">
        <v>30000</v>
      </c>
    </row>
    <row r="2470" spans="1:6" x14ac:dyDescent="0.25">
      <c r="A2470" s="4">
        <v>44607</v>
      </c>
      <c r="B2470" t="s">
        <v>12</v>
      </c>
      <c r="C2470" t="s">
        <v>1716</v>
      </c>
      <c r="D2470" s="2">
        <v>0</v>
      </c>
      <c r="E2470" s="2">
        <v>-13871842.98</v>
      </c>
      <c r="F2470" s="2">
        <v>0</v>
      </c>
    </row>
    <row r="2471" spans="1:6" x14ac:dyDescent="0.25">
      <c r="A2471" s="4">
        <v>44607</v>
      </c>
      <c r="B2471" t="s">
        <v>12</v>
      </c>
      <c r="C2471" t="s">
        <v>1717</v>
      </c>
      <c r="D2471" s="2">
        <v>0</v>
      </c>
      <c r="E2471" s="2">
        <v>-74264.13</v>
      </c>
      <c r="F2471" s="2">
        <v>0</v>
      </c>
    </row>
    <row r="2472" spans="1:6" x14ac:dyDescent="0.25">
      <c r="A2472" s="4">
        <v>44607</v>
      </c>
      <c r="B2472" t="s">
        <v>12</v>
      </c>
      <c r="C2472" t="s">
        <v>1718</v>
      </c>
      <c r="D2472" s="2">
        <v>0</v>
      </c>
      <c r="E2472" s="2">
        <v>-598261.67000000004</v>
      </c>
      <c r="F2472" s="2">
        <v>0</v>
      </c>
    </row>
    <row r="2473" spans="1:6" x14ac:dyDescent="0.25">
      <c r="A2473" s="4">
        <v>44607</v>
      </c>
      <c r="B2473" t="s">
        <v>12</v>
      </c>
      <c r="C2473" t="s">
        <v>408</v>
      </c>
      <c r="D2473" s="2">
        <v>0</v>
      </c>
      <c r="E2473" s="2">
        <v>-661</v>
      </c>
      <c r="F2473" s="2">
        <v>0</v>
      </c>
    </row>
    <row r="2474" spans="1:6" x14ac:dyDescent="0.25">
      <c r="A2474" s="4">
        <v>44607</v>
      </c>
      <c r="B2474" t="s">
        <v>12</v>
      </c>
      <c r="C2474" t="s">
        <v>1638</v>
      </c>
      <c r="D2474" s="2">
        <v>165104.79999999999</v>
      </c>
      <c r="E2474" s="2">
        <v>0</v>
      </c>
      <c r="F2474" s="2">
        <v>0</v>
      </c>
    </row>
    <row r="2475" spans="1:6" x14ac:dyDescent="0.25">
      <c r="A2475" s="4">
        <v>44607</v>
      </c>
      <c r="B2475" t="s">
        <v>12</v>
      </c>
      <c r="C2475" t="s">
        <v>1719</v>
      </c>
      <c r="D2475" s="2">
        <v>14379924.960000001</v>
      </c>
      <c r="E2475" s="2">
        <v>0</v>
      </c>
      <c r="F2475" s="2">
        <v>0</v>
      </c>
    </row>
    <row r="2476" spans="1:6" x14ac:dyDescent="0.25">
      <c r="A2476" s="4">
        <v>44607</v>
      </c>
      <c r="B2476" t="s">
        <v>12</v>
      </c>
      <c r="C2476" t="s">
        <v>29</v>
      </c>
      <c r="D2476" s="2">
        <v>0</v>
      </c>
      <c r="E2476" s="2">
        <v>0</v>
      </c>
      <c r="F2476" s="2">
        <v>29999.98</v>
      </c>
    </row>
    <row r="2477" spans="1:6" x14ac:dyDescent="0.25">
      <c r="A2477" s="4">
        <v>44607</v>
      </c>
      <c r="B2477" t="s">
        <v>12</v>
      </c>
      <c r="C2477" t="s">
        <v>32</v>
      </c>
      <c r="D2477" s="2">
        <v>0</v>
      </c>
      <c r="E2477" s="2">
        <v>0</v>
      </c>
      <c r="F2477" s="2">
        <v>29999.98</v>
      </c>
    </row>
    <row r="2478" spans="1:6" x14ac:dyDescent="0.25">
      <c r="A2478" s="4">
        <v>44608</v>
      </c>
      <c r="B2478" t="s">
        <v>12</v>
      </c>
      <c r="C2478" t="s">
        <v>1720</v>
      </c>
      <c r="D2478" s="2">
        <v>0.02</v>
      </c>
      <c r="E2478" s="2">
        <v>0</v>
      </c>
      <c r="F2478" s="2">
        <v>0</v>
      </c>
    </row>
    <row r="2479" spans="1:6" x14ac:dyDescent="0.25">
      <c r="A2479" s="4">
        <v>44608</v>
      </c>
      <c r="B2479" t="s">
        <v>12</v>
      </c>
      <c r="C2479" t="s">
        <v>1721</v>
      </c>
      <c r="D2479" s="2">
        <v>0.03</v>
      </c>
      <c r="E2479" s="2">
        <v>0</v>
      </c>
      <c r="F2479" s="2">
        <v>0</v>
      </c>
    </row>
    <row r="2480" spans="1:6" x14ac:dyDescent="0.25">
      <c r="A2480" s="4">
        <v>44608</v>
      </c>
      <c r="B2480" t="s">
        <v>12</v>
      </c>
      <c r="C2480" t="s">
        <v>1722</v>
      </c>
      <c r="D2480" s="2">
        <v>0</v>
      </c>
      <c r="E2480" s="2">
        <v>-3495199.07</v>
      </c>
      <c r="F2480" s="2">
        <v>0</v>
      </c>
    </row>
    <row r="2481" spans="1:6" x14ac:dyDescent="0.25">
      <c r="A2481" s="4">
        <v>44608</v>
      </c>
      <c r="B2481" t="s">
        <v>12</v>
      </c>
      <c r="C2481" t="s">
        <v>1723</v>
      </c>
      <c r="D2481" s="2">
        <v>0</v>
      </c>
      <c r="E2481" s="2">
        <v>-6144.15</v>
      </c>
      <c r="F2481" s="2">
        <v>0</v>
      </c>
    </row>
    <row r="2482" spans="1:6" x14ac:dyDescent="0.25">
      <c r="A2482" s="4">
        <v>44608</v>
      </c>
      <c r="B2482" t="s">
        <v>12</v>
      </c>
      <c r="C2482" t="s">
        <v>1724</v>
      </c>
      <c r="D2482" s="2">
        <v>0</v>
      </c>
      <c r="E2482" s="2">
        <v>-10049012.4</v>
      </c>
      <c r="F2482" s="2">
        <v>0</v>
      </c>
    </row>
    <row r="2483" spans="1:6" x14ac:dyDescent="0.25">
      <c r="A2483" s="4">
        <v>44608</v>
      </c>
      <c r="B2483" t="s">
        <v>12</v>
      </c>
      <c r="C2483" t="s">
        <v>1725</v>
      </c>
      <c r="D2483" s="2">
        <v>0</v>
      </c>
      <c r="E2483" s="2">
        <v>-344849.2</v>
      </c>
      <c r="F2483" s="2">
        <v>0</v>
      </c>
    </row>
    <row r="2484" spans="1:6" x14ac:dyDescent="0.25">
      <c r="A2484" s="4">
        <v>44608</v>
      </c>
      <c r="B2484" t="s">
        <v>12</v>
      </c>
      <c r="C2484" t="s">
        <v>1726</v>
      </c>
      <c r="D2484" s="2">
        <v>17794.8</v>
      </c>
      <c r="E2484" s="2">
        <v>0</v>
      </c>
      <c r="F2484" s="2">
        <v>0</v>
      </c>
    </row>
    <row r="2485" spans="1:6" x14ac:dyDescent="0.25">
      <c r="A2485" s="4">
        <v>44608</v>
      </c>
      <c r="B2485" t="s">
        <v>12</v>
      </c>
      <c r="C2485" t="s">
        <v>1727</v>
      </c>
      <c r="D2485" s="2">
        <v>13877409.99</v>
      </c>
      <c r="E2485" s="2">
        <v>0</v>
      </c>
      <c r="F2485" s="2">
        <v>0</v>
      </c>
    </row>
    <row r="2486" spans="1:6" x14ac:dyDescent="0.25">
      <c r="A2486" s="4">
        <v>44608</v>
      </c>
      <c r="B2486" t="s">
        <v>12</v>
      </c>
      <c r="C2486" t="s">
        <v>29</v>
      </c>
      <c r="D2486" s="2">
        <v>0</v>
      </c>
      <c r="E2486" s="2">
        <v>0</v>
      </c>
      <c r="F2486" s="2">
        <v>30000</v>
      </c>
    </row>
    <row r="2487" spans="1:6" x14ac:dyDescent="0.25">
      <c r="A2487" s="4">
        <v>44608</v>
      </c>
      <c r="B2487" t="s">
        <v>12</v>
      </c>
      <c r="C2487" t="s">
        <v>32</v>
      </c>
      <c r="D2487" s="2">
        <v>0</v>
      </c>
      <c r="E2487" s="2">
        <v>0</v>
      </c>
      <c r="F2487" s="2">
        <v>30000</v>
      </c>
    </row>
    <row r="2488" spans="1:6" x14ac:dyDescent="0.25">
      <c r="A2488" s="4">
        <v>44609</v>
      </c>
      <c r="B2488" t="s">
        <v>12</v>
      </c>
      <c r="C2488" t="s">
        <v>1728</v>
      </c>
      <c r="D2488" s="2">
        <v>0</v>
      </c>
      <c r="E2488" s="2">
        <v>-3567342.88</v>
      </c>
      <c r="F2488" s="2">
        <v>0</v>
      </c>
    </row>
    <row r="2489" spans="1:6" x14ac:dyDescent="0.25">
      <c r="A2489" s="4">
        <v>44609</v>
      </c>
      <c r="B2489" t="s">
        <v>12</v>
      </c>
      <c r="C2489" t="s">
        <v>1729</v>
      </c>
      <c r="D2489" s="2">
        <v>0</v>
      </c>
      <c r="E2489" s="2">
        <v>-89866.64</v>
      </c>
      <c r="F2489" s="2">
        <v>0</v>
      </c>
    </row>
    <row r="2490" spans="1:6" x14ac:dyDescent="0.25">
      <c r="A2490" s="4">
        <v>44609</v>
      </c>
      <c r="B2490" t="s">
        <v>12</v>
      </c>
      <c r="C2490" t="s">
        <v>1730</v>
      </c>
      <c r="D2490" s="2">
        <v>0</v>
      </c>
      <c r="E2490" s="2">
        <v>-45135.13</v>
      </c>
      <c r="F2490" s="2">
        <v>0</v>
      </c>
    </row>
    <row r="2491" spans="1:6" x14ac:dyDescent="0.25">
      <c r="A2491" s="4">
        <v>44609</v>
      </c>
      <c r="B2491" t="s">
        <v>12</v>
      </c>
      <c r="C2491" t="s">
        <v>971</v>
      </c>
      <c r="D2491" s="2">
        <v>205742.9</v>
      </c>
      <c r="E2491" s="2">
        <v>0</v>
      </c>
      <c r="F2491" s="2">
        <v>0</v>
      </c>
    </row>
    <row r="2492" spans="1:6" x14ac:dyDescent="0.25">
      <c r="A2492" s="4">
        <v>44609</v>
      </c>
      <c r="B2492" t="s">
        <v>12</v>
      </c>
      <c r="C2492" t="s">
        <v>1731</v>
      </c>
      <c r="D2492" s="2">
        <v>3496601.75</v>
      </c>
      <c r="E2492" s="2">
        <v>0</v>
      </c>
      <c r="F2492" s="2">
        <v>0</v>
      </c>
    </row>
    <row r="2493" spans="1:6" x14ac:dyDescent="0.25">
      <c r="A2493" s="4">
        <v>44609</v>
      </c>
      <c r="B2493" t="s">
        <v>12</v>
      </c>
      <c r="C2493" t="s">
        <v>29</v>
      </c>
      <c r="D2493" s="2">
        <v>0</v>
      </c>
      <c r="E2493" s="2">
        <v>0</v>
      </c>
      <c r="F2493" s="2">
        <v>30000</v>
      </c>
    </row>
    <row r="2494" spans="1:6" x14ac:dyDescent="0.25">
      <c r="A2494" s="4">
        <v>44609</v>
      </c>
      <c r="B2494" t="s">
        <v>12</v>
      </c>
      <c r="C2494" t="s">
        <v>32</v>
      </c>
      <c r="D2494" s="2">
        <v>0</v>
      </c>
      <c r="E2494" s="2">
        <v>0</v>
      </c>
      <c r="F2494" s="2">
        <v>30000</v>
      </c>
    </row>
    <row r="2495" spans="1:6" x14ac:dyDescent="0.25">
      <c r="A2495" s="4">
        <v>44610</v>
      </c>
      <c r="B2495" t="s">
        <v>12</v>
      </c>
      <c r="C2495" t="s">
        <v>1732</v>
      </c>
      <c r="D2495" s="2">
        <v>0</v>
      </c>
      <c r="E2495" s="2">
        <v>-3465154.63</v>
      </c>
      <c r="F2495" s="2">
        <v>0</v>
      </c>
    </row>
    <row r="2496" spans="1:6" x14ac:dyDescent="0.25">
      <c r="A2496" s="4">
        <v>44610</v>
      </c>
      <c r="B2496" t="s">
        <v>12</v>
      </c>
      <c r="C2496" t="s">
        <v>1733</v>
      </c>
      <c r="D2496" s="2">
        <v>0</v>
      </c>
      <c r="E2496" s="2">
        <v>-92489.8</v>
      </c>
      <c r="F2496" s="2">
        <v>0</v>
      </c>
    </row>
    <row r="2497" spans="1:6" x14ac:dyDescent="0.25">
      <c r="A2497" s="4">
        <v>44610</v>
      </c>
      <c r="B2497" t="s">
        <v>12</v>
      </c>
      <c r="C2497" t="s">
        <v>1734</v>
      </c>
      <c r="D2497" s="2">
        <v>0</v>
      </c>
      <c r="E2497" s="2">
        <v>-11130.09</v>
      </c>
      <c r="F2497" s="2">
        <v>0</v>
      </c>
    </row>
    <row r="2498" spans="1:6" x14ac:dyDescent="0.25">
      <c r="A2498" s="4">
        <v>44610</v>
      </c>
      <c r="B2498" t="s">
        <v>12</v>
      </c>
      <c r="C2498" t="s">
        <v>1735</v>
      </c>
      <c r="D2498" s="2">
        <v>3568774.52</v>
      </c>
      <c r="E2498" s="2">
        <v>0</v>
      </c>
      <c r="F2498" s="2">
        <v>0</v>
      </c>
    </row>
    <row r="2499" spans="1:6" x14ac:dyDescent="0.25">
      <c r="A2499" s="4">
        <v>44610</v>
      </c>
      <c r="B2499" t="s">
        <v>12</v>
      </c>
      <c r="C2499" t="s">
        <v>29</v>
      </c>
      <c r="D2499" s="2">
        <v>0</v>
      </c>
      <c r="E2499" s="2">
        <v>0</v>
      </c>
      <c r="F2499" s="2">
        <v>30000</v>
      </c>
    </row>
    <row r="2500" spans="1:6" x14ac:dyDescent="0.25">
      <c r="A2500" s="4">
        <v>44610</v>
      </c>
      <c r="B2500" t="s">
        <v>12</v>
      </c>
      <c r="C2500" t="s">
        <v>32</v>
      </c>
      <c r="D2500" s="2">
        <v>0</v>
      </c>
      <c r="E2500" s="2">
        <v>0</v>
      </c>
      <c r="F2500" s="2">
        <v>30000</v>
      </c>
    </row>
    <row r="2501" spans="1:6" x14ac:dyDescent="0.25">
      <c r="A2501" s="4">
        <v>44613</v>
      </c>
      <c r="B2501" t="s">
        <v>12</v>
      </c>
      <c r="C2501" t="s">
        <v>441</v>
      </c>
      <c r="D2501" s="2">
        <v>0</v>
      </c>
      <c r="E2501" s="2">
        <v>-207.25</v>
      </c>
      <c r="F2501" s="2">
        <v>0</v>
      </c>
    </row>
    <row r="2502" spans="1:6" x14ac:dyDescent="0.25">
      <c r="A2502" s="4">
        <v>44613</v>
      </c>
      <c r="B2502" t="s">
        <v>12</v>
      </c>
      <c r="C2502" t="s">
        <v>1736</v>
      </c>
      <c r="D2502" s="2">
        <v>0</v>
      </c>
      <c r="E2502" s="2">
        <v>-3385062.37</v>
      </c>
      <c r="F2502" s="2">
        <v>0</v>
      </c>
    </row>
    <row r="2503" spans="1:6" x14ac:dyDescent="0.25">
      <c r="A2503" s="4">
        <v>44613</v>
      </c>
      <c r="B2503" t="s">
        <v>12</v>
      </c>
      <c r="C2503" t="s">
        <v>1737</v>
      </c>
      <c r="D2503" s="2">
        <v>0</v>
      </c>
      <c r="E2503" s="2">
        <v>-62026.69</v>
      </c>
      <c r="F2503" s="2">
        <v>0</v>
      </c>
    </row>
    <row r="2504" spans="1:6" x14ac:dyDescent="0.25">
      <c r="A2504" s="4">
        <v>44613</v>
      </c>
      <c r="B2504" t="s">
        <v>12</v>
      </c>
      <c r="C2504" t="s">
        <v>1738</v>
      </c>
      <c r="D2504" s="2">
        <v>0</v>
      </c>
      <c r="E2504" s="2">
        <v>-25186.53</v>
      </c>
      <c r="F2504" s="2">
        <v>0</v>
      </c>
    </row>
    <row r="2505" spans="1:6" x14ac:dyDescent="0.25">
      <c r="A2505" s="4">
        <v>44613</v>
      </c>
      <c r="B2505" t="s">
        <v>12</v>
      </c>
      <c r="C2505" t="s">
        <v>455</v>
      </c>
      <c r="D2505" s="2">
        <v>0</v>
      </c>
      <c r="E2505" s="2">
        <v>-1929.74</v>
      </c>
      <c r="F2505" s="2">
        <v>0</v>
      </c>
    </row>
    <row r="2506" spans="1:6" x14ac:dyDescent="0.25">
      <c r="A2506" s="4">
        <v>44613</v>
      </c>
      <c r="B2506" t="s">
        <v>12</v>
      </c>
      <c r="C2506" t="s">
        <v>1647</v>
      </c>
      <c r="D2506" s="2">
        <v>7867.32</v>
      </c>
      <c r="E2506" s="2">
        <v>0</v>
      </c>
      <c r="F2506" s="2">
        <v>0</v>
      </c>
    </row>
    <row r="2507" spans="1:6" x14ac:dyDescent="0.25">
      <c r="A2507" s="4">
        <v>44613</v>
      </c>
      <c r="B2507" t="s">
        <v>12</v>
      </c>
      <c r="C2507" t="s">
        <v>1739</v>
      </c>
      <c r="D2507" s="2">
        <v>3466545.26</v>
      </c>
      <c r="E2507" s="2">
        <v>0</v>
      </c>
      <c r="F2507" s="2">
        <v>0</v>
      </c>
    </row>
    <row r="2508" spans="1:6" x14ac:dyDescent="0.25">
      <c r="A2508" s="4">
        <v>44613</v>
      </c>
      <c r="B2508" t="s">
        <v>12</v>
      </c>
      <c r="C2508" t="s">
        <v>29</v>
      </c>
      <c r="D2508" s="2">
        <v>0</v>
      </c>
      <c r="E2508" s="2">
        <v>0</v>
      </c>
      <c r="F2508" s="2">
        <v>30000</v>
      </c>
    </row>
    <row r="2509" spans="1:6" x14ac:dyDescent="0.25">
      <c r="A2509" s="4">
        <v>44613</v>
      </c>
      <c r="B2509" t="s">
        <v>12</v>
      </c>
      <c r="C2509" t="s">
        <v>32</v>
      </c>
      <c r="D2509" s="2">
        <v>0</v>
      </c>
      <c r="E2509" s="2">
        <v>0</v>
      </c>
      <c r="F2509" s="2">
        <v>30000</v>
      </c>
    </row>
    <row r="2510" spans="1:6" x14ac:dyDescent="0.25">
      <c r="A2510" s="4">
        <v>44614</v>
      </c>
      <c r="B2510" t="s">
        <v>12</v>
      </c>
      <c r="C2510" t="s">
        <v>1740</v>
      </c>
      <c r="D2510" s="2">
        <v>0</v>
      </c>
      <c r="E2510" s="2">
        <v>-0.01</v>
      </c>
      <c r="F2510" s="2">
        <v>0</v>
      </c>
    </row>
    <row r="2511" spans="1:6" x14ac:dyDescent="0.25">
      <c r="A2511" s="4">
        <v>44614</v>
      </c>
      <c r="B2511" t="s">
        <v>12</v>
      </c>
      <c r="C2511" t="s">
        <v>1741</v>
      </c>
      <c r="D2511" s="2">
        <v>0</v>
      </c>
      <c r="E2511" s="2">
        <v>-3285837.91</v>
      </c>
      <c r="F2511" s="2">
        <v>0</v>
      </c>
    </row>
    <row r="2512" spans="1:6" x14ac:dyDescent="0.25">
      <c r="A2512" s="4">
        <v>44614</v>
      </c>
      <c r="B2512" t="s">
        <v>12</v>
      </c>
      <c r="C2512" t="s">
        <v>1742</v>
      </c>
      <c r="D2512" s="2">
        <v>0</v>
      </c>
      <c r="E2512" s="2">
        <v>-100582.93</v>
      </c>
      <c r="F2512" s="2">
        <v>0</v>
      </c>
    </row>
    <row r="2513" spans="1:6" x14ac:dyDescent="0.25">
      <c r="A2513" s="4">
        <v>44614</v>
      </c>
      <c r="B2513" t="s">
        <v>12</v>
      </c>
      <c r="C2513" t="s">
        <v>1743</v>
      </c>
      <c r="D2513" s="2">
        <v>3386420.85</v>
      </c>
      <c r="E2513" s="2">
        <v>0</v>
      </c>
      <c r="F2513" s="2">
        <v>0</v>
      </c>
    </row>
    <row r="2514" spans="1:6" x14ac:dyDescent="0.25">
      <c r="A2514" s="4">
        <v>44614</v>
      </c>
      <c r="B2514" t="s">
        <v>12</v>
      </c>
      <c r="C2514" t="s">
        <v>29</v>
      </c>
      <c r="D2514" s="2">
        <v>0</v>
      </c>
      <c r="E2514" s="2">
        <v>0</v>
      </c>
      <c r="F2514" s="2">
        <v>30000</v>
      </c>
    </row>
    <row r="2515" spans="1:6" x14ac:dyDescent="0.25">
      <c r="A2515" s="4">
        <v>44614</v>
      </c>
      <c r="B2515" t="s">
        <v>12</v>
      </c>
      <c r="C2515" t="s">
        <v>32</v>
      </c>
      <c r="D2515" s="2">
        <v>0</v>
      </c>
      <c r="E2515" s="2">
        <v>0</v>
      </c>
      <c r="F2515" s="2">
        <v>30000</v>
      </c>
    </row>
    <row r="2516" spans="1:6" x14ac:dyDescent="0.25">
      <c r="A2516" s="4">
        <v>44615</v>
      </c>
      <c r="B2516" t="s">
        <v>12</v>
      </c>
      <c r="C2516" t="s">
        <v>1744</v>
      </c>
      <c r="D2516" s="2">
        <v>0</v>
      </c>
      <c r="E2516" s="2">
        <v>-0.01</v>
      </c>
      <c r="F2516" s="2">
        <v>0</v>
      </c>
    </row>
    <row r="2517" spans="1:6" x14ac:dyDescent="0.25">
      <c r="A2517" s="4">
        <v>44615</v>
      </c>
      <c r="B2517" t="s">
        <v>12</v>
      </c>
      <c r="C2517" t="s">
        <v>1745</v>
      </c>
      <c r="D2517" s="2">
        <v>0</v>
      </c>
      <c r="E2517" s="2">
        <v>-4712943.32</v>
      </c>
      <c r="F2517" s="2">
        <v>0</v>
      </c>
    </row>
    <row r="2518" spans="1:6" x14ac:dyDescent="0.25">
      <c r="A2518" s="4">
        <v>44615</v>
      </c>
      <c r="B2518" t="s">
        <v>12</v>
      </c>
      <c r="C2518" t="s">
        <v>1746</v>
      </c>
      <c r="D2518" s="2">
        <v>3287156.58</v>
      </c>
      <c r="E2518" s="2">
        <v>0</v>
      </c>
      <c r="F2518" s="2">
        <v>0</v>
      </c>
    </row>
    <row r="2519" spans="1:6" x14ac:dyDescent="0.25">
      <c r="A2519" s="4">
        <v>44615</v>
      </c>
      <c r="B2519" t="s">
        <v>12</v>
      </c>
      <c r="C2519" t="s">
        <v>1747</v>
      </c>
      <c r="D2519" s="2">
        <v>463773.51</v>
      </c>
      <c r="E2519" s="2">
        <v>0</v>
      </c>
      <c r="F2519" s="2">
        <v>0</v>
      </c>
    </row>
    <row r="2520" spans="1:6" x14ac:dyDescent="0.25">
      <c r="A2520" s="4">
        <v>44615</v>
      </c>
      <c r="B2520" t="s">
        <v>12</v>
      </c>
      <c r="C2520" t="s">
        <v>1748</v>
      </c>
      <c r="D2520" s="2">
        <v>962013.24</v>
      </c>
      <c r="E2520" s="2">
        <v>0</v>
      </c>
      <c r="F2520" s="2">
        <v>0</v>
      </c>
    </row>
    <row r="2521" spans="1:6" x14ac:dyDescent="0.25">
      <c r="A2521" s="4">
        <v>44615</v>
      </c>
      <c r="B2521" t="s">
        <v>12</v>
      </c>
      <c r="C2521" t="s">
        <v>29</v>
      </c>
      <c r="D2521" s="2">
        <v>0</v>
      </c>
      <c r="E2521" s="2">
        <v>0</v>
      </c>
      <c r="F2521" s="2">
        <v>30000</v>
      </c>
    </row>
    <row r="2522" spans="1:6" x14ac:dyDescent="0.25">
      <c r="A2522" s="4">
        <v>44615</v>
      </c>
      <c r="B2522" t="s">
        <v>12</v>
      </c>
      <c r="C2522" t="s">
        <v>32</v>
      </c>
      <c r="D2522" s="2">
        <v>0</v>
      </c>
      <c r="E2522" s="2">
        <v>0</v>
      </c>
      <c r="F2522" s="2">
        <v>30000</v>
      </c>
    </row>
    <row r="2523" spans="1:6" x14ac:dyDescent="0.25">
      <c r="A2523" s="4">
        <v>44616</v>
      </c>
      <c r="B2523" t="s">
        <v>12</v>
      </c>
      <c r="C2523" t="s">
        <v>1749</v>
      </c>
      <c r="D2523" s="2">
        <v>0</v>
      </c>
      <c r="E2523" s="2">
        <v>-5833285.3399999999</v>
      </c>
      <c r="F2523" s="2">
        <v>0</v>
      </c>
    </row>
    <row r="2524" spans="1:6" x14ac:dyDescent="0.25">
      <c r="A2524" s="4">
        <v>44616</v>
      </c>
      <c r="B2524" t="s">
        <v>12</v>
      </c>
      <c r="C2524" t="s">
        <v>1750</v>
      </c>
      <c r="D2524" s="2">
        <v>4714834.71</v>
      </c>
      <c r="E2524" s="2">
        <v>0</v>
      </c>
      <c r="F2524" s="2">
        <v>0</v>
      </c>
    </row>
    <row r="2525" spans="1:6" x14ac:dyDescent="0.25">
      <c r="A2525" s="4">
        <v>44616</v>
      </c>
      <c r="B2525" t="s">
        <v>12</v>
      </c>
      <c r="C2525" t="s">
        <v>1751</v>
      </c>
      <c r="D2525" s="2">
        <v>171531.59</v>
      </c>
      <c r="E2525" s="2">
        <v>0</v>
      </c>
      <c r="F2525" s="2">
        <v>0</v>
      </c>
    </row>
    <row r="2526" spans="1:6" x14ac:dyDescent="0.25">
      <c r="A2526" s="4">
        <v>44616</v>
      </c>
      <c r="B2526" t="s">
        <v>12</v>
      </c>
      <c r="C2526" t="s">
        <v>1752</v>
      </c>
      <c r="D2526" s="2">
        <v>946919.04</v>
      </c>
      <c r="E2526" s="2">
        <v>0</v>
      </c>
      <c r="F2526" s="2">
        <v>0</v>
      </c>
    </row>
    <row r="2527" spans="1:6" x14ac:dyDescent="0.25">
      <c r="A2527" s="4">
        <v>44616</v>
      </c>
      <c r="B2527" t="s">
        <v>12</v>
      </c>
      <c r="C2527" t="s">
        <v>29</v>
      </c>
      <c r="D2527" s="2">
        <v>0</v>
      </c>
      <c r="E2527" s="2">
        <v>0</v>
      </c>
      <c r="F2527" s="2">
        <v>30000</v>
      </c>
    </row>
    <row r="2528" spans="1:6" x14ac:dyDescent="0.25">
      <c r="A2528" s="4">
        <v>44616</v>
      </c>
      <c r="B2528" t="s">
        <v>12</v>
      </c>
      <c r="C2528" t="s">
        <v>32</v>
      </c>
      <c r="D2528" s="2">
        <v>0</v>
      </c>
      <c r="E2528" s="2">
        <v>0</v>
      </c>
      <c r="F2528" s="2">
        <v>30000</v>
      </c>
    </row>
    <row r="2529" spans="1:6" x14ac:dyDescent="0.25">
      <c r="A2529" s="4">
        <v>44617</v>
      </c>
      <c r="B2529" t="s">
        <v>12</v>
      </c>
      <c r="C2529" t="s">
        <v>836</v>
      </c>
      <c r="D2529" s="2">
        <v>26.02</v>
      </c>
      <c r="E2529" s="2">
        <v>0</v>
      </c>
      <c r="F2529" s="2">
        <v>0</v>
      </c>
    </row>
    <row r="2530" spans="1:6" x14ac:dyDescent="0.25">
      <c r="A2530" s="4">
        <v>44617</v>
      </c>
      <c r="B2530" t="s">
        <v>12</v>
      </c>
      <c r="C2530" t="s">
        <v>477</v>
      </c>
      <c r="D2530" s="2">
        <v>0</v>
      </c>
      <c r="E2530" s="2">
        <v>-56.84</v>
      </c>
      <c r="F2530" s="2">
        <v>0</v>
      </c>
    </row>
    <row r="2531" spans="1:6" x14ac:dyDescent="0.25">
      <c r="A2531" s="4">
        <v>44617</v>
      </c>
      <c r="B2531" t="s">
        <v>12</v>
      </c>
      <c r="C2531" t="s">
        <v>1753</v>
      </c>
      <c r="D2531" s="2">
        <v>0</v>
      </c>
      <c r="E2531" s="2">
        <v>-7169511.7300000004</v>
      </c>
      <c r="F2531" s="2">
        <v>0</v>
      </c>
    </row>
    <row r="2532" spans="1:6" x14ac:dyDescent="0.25">
      <c r="A2532" s="4">
        <v>44617</v>
      </c>
      <c r="B2532" t="s">
        <v>12</v>
      </c>
      <c r="C2532" t="s">
        <v>489</v>
      </c>
      <c r="D2532" s="2">
        <v>0</v>
      </c>
      <c r="E2532" s="2">
        <v>-59.59</v>
      </c>
      <c r="F2532" s="2">
        <v>0</v>
      </c>
    </row>
    <row r="2533" spans="1:6" x14ac:dyDescent="0.25">
      <c r="A2533" s="4">
        <v>44617</v>
      </c>
      <c r="B2533" t="s">
        <v>12</v>
      </c>
      <c r="C2533" t="s">
        <v>838</v>
      </c>
      <c r="D2533" s="2">
        <v>0</v>
      </c>
      <c r="E2533" s="2">
        <v>-422.78</v>
      </c>
      <c r="F2533" s="2">
        <v>0</v>
      </c>
    </row>
    <row r="2534" spans="1:6" x14ac:dyDescent="0.25">
      <c r="A2534" s="4">
        <v>44617</v>
      </c>
      <c r="B2534" t="s">
        <v>12</v>
      </c>
      <c r="C2534" t="s">
        <v>1754</v>
      </c>
      <c r="D2534" s="2">
        <v>34703.370000000003</v>
      </c>
      <c r="E2534" s="2">
        <v>0</v>
      </c>
      <c r="F2534" s="2">
        <v>0</v>
      </c>
    </row>
    <row r="2535" spans="1:6" x14ac:dyDescent="0.25">
      <c r="A2535" s="4">
        <v>44617</v>
      </c>
      <c r="B2535" t="s">
        <v>12</v>
      </c>
      <c r="C2535" t="s">
        <v>1755</v>
      </c>
      <c r="D2535" s="2">
        <v>5835626.3300000001</v>
      </c>
      <c r="E2535" s="2">
        <v>0</v>
      </c>
      <c r="F2535" s="2">
        <v>0</v>
      </c>
    </row>
    <row r="2536" spans="1:6" x14ac:dyDescent="0.25">
      <c r="A2536" s="4">
        <v>44617</v>
      </c>
      <c r="B2536" t="s">
        <v>12</v>
      </c>
      <c r="C2536" t="s">
        <v>1756</v>
      </c>
      <c r="D2536" s="2">
        <v>401416.63</v>
      </c>
      <c r="E2536" s="2">
        <v>0</v>
      </c>
      <c r="F2536" s="2">
        <v>0</v>
      </c>
    </row>
    <row r="2537" spans="1:6" x14ac:dyDescent="0.25">
      <c r="A2537" s="4">
        <v>44617</v>
      </c>
      <c r="B2537" t="s">
        <v>12</v>
      </c>
      <c r="C2537" t="s">
        <v>1757</v>
      </c>
      <c r="D2537" s="2">
        <v>898278.59</v>
      </c>
      <c r="E2537" s="2">
        <v>0</v>
      </c>
      <c r="F2537" s="2">
        <v>0</v>
      </c>
    </row>
    <row r="2538" spans="1:6" x14ac:dyDescent="0.25">
      <c r="A2538" s="4">
        <v>44617</v>
      </c>
      <c r="B2538" t="s">
        <v>12</v>
      </c>
      <c r="C2538" t="s">
        <v>29</v>
      </c>
      <c r="D2538" s="2">
        <v>0</v>
      </c>
      <c r="E2538" s="2">
        <v>0</v>
      </c>
      <c r="F2538" s="2">
        <v>30000</v>
      </c>
    </row>
    <row r="2539" spans="1:6" x14ac:dyDescent="0.25">
      <c r="A2539" s="4">
        <v>44617</v>
      </c>
      <c r="B2539" t="s">
        <v>12</v>
      </c>
      <c r="C2539" t="s">
        <v>32</v>
      </c>
      <c r="D2539" s="2">
        <v>0</v>
      </c>
      <c r="E2539" s="2">
        <v>0</v>
      </c>
      <c r="F2539" s="2">
        <v>30000</v>
      </c>
    </row>
    <row r="2540" spans="1:6" x14ac:dyDescent="0.25">
      <c r="A2540" s="4">
        <v>44622</v>
      </c>
      <c r="B2540" t="s">
        <v>12</v>
      </c>
      <c r="C2540" t="s">
        <v>1758</v>
      </c>
      <c r="D2540" s="2">
        <v>0.01</v>
      </c>
      <c r="E2540" s="2">
        <v>0</v>
      </c>
      <c r="F2540" s="2">
        <v>0</v>
      </c>
    </row>
    <row r="2541" spans="1:6" x14ac:dyDescent="0.25">
      <c r="A2541" s="4">
        <v>44622</v>
      </c>
      <c r="B2541" t="s">
        <v>12</v>
      </c>
      <c r="C2541" t="s">
        <v>1759</v>
      </c>
      <c r="D2541" s="2">
        <v>0</v>
      </c>
      <c r="E2541" s="2">
        <v>-8039956.0099999998</v>
      </c>
      <c r="F2541" s="2">
        <v>0</v>
      </c>
    </row>
    <row r="2542" spans="1:6" x14ac:dyDescent="0.25">
      <c r="A2542" s="4">
        <v>44622</v>
      </c>
      <c r="B2542" t="s">
        <v>12</v>
      </c>
      <c r="C2542" t="s">
        <v>1760</v>
      </c>
      <c r="D2542" s="2">
        <v>7172388.9699999997</v>
      </c>
      <c r="E2542" s="2">
        <v>0</v>
      </c>
      <c r="F2542" s="2">
        <v>0</v>
      </c>
    </row>
    <row r="2543" spans="1:6" x14ac:dyDescent="0.25">
      <c r="A2543" s="4">
        <v>44622</v>
      </c>
      <c r="B2543" t="s">
        <v>12</v>
      </c>
      <c r="C2543" t="s">
        <v>1761</v>
      </c>
      <c r="D2543" s="2">
        <v>162772.32999999999</v>
      </c>
      <c r="E2543" s="2">
        <v>0</v>
      </c>
      <c r="F2543" s="2">
        <v>0</v>
      </c>
    </row>
    <row r="2544" spans="1:6" x14ac:dyDescent="0.25">
      <c r="A2544" s="4">
        <v>44622</v>
      </c>
      <c r="B2544" t="s">
        <v>12</v>
      </c>
      <c r="C2544" t="s">
        <v>1762</v>
      </c>
      <c r="D2544" s="2">
        <v>704794.7</v>
      </c>
      <c r="E2544" s="2">
        <v>0</v>
      </c>
      <c r="F2544" s="2">
        <v>0</v>
      </c>
    </row>
    <row r="2545" spans="1:6" x14ac:dyDescent="0.25">
      <c r="A2545" s="4">
        <v>44622</v>
      </c>
      <c r="B2545" t="s">
        <v>12</v>
      </c>
      <c r="C2545" t="s">
        <v>29</v>
      </c>
      <c r="D2545" s="2">
        <v>0</v>
      </c>
      <c r="E2545" s="2">
        <v>0</v>
      </c>
      <c r="F2545" s="2">
        <v>30000</v>
      </c>
    </row>
    <row r="2546" spans="1:6" x14ac:dyDescent="0.25">
      <c r="A2546" s="4">
        <v>44622</v>
      </c>
      <c r="B2546" t="s">
        <v>12</v>
      </c>
      <c r="C2546" t="s">
        <v>32</v>
      </c>
      <c r="D2546" s="2">
        <v>0</v>
      </c>
      <c r="E2546" s="2">
        <v>0</v>
      </c>
      <c r="F2546" s="2">
        <v>30000</v>
      </c>
    </row>
    <row r="2547" spans="1:6" x14ac:dyDescent="0.25">
      <c r="A2547" s="4">
        <v>44623</v>
      </c>
      <c r="B2547" t="s">
        <v>12</v>
      </c>
      <c r="C2547" t="s">
        <v>1763</v>
      </c>
      <c r="D2547" s="2">
        <v>0.53</v>
      </c>
      <c r="E2547" s="2">
        <v>0</v>
      </c>
      <c r="F2547" s="2">
        <v>0</v>
      </c>
    </row>
    <row r="2548" spans="1:6" x14ac:dyDescent="0.25">
      <c r="A2548" s="4">
        <v>44623</v>
      </c>
      <c r="B2548" t="s">
        <v>12</v>
      </c>
      <c r="C2548" t="s">
        <v>1764</v>
      </c>
      <c r="D2548" s="2">
        <v>0</v>
      </c>
      <c r="E2548" s="2">
        <v>-8113143.3600000003</v>
      </c>
      <c r="F2548" s="2">
        <v>0</v>
      </c>
    </row>
    <row r="2549" spans="1:6" x14ac:dyDescent="0.25">
      <c r="A2549" s="4">
        <v>44623</v>
      </c>
      <c r="B2549" t="s">
        <v>12</v>
      </c>
      <c r="C2549" t="s">
        <v>1765</v>
      </c>
      <c r="D2549" s="2">
        <v>8043182.5800000001</v>
      </c>
      <c r="E2549" s="2">
        <v>0</v>
      </c>
      <c r="F2549" s="2">
        <v>0</v>
      </c>
    </row>
    <row r="2550" spans="1:6" x14ac:dyDescent="0.25">
      <c r="A2550" s="4">
        <v>44623</v>
      </c>
      <c r="B2550" t="s">
        <v>12</v>
      </c>
      <c r="C2550" t="s">
        <v>1766</v>
      </c>
      <c r="D2550" s="2">
        <v>39218.86</v>
      </c>
      <c r="E2550" s="2">
        <v>0</v>
      </c>
      <c r="F2550" s="2">
        <v>0</v>
      </c>
    </row>
    <row r="2551" spans="1:6" x14ac:dyDescent="0.25">
      <c r="A2551" s="4">
        <v>44623</v>
      </c>
      <c r="B2551" t="s">
        <v>12</v>
      </c>
      <c r="C2551" t="s">
        <v>1767</v>
      </c>
      <c r="D2551" s="2">
        <v>30741.39</v>
      </c>
      <c r="E2551" s="2">
        <v>0</v>
      </c>
      <c r="F2551" s="2">
        <v>0</v>
      </c>
    </row>
    <row r="2552" spans="1:6" x14ac:dyDescent="0.25">
      <c r="A2552" s="4">
        <v>44623</v>
      </c>
      <c r="B2552" t="s">
        <v>12</v>
      </c>
      <c r="C2552" t="s">
        <v>29</v>
      </c>
      <c r="D2552" s="2">
        <v>0</v>
      </c>
      <c r="E2552" s="2">
        <v>0</v>
      </c>
      <c r="F2552" s="2">
        <v>30000</v>
      </c>
    </row>
    <row r="2553" spans="1:6" x14ac:dyDescent="0.25">
      <c r="A2553" s="4">
        <v>44623</v>
      </c>
      <c r="B2553" t="s">
        <v>12</v>
      </c>
      <c r="C2553" t="s">
        <v>32</v>
      </c>
      <c r="D2553" s="2">
        <v>0</v>
      </c>
      <c r="E2553" s="2">
        <v>0</v>
      </c>
      <c r="F2553" s="2">
        <v>30000</v>
      </c>
    </row>
    <row r="2554" spans="1:6" x14ac:dyDescent="0.25">
      <c r="A2554" s="4">
        <v>44624</v>
      </c>
      <c r="B2554" t="s">
        <v>12</v>
      </c>
      <c r="C2554" t="s">
        <v>1768</v>
      </c>
      <c r="D2554" s="2">
        <v>0</v>
      </c>
      <c r="E2554" s="2">
        <v>-0.01</v>
      </c>
      <c r="F2554" s="2">
        <v>0</v>
      </c>
    </row>
    <row r="2555" spans="1:6" x14ac:dyDescent="0.25">
      <c r="A2555" s="4">
        <v>44624</v>
      </c>
      <c r="B2555" t="s">
        <v>12</v>
      </c>
      <c r="C2555" t="s">
        <v>1769</v>
      </c>
      <c r="D2555" s="2">
        <v>0</v>
      </c>
      <c r="E2555" s="2">
        <v>-8142939.0099999998</v>
      </c>
      <c r="F2555" s="2">
        <v>0</v>
      </c>
    </row>
    <row r="2556" spans="1:6" x14ac:dyDescent="0.25">
      <c r="A2556" s="4">
        <v>44624</v>
      </c>
      <c r="B2556" t="s">
        <v>12</v>
      </c>
      <c r="C2556" t="s">
        <v>1770</v>
      </c>
      <c r="D2556" s="2">
        <v>8116399.29</v>
      </c>
      <c r="E2556" s="2">
        <v>0</v>
      </c>
      <c r="F2556" s="2">
        <v>0</v>
      </c>
    </row>
    <row r="2557" spans="1:6" x14ac:dyDescent="0.25">
      <c r="A2557" s="4">
        <v>44624</v>
      </c>
      <c r="B2557" t="s">
        <v>12</v>
      </c>
      <c r="C2557" t="s">
        <v>1771</v>
      </c>
      <c r="D2557" s="2">
        <v>26539.73</v>
      </c>
      <c r="E2557" s="2">
        <v>0</v>
      </c>
      <c r="F2557" s="2">
        <v>0</v>
      </c>
    </row>
    <row r="2558" spans="1:6" x14ac:dyDescent="0.25">
      <c r="A2558" s="4">
        <v>44624</v>
      </c>
      <c r="B2558" t="s">
        <v>12</v>
      </c>
      <c r="C2558" t="s">
        <v>29</v>
      </c>
      <c r="D2558" s="2">
        <v>0</v>
      </c>
      <c r="E2558" s="2">
        <v>0</v>
      </c>
      <c r="F2558" s="2">
        <v>30000</v>
      </c>
    </row>
    <row r="2559" spans="1:6" x14ac:dyDescent="0.25">
      <c r="A2559" s="4">
        <v>44624</v>
      </c>
      <c r="B2559" t="s">
        <v>12</v>
      </c>
      <c r="C2559" t="s">
        <v>32</v>
      </c>
      <c r="D2559" s="2">
        <v>0</v>
      </c>
      <c r="E2559" s="2">
        <v>0</v>
      </c>
      <c r="F2559" s="2">
        <v>30000</v>
      </c>
    </row>
    <row r="2560" spans="1:6" x14ac:dyDescent="0.25">
      <c r="A2560" s="4">
        <v>44627</v>
      </c>
      <c r="B2560" t="s">
        <v>12</v>
      </c>
      <c r="C2560" t="s">
        <v>1772</v>
      </c>
      <c r="D2560" s="2">
        <v>0</v>
      </c>
      <c r="E2560" s="2">
        <v>-1213336.21</v>
      </c>
      <c r="F2560" s="2">
        <v>0</v>
      </c>
    </row>
    <row r="2561" spans="1:6" x14ac:dyDescent="0.25">
      <c r="A2561" s="4">
        <v>44627</v>
      </c>
      <c r="B2561" t="s">
        <v>12</v>
      </c>
      <c r="C2561" t="s">
        <v>1773</v>
      </c>
      <c r="D2561" s="2">
        <v>0</v>
      </c>
      <c r="E2561" s="2">
        <v>-6932870.7000000002</v>
      </c>
      <c r="F2561" s="2">
        <v>0</v>
      </c>
    </row>
    <row r="2562" spans="1:6" x14ac:dyDescent="0.25">
      <c r="A2562" s="4">
        <v>44627</v>
      </c>
      <c r="B2562" t="s">
        <v>12</v>
      </c>
      <c r="C2562" t="s">
        <v>1774</v>
      </c>
      <c r="D2562" s="2">
        <v>8146206.9100000001</v>
      </c>
      <c r="E2562" s="2">
        <v>0</v>
      </c>
      <c r="F2562" s="2">
        <v>0</v>
      </c>
    </row>
    <row r="2563" spans="1:6" x14ac:dyDescent="0.25">
      <c r="A2563" s="4">
        <v>44627</v>
      </c>
      <c r="B2563" t="s">
        <v>12</v>
      </c>
      <c r="C2563" t="s">
        <v>29</v>
      </c>
      <c r="D2563" s="2">
        <v>0</v>
      </c>
      <c r="E2563" s="2">
        <v>0</v>
      </c>
      <c r="F2563" s="2">
        <v>30000</v>
      </c>
    </row>
    <row r="2564" spans="1:6" x14ac:dyDescent="0.25">
      <c r="A2564" s="4">
        <v>44627</v>
      </c>
      <c r="B2564" t="s">
        <v>12</v>
      </c>
      <c r="C2564" t="s">
        <v>32</v>
      </c>
      <c r="D2564" s="2">
        <v>0</v>
      </c>
      <c r="E2564" s="2">
        <v>0</v>
      </c>
      <c r="F2564" s="2">
        <v>30000</v>
      </c>
    </row>
    <row r="2565" spans="1:6" x14ac:dyDescent="0.25">
      <c r="A2565" s="4">
        <v>44628</v>
      </c>
      <c r="B2565" t="s">
        <v>12</v>
      </c>
      <c r="C2565" t="s">
        <v>1775</v>
      </c>
      <c r="D2565" s="2">
        <v>0</v>
      </c>
      <c r="E2565" s="2">
        <v>-78.56</v>
      </c>
      <c r="F2565" s="2">
        <v>0</v>
      </c>
    </row>
    <row r="2566" spans="1:6" x14ac:dyDescent="0.25">
      <c r="A2566" s="4">
        <v>44628</v>
      </c>
      <c r="B2566" t="s">
        <v>12</v>
      </c>
      <c r="C2566" t="s">
        <v>1776</v>
      </c>
      <c r="D2566" s="2">
        <v>0</v>
      </c>
      <c r="E2566" s="2">
        <v>-1215709.43</v>
      </c>
      <c r="F2566" s="2">
        <v>0</v>
      </c>
    </row>
    <row r="2567" spans="1:6" x14ac:dyDescent="0.25">
      <c r="A2567" s="4">
        <v>44628</v>
      </c>
      <c r="B2567" t="s">
        <v>12</v>
      </c>
      <c r="C2567" t="s">
        <v>939</v>
      </c>
      <c r="D2567" s="2">
        <v>0</v>
      </c>
      <c r="E2567" s="2">
        <v>-9.82</v>
      </c>
      <c r="F2567" s="2">
        <v>0</v>
      </c>
    </row>
    <row r="2568" spans="1:6" x14ac:dyDescent="0.25">
      <c r="A2568" s="4">
        <v>44628</v>
      </c>
      <c r="B2568" t="s">
        <v>12</v>
      </c>
      <c r="C2568" t="s">
        <v>1619</v>
      </c>
      <c r="D2568" s="2">
        <v>23655.24</v>
      </c>
      <c r="E2568" s="2">
        <v>0</v>
      </c>
      <c r="F2568" s="2">
        <v>0</v>
      </c>
    </row>
    <row r="2569" spans="1:6" x14ac:dyDescent="0.25">
      <c r="A2569" s="4">
        <v>44628</v>
      </c>
      <c r="B2569" t="s">
        <v>12</v>
      </c>
      <c r="C2569" t="s">
        <v>1777</v>
      </c>
      <c r="D2569" s="2">
        <v>52480.36</v>
      </c>
      <c r="E2569" s="2">
        <v>0</v>
      </c>
      <c r="F2569" s="2">
        <v>0</v>
      </c>
    </row>
    <row r="2570" spans="1:6" x14ac:dyDescent="0.25">
      <c r="A2570" s="4">
        <v>44628</v>
      </c>
      <c r="B2570" t="s">
        <v>12</v>
      </c>
      <c r="C2570" t="s">
        <v>1778</v>
      </c>
      <c r="D2570" s="2">
        <v>1213823.1499999999</v>
      </c>
      <c r="E2570" s="2">
        <v>0</v>
      </c>
      <c r="F2570" s="2">
        <v>0</v>
      </c>
    </row>
    <row r="2571" spans="1:6" x14ac:dyDescent="0.25">
      <c r="A2571" s="4">
        <v>44628</v>
      </c>
      <c r="B2571" t="s">
        <v>12</v>
      </c>
      <c r="C2571" t="s">
        <v>328</v>
      </c>
      <c r="D2571" s="2">
        <v>0</v>
      </c>
      <c r="E2571" s="2">
        <v>-105.95</v>
      </c>
      <c r="F2571" s="2">
        <v>0</v>
      </c>
    </row>
    <row r="2572" spans="1:6" x14ac:dyDescent="0.25">
      <c r="A2572" s="4">
        <v>44628</v>
      </c>
      <c r="B2572" t="s">
        <v>12</v>
      </c>
      <c r="C2572" t="s">
        <v>329</v>
      </c>
      <c r="D2572" s="2">
        <v>0</v>
      </c>
      <c r="E2572" s="2">
        <v>-1412.6</v>
      </c>
      <c r="F2572" s="2">
        <v>0</v>
      </c>
    </row>
    <row r="2573" spans="1:6" x14ac:dyDescent="0.25">
      <c r="A2573" s="4">
        <v>44628</v>
      </c>
      <c r="B2573" t="s">
        <v>12</v>
      </c>
      <c r="C2573" t="s">
        <v>350</v>
      </c>
      <c r="D2573" s="2">
        <v>0</v>
      </c>
      <c r="E2573" s="2">
        <v>-70629.440000000002</v>
      </c>
      <c r="F2573" s="2">
        <v>0</v>
      </c>
    </row>
    <row r="2574" spans="1:6" x14ac:dyDescent="0.25">
      <c r="A2574" s="4">
        <v>44628</v>
      </c>
      <c r="B2574" t="s">
        <v>12</v>
      </c>
      <c r="C2574" t="s">
        <v>330</v>
      </c>
      <c r="D2574" s="2">
        <v>0</v>
      </c>
      <c r="E2574" s="2">
        <v>-2012.95</v>
      </c>
      <c r="F2574" s="2">
        <v>0</v>
      </c>
    </row>
    <row r="2575" spans="1:6" x14ac:dyDescent="0.25">
      <c r="A2575" s="4">
        <v>44628</v>
      </c>
      <c r="B2575" t="s">
        <v>12</v>
      </c>
      <c r="C2575" t="s">
        <v>29</v>
      </c>
      <c r="D2575" s="2">
        <v>0</v>
      </c>
      <c r="E2575" s="2">
        <v>0</v>
      </c>
      <c r="F2575" s="2">
        <v>30000</v>
      </c>
    </row>
    <row r="2576" spans="1:6" x14ac:dyDescent="0.25">
      <c r="A2576" s="4">
        <v>44628</v>
      </c>
      <c r="B2576" t="s">
        <v>12</v>
      </c>
      <c r="C2576" t="s">
        <v>32</v>
      </c>
      <c r="D2576" s="2">
        <v>0</v>
      </c>
      <c r="E2576" s="2">
        <v>0</v>
      </c>
      <c r="F2576" s="2">
        <v>30000</v>
      </c>
    </row>
    <row r="2577" spans="1:6" x14ac:dyDescent="0.25">
      <c r="A2577" s="4">
        <v>44629</v>
      </c>
      <c r="B2577" t="s">
        <v>12</v>
      </c>
      <c r="C2577" t="s">
        <v>1779</v>
      </c>
      <c r="D2577" s="2">
        <v>0</v>
      </c>
      <c r="E2577" s="2">
        <v>-1297978.04</v>
      </c>
      <c r="F2577" s="2">
        <v>0</v>
      </c>
    </row>
    <row r="2578" spans="1:6" x14ac:dyDescent="0.25">
      <c r="A2578" s="4">
        <v>44629</v>
      </c>
      <c r="B2578" t="s">
        <v>12</v>
      </c>
      <c r="C2578" t="s">
        <v>1136</v>
      </c>
      <c r="D2578" s="2">
        <v>49342.16</v>
      </c>
      <c r="E2578" s="2">
        <v>0</v>
      </c>
      <c r="F2578" s="2">
        <v>0</v>
      </c>
    </row>
    <row r="2579" spans="1:6" x14ac:dyDescent="0.25">
      <c r="A2579" s="4">
        <v>44629</v>
      </c>
      <c r="B2579" t="s">
        <v>12</v>
      </c>
      <c r="C2579" t="s">
        <v>1528</v>
      </c>
      <c r="D2579" s="2">
        <v>32438.560000000001</v>
      </c>
      <c r="E2579" s="2">
        <v>0</v>
      </c>
      <c r="F2579" s="2">
        <v>0</v>
      </c>
    </row>
    <row r="2580" spans="1:6" x14ac:dyDescent="0.25">
      <c r="A2580" s="4">
        <v>44629</v>
      </c>
      <c r="B2580" t="s">
        <v>12</v>
      </c>
      <c r="C2580" t="s">
        <v>1780</v>
      </c>
      <c r="D2580" s="2">
        <v>1216197.32</v>
      </c>
      <c r="E2580" s="2">
        <v>0</v>
      </c>
      <c r="F2580" s="2">
        <v>0</v>
      </c>
    </row>
    <row r="2581" spans="1:6" x14ac:dyDescent="0.25">
      <c r="A2581" s="4">
        <v>44629</v>
      </c>
      <c r="B2581" t="s">
        <v>12</v>
      </c>
      <c r="C2581" t="s">
        <v>29</v>
      </c>
      <c r="D2581" s="2">
        <v>0</v>
      </c>
      <c r="E2581" s="2">
        <v>0</v>
      </c>
      <c r="F2581" s="2">
        <v>30000</v>
      </c>
    </row>
    <row r="2582" spans="1:6" x14ac:dyDescent="0.25">
      <c r="A2582" s="4">
        <v>44629</v>
      </c>
      <c r="B2582" t="s">
        <v>12</v>
      </c>
      <c r="C2582" t="s">
        <v>32</v>
      </c>
      <c r="D2582" s="2">
        <v>0</v>
      </c>
      <c r="E2582" s="2">
        <v>0</v>
      </c>
      <c r="F2582" s="2">
        <v>30000</v>
      </c>
    </row>
    <row r="2583" spans="1:6" x14ac:dyDescent="0.25">
      <c r="A2583" s="4">
        <v>44630</v>
      </c>
      <c r="B2583" t="s">
        <v>12</v>
      </c>
      <c r="C2583" t="s">
        <v>1781</v>
      </c>
      <c r="D2583" s="2">
        <v>0</v>
      </c>
      <c r="E2583" s="2">
        <v>-1298498.95</v>
      </c>
      <c r="F2583" s="2">
        <v>0</v>
      </c>
    </row>
    <row r="2584" spans="1:6" x14ac:dyDescent="0.25">
      <c r="A2584" s="4">
        <v>44630</v>
      </c>
      <c r="B2584" t="s">
        <v>12</v>
      </c>
      <c r="C2584" t="s">
        <v>1782</v>
      </c>
      <c r="D2584" s="2">
        <v>1298498.95</v>
      </c>
      <c r="E2584" s="2">
        <v>0</v>
      </c>
      <c r="F2584" s="2">
        <v>0</v>
      </c>
    </row>
    <row r="2585" spans="1:6" x14ac:dyDescent="0.25">
      <c r="A2585" s="4">
        <v>44630</v>
      </c>
      <c r="B2585" t="s">
        <v>12</v>
      </c>
      <c r="C2585" t="s">
        <v>29</v>
      </c>
      <c r="D2585" s="2">
        <v>0</v>
      </c>
      <c r="E2585" s="2">
        <v>0</v>
      </c>
      <c r="F2585" s="2">
        <v>30000</v>
      </c>
    </row>
    <row r="2586" spans="1:6" x14ac:dyDescent="0.25">
      <c r="A2586" s="4">
        <v>44630</v>
      </c>
      <c r="B2586" t="s">
        <v>12</v>
      </c>
      <c r="C2586" t="s">
        <v>32</v>
      </c>
      <c r="D2586" s="2">
        <v>0</v>
      </c>
      <c r="E2586" s="2">
        <v>0</v>
      </c>
      <c r="F2586" s="2">
        <v>30000</v>
      </c>
    </row>
    <row r="2587" spans="1:6" x14ac:dyDescent="0.25">
      <c r="A2587" s="4">
        <v>44631</v>
      </c>
      <c r="B2587" t="s">
        <v>12</v>
      </c>
      <c r="C2587" t="s">
        <v>1783</v>
      </c>
      <c r="D2587" s="2">
        <v>0</v>
      </c>
      <c r="E2587" s="2">
        <v>-1299020.05</v>
      </c>
      <c r="F2587" s="2">
        <v>0</v>
      </c>
    </row>
    <row r="2588" spans="1:6" x14ac:dyDescent="0.25">
      <c r="A2588" s="4">
        <v>44631</v>
      </c>
      <c r="B2588" t="s">
        <v>12</v>
      </c>
      <c r="C2588" t="s">
        <v>1784</v>
      </c>
      <c r="D2588" s="2">
        <v>1299020.05</v>
      </c>
      <c r="E2588" s="2">
        <v>0</v>
      </c>
      <c r="F2588" s="2">
        <v>0</v>
      </c>
    </row>
    <row r="2589" spans="1:6" x14ac:dyDescent="0.25">
      <c r="A2589" s="4">
        <v>44631</v>
      </c>
      <c r="B2589" t="s">
        <v>12</v>
      </c>
      <c r="C2589" t="s">
        <v>29</v>
      </c>
      <c r="D2589" s="2">
        <v>0</v>
      </c>
      <c r="E2589" s="2">
        <v>0</v>
      </c>
      <c r="F2589" s="2">
        <v>30000</v>
      </c>
    </row>
    <row r="2590" spans="1:6" x14ac:dyDescent="0.25">
      <c r="A2590" s="4">
        <v>44631</v>
      </c>
      <c r="B2590" t="s">
        <v>12</v>
      </c>
      <c r="C2590" t="s">
        <v>32</v>
      </c>
      <c r="D2590" s="2">
        <v>0</v>
      </c>
      <c r="E2590" s="2">
        <v>0</v>
      </c>
      <c r="F2590" s="2">
        <v>30000</v>
      </c>
    </row>
    <row r="2591" spans="1:6" x14ac:dyDescent="0.25">
      <c r="A2591" s="4">
        <v>44634</v>
      </c>
      <c r="B2591" t="s">
        <v>12</v>
      </c>
      <c r="C2591" t="s">
        <v>1785</v>
      </c>
      <c r="D2591" s="2">
        <v>0</v>
      </c>
      <c r="E2591" s="2">
        <v>-1664963.6</v>
      </c>
      <c r="F2591" s="2">
        <v>0</v>
      </c>
    </row>
    <row r="2592" spans="1:6" x14ac:dyDescent="0.25">
      <c r="A2592" s="4">
        <v>44634</v>
      </c>
      <c r="B2592" t="s">
        <v>12</v>
      </c>
      <c r="C2592" t="s">
        <v>1630</v>
      </c>
      <c r="D2592" s="2">
        <v>221228.2</v>
      </c>
      <c r="E2592" s="2">
        <v>0</v>
      </c>
      <c r="F2592" s="2">
        <v>0</v>
      </c>
    </row>
    <row r="2593" spans="1:6" x14ac:dyDescent="0.25">
      <c r="A2593" s="4">
        <v>44634</v>
      </c>
      <c r="B2593" t="s">
        <v>12</v>
      </c>
      <c r="C2593" t="s">
        <v>1631</v>
      </c>
      <c r="D2593" s="2">
        <v>144194.04</v>
      </c>
      <c r="E2593" s="2">
        <v>0</v>
      </c>
      <c r="F2593" s="2">
        <v>0</v>
      </c>
    </row>
    <row r="2594" spans="1:6" x14ac:dyDescent="0.25">
      <c r="A2594" s="4">
        <v>44634</v>
      </c>
      <c r="B2594" t="s">
        <v>12</v>
      </c>
      <c r="C2594" t="s">
        <v>1786</v>
      </c>
      <c r="D2594" s="2">
        <v>1299541.3600000001</v>
      </c>
      <c r="E2594" s="2">
        <v>0</v>
      </c>
      <c r="F2594" s="2">
        <v>0</v>
      </c>
    </row>
    <row r="2595" spans="1:6" x14ac:dyDescent="0.25">
      <c r="A2595" s="4">
        <v>44634</v>
      </c>
      <c r="B2595" t="s">
        <v>12</v>
      </c>
      <c r="C2595" t="s">
        <v>29</v>
      </c>
      <c r="D2595" s="2">
        <v>0</v>
      </c>
      <c r="E2595" s="2">
        <v>0</v>
      </c>
      <c r="F2595" s="2">
        <v>30000</v>
      </c>
    </row>
    <row r="2596" spans="1:6" x14ac:dyDescent="0.25">
      <c r="A2596" s="4">
        <v>44634</v>
      </c>
      <c r="B2596" t="s">
        <v>12</v>
      </c>
      <c r="C2596" t="s">
        <v>32</v>
      </c>
      <c r="D2596" s="2">
        <v>0</v>
      </c>
      <c r="E2596" s="2">
        <v>0</v>
      </c>
      <c r="F2596" s="2">
        <v>30000</v>
      </c>
    </row>
    <row r="2597" spans="1:6" x14ac:dyDescent="0.25">
      <c r="A2597" s="4">
        <v>44635</v>
      </c>
      <c r="B2597" t="s">
        <v>12</v>
      </c>
      <c r="C2597" t="s">
        <v>1787</v>
      </c>
      <c r="D2597" s="2">
        <v>0</v>
      </c>
      <c r="E2597" s="2">
        <v>-1920898.91</v>
      </c>
      <c r="F2597" s="2">
        <v>0</v>
      </c>
    </row>
    <row r="2598" spans="1:6" x14ac:dyDescent="0.25">
      <c r="A2598" s="4">
        <v>44635</v>
      </c>
      <c r="B2598" t="s">
        <v>12</v>
      </c>
      <c r="C2598" t="s">
        <v>1788</v>
      </c>
      <c r="D2598" s="2">
        <v>0</v>
      </c>
      <c r="E2598" s="2">
        <v>-5835</v>
      </c>
      <c r="F2598" s="2">
        <v>0</v>
      </c>
    </row>
    <row r="2599" spans="1:6" x14ac:dyDescent="0.25">
      <c r="A2599" s="4">
        <v>44635</v>
      </c>
      <c r="B2599" t="s">
        <v>12</v>
      </c>
      <c r="C2599" t="s">
        <v>1063</v>
      </c>
      <c r="D2599" s="2">
        <v>79643</v>
      </c>
      <c r="E2599" s="2">
        <v>0</v>
      </c>
      <c r="F2599" s="2">
        <v>0</v>
      </c>
    </row>
    <row r="2600" spans="1:6" x14ac:dyDescent="0.25">
      <c r="A2600" s="4">
        <v>44635</v>
      </c>
      <c r="B2600" t="s">
        <v>12</v>
      </c>
      <c r="C2600" t="s">
        <v>1634</v>
      </c>
      <c r="D2600" s="2">
        <v>37228.949999999997</v>
      </c>
      <c r="E2600" s="2">
        <v>0</v>
      </c>
      <c r="F2600" s="2">
        <v>0</v>
      </c>
    </row>
    <row r="2601" spans="1:6" x14ac:dyDescent="0.25">
      <c r="A2601" s="4">
        <v>44635</v>
      </c>
      <c r="B2601" t="s">
        <v>12</v>
      </c>
      <c r="C2601" t="s">
        <v>954</v>
      </c>
      <c r="D2601" s="2">
        <v>13293.81</v>
      </c>
      <c r="E2601" s="2">
        <v>0</v>
      </c>
      <c r="F2601" s="2">
        <v>0</v>
      </c>
    </row>
    <row r="2602" spans="1:6" x14ac:dyDescent="0.25">
      <c r="A2602" s="4">
        <v>44635</v>
      </c>
      <c r="B2602" t="s">
        <v>12</v>
      </c>
      <c r="C2602" t="s">
        <v>1789</v>
      </c>
      <c r="D2602" s="2">
        <v>48371.8</v>
      </c>
      <c r="E2602" s="2">
        <v>0</v>
      </c>
      <c r="F2602" s="2">
        <v>0</v>
      </c>
    </row>
    <row r="2603" spans="1:6" x14ac:dyDescent="0.25">
      <c r="A2603" s="4">
        <v>44635</v>
      </c>
      <c r="B2603" t="s">
        <v>12</v>
      </c>
      <c r="C2603" t="s">
        <v>784</v>
      </c>
      <c r="D2603" s="2">
        <v>16320.82</v>
      </c>
      <c r="E2603" s="2">
        <v>0</v>
      </c>
      <c r="F2603" s="2">
        <v>0</v>
      </c>
    </row>
    <row r="2604" spans="1:6" x14ac:dyDescent="0.25">
      <c r="A2604" s="4">
        <v>44635</v>
      </c>
      <c r="B2604" t="s">
        <v>12</v>
      </c>
      <c r="C2604" t="s">
        <v>1790</v>
      </c>
      <c r="D2604" s="2">
        <v>46695.88</v>
      </c>
      <c r="E2604" s="2">
        <v>0</v>
      </c>
      <c r="F2604" s="2">
        <v>0</v>
      </c>
    </row>
    <row r="2605" spans="1:6" x14ac:dyDescent="0.25">
      <c r="A2605" s="4">
        <v>44635</v>
      </c>
      <c r="B2605" t="s">
        <v>12</v>
      </c>
      <c r="C2605" t="s">
        <v>1635</v>
      </c>
      <c r="D2605" s="2">
        <v>19547.88</v>
      </c>
      <c r="E2605" s="2">
        <v>0</v>
      </c>
      <c r="F2605" s="2">
        <v>0</v>
      </c>
    </row>
    <row r="2606" spans="1:6" x14ac:dyDescent="0.25">
      <c r="A2606" s="4">
        <v>44635</v>
      </c>
      <c r="B2606" t="s">
        <v>12</v>
      </c>
      <c r="C2606" t="s">
        <v>1791</v>
      </c>
      <c r="D2606" s="2">
        <v>1665631.77</v>
      </c>
      <c r="E2606" s="2">
        <v>0</v>
      </c>
      <c r="F2606" s="2">
        <v>0</v>
      </c>
    </row>
    <row r="2607" spans="1:6" x14ac:dyDescent="0.25">
      <c r="A2607" s="4">
        <v>44635</v>
      </c>
      <c r="B2607" t="s">
        <v>12</v>
      </c>
      <c r="C2607" t="s">
        <v>29</v>
      </c>
      <c r="D2607" s="2">
        <v>0</v>
      </c>
      <c r="E2607" s="2">
        <v>0</v>
      </c>
      <c r="F2607" s="2">
        <v>30000</v>
      </c>
    </row>
    <row r="2608" spans="1:6" x14ac:dyDescent="0.25">
      <c r="A2608" s="4">
        <v>44635</v>
      </c>
      <c r="B2608" t="s">
        <v>12</v>
      </c>
      <c r="C2608" t="s">
        <v>32</v>
      </c>
      <c r="D2608" s="2">
        <v>0</v>
      </c>
      <c r="E2608" s="2">
        <v>0</v>
      </c>
      <c r="F2608" s="2">
        <v>30000</v>
      </c>
    </row>
    <row r="2609" spans="1:6" x14ac:dyDescent="0.25">
      <c r="A2609" s="4">
        <v>44636</v>
      </c>
      <c r="B2609" t="s">
        <v>12</v>
      </c>
      <c r="C2609" t="s">
        <v>1792</v>
      </c>
      <c r="D2609" s="2">
        <v>0</v>
      </c>
      <c r="E2609" s="2">
        <v>-2086774.59</v>
      </c>
      <c r="F2609" s="2">
        <v>0</v>
      </c>
    </row>
    <row r="2610" spans="1:6" x14ac:dyDescent="0.25">
      <c r="A2610" s="4">
        <v>44636</v>
      </c>
      <c r="B2610" t="s">
        <v>12</v>
      </c>
      <c r="C2610" t="s">
        <v>1638</v>
      </c>
      <c r="D2610" s="2">
        <v>165104.79999999999</v>
      </c>
      <c r="E2610" s="2">
        <v>0</v>
      </c>
      <c r="F2610" s="2">
        <v>0</v>
      </c>
    </row>
    <row r="2611" spans="1:6" x14ac:dyDescent="0.25">
      <c r="A2611" s="4">
        <v>44636</v>
      </c>
      <c r="B2611" t="s">
        <v>12</v>
      </c>
      <c r="C2611" t="s">
        <v>1793</v>
      </c>
      <c r="D2611" s="2">
        <v>1921669.79</v>
      </c>
      <c r="E2611" s="2">
        <v>0</v>
      </c>
      <c r="F2611" s="2">
        <v>0</v>
      </c>
    </row>
    <row r="2612" spans="1:6" x14ac:dyDescent="0.25">
      <c r="A2612" s="4">
        <v>44636</v>
      </c>
      <c r="B2612" t="s">
        <v>12</v>
      </c>
      <c r="C2612" t="s">
        <v>29</v>
      </c>
      <c r="D2612" s="2">
        <v>0</v>
      </c>
      <c r="E2612" s="2">
        <v>0</v>
      </c>
      <c r="F2612" s="2">
        <v>30000</v>
      </c>
    </row>
    <row r="2613" spans="1:6" x14ac:dyDescent="0.25">
      <c r="A2613" s="4">
        <v>44636</v>
      </c>
      <c r="B2613" t="s">
        <v>12</v>
      </c>
      <c r="C2613" t="s">
        <v>32</v>
      </c>
      <c r="D2613" s="2">
        <v>0</v>
      </c>
      <c r="E2613" s="2">
        <v>0</v>
      </c>
      <c r="F2613" s="2">
        <v>30000</v>
      </c>
    </row>
    <row r="2614" spans="1:6" x14ac:dyDescent="0.25">
      <c r="A2614" s="4">
        <v>44637</v>
      </c>
      <c r="B2614" t="s">
        <v>12</v>
      </c>
      <c r="C2614" t="s">
        <v>1794</v>
      </c>
      <c r="D2614" s="2">
        <v>0</v>
      </c>
      <c r="E2614" s="2">
        <v>-2118758.64</v>
      </c>
      <c r="F2614" s="2">
        <v>0</v>
      </c>
    </row>
    <row r="2615" spans="1:6" x14ac:dyDescent="0.25">
      <c r="A2615" s="4">
        <v>44637</v>
      </c>
      <c r="B2615" t="s">
        <v>12</v>
      </c>
      <c r="C2615" t="s">
        <v>1795</v>
      </c>
      <c r="D2615" s="2">
        <v>31146.6</v>
      </c>
      <c r="E2615" s="2">
        <v>0</v>
      </c>
      <c r="F2615" s="2">
        <v>0</v>
      </c>
    </row>
    <row r="2616" spans="1:6" x14ac:dyDescent="0.25">
      <c r="A2616" s="4">
        <v>44637</v>
      </c>
      <c r="B2616" t="s">
        <v>12</v>
      </c>
      <c r="C2616" t="s">
        <v>1796</v>
      </c>
      <c r="D2616" s="2">
        <v>2087612.04</v>
      </c>
      <c r="E2616" s="2">
        <v>0</v>
      </c>
      <c r="F2616" s="2">
        <v>0</v>
      </c>
    </row>
    <row r="2617" spans="1:6" x14ac:dyDescent="0.25">
      <c r="A2617" s="4">
        <v>44637</v>
      </c>
      <c r="B2617" t="s">
        <v>12</v>
      </c>
      <c r="C2617" t="s">
        <v>29</v>
      </c>
      <c r="D2617" s="2">
        <v>0</v>
      </c>
      <c r="E2617" s="2">
        <v>0</v>
      </c>
      <c r="F2617" s="2">
        <v>30000</v>
      </c>
    </row>
    <row r="2618" spans="1:6" x14ac:dyDescent="0.25">
      <c r="A2618" s="4">
        <v>44637</v>
      </c>
      <c r="B2618" t="s">
        <v>12</v>
      </c>
      <c r="C2618" t="s">
        <v>32</v>
      </c>
      <c r="D2618" s="2">
        <v>0</v>
      </c>
      <c r="E2618" s="2">
        <v>0</v>
      </c>
      <c r="F2618" s="2">
        <v>30000</v>
      </c>
    </row>
    <row r="2619" spans="1:6" x14ac:dyDescent="0.25">
      <c r="A2619" s="4">
        <v>44638</v>
      </c>
      <c r="B2619" t="s">
        <v>12</v>
      </c>
      <c r="C2619" t="s">
        <v>1797</v>
      </c>
      <c r="D2619" s="2">
        <v>0</v>
      </c>
      <c r="E2619" s="2">
        <v>-2284748.41</v>
      </c>
      <c r="F2619" s="2">
        <v>0</v>
      </c>
    </row>
    <row r="2620" spans="1:6" x14ac:dyDescent="0.25">
      <c r="A2620" s="4">
        <v>44638</v>
      </c>
      <c r="B2620" t="s">
        <v>12</v>
      </c>
      <c r="C2620" t="s">
        <v>1798</v>
      </c>
      <c r="D2620" s="2">
        <v>165063.79999999999</v>
      </c>
      <c r="E2620" s="2">
        <v>0</v>
      </c>
      <c r="F2620" s="2">
        <v>0</v>
      </c>
    </row>
    <row r="2621" spans="1:6" x14ac:dyDescent="0.25">
      <c r="A2621" s="4">
        <v>44638</v>
      </c>
      <c r="B2621" t="s">
        <v>12</v>
      </c>
      <c r="C2621" t="s">
        <v>1799</v>
      </c>
      <c r="D2621" s="2">
        <v>2119684.61</v>
      </c>
      <c r="E2621" s="2">
        <v>0</v>
      </c>
      <c r="F2621" s="2">
        <v>0</v>
      </c>
    </row>
    <row r="2622" spans="1:6" x14ac:dyDescent="0.25">
      <c r="A2622" s="4">
        <v>44638</v>
      </c>
      <c r="B2622" t="s">
        <v>12</v>
      </c>
      <c r="C2622" t="s">
        <v>29</v>
      </c>
      <c r="D2622" s="2">
        <v>0</v>
      </c>
      <c r="E2622" s="2">
        <v>0</v>
      </c>
      <c r="F2622" s="2">
        <v>30000</v>
      </c>
    </row>
    <row r="2623" spans="1:6" x14ac:dyDescent="0.25">
      <c r="A2623" s="4">
        <v>44638</v>
      </c>
      <c r="B2623" t="s">
        <v>12</v>
      </c>
      <c r="C2623" t="s">
        <v>32</v>
      </c>
      <c r="D2623" s="2">
        <v>0</v>
      </c>
      <c r="E2623" s="2">
        <v>0</v>
      </c>
      <c r="F2623" s="2">
        <v>30000</v>
      </c>
    </row>
    <row r="2624" spans="1:6" x14ac:dyDescent="0.25">
      <c r="A2624" s="4">
        <v>44641</v>
      </c>
      <c r="B2624" t="s">
        <v>12</v>
      </c>
      <c r="C2624" t="s">
        <v>441</v>
      </c>
      <c r="D2624" s="2">
        <v>0</v>
      </c>
      <c r="E2624" s="2">
        <v>-207.25</v>
      </c>
      <c r="F2624" s="2">
        <v>0</v>
      </c>
    </row>
    <row r="2625" spans="1:6" x14ac:dyDescent="0.25">
      <c r="A2625" s="4">
        <v>44641</v>
      </c>
      <c r="B2625" t="s">
        <v>12</v>
      </c>
      <c r="C2625" t="s">
        <v>1800</v>
      </c>
      <c r="D2625" s="2">
        <v>0</v>
      </c>
      <c r="E2625" s="2">
        <v>-2283609.9300000002</v>
      </c>
      <c r="F2625" s="2">
        <v>0</v>
      </c>
    </row>
    <row r="2626" spans="1:6" x14ac:dyDescent="0.25">
      <c r="A2626" s="4">
        <v>44641</v>
      </c>
      <c r="B2626" t="s">
        <v>12</v>
      </c>
      <c r="C2626" t="s">
        <v>455</v>
      </c>
      <c r="D2626" s="2">
        <v>0</v>
      </c>
      <c r="E2626" s="2">
        <v>-1929.74</v>
      </c>
      <c r="F2626" s="2">
        <v>0</v>
      </c>
    </row>
    <row r="2627" spans="1:6" x14ac:dyDescent="0.25">
      <c r="A2627" s="4">
        <v>44641</v>
      </c>
      <c r="B2627" t="s">
        <v>12</v>
      </c>
      <c r="C2627" t="s">
        <v>1801</v>
      </c>
      <c r="D2627" s="2">
        <v>2285746.92</v>
      </c>
      <c r="E2627" s="2">
        <v>0</v>
      </c>
      <c r="F2627" s="2">
        <v>0</v>
      </c>
    </row>
    <row r="2628" spans="1:6" x14ac:dyDescent="0.25">
      <c r="A2628" s="4">
        <v>44641</v>
      </c>
      <c r="B2628" t="s">
        <v>12</v>
      </c>
      <c r="C2628" t="s">
        <v>29</v>
      </c>
      <c r="D2628" s="2">
        <v>0</v>
      </c>
      <c r="E2628" s="2">
        <v>0</v>
      </c>
      <c r="F2628" s="2">
        <v>30000</v>
      </c>
    </row>
    <row r="2629" spans="1:6" x14ac:dyDescent="0.25">
      <c r="A2629" s="4">
        <v>44641</v>
      </c>
      <c r="B2629" t="s">
        <v>12</v>
      </c>
      <c r="C2629" t="s">
        <v>32</v>
      </c>
      <c r="D2629" s="2">
        <v>0</v>
      </c>
      <c r="E2629" s="2">
        <v>0</v>
      </c>
      <c r="F2629" s="2">
        <v>30000</v>
      </c>
    </row>
    <row r="2630" spans="1:6" x14ac:dyDescent="0.25">
      <c r="A2630" s="4">
        <v>44642</v>
      </c>
      <c r="B2630" t="s">
        <v>12</v>
      </c>
      <c r="C2630" t="s">
        <v>1802</v>
      </c>
      <c r="D2630" s="2">
        <v>0</v>
      </c>
      <c r="E2630" s="2">
        <v>-2292475.2799999998</v>
      </c>
      <c r="F2630" s="2">
        <v>0</v>
      </c>
    </row>
    <row r="2631" spans="1:6" x14ac:dyDescent="0.25">
      <c r="A2631" s="4">
        <v>44642</v>
      </c>
      <c r="B2631" t="s">
        <v>12</v>
      </c>
      <c r="C2631" t="s">
        <v>1647</v>
      </c>
      <c r="D2631" s="2">
        <v>7867.32</v>
      </c>
      <c r="E2631" s="2">
        <v>0</v>
      </c>
      <c r="F2631" s="2">
        <v>0</v>
      </c>
    </row>
    <row r="2632" spans="1:6" x14ac:dyDescent="0.25">
      <c r="A2632" s="4">
        <v>44642</v>
      </c>
      <c r="B2632" t="s">
        <v>12</v>
      </c>
      <c r="C2632" t="s">
        <v>1803</v>
      </c>
      <c r="D2632" s="2">
        <v>2284607.96</v>
      </c>
      <c r="E2632" s="2">
        <v>0</v>
      </c>
      <c r="F2632" s="2">
        <v>0</v>
      </c>
    </row>
    <row r="2633" spans="1:6" x14ac:dyDescent="0.25">
      <c r="A2633" s="4">
        <v>44642</v>
      </c>
      <c r="B2633" t="s">
        <v>12</v>
      </c>
      <c r="C2633" t="s">
        <v>29</v>
      </c>
      <c r="D2633" s="2">
        <v>0</v>
      </c>
      <c r="E2633" s="2">
        <v>0</v>
      </c>
      <c r="F2633" s="2">
        <v>30000</v>
      </c>
    </row>
    <row r="2634" spans="1:6" x14ac:dyDescent="0.25">
      <c r="A2634" s="4">
        <v>44642</v>
      </c>
      <c r="B2634" t="s">
        <v>12</v>
      </c>
      <c r="C2634" t="s">
        <v>32</v>
      </c>
      <c r="D2634" s="2">
        <v>0</v>
      </c>
      <c r="E2634" s="2">
        <v>0</v>
      </c>
      <c r="F2634" s="2">
        <v>30000</v>
      </c>
    </row>
    <row r="2635" spans="1:6" x14ac:dyDescent="0.25">
      <c r="A2635" s="4">
        <v>44643</v>
      </c>
      <c r="B2635" t="s">
        <v>12</v>
      </c>
      <c r="C2635" t="s">
        <v>1804</v>
      </c>
      <c r="D2635" s="2">
        <v>0</v>
      </c>
      <c r="E2635" s="2">
        <v>-2293477.17</v>
      </c>
      <c r="F2635" s="2">
        <v>0</v>
      </c>
    </row>
    <row r="2636" spans="1:6" x14ac:dyDescent="0.25">
      <c r="A2636" s="4">
        <v>44643</v>
      </c>
      <c r="B2636" t="s">
        <v>12</v>
      </c>
      <c r="C2636" t="s">
        <v>1805</v>
      </c>
      <c r="D2636" s="2">
        <v>2293477.17</v>
      </c>
      <c r="E2636" s="2">
        <v>0</v>
      </c>
      <c r="F2636" s="2">
        <v>0</v>
      </c>
    </row>
    <row r="2637" spans="1:6" x14ac:dyDescent="0.25">
      <c r="A2637" s="4">
        <v>44643</v>
      </c>
      <c r="B2637" t="s">
        <v>12</v>
      </c>
      <c r="C2637" t="s">
        <v>29</v>
      </c>
      <c r="D2637" s="2">
        <v>0</v>
      </c>
      <c r="E2637" s="2">
        <v>0</v>
      </c>
      <c r="F2637" s="2">
        <v>30000</v>
      </c>
    </row>
    <row r="2638" spans="1:6" x14ac:dyDescent="0.25">
      <c r="A2638" s="4">
        <v>44643</v>
      </c>
      <c r="B2638" t="s">
        <v>12</v>
      </c>
      <c r="C2638" t="s">
        <v>32</v>
      </c>
      <c r="D2638" s="2">
        <v>0</v>
      </c>
      <c r="E2638" s="2">
        <v>0</v>
      </c>
      <c r="F2638" s="2">
        <v>30000</v>
      </c>
    </row>
    <row r="2639" spans="1:6" x14ac:dyDescent="0.25">
      <c r="A2639" s="4">
        <v>44644</v>
      </c>
      <c r="B2639" t="s">
        <v>12</v>
      </c>
      <c r="C2639" t="s">
        <v>1806</v>
      </c>
      <c r="D2639" s="2">
        <v>0</v>
      </c>
      <c r="E2639" s="2">
        <v>-2294479.5</v>
      </c>
      <c r="F2639" s="2">
        <v>0</v>
      </c>
    </row>
    <row r="2640" spans="1:6" x14ac:dyDescent="0.25">
      <c r="A2640" s="4">
        <v>44644</v>
      </c>
      <c r="B2640" t="s">
        <v>12</v>
      </c>
      <c r="C2640" t="s">
        <v>1807</v>
      </c>
      <c r="D2640" s="2">
        <v>2294479.5</v>
      </c>
      <c r="E2640" s="2">
        <v>0</v>
      </c>
      <c r="F2640" s="2">
        <v>0</v>
      </c>
    </row>
    <row r="2641" spans="1:6" x14ac:dyDescent="0.25">
      <c r="A2641" s="4">
        <v>44644</v>
      </c>
      <c r="B2641" t="s">
        <v>12</v>
      </c>
      <c r="C2641" t="s">
        <v>29</v>
      </c>
      <c r="D2641" s="2">
        <v>0</v>
      </c>
      <c r="E2641" s="2">
        <v>0</v>
      </c>
      <c r="F2641" s="2">
        <v>30000</v>
      </c>
    </row>
    <row r="2642" spans="1:6" x14ac:dyDescent="0.25">
      <c r="A2642" s="4">
        <v>44644</v>
      </c>
      <c r="B2642" t="s">
        <v>12</v>
      </c>
      <c r="C2642" t="s">
        <v>32</v>
      </c>
      <c r="D2642" s="2">
        <v>0</v>
      </c>
      <c r="E2642" s="2">
        <v>0</v>
      </c>
      <c r="F2642" s="2">
        <v>30000</v>
      </c>
    </row>
    <row r="2643" spans="1:6" x14ac:dyDescent="0.25">
      <c r="A2643" s="4">
        <v>44645</v>
      </c>
      <c r="B2643" t="s">
        <v>12</v>
      </c>
      <c r="C2643" t="s">
        <v>836</v>
      </c>
      <c r="D2643" s="2">
        <v>0</v>
      </c>
      <c r="E2643" s="2">
        <v>-7.22</v>
      </c>
      <c r="F2643" s="2">
        <v>0</v>
      </c>
    </row>
    <row r="2644" spans="1:6" x14ac:dyDescent="0.25">
      <c r="A2644" s="4">
        <v>44645</v>
      </c>
      <c r="B2644" t="s">
        <v>12</v>
      </c>
      <c r="C2644" t="s">
        <v>477</v>
      </c>
      <c r="D2644" s="2">
        <v>0</v>
      </c>
      <c r="E2644" s="2">
        <v>-2.2400000000000002</v>
      </c>
      <c r="F2644" s="2">
        <v>0</v>
      </c>
    </row>
    <row r="2645" spans="1:6" x14ac:dyDescent="0.25">
      <c r="A2645" s="4">
        <v>44645</v>
      </c>
      <c r="B2645" t="s">
        <v>12</v>
      </c>
      <c r="C2645" t="s">
        <v>1808</v>
      </c>
      <c r="D2645" s="2">
        <v>0</v>
      </c>
      <c r="E2645" s="2">
        <v>-328847.83</v>
      </c>
      <c r="F2645" s="2">
        <v>0</v>
      </c>
    </row>
    <row r="2646" spans="1:6" x14ac:dyDescent="0.25">
      <c r="A2646" s="4">
        <v>44645</v>
      </c>
      <c r="B2646" t="s">
        <v>12</v>
      </c>
      <c r="C2646" t="s">
        <v>489</v>
      </c>
      <c r="D2646" s="2">
        <v>0</v>
      </c>
      <c r="E2646" s="2">
        <v>-78.37</v>
      </c>
      <c r="F2646" s="2">
        <v>0</v>
      </c>
    </row>
    <row r="2647" spans="1:6" x14ac:dyDescent="0.25">
      <c r="A2647" s="4">
        <v>44645</v>
      </c>
      <c r="B2647" t="s">
        <v>12</v>
      </c>
      <c r="C2647" t="s">
        <v>838</v>
      </c>
      <c r="D2647" s="2">
        <v>0</v>
      </c>
      <c r="E2647" s="2">
        <v>-399.99</v>
      </c>
      <c r="F2647" s="2">
        <v>0</v>
      </c>
    </row>
    <row r="2648" spans="1:6" x14ac:dyDescent="0.25">
      <c r="A2648" s="4">
        <v>44645</v>
      </c>
      <c r="B2648" t="s">
        <v>12</v>
      </c>
      <c r="C2648" t="s">
        <v>1809</v>
      </c>
      <c r="D2648" s="2">
        <v>0</v>
      </c>
      <c r="E2648" s="2">
        <v>-2000748</v>
      </c>
      <c r="F2648" s="2">
        <v>0</v>
      </c>
    </row>
    <row r="2649" spans="1:6" x14ac:dyDescent="0.25">
      <c r="A2649" s="4">
        <v>44645</v>
      </c>
      <c r="B2649" t="s">
        <v>12</v>
      </c>
      <c r="C2649" t="s">
        <v>1754</v>
      </c>
      <c r="D2649" s="2">
        <v>34601.379999999997</v>
      </c>
      <c r="E2649" s="2">
        <v>0</v>
      </c>
      <c r="F2649" s="2">
        <v>0</v>
      </c>
    </row>
    <row r="2650" spans="1:6" x14ac:dyDescent="0.25">
      <c r="A2650" s="4">
        <v>44645</v>
      </c>
      <c r="B2650" t="s">
        <v>12</v>
      </c>
      <c r="C2650" t="s">
        <v>1810</v>
      </c>
      <c r="D2650" s="2">
        <v>2295482.27</v>
      </c>
      <c r="E2650" s="2">
        <v>0</v>
      </c>
      <c r="F2650" s="2">
        <v>0</v>
      </c>
    </row>
    <row r="2651" spans="1:6" x14ac:dyDescent="0.25">
      <c r="A2651" s="4">
        <v>44645</v>
      </c>
      <c r="B2651" t="s">
        <v>12</v>
      </c>
      <c r="C2651" t="s">
        <v>29</v>
      </c>
      <c r="D2651" s="2">
        <v>0</v>
      </c>
      <c r="E2651" s="2">
        <v>0</v>
      </c>
      <c r="F2651" s="2">
        <v>30000</v>
      </c>
    </row>
    <row r="2652" spans="1:6" x14ac:dyDescent="0.25">
      <c r="A2652" s="4">
        <v>44645</v>
      </c>
      <c r="B2652" t="s">
        <v>12</v>
      </c>
      <c r="C2652" t="s">
        <v>32</v>
      </c>
      <c r="D2652" s="2">
        <v>0</v>
      </c>
      <c r="E2652" s="2">
        <v>0</v>
      </c>
      <c r="F2652" s="2">
        <v>30000</v>
      </c>
    </row>
    <row r="2653" spans="1:6" x14ac:dyDescent="0.25">
      <c r="A2653" s="4">
        <v>44648</v>
      </c>
      <c r="B2653" t="s">
        <v>12</v>
      </c>
      <c r="C2653" t="s">
        <v>1811</v>
      </c>
      <c r="D2653" s="2">
        <v>0</v>
      </c>
      <c r="E2653" s="2">
        <v>-328991.53999999998</v>
      </c>
      <c r="F2653" s="2">
        <v>0</v>
      </c>
    </row>
    <row r="2654" spans="1:6" x14ac:dyDescent="0.25">
      <c r="A2654" s="4">
        <v>44648</v>
      </c>
      <c r="B2654" t="s">
        <v>12</v>
      </c>
      <c r="C2654" t="s">
        <v>1812</v>
      </c>
      <c r="D2654" s="2">
        <v>328991.53999999998</v>
      </c>
      <c r="E2654" s="2">
        <v>0</v>
      </c>
      <c r="F2654" s="2">
        <v>0</v>
      </c>
    </row>
    <row r="2655" spans="1:6" x14ac:dyDescent="0.25">
      <c r="A2655" s="4">
        <v>44648</v>
      </c>
      <c r="B2655" t="s">
        <v>12</v>
      </c>
      <c r="C2655" t="s">
        <v>29</v>
      </c>
      <c r="D2655" s="2">
        <v>0</v>
      </c>
      <c r="E2655" s="2">
        <v>0</v>
      </c>
      <c r="F2655" s="2">
        <v>30000</v>
      </c>
    </row>
    <row r="2656" spans="1:6" x14ac:dyDescent="0.25">
      <c r="A2656" s="4">
        <v>44648</v>
      </c>
      <c r="B2656" t="s">
        <v>12</v>
      </c>
      <c r="C2656" t="s">
        <v>32</v>
      </c>
      <c r="D2656" s="2">
        <v>0</v>
      </c>
      <c r="E2656" s="2">
        <v>0</v>
      </c>
      <c r="F2656" s="2">
        <v>30000</v>
      </c>
    </row>
    <row r="2657" spans="1:6" x14ac:dyDescent="0.25">
      <c r="A2657" s="4">
        <v>44649</v>
      </c>
      <c r="B2657" t="s">
        <v>12</v>
      </c>
      <c r="C2657" t="s">
        <v>1813</v>
      </c>
      <c r="D2657" s="2">
        <v>0</v>
      </c>
      <c r="E2657" s="2">
        <v>-0.01</v>
      </c>
      <c r="F2657" s="2">
        <v>0</v>
      </c>
    </row>
    <row r="2658" spans="1:6" x14ac:dyDescent="0.25">
      <c r="A2658" s="4">
        <v>44649</v>
      </c>
      <c r="B2658" t="s">
        <v>12</v>
      </c>
      <c r="C2658" t="s">
        <v>1814</v>
      </c>
      <c r="D2658" s="2">
        <v>0</v>
      </c>
      <c r="E2658" s="2">
        <v>-906684.06</v>
      </c>
      <c r="F2658" s="2">
        <v>0</v>
      </c>
    </row>
    <row r="2659" spans="1:6" x14ac:dyDescent="0.25">
      <c r="A2659" s="4">
        <v>44649</v>
      </c>
      <c r="B2659" t="s">
        <v>12</v>
      </c>
      <c r="C2659" t="s">
        <v>1815</v>
      </c>
      <c r="D2659" s="2">
        <v>329135.32</v>
      </c>
      <c r="E2659" s="2">
        <v>0</v>
      </c>
      <c r="F2659" s="2">
        <v>0</v>
      </c>
    </row>
    <row r="2660" spans="1:6" x14ac:dyDescent="0.25">
      <c r="A2660" s="4">
        <v>44649</v>
      </c>
      <c r="B2660" t="s">
        <v>12</v>
      </c>
      <c r="C2660" t="s">
        <v>1816</v>
      </c>
      <c r="D2660" s="2">
        <v>577548.75</v>
      </c>
      <c r="E2660" s="2">
        <v>0</v>
      </c>
      <c r="F2660" s="2">
        <v>0</v>
      </c>
    </row>
    <row r="2661" spans="1:6" x14ac:dyDescent="0.25">
      <c r="A2661" s="4">
        <v>44649</v>
      </c>
      <c r="B2661" t="s">
        <v>12</v>
      </c>
      <c r="C2661" t="s">
        <v>29</v>
      </c>
      <c r="D2661" s="2">
        <v>0</v>
      </c>
      <c r="E2661" s="2">
        <v>0</v>
      </c>
      <c r="F2661" s="2">
        <v>30000</v>
      </c>
    </row>
    <row r="2662" spans="1:6" x14ac:dyDescent="0.25">
      <c r="A2662" s="4">
        <v>44649</v>
      </c>
      <c r="B2662" t="s">
        <v>12</v>
      </c>
      <c r="C2662" t="s">
        <v>32</v>
      </c>
      <c r="D2662" s="2">
        <v>0</v>
      </c>
      <c r="E2662" s="2">
        <v>0</v>
      </c>
      <c r="F2662" s="2">
        <v>30000</v>
      </c>
    </row>
    <row r="2663" spans="1:6" x14ac:dyDescent="0.25">
      <c r="A2663" s="4">
        <v>44650</v>
      </c>
      <c r="B2663" t="s">
        <v>12</v>
      </c>
      <c r="C2663" t="s">
        <v>1817</v>
      </c>
      <c r="D2663" s="2">
        <v>0</v>
      </c>
      <c r="E2663" s="2">
        <v>-1500026.3</v>
      </c>
      <c r="F2663" s="2">
        <v>0</v>
      </c>
    </row>
    <row r="2664" spans="1:6" x14ac:dyDescent="0.25">
      <c r="A2664" s="4">
        <v>44650</v>
      </c>
      <c r="B2664" t="s">
        <v>12</v>
      </c>
      <c r="C2664" t="s">
        <v>1818</v>
      </c>
      <c r="D2664" s="2">
        <v>907080.32</v>
      </c>
      <c r="E2664" s="2">
        <v>0</v>
      </c>
      <c r="F2664" s="2">
        <v>0</v>
      </c>
    </row>
    <row r="2665" spans="1:6" x14ac:dyDescent="0.25">
      <c r="A2665" s="4">
        <v>44650</v>
      </c>
      <c r="B2665" t="s">
        <v>12</v>
      </c>
      <c r="C2665" t="s">
        <v>1819</v>
      </c>
      <c r="D2665" s="2">
        <v>592945.98</v>
      </c>
      <c r="E2665" s="2">
        <v>0</v>
      </c>
      <c r="F2665" s="2">
        <v>0</v>
      </c>
    </row>
    <row r="2666" spans="1:6" x14ac:dyDescent="0.25">
      <c r="A2666" s="4">
        <v>44650</v>
      </c>
      <c r="B2666" t="s">
        <v>12</v>
      </c>
      <c r="C2666" t="s">
        <v>29</v>
      </c>
      <c r="D2666" s="2">
        <v>0</v>
      </c>
      <c r="E2666" s="2">
        <v>0</v>
      </c>
      <c r="F2666" s="2">
        <v>30000</v>
      </c>
    </row>
    <row r="2667" spans="1:6" x14ac:dyDescent="0.25">
      <c r="A2667" s="4">
        <v>44650</v>
      </c>
      <c r="B2667" t="s">
        <v>12</v>
      </c>
      <c r="C2667" t="s">
        <v>32</v>
      </c>
      <c r="D2667" s="2">
        <v>0</v>
      </c>
      <c r="E2667" s="2">
        <v>0</v>
      </c>
      <c r="F2667" s="2">
        <v>30000</v>
      </c>
    </row>
    <row r="2668" spans="1:6" x14ac:dyDescent="0.25">
      <c r="A2668" s="4">
        <v>44651</v>
      </c>
      <c r="B2668" t="s">
        <v>12</v>
      </c>
      <c r="C2668" t="s">
        <v>1820</v>
      </c>
      <c r="D2668" s="2">
        <v>0</v>
      </c>
      <c r="E2668" s="2">
        <v>-0.01</v>
      </c>
      <c r="F2668" s="2">
        <v>0</v>
      </c>
    </row>
    <row r="2669" spans="1:6" x14ac:dyDescent="0.25">
      <c r="A2669" s="4">
        <v>44651</v>
      </c>
      <c r="B2669" t="s">
        <v>12</v>
      </c>
      <c r="C2669" t="s">
        <v>1821</v>
      </c>
      <c r="D2669" s="2">
        <v>0</v>
      </c>
      <c r="E2669" s="2">
        <v>-2108612.41</v>
      </c>
      <c r="F2669" s="2">
        <v>0</v>
      </c>
    </row>
    <row r="2670" spans="1:6" x14ac:dyDescent="0.25">
      <c r="A2670" s="4">
        <v>44651</v>
      </c>
      <c r="B2670" t="s">
        <v>12</v>
      </c>
      <c r="C2670" t="s">
        <v>1822</v>
      </c>
      <c r="D2670" s="2">
        <v>1500681.87</v>
      </c>
      <c r="E2670" s="2">
        <v>0</v>
      </c>
      <c r="F2670" s="2">
        <v>0</v>
      </c>
    </row>
    <row r="2671" spans="1:6" x14ac:dyDescent="0.25">
      <c r="A2671" s="4">
        <v>44651</v>
      </c>
      <c r="B2671" t="s">
        <v>12</v>
      </c>
      <c r="C2671" t="s">
        <v>1823</v>
      </c>
      <c r="D2671" s="2">
        <v>607930.55000000005</v>
      </c>
      <c r="E2671" s="2">
        <v>0</v>
      </c>
      <c r="F2671" s="2">
        <v>0</v>
      </c>
    </row>
    <row r="2672" spans="1:6" x14ac:dyDescent="0.25">
      <c r="A2672" s="4">
        <v>44651</v>
      </c>
      <c r="B2672" t="s">
        <v>12</v>
      </c>
      <c r="C2672" t="s">
        <v>29</v>
      </c>
      <c r="D2672" s="2">
        <v>0</v>
      </c>
      <c r="E2672" s="2">
        <v>0</v>
      </c>
      <c r="F2672" s="2">
        <v>30000</v>
      </c>
    </row>
    <row r="2673" spans="1:6" x14ac:dyDescent="0.25">
      <c r="A2673" s="4">
        <v>44651</v>
      </c>
      <c r="B2673" t="s">
        <v>12</v>
      </c>
      <c r="C2673" t="s">
        <v>32</v>
      </c>
      <c r="D2673" s="2">
        <v>0</v>
      </c>
      <c r="E2673" s="2">
        <v>0</v>
      </c>
      <c r="F2673" s="2">
        <v>30000</v>
      </c>
    </row>
    <row r="2674" spans="1:6" x14ac:dyDescent="0.25">
      <c r="A2674" s="4">
        <v>44652</v>
      </c>
      <c r="B2674" t="s">
        <v>12</v>
      </c>
      <c r="C2674" t="s">
        <v>1824</v>
      </c>
      <c r="D2674" s="2">
        <v>0</v>
      </c>
      <c r="E2674" s="2">
        <v>-2723800.91</v>
      </c>
      <c r="F2674" s="2">
        <v>0</v>
      </c>
    </row>
    <row r="2675" spans="1:6" x14ac:dyDescent="0.25">
      <c r="A2675" s="4">
        <v>44652</v>
      </c>
      <c r="B2675" t="s">
        <v>12</v>
      </c>
      <c r="C2675" t="s">
        <v>1825</v>
      </c>
      <c r="D2675" s="2">
        <v>2109533.9500000002</v>
      </c>
      <c r="E2675" s="2">
        <v>0</v>
      </c>
      <c r="F2675" s="2">
        <v>0</v>
      </c>
    </row>
    <row r="2676" spans="1:6" x14ac:dyDescent="0.25">
      <c r="A2676" s="4">
        <v>44652</v>
      </c>
      <c r="B2676" t="s">
        <v>12</v>
      </c>
      <c r="C2676" t="s">
        <v>1826</v>
      </c>
      <c r="D2676" s="2">
        <v>614266.96</v>
      </c>
      <c r="E2676" s="2">
        <v>0</v>
      </c>
      <c r="F2676" s="2">
        <v>0</v>
      </c>
    </row>
    <row r="2677" spans="1:6" x14ac:dyDescent="0.25">
      <c r="A2677" s="4">
        <v>44652</v>
      </c>
      <c r="B2677" t="s">
        <v>12</v>
      </c>
      <c r="C2677" t="s">
        <v>29</v>
      </c>
      <c r="D2677" s="2">
        <v>0</v>
      </c>
      <c r="E2677" s="2">
        <v>0</v>
      </c>
      <c r="F2677" s="2">
        <v>30000</v>
      </c>
    </row>
    <row r="2678" spans="1:6" x14ac:dyDescent="0.25">
      <c r="A2678" s="4">
        <v>44652</v>
      </c>
      <c r="B2678" t="s">
        <v>12</v>
      </c>
      <c r="C2678" t="s">
        <v>32</v>
      </c>
      <c r="D2678" s="2">
        <v>0</v>
      </c>
      <c r="E2678" s="2">
        <v>0</v>
      </c>
      <c r="F2678" s="2">
        <v>30000</v>
      </c>
    </row>
    <row r="2679" spans="1:6" x14ac:dyDescent="0.25">
      <c r="A2679" s="4">
        <v>44655</v>
      </c>
      <c r="B2679" t="s">
        <v>12</v>
      </c>
      <c r="C2679" t="s">
        <v>1827</v>
      </c>
      <c r="D2679" s="2">
        <v>0.19</v>
      </c>
      <c r="E2679" s="2">
        <v>0</v>
      </c>
      <c r="F2679" s="2">
        <v>0</v>
      </c>
    </row>
    <row r="2680" spans="1:6" x14ac:dyDescent="0.25">
      <c r="A2680" s="4">
        <v>44655</v>
      </c>
      <c r="B2680" t="s">
        <v>12</v>
      </c>
      <c r="C2680" t="s">
        <v>1828</v>
      </c>
      <c r="D2680" s="2">
        <v>0</v>
      </c>
      <c r="E2680" s="2">
        <v>-5747663.9199999999</v>
      </c>
      <c r="F2680" s="2">
        <v>0</v>
      </c>
    </row>
    <row r="2681" spans="1:6" x14ac:dyDescent="0.25">
      <c r="A2681" s="4">
        <v>44655</v>
      </c>
      <c r="B2681" t="s">
        <v>12</v>
      </c>
      <c r="C2681" t="s">
        <v>1829</v>
      </c>
      <c r="D2681" s="2">
        <v>58887.39</v>
      </c>
      <c r="E2681" s="2">
        <v>0</v>
      </c>
      <c r="F2681" s="2">
        <v>0</v>
      </c>
    </row>
    <row r="2682" spans="1:6" x14ac:dyDescent="0.25">
      <c r="A2682" s="4">
        <v>44655</v>
      </c>
      <c r="B2682" t="s">
        <v>12</v>
      </c>
      <c r="C2682" t="s">
        <v>1830</v>
      </c>
      <c r="D2682" s="2">
        <v>2724991.32</v>
      </c>
      <c r="E2682" s="2">
        <v>0</v>
      </c>
      <c r="F2682" s="2">
        <v>0</v>
      </c>
    </row>
    <row r="2683" spans="1:6" x14ac:dyDescent="0.25">
      <c r="A2683" s="4">
        <v>44655</v>
      </c>
      <c r="B2683" t="s">
        <v>12</v>
      </c>
      <c r="C2683" t="s">
        <v>1831</v>
      </c>
      <c r="D2683" s="2">
        <v>147790.87</v>
      </c>
      <c r="E2683" s="2">
        <v>0</v>
      </c>
      <c r="F2683" s="2">
        <v>0</v>
      </c>
    </row>
    <row r="2684" spans="1:6" x14ac:dyDescent="0.25">
      <c r="A2684" s="4">
        <v>44655</v>
      </c>
      <c r="B2684" t="s">
        <v>12</v>
      </c>
      <c r="C2684" t="s">
        <v>1832</v>
      </c>
      <c r="D2684" s="2">
        <v>136647.76</v>
      </c>
      <c r="E2684" s="2">
        <v>0</v>
      </c>
      <c r="F2684" s="2">
        <v>0</v>
      </c>
    </row>
    <row r="2685" spans="1:6" x14ac:dyDescent="0.25">
      <c r="A2685" s="4">
        <v>44655</v>
      </c>
      <c r="B2685" t="s">
        <v>12</v>
      </c>
      <c r="C2685" t="s">
        <v>1833</v>
      </c>
      <c r="D2685" s="2">
        <v>321490.08</v>
      </c>
      <c r="E2685" s="2">
        <v>0</v>
      </c>
      <c r="F2685" s="2">
        <v>0</v>
      </c>
    </row>
    <row r="2686" spans="1:6" x14ac:dyDescent="0.25">
      <c r="A2686" s="4">
        <v>44655</v>
      </c>
      <c r="B2686" t="s">
        <v>12</v>
      </c>
      <c r="C2686" t="s">
        <v>1834</v>
      </c>
      <c r="D2686" s="2">
        <v>282711.03999999998</v>
      </c>
      <c r="E2686" s="2">
        <v>0</v>
      </c>
      <c r="F2686" s="2">
        <v>0</v>
      </c>
    </row>
    <row r="2687" spans="1:6" x14ac:dyDescent="0.25">
      <c r="A2687" s="4">
        <v>44655</v>
      </c>
      <c r="B2687" t="s">
        <v>12</v>
      </c>
      <c r="C2687" t="s">
        <v>1835</v>
      </c>
      <c r="D2687" s="2">
        <v>384711.75</v>
      </c>
      <c r="E2687" s="2">
        <v>0</v>
      </c>
      <c r="F2687" s="2">
        <v>0</v>
      </c>
    </row>
    <row r="2688" spans="1:6" x14ac:dyDescent="0.25">
      <c r="A2688" s="4">
        <v>44655</v>
      </c>
      <c r="B2688" t="s">
        <v>12</v>
      </c>
      <c r="C2688" t="s">
        <v>1836</v>
      </c>
      <c r="D2688" s="2">
        <v>177638.24</v>
      </c>
      <c r="E2688" s="2">
        <v>0</v>
      </c>
      <c r="F2688" s="2">
        <v>0</v>
      </c>
    </row>
    <row r="2689" spans="1:6" x14ac:dyDescent="0.25">
      <c r="A2689" s="4">
        <v>44655</v>
      </c>
      <c r="B2689" t="s">
        <v>12</v>
      </c>
      <c r="C2689" t="s">
        <v>1837</v>
      </c>
      <c r="D2689" s="2">
        <v>176596.71</v>
      </c>
      <c r="E2689" s="2">
        <v>0</v>
      </c>
      <c r="F2689" s="2">
        <v>0</v>
      </c>
    </row>
    <row r="2690" spans="1:6" x14ac:dyDescent="0.25">
      <c r="A2690" s="4">
        <v>44655</v>
      </c>
      <c r="B2690" t="s">
        <v>12</v>
      </c>
      <c r="C2690" t="s">
        <v>1838</v>
      </c>
      <c r="D2690" s="2">
        <v>69422.47</v>
      </c>
      <c r="E2690" s="2">
        <v>0</v>
      </c>
      <c r="F2690" s="2">
        <v>0</v>
      </c>
    </row>
    <row r="2691" spans="1:6" x14ac:dyDescent="0.25">
      <c r="A2691" s="4">
        <v>44655</v>
      </c>
      <c r="B2691" t="s">
        <v>12</v>
      </c>
      <c r="C2691" t="s">
        <v>1839</v>
      </c>
      <c r="D2691" s="2">
        <v>164878.54</v>
      </c>
      <c r="E2691" s="2">
        <v>0</v>
      </c>
      <c r="F2691" s="2">
        <v>0</v>
      </c>
    </row>
    <row r="2692" spans="1:6" x14ac:dyDescent="0.25">
      <c r="A2692" s="4">
        <v>44655</v>
      </c>
      <c r="B2692" t="s">
        <v>12</v>
      </c>
      <c r="C2692" t="s">
        <v>1840</v>
      </c>
      <c r="D2692" s="2">
        <v>319840.81</v>
      </c>
      <c r="E2692" s="2">
        <v>0</v>
      </c>
      <c r="F2692" s="2">
        <v>0</v>
      </c>
    </row>
    <row r="2693" spans="1:6" x14ac:dyDescent="0.25">
      <c r="A2693" s="4">
        <v>44655</v>
      </c>
      <c r="B2693" t="s">
        <v>12</v>
      </c>
      <c r="C2693" t="s">
        <v>1841</v>
      </c>
      <c r="D2693" s="2">
        <v>475724.61</v>
      </c>
      <c r="E2693" s="2">
        <v>0</v>
      </c>
      <c r="F2693" s="2">
        <v>0</v>
      </c>
    </row>
    <row r="2694" spans="1:6" x14ac:dyDescent="0.25">
      <c r="A2694" s="4">
        <v>44655</v>
      </c>
      <c r="B2694" t="s">
        <v>12</v>
      </c>
      <c r="C2694" t="s">
        <v>1842</v>
      </c>
      <c r="D2694" s="2">
        <v>306332.14</v>
      </c>
      <c r="E2694" s="2">
        <v>0</v>
      </c>
      <c r="F2694" s="2">
        <v>0</v>
      </c>
    </row>
    <row r="2695" spans="1:6" x14ac:dyDescent="0.25">
      <c r="A2695" s="4">
        <v>44655</v>
      </c>
      <c r="B2695" t="s">
        <v>12</v>
      </c>
      <c r="C2695" t="s">
        <v>29</v>
      </c>
      <c r="D2695" s="2">
        <v>0</v>
      </c>
      <c r="E2695" s="2">
        <v>0</v>
      </c>
      <c r="F2695" s="2">
        <v>30000</v>
      </c>
    </row>
    <row r="2696" spans="1:6" x14ac:dyDescent="0.25">
      <c r="A2696" s="4">
        <v>44655</v>
      </c>
      <c r="B2696" t="s">
        <v>12</v>
      </c>
      <c r="C2696" t="s">
        <v>32</v>
      </c>
      <c r="D2696" s="2">
        <v>0</v>
      </c>
      <c r="E2696" s="2">
        <v>0</v>
      </c>
      <c r="F2696" s="2">
        <v>30000</v>
      </c>
    </row>
    <row r="2697" spans="1:6" x14ac:dyDescent="0.25">
      <c r="A2697" s="4">
        <v>44656</v>
      </c>
      <c r="B2697" t="s">
        <v>12</v>
      </c>
      <c r="C2697" t="s">
        <v>1843</v>
      </c>
      <c r="D2697" s="2">
        <v>0</v>
      </c>
      <c r="E2697" s="2">
        <v>-8511910.75</v>
      </c>
      <c r="F2697" s="2">
        <v>0</v>
      </c>
    </row>
    <row r="2698" spans="1:6" x14ac:dyDescent="0.25">
      <c r="A2698" s="4">
        <v>44656</v>
      </c>
      <c r="B2698" t="s">
        <v>12</v>
      </c>
      <c r="C2698" t="s">
        <v>1844</v>
      </c>
      <c r="D2698" s="2">
        <v>5750175.8700000001</v>
      </c>
      <c r="E2698" s="2">
        <v>0</v>
      </c>
      <c r="F2698" s="2">
        <v>0</v>
      </c>
    </row>
    <row r="2699" spans="1:6" x14ac:dyDescent="0.25">
      <c r="A2699" s="4">
        <v>44656</v>
      </c>
      <c r="B2699" t="s">
        <v>12</v>
      </c>
      <c r="C2699" t="s">
        <v>1845</v>
      </c>
      <c r="D2699" s="2">
        <v>155317.64000000001</v>
      </c>
      <c r="E2699" s="2">
        <v>0</v>
      </c>
      <c r="F2699" s="2">
        <v>0</v>
      </c>
    </row>
    <row r="2700" spans="1:6" x14ac:dyDescent="0.25">
      <c r="A2700" s="4">
        <v>44656</v>
      </c>
      <c r="B2700" t="s">
        <v>12</v>
      </c>
      <c r="C2700" t="s">
        <v>1846</v>
      </c>
      <c r="D2700" s="2">
        <v>121993.52</v>
      </c>
      <c r="E2700" s="2">
        <v>0</v>
      </c>
      <c r="F2700" s="2">
        <v>0</v>
      </c>
    </row>
    <row r="2701" spans="1:6" x14ac:dyDescent="0.25">
      <c r="A2701" s="4">
        <v>44656</v>
      </c>
      <c r="B2701" t="s">
        <v>12</v>
      </c>
      <c r="C2701" t="s">
        <v>1847</v>
      </c>
      <c r="D2701" s="2">
        <v>327018.06</v>
      </c>
      <c r="E2701" s="2">
        <v>0</v>
      </c>
      <c r="F2701" s="2">
        <v>0</v>
      </c>
    </row>
    <row r="2702" spans="1:6" x14ac:dyDescent="0.25">
      <c r="A2702" s="4">
        <v>44656</v>
      </c>
      <c r="B2702" t="s">
        <v>12</v>
      </c>
      <c r="C2702" t="s">
        <v>1848</v>
      </c>
      <c r="D2702" s="2">
        <v>292122.82</v>
      </c>
      <c r="E2702" s="2">
        <v>0</v>
      </c>
      <c r="F2702" s="2">
        <v>0</v>
      </c>
    </row>
    <row r="2703" spans="1:6" x14ac:dyDescent="0.25">
      <c r="A2703" s="4">
        <v>44656</v>
      </c>
      <c r="B2703" t="s">
        <v>12</v>
      </c>
      <c r="C2703" t="s">
        <v>1849</v>
      </c>
      <c r="D2703" s="2">
        <v>379023.16</v>
      </c>
      <c r="E2703" s="2">
        <v>0</v>
      </c>
      <c r="F2703" s="2">
        <v>0</v>
      </c>
    </row>
    <row r="2704" spans="1:6" x14ac:dyDescent="0.25">
      <c r="A2704" s="4">
        <v>44656</v>
      </c>
      <c r="B2704" t="s">
        <v>12</v>
      </c>
      <c r="C2704" t="s">
        <v>1850</v>
      </c>
      <c r="D2704" s="2">
        <v>184552.18</v>
      </c>
      <c r="E2704" s="2">
        <v>0</v>
      </c>
      <c r="F2704" s="2">
        <v>0</v>
      </c>
    </row>
    <row r="2705" spans="1:6" x14ac:dyDescent="0.25">
      <c r="A2705" s="4">
        <v>44656</v>
      </c>
      <c r="B2705" t="s">
        <v>12</v>
      </c>
      <c r="C2705" t="s">
        <v>1851</v>
      </c>
      <c r="D2705" s="2">
        <v>175390.33</v>
      </c>
      <c r="E2705" s="2">
        <v>0</v>
      </c>
      <c r="F2705" s="2">
        <v>0</v>
      </c>
    </row>
    <row r="2706" spans="1:6" x14ac:dyDescent="0.25">
      <c r="A2706" s="4">
        <v>44656</v>
      </c>
      <c r="B2706" t="s">
        <v>12</v>
      </c>
      <c r="C2706" t="s">
        <v>1852</v>
      </c>
      <c r="D2706" s="2">
        <v>69511.47</v>
      </c>
      <c r="E2706" s="2">
        <v>0</v>
      </c>
      <c r="F2706" s="2">
        <v>0</v>
      </c>
    </row>
    <row r="2707" spans="1:6" x14ac:dyDescent="0.25">
      <c r="A2707" s="4">
        <v>44656</v>
      </c>
      <c r="B2707" t="s">
        <v>12</v>
      </c>
      <c r="C2707" t="s">
        <v>1853</v>
      </c>
      <c r="D2707" s="2">
        <v>164439.26</v>
      </c>
      <c r="E2707" s="2">
        <v>0</v>
      </c>
      <c r="F2707" s="2">
        <v>0</v>
      </c>
    </row>
    <row r="2708" spans="1:6" x14ac:dyDescent="0.25">
      <c r="A2708" s="4">
        <v>44656</v>
      </c>
      <c r="B2708" t="s">
        <v>12</v>
      </c>
      <c r="C2708" t="s">
        <v>1854</v>
      </c>
      <c r="D2708" s="2">
        <v>313507.13</v>
      </c>
      <c r="E2708" s="2">
        <v>0</v>
      </c>
      <c r="F2708" s="2">
        <v>0</v>
      </c>
    </row>
    <row r="2709" spans="1:6" x14ac:dyDescent="0.25">
      <c r="A2709" s="4">
        <v>44656</v>
      </c>
      <c r="B2709" t="s">
        <v>12</v>
      </c>
      <c r="C2709" t="s">
        <v>1855</v>
      </c>
      <c r="D2709" s="2">
        <v>475793.72</v>
      </c>
      <c r="E2709" s="2">
        <v>0</v>
      </c>
      <c r="F2709" s="2">
        <v>0</v>
      </c>
    </row>
    <row r="2710" spans="1:6" x14ac:dyDescent="0.25">
      <c r="A2710" s="4">
        <v>44656</v>
      </c>
      <c r="B2710" t="s">
        <v>12</v>
      </c>
      <c r="C2710" t="s">
        <v>1856</v>
      </c>
      <c r="D2710" s="2">
        <v>103065.59</v>
      </c>
      <c r="E2710" s="2">
        <v>0</v>
      </c>
      <c r="F2710" s="2">
        <v>0</v>
      </c>
    </row>
    <row r="2711" spans="1:6" x14ac:dyDescent="0.25">
      <c r="A2711" s="4">
        <v>44656</v>
      </c>
      <c r="B2711" t="s">
        <v>12</v>
      </c>
      <c r="C2711" t="s">
        <v>29</v>
      </c>
      <c r="D2711" s="2">
        <v>0</v>
      </c>
      <c r="E2711" s="2">
        <v>0</v>
      </c>
      <c r="F2711" s="2">
        <v>30000</v>
      </c>
    </row>
    <row r="2712" spans="1:6" x14ac:dyDescent="0.25">
      <c r="A2712" s="4">
        <v>44656</v>
      </c>
      <c r="B2712" t="s">
        <v>12</v>
      </c>
      <c r="C2712" t="s">
        <v>32</v>
      </c>
      <c r="D2712" s="2">
        <v>0</v>
      </c>
      <c r="E2712" s="2">
        <v>0</v>
      </c>
      <c r="F2712" s="2">
        <v>30000</v>
      </c>
    </row>
    <row r="2713" spans="1:6" x14ac:dyDescent="0.25">
      <c r="A2713" s="4">
        <v>44657</v>
      </c>
      <c r="B2713" t="s">
        <v>12</v>
      </c>
      <c r="C2713" t="s">
        <v>1857</v>
      </c>
      <c r="D2713" s="2">
        <v>0</v>
      </c>
      <c r="E2713" s="2">
        <v>-11287838.41</v>
      </c>
      <c r="F2713" s="2">
        <v>0</v>
      </c>
    </row>
    <row r="2714" spans="1:6" x14ac:dyDescent="0.25">
      <c r="A2714" s="4">
        <v>44657</v>
      </c>
      <c r="B2714" t="s">
        <v>12</v>
      </c>
      <c r="C2714" t="s">
        <v>1858</v>
      </c>
      <c r="D2714" s="2">
        <v>8515630.7699999996</v>
      </c>
      <c r="E2714" s="2">
        <v>0</v>
      </c>
      <c r="F2714" s="2">
        <v>0</v>
      </c>
    </row>
    <row r="2715" spans="1:6" x14ac:dyDescent="0.25">
      <c r="A2715" s="4">
        <v>44657</v>
      </c>
      <c r="B2715" t="s">
        <v>12</v>
      </c>
      <c r="C2715" t="s">
        <v>1859</v>
      </c>
      <c r="D2715" s="2">
        <v>158586.07999999999</v>
      </c>
      <c r="E2715" s="2">
        <v>0</v>
      </c>
      <c r="F2715" s="2">
        <v>0</v>
      </c>
    </row>
    <row r="2716" spans="1:6" x14ac:dyDescent="0.25">
      <c r="A2716" s="4">
        <v>44657</v>
      </c>
      <c r="B2716" t="s">
        <v>12</v>
      </c>
      <c r="C2716" t="s">
        <v>1860</v>
      </c>
      <c r="D2716" s="2">
        <v>133006.73000000001</v>
      </c>
      <c r="E2716" s="2">
        <v>0</v>
      </c>
      <c r="F2716" s="2">
        <v>0</v>
      </c>
    </row>
    <row r="2717" spans="1:6" x14ac:dyDescent="0.25">
      <c r="A2717" s="4">
        <v>44657</v>
      </c>
      <c r="B2717" t="s">
        <v>12</v>
      </c>
      <c r="C2717" t="s">
        <v>1861</v>
      </c>
      <c r="D2717" s="2">
        <v>365266.27</v>
      </c>
      <c r="E2717" s="2">
        <v>0</v>
      </c>
      <c r="F2717" s="2">
        <v>0</v>
      </c>
    </row>
    <row r="2718" spans="1:6" x14ac:dyDescent="0.25">
      <c r="A2718" s="4">
        <v>44657</v>
      </c>
      <c r="B2718" t="s">
        <v>12</v>
      </c>
      <c r="C2718" t="s">
        <v>1862</v>
      </c>
      <c r="D2718" s="2">
        <v>316282.84000000003</v>
      </c>
      <c r="E2718" s="2">
        <v>0</v>
      </c>
      <c r="F2718" s="2">
        <v>0</v>
      </c>
    </row>
    <row r="2719" spans="1:6" x14ac:dyDescent="0.25">
      <c r="A2719" s="4">
        <v>44657</v>
      </c>
      <c r="B2719" t="s">
        <v>12</v>
      </c>
      <c r="C2719" t="s">
        <v>1863</v>
      </c>
      <c r="D2719" s="2">
        <v>406475.68</v>
      </c>
      <c r="E2719" s="2">
        <v>0</v>
      </c>
      <c r="F2719" s="2">
        <v>0</v>
      </c>
    </row>
    <row r="2720" spans="1:6" x14ac:dyDescent="0.25">
      <c r="A2720" s="4">
        <v>44657</v>
      </c>
      <c r="B2720" t="s">
        <v>12</v>
      </c>
      <c r="C2720" t="s">
        <v>1864</v>
      </c>
      <c r="D2720" s="2">
        <v>182949.7</v>
      </c>
      <c r="E2720" s="2">
        <v>0</v>
      </c>
      <c r="F2720" s="2">
        <v>0</v>
      </c>
    </row>
    <row r="2721" spans="1:6" x14ac:dyDescent="0.25">
      <c r="A2721" s="4">
        <v>44657</v>
      </c>
      <c r="B2721" t="s">
        <v>12</v>
      </c>
      <c r="C2721" t="s">
        <v>1865</v>
      </c>
      <c r="D2721" s="2">
        <v>179432.07</v>
      </c>
      <c r="E2721" s="2">
        <v>0</v>
      </c>
      <c r="F2721" s="2">
        <v>0</v>
      </c>
    </row>
    <row r="2722" spans="1:6" x14ac:dyDescent="0.25">
      <c r="A2722" s="4">
        <v>44657</v>
      </c>
      <c r="B2722" t="s">
        <v>12</v>
      </c>
      <c r="C2722" t="s">
        <v>1866</v>
      </c>
      <c r="D2722" s="2">
        <v>64573.05</v>
      </c>
      <c r="E2722" s="2">
        <v>0</v>
      </c>
      <c r="F2722" s="2">
        <v>0</v>
      </c>
    </row>
    <row r="2723" spans="1:6" x14ac:dyDescent="0.25">
      <c r="A2723" s="4">
        <v>44657</v>
      </c>
      <c r="B2723" t="s">
        <v>12</v>
      </c>
      <c r="C2723" t="s">
        <v>1867</v>
      </c>
      <c r="D2723" s="2">
        <v>159909.32</v>
      </c>
      <c r="E2723" s="2">
        <v>0</v>
      </c>
      <c r="F2723" s="2">
        <v>0</v>
      </c>
    </row>
    <row r="2724" spans="1:6" x14ac:dyDescent="0.25">
      <c r="A2724" s="4">
        <v>44657</v>
      </c>
      <c r="B2724" t="s">
        <v>12</v>
      </c>
      <c r="C2724" t="s">
        <v>1868</v>
      </c>
      <c r="D2724" s="2">
        <v>281786.48</v>
      </c>
      <c r="E2724" s="2">
        <v>0</v>
      </c>
      <c r="F2724" s="2">
        <v>0</v>
      </c>
    </row>
    <row r="2725" spans="1:6" x14ac:dyDescent="0.25">
      <c r="A2725" s="4">
        <v>44657</v>
      </c>
      <c r="B2725" t="s">
        <v>12</v>
      </c>
      <c r="C2725" t="s">
        <v>1869</v>
      </c>
      <c r="D2725" s="2">
        <v>504389.2</v>
      </c>
      <c r="E2725" s="2">
        <v>0</v>
      </c>
      <c r="F2725" s="2">
        <v>0</v>
      </c>
    </row>
    <row r="2726" spans="1:6" x14ac:dyDescent="0.25">
      <c r="A2726" s="4">
        <v>44657</v>
      </c>
      <c r="B2726" t="s">
        <v>12</v>
      </c>
      <c r="C2726" t="s">
        <v>1870</v>
      </c>
      <c r="D2726" s="2">
        <v>19550.22</v>
      </c>
      <c r="E2726" s="2">
        <v>0</v>
      </c>
      <c r="F2726" s="2">
        <v>0</v>
      </c>
    </row>
    <row r="2727" spans="1:6" x14ac:dyDescent="0.25">
      <c r="A2727" s="4">
        <v>44657</v>
      </c>
      <c r="B2727" t="s">
        <v>12</v>
      </c>
      <c r="C2727" t="s">
        <v>29</v>
      </c>
      <c r="D2727" s="2">
        <v>0</v>
      </c>
      <c r="E2727" s="2">
        <v>0</v>
      </c>
      <c r="F2727" s="2">
        <v>30000</v>
      </c>
    </row>
    <row r="2728" spans="1:6" x14ac:dyDescent="0.25">
      <c r="A2728" s="4">
        <v>44657</v>
      </c>
      <c r="B2728" t="s">
        <v>12</v>
      </c>
      <c r="C2728" t="s">
        <v>32</v>
      </c>
      <c r="D2728" s="2">
        <v>0</v>
      </c>
      <c r="E2728" s="2">
        <v>0</v>
      </c>
      <c r="F2728" s="2">
        <v>30000</v>
      </c>
    </row>
    <row r="2729" spans="1:6" x14ac:dyDescent="0.25">
      <c r="A2729" s="4">
        <v>44658</v>
      </c>
      <c r="B2729" t="s">
        <v>12</v>
      </c>
      <c r="C2729" t="s">
        <v>1775</v>
      </c>
      <c r="D2729" s="2">
        <v>63.83</v>
      </c>
      <c r="E2729" s="2">
        <v>0</v>
      </c>
      <c r="F2729" s="2">
        <v>0</v>
      </c>
    </row>
    <row r="2730" spans="1:6" x14ac:dyDescent="0.25">
      <c r="A2730" s="4">
        <v>44658</v>
      </c>
      <c r="B2730" t="s">
        <v>12</v>
      </c>
      <c r="C2730" t="s">
        <v>1871</v>
      </c>
      <c r="D2730" s="2">
        <v>0</v>
      </c>
      <c r="E2730" s="2">
        <v>-14092317.189999999</v>
      </c>
      <c r="F2730" s="2">
        <v>0</v>
      </c>
    </row>
    <row r="2731" spans="1:6" x14ac:dyDescent="0.25">
      <c r="A2731" s="4">
        <v>44658</v>
      </c>
      <c r="B2731" t="s">
        <v>12</v>
      </c>
      <c r="C2731" t="s">
        <v>939</v>
      </c>
      <c r="D2731" s="2">
        <v>0</v>
      </c>
      <c r="E2731" s="2">
        <v>-88.38</v>
      </c>
      <c r="F2731" s="2">
        <v>0</v>
      </c>
    </row>
    <row r="2732" spans="1:6" x14ac:dyDescent="0.25">
      <c r="A2732" s="4">
        <v>44658</v>
      </c>
      <c r="B2732" t="s">
        <v>12</v>
      </c>
      <c r="C2732" t="s">
        <v>1872</v>
      </c>
      <c r="D2732" s="2">
        <v>22787.1</v>
      </c>
      <c r="E2732" s="2">
        <v>0</v>
      </c>
      <c r="F2732" s="2">
        <v>0</v>
      </c>
    </row>
    <row r="2733" spans="1:6" x14ac:dyDescent="0.25">
      <c r="A2733" s="4">
        <v>44658</v>
      </c>
      <c r="B2733" t="s">
        <v>12</v>
      </c>
      <c r="C2733" t="s">
        <v>1873</v>
      </c>
      <c r="D2733" s="2">
        <v>50711.76</v>
      </c>
      <c r="E2733" s="2">
        <v>0</v>
      </c>
      <c r="F2733" s="2">
        <v>0</v>
      </c>
    </row>
    <row r="2734" spans="1:6" x14ac:dyDescent="0.25">
      <c r="A2734" s="4">
        <v>44658</v>
      </c>
      <c r="B2734" t="s">
        <v>12</v>
      </c>
      <c r="C2734" t="s">
        <v>1874</v>
      </c>
      <c r="D2734" s="2">
        <v>11292771.609999999</v>
      </c>
      <c r="E2734" s="2">
        <v>0</v>
      </c>
      <c r="F2734" s="2">
        <v>0</v>
      </c>
    </row>
    <row r="2735" spans="1:6" x14ac:dyDescent="0.25">
      <c r="A2735" s="4">
        <v>44658</v>
      </c>
      <c r="B2735" t="s">
        <v>12</v>
      </c>
      <c r="C2735" t="s">
        <v>328</v>
      </c>
      <c r="D2735" s="2">
        <v>0</v>
      </c>
      <c r="E2735" s="2">
        <v>-123.34</v>
      </c>
      <c r="F2735" s="2">
        <v>0</v>
      </c>
    </row>
    <row r="2736" spans="1:6" x14ac:dyDescent="0.25">
      <c r="A2736" s="4">
        <v>44658</v>
      </c>
      <c r="B2736" t="s">
        <v>12</v>
      </c>
      <c r="C2736" t="s">
        <v>329</v>
      </c>
      <c r="D2736" s="2">
        <v>0</v>
      </c>
      <c r="E2736" s="2">
        <v>-1644.41</v>
      </c>
      <c r="F2736" s="2">
        <v>0</v>
      </c>
    </row>
    <row r="2737" spans="1:6" x14ac:dyDescent="0.25">
      <c r="A2737" s="4">
        <v>44658</v>
      </c>
      <c r="B2737" t="s">
        <v>12</v>
      </c>
      <c r="C2737" t="s">
        <v>350</v>
      </c>
      <c r="D2737" s="2">
        <v>0</v>
      </c>
      <c r="E2737" s="2">
        <v>-82220.84</v>
      </c>
      <c r="F2737" s="2">
        <v>0</v>
      </c>
    </row>
    <row r="2738" spans="1:6" x14ac:dyDescent="0.25">
      <c r="A2738" s="4">
        <v>44658</v>
      </c>
      <c r="B2738" t="s">
        <v>12</v>
      </c>
      <c r="C2738" t="s">
        <v>330</v>
      </c>
      <c r="D2738" s="2">
        <v>0</v>
      </c>
      <c r="E2738" s="2">
        <v>-2343.3000000000002</v>
      </c>
      <c r="F2738" s="2">
        <v>0</v>
      </c>
    </row>
    <row r="2739" spans="1:6" x14ac:dyDescent="0.25">
      <c r="A2739" s="4">
        <v>44658</v>
      </c>
      <c r="B2739" t="s">
        <v>12</v>
      </c>
      <c r="C2739" t="s">
        <v>1875</v>
      </c>
      <c r="D2739" s="2">
        <v>161705.65</v>
      </c>
      <c r="E2739" s="2">
        <v>0</v>
      </c>
      <c r="F2739" s="2">
        <v>0</v>
      </c>
    </row>
    <row r="2740" spans="1:6" x14ac:dyDescent="0.25">
      <c r="A2740" s="4">
        <v>44658</v>
      </c>
      <c r="B2740" t="s">
        <v>12</v>
      </c>
      <c r="C2740" t="s">
        <v>1876</v>
      </c>
      <c r="D2740" s="2">
        <v>131371.98000000001</v>
      </c>
      <c r="E2740" s="2">
        <v>0</v>
      </c>
      <c r="F2740" s="2">
        <v>0</v>
      </c>
    </row>
    <row r="2741" spans="1:6" x14ac:dyDescent="0.25">
      <c r="A2741" s="4">
        <v>44658</v>
      </c>
      <c r="B2741" t="s">
        <v>12</v>
      </c>
      <c r="C2741" t="s">
        <v>1877</v>
      </c>
      <c r="D2741" s="2">
        <v>352768.38</v>
      </c>
      <c r="E2741" s="2">
        <v>0</v>
      </c>
      <c r="F2741" s="2">
        <v>0</v>
      </c>
    </row>
    <row r="2742" spans="1:6" x14ac:dyDescent="0.25">
      <c r="A2742" s="4">
        <v>44658</v>
      </c>
      <c r="B2742" t="s">
        <v>12</v>
      </c>
      <c r="C2742" t="s">
        <v>1878</v>
      </c>
      <c r="D2742" s="2">
        <v>349216.53</v>
      </c>
      <c r="E2742" s="2">
        <v>0</v>
      </c>
      <c r="F2742" s="2">
        <v>0</v>
      </c>
    </row>
    <row r="2743" spans="1:6" x14ac:dyDescent="0.25">
      <c r="A2743" s="4">
        <v>44658</v>
      </c>
      <c r="B2743" t="s">
        <v>12</v>
      </c>
      <c r="C2743" t="s">
        <v>1879</v>
      </c>
      <c r="D2743" s="2">
        <v>420470.65</v>
      </c>
      <c r="E2743" s="2">
        <v>0</v>
      </c>
      <c r="F2743" s="2">
        <v>0</v>
      </c>
    </row>
    <row r="2744" spans="1:6" x14ac:dyDescent="0.25">
      <c r="A2744" s="4">
        <v>44658</v>
      </c>
      <c r="B2744" t="s">
        <v>12</v>
      </c>
      <c r="C2744" t="s">
        <v>1880</v>
      </c>
      <c r="D2744" s="2">
        <v>181803.92</v>
      </c>
      <c r="E2744" s="2">
        <v>0</v>
      </c>
      <c r="F2744" s="2">
        <v>0</v>
      </c>
    </row>
    <row r="2745" spans="1:6" x14ac:dyDescent="0.25">
      <c r="A2745" s="4">
        <v>44658</v>
      </c>
      <c r="B2745" t="s">
        <v>12</v>
      </c>
      <c r="C2745" t="s">
        <v>1881</v>
      </c>
      <c r="D2745" s="2">
        <v>182031.29</v>
      </c>
      <c r="E2745" s="2">
        <v>0</v>
      </c>
      <c r="F2745" s="2">
        <v>0</v>
      </c>
    </row>
    <row r="2746" spans="1:6" x14ac:dyDescent="0.25">
      <c r="A2746" s="4">
        <v>44658</v>
      </c>
      <c r="B2746" t="s">
        <v>12</v>
      </c>
      <c r="C2746" t="s">
        <v>1882</v>
      </c>
      <c r="D2746" s="2">
        <v>149984.26999999999</v>
      </c>
      <c r="E2746" s="2">
        <v>0</v>
      </c>
      <c r="F2746" s="2">
        <v>0</v>
      </c>
    </row>
    <row r="2747" spans="1:6" x14ac:dyDescent="0.25">
      <c r="A2747" s="4">
        <v>44658</v>
      </c>
      <c r="B2747" t="s">
        <v>12</v>
      </c>
      <c r="C2747" t="s">
        <v>1883</v>
      </c>
      <c r="D2747" s="2">
        <v>298435</v>
      </c>
      <c r="E2747" s="2">
        <v>0</v>
      </c>
      <c r="F2747" s="2">
        <v>0</v>
      </c>
    </row>
    <row r="2748" spans="1:6" x14ac:dyDescent="0.25">
      <c r="A2748" s="4">
        <v>44658</v>
      </c>
      <c r="B2748" t="s">
        <v>12</v>
      </c>
      <c r="C2748" t="s">
        <v>1884</v>
      </c>
      <c r="D2748" s="2">
        <v>500549.97</v>
      </c>
      <c r="E2748" s="2">
        <v>0</v>
      </c>
      <c r="F2748" s="2">
        <v>0</v>
      </c>
    </row>
    <row r="2749" spans="1:6" x14ac:dyDescent="0.25">
      <c r="A2749" s="4">
        <v>44658</v>
      </c>
      <c r="B2749" t="s">
        <v>12</v>
      </c>
      <c r="C2749" t="s">
        <v>1885</v>
      </c>
      <c r="D2749" s="2">
        <v>84065.52</v>
      </c>
      <c r="E2749" s="2">
        <v>0</v>
      </c>
      <c r="F2749" s="2">
        <v>0</v>
      </c>
    </row>
    <row r="2750" spans="1:6" x14ac:dyDescent="0.25">
      <c r="A2750" s="4">
        <v>44658</v>
      </c>
      <c r="B2750" t="s">
        <v>12</v>
      </c>
      <c r="C2750" t="s">
        <v>29</v>
      </c>
      <c r="D2750" s="2">
        <v>0</v>
      </c>
      <c r="E2750" s="2">
        <v>0</v>
      </c>
      <c r="F2750" s="2">
        <v>30000</v>
      </c>
    </row>
    <row r="2751" spans="1:6" x14ac:dyDescent="0.25">
      <c r="A2751" s="4">
        <v>44658</v>
      </c>
      <c r="B2751" t="s">
        <v>12</v>
      </c>
      <c r="C2751" t="s">
        <v>32</v>
      </c>
      <c r="D2751" s="2">
        <v>0</v>
      </c>
      <c r="E2751" s="2">
        <v>0</v>
      </c>
      <c r="F2751" s="2">
        <v>30000</v>
      </c>
    </row>
    <row r="2752" spans="1:6" x14ac:dyDescent="0.25">
      <c r="A2752" s="4">
        <v>44659</v>
      </c>
      <c r="B2752" t="s">
        <v>12</v>
      </c>
      <c r="C2752" t="s">
        <v>1886</v>
      </c>
      <c r="D2752" s="2">
        <v>0</v>
      </c>
      <c r="E2752" s="2">
        <v>-16599949.949999999</v>
      </c>
      <c r="F2752" s="2">
        <v>0</v>
      </c>
    </row>
    <row r="2753" spans="1:6" x14ac:dyDescent="0.25">
      <c r="A2753" s="4">
        <v>44659</v>
      </c>
      <c r="B2753" t="s">
        <v>12</v>
      </c>
      <c r="C2753" t="s">
        <v>1887</v>
      </c>
      <c r="D2753" s="2">
        <v>92636.65</v>
      </c>
      <c r="E2753" s="2">
        <v>0</v>
      </c>
      <c r="F2753" s="2">
        <v>0</v>
      </c>
    </row>
    <row r="2754" spans="1:6" x14ac:dyDescent="0.25">
      <c r="A2754" s="4">
        <v>44659</v>
      </c>
      <c r="B2754" t="s">
        <v>12</v>
      </c>
      <c r="C2754" t="s">
        <v>1528</v>
      </c>
      <c r="D2754" s="2">
        <v>32438.560000000001</v>
      </c>
      <c r="E2754" s="2">
        <v>0</v>
      </c>
      <c r="F2754" s="2">
        <v>0</v>
      </c>
    </row>
    <row r="2755" spans="1:6" x14ac:dyDescent="0.25">
      <c r="A2755" s="4">
        <v>44659</v>
      </c>
      <c r="B2755" t="s">
        <v>12</v>
      </c>
      <c r="C2755" t="s">
        <v>1888</v>
      </c>
      <c r="D2755" s="2">
        <v>14098476.050000001</v>
      </c>
      <c r="E2755" s="2">
        <v>0</v>
      </c>
      <c r="F2755" s="2">
        <v>0</v>
      </c>
    </row>
    <row r="2756" spans="1:6" x14ac:dyDescent="0.25">
      <c r="A2756" s="4">
        <v>44659</v>
      </c>
      <c r="B2756" t="s">
        <v>12</v>
      </c>
      <c r="C2756" t="s">
        <v>1889</v>
      </c>
      <c r="D2756" s="2">
        <v>112218.37</v>
      </c>
      <c r="E2756" s="2">
        <v>0</v>
      </c>
      <c r="F2756" s="2">
        <v>0</v>
      </c>
    </row>
    <row r="2757" spans="1:6" x14ac:dyDescent="0.25">
      <c r="A2757" s="4">
        <v>44659</v>
      </c>
      <c r="B2757" t="s">
        <v>12</v>
      </c>
      <c r="C2757" t="s">
        <v>1890</v>
      </c>
      <c r="D2757" s="2">
        <v>132352.03</v>
      </c>
      <c r="E2757" s="2">
        <v>0</v>
      </c>
      <c r="F2757" s="2">
        <v>0</v>
      </c>
    </row>
    <row r="2758" spans="1:6" x14ac:dyDescent="0.25">
      <c r="A2758" s="4">
        <v>44659</v>
      </c>
      <c r="B2758" t="s">
        <v>12</v>
      </c>
      <c r="C2758" t="s">
        <v>1891</v>
      </c>
      <c r="D2758" s="2">
        <v>359047.43</v>
      </c>
      <c r="E2758" s="2">
        <v>0</v>
      </c>
      <c r="F2758" s="2">
        <v>0</v>
      </c>
    </row>
    <row r="2759" spans="1:6" x14ac:dyDescent="0.25">
      <c r="A2759" s="4">
        <v>44659</v>
      </c>
      <c r="B2759" t="s">
        <v>12</v>
      </c>
      <c r="C2759" t="s">
        <v>1892</v>
      </c>
      <c r="D2759" s="2">
        <v>351054.06</v>
      </c>
      <c r="E2759" s="2">
        <v>0</v>
      </c>
      <c r="F2759" s="2">
        <v>0</v>
      </c>
    </row>
    <row r="2760" spans="1:6" x14ac:dyDescent="0.25">
      <c r="A2760" s="4">
        <v>44659</v>
      </c>
      <c r="B2760" t="s">
        <v>12</v>
      </c>
      <c r="C2760" t="s">
        <v>1893</v>
      </c>
      <c r="D2760" s="2">
        <v>286816.11</v>
      </c>
      <c r="E2760" s="2">
        <v>0</v>
      </c>
      <c r="F2760" s="2">
        <v>0</v>
      </c>
    </row>
    <row r="2761" spans="1:6" x14ac:dyDescent="0.25">
      <c r="A2761" s="4">
        <v>44659</v>
      </c>
      <c r="B2761" t="s">
        <v>12</v>
      </c>
      <c r="C2761" t="s">
        <v>1894</v>
      </c>
      <c r="D2761" s="2">
        <v>182464.1</v>
      </c>
      <c r="E2761" s="2">
        <v>0</v>
      </c>
      <c r="F2761" s="2">
        <v>0</v>
      </c>
    </row>
    <row r="2762" spans="1:6" x14ac:dyDescent="0.25">
      <c r="A2762" s="4">
        <v>44659</v>
      </c>
      <c r="B2762" t="s">
        <v>12</v>
      </c>
      <c r="C2762" t="s">
        <v>1895</v>
      </c>
      <c r="D2762" s="2">
        <v>190112.64000000001</v>
      </c>
      <c r="E2762" s="2">
        <v>0</v>
      </c>
      <c r="F2762" s="2">
        <v>0</v>
      </c>
    </row>
    <row r="2763" spans="1:6" x14ac:dyDescent="0.25">
      <c r="A2763" s="4">
        <v>44659</v>
      </c>
      <c r="B2763" t="s">
        <v>12</v>
      </c>
      <c r="C2763" t="s">
        <v>1896</v>
      </c>
      <c r="D2763" s="2">
        <v>9607.1299999999992</v>
      </c>
      <c r="E2763" s="2">
        <v>0</v>
      </c>
      <c r="F2763" s="2">
        <v>0</v>
      </c>
    </row>
    <row r="2764" spans="1:6" x14ac:dyDescent="0.25">
      <c r="A2764" s="4">
        <v>44659</v>
      </c>
      <c r="B2764" t="s">
        <v>12</v>
      </c>
      <c r="C2764" t="s">
        <v>1897</v>
      </c>
      <c r="D2764" s="2">
        <v>64193.16</v>
      </c>
      <c r="E2764" s="2">
        <v>0</v>
      </c>
      <c r="F2764" s="2">
        <v>0</v>
      </c>
    </row>
    <row r="2765" spans="1:6" x14ac:dyDescent="0.25">
      <c r="A2765" s="4">
        <v>44659</v>
      </c>
      <c r="B2765" t="s">
        <v>12</v>
      </c>
      <c r="C2765" t="s">
        <v>1898</v>
      </c>
      <c r="D2765" s="2">
        <v>82599.990000000005</v>
      </c>
      <c r="E2765" s="2">
        <v>0</v>
      </c>
      <c r="F2765" s="2">
        <v>0</v>
      </c>
    </row>
    <row r="2766" spans="1:6" x14ac:dyDescent="0.25">
      <c r="A2766" s="4">
        <v>44659</v>
      </c>
      <c r="B2766" t="s">
        <v>12</v>
      </c>
      <c r="C2766" t="s">
        <v>1899</v>
      </c>
      <c r="D2766" s="2">
        <v>505343.01</v>
      </c>
      <c r="E2766" s="2">
        <v>0</v>
      </c>
      <c r="F2766" s="2">
        <v>0</v>
      </c>
    </row>
    <row r="2767" spans="1:6" x14ac:dyDescent="0.25">
      <c r="A2767" s="4">
        <v>44659</v>
      </c>
      <c r="B2767" t="s">
        <v>12</v>
      </c>
      <c r="C2767" t="s">
        <v>1900</v>
      </c>
      <c r="D2767" s="2">
        <v>100590.66</v>
      </c>
      <c r="E2767" s="2">
        <v>0</v>
      </c>
      <c r="F2767" s="2">
        <v>0</v>
      </c>
    </row>
    <row r="2768" spans="1:6" x14ac:dyDescent="0.25">
      <c r="A2768" s="4">
        <v>44659</v>
      </c>
      <c r="B2768" t="s">
        <v>12</v>
      </c>
      <c r="C2768" t="s">
        <v>29</v>
      </c>
      <c r="D2768" s="2">
        <v>0</v>
      </c>
      <c r="E2768" s="2">
        <v>0</v>
      </c>
      <c r="F2768" s="2">
        <v>30000</v>
      </c>
    </row>
    <row r="2769" spans="1:6" x14ac:dyDescent="0.25">
      <c r="A2769" s="4">
        <v>44659</v>
      </c>
      <c r="B2769" t="s">
        <v>12</v>
      </c>
      <c r="C2769" t="s">
        <v>32</v>
      </c>
      <c r="D2769" s="2">
        <v>0</v>
      </c>
      <c r="E2769" s="2">
        <v>0</v>
      </c>
      <c r="F2769" s="2">
        <v>30000</v>
      </c>
    </row>
    <row r="2770" spans="1:6" x14ac:dyDescent="0.25">
      <c r="A2770" s="4">
        <v>44662</v>
      </c>
      <c r="B2770" t="s">
        <v>12</v>
      </c>
      <c r="C2770" t="s">
        <v>1901</v>
      </c>
      <c r="D2770" s="2">
        <v>0</v>
      </c>
      <c r="E2770" s="2">
        <v>-17949217.039999999</v>
      </c>
      <c r="F2770" s="2">
        <v>0</v>
      </c>
    </row>
    <row r="2771" spans="1:6" x14ac:dyDescent="0.25">
      <c r="A2771" s="4">
        <v>44662</v>
      </c>
      <c r="B2771" t="s">
        <v>12</v>
      </c>
      <c r="C2771" t="s">
        <v>1902</v>
      </c>
      <c r="D2771" s="2">
        <v>16607204.73</v>
      </c>
      <c r="E2771" s="2">
        <v>0</v>
      </c>
      <c r="F2771" s="2">
        <v>0</v>
      </c>
    </row>
    <row r="2772" spans="1:6" x14ac:dyDescent="0.25">
      <c r="A2772" s="4">
        <v>44662</v>
      </c>
      <c r="B2772" t="s">
        <v>12</v>
      </c>
      <c r="C2772" t="s">
        <v>1903</v>
      </c>
      <c r="D2772" s="2">
        <v>67499.520000000004</v>
      </c>
      <c r="E2772" s="2">
        <v>0</v>
      </c>
      <c r="F2772" s="2">
        <v>0</v>
      </c>
    </row>
    <row r="2773" spans="1:6" x14ac:dyDescent="0.25">
      <c r="A2773" s="4">
        <v>44662</v>
      </c>
      <c r="B2773" t="s">
        <v>12</v>
      </c>
      <c r="C2773" t="s">
        <v>1904</v>
      </c>
      <c r="D2773" s="2">
        <v>80235.789999999994</v>
      </c>
      <c r="E2773" s="2">
        <v>0</v>
      </c>
      <c r="F2773" s="2">
        <v>0</v>
      </c>
    </row>
    <row r="2774" spans="1:6" x14ac:dyDescent="0.25">
      <c r="A2774" s="4">
        <v>44662</v>
      </c>
      <c r="B2774" t="s">
        <v>12</v>
      </c>
      <c r="C2774" t="s">
        <v>1905</v>
      </c>
      <c r="D2774" s="2">
        <v>101831.25</v>
      </c>
      <c r="E2774" s="2">
        <v>0</v>
      </c>
      <c r="F2774" s="2">
        <v>0</v>
      </c>
    </row>
    <row r="2775" spans="1:6" x14ac:dyDescent="0.25">
      <c r="A2775" s="4">
        <v>44662</v>
      </c>
      <c r="B2775" t="s">
        <v>12</v>
      </c>
      <c r="C2775" t="s">
        <v>1906</v>
      </c>
      <c r="D2775" s="2">
        <v>349215.73</v>
      </c>
      <c r="E2775" s="2">
        <v>0</v>
      </c>
      <c r="F2775" s="2">
        <v>0</v>
      </c>
    </row>
    <row r="2776" spans="1:6" x14ac:dyDescent="0.25">
      <c r="A2776" s="4">
        <v>44662</v>
      </c>
      <c r="B2776" t="s">
        <v>12</v>
      </c>
      <c r="C2776" t="s">
        <v>1907</v>
      </c>
      <c r="D2776" s="2">
        <v>260358.21</v>
      </c>
      <c r="E2776" s="2">
        <v>0</v>
      </c>
      <c r="F2776" s="2">
        <v>0</v>
      </c>
    </row>
    <row r="2777" spans="1:6" x14ac:dyDescent="0.25">
      <c r="A2777" s="4">
        <v>44662</v>
      </c>
      <c r="B2777" t="s">
        <v>12</v>
      </c>
      <c r="C2777" t="s">
        <v>1908</v>
      </c>
      <c r="D2777" s="2">
        <v>117556.26</v>
      </c>
      <c r="E2777" s="2">
        <v>0</v>
      </c>
      <c r="F2777" s="2">
        <v>0</v>
      </c>
    </row>
    <row r="2778" spans="1:6" x14ac:dyDescent="0.25">
      <c r="A2778" s="4">
        <v>44662</v>
      </c>
      <c r="B2778" t="s">
        <v>12</v>
      </c>
      <c r="C2778" t="s">
        <v>1909</v>
      </c>
      <c r="D2778" s="2">
        <v>189931.23</v>
      </c>
      <c r="E2778" s="2">
        <v>0</v>
      </c>
      <c r="F2778" s="2">
        <v>0</v>
      </c>
    </row>
    <row r="2779" spans="1:6" x14ac:dyDescent="0.25">
      <c r="A2779" s="4">
        <v>44662</v>
      </c>
      <c r="B2779" t="s">
        <v>12</v>
      </c>
      <c r="C2779" t="s">
        <v>1910</v>
      </c>
      <c r="D2779" s="2">
        <v>11075.89</v>
      </c>
      <c r="E2779" s="2">
        <v>0</v>
      </c>
      <c r="F2779" s="2">
        <v>0</v>
      </c>
    </row>
    <row r="2780" spans="1:6" x14ac:dyDescent="0.25">
      <c r="A2780" s="4">
        <v>44662</v>
      </c>
      <c r="B2780" t="s">
        <v>12</v>
      </c>
      <c r="C2780" t="s">
        <v>1911</v>
      </c>
      <c r="D2780" s="2">
        <v>164308.43</v>
      </c>
      <c r="E2780" s="2">
        <v>0</v>
      </c>
      <c r="F2780" s="2">
        <v>0</v>
      </c>
    </row>
    <row r="2781" spans="1:6" x14ac:dyDescent="0.25">
      <c r="A2781" s="4">
        <v>44662</v>
      </c>
      <c r="B2781" t="s">
        <v>12</v>
      </c>
      <c r="C2781" t="s">
        <v>29</v>
      </c>
      <c r="D2781" s="2">
        <v>0</v>
      </c>
      <c r="E2781" s="2">
        <v>0</v>
      </c>
      <c r="F2781" s="2">
        <v>30000</v>
      </c>
    </row>
    <row r="2782" spans="1:6" x14ac:dyDescent="0.25">
      <c r="A2782" s="4">
        <v>44662</v>
      </c>
      <c r="B2782" t="s">
        <v>12</v>
      </c>
      <c r="C2782" t="s">
        <v>32</v>
      </c>
      <c r="D2782" s="2">
        <v>0</v>
      </c>
      <c r="E2782" s="2">
        <v>0</v>
      </c>
      <c r="F2782" s="2">
        <v>30000</v>
      </c>
    </row>
    <row r="2783" spans="1:6" x14ac:dyDescent="0.25">
      <c r="A2783" s="4">
        <v>44663</v>
      </c>
      <c r="B2783" t="s">
        <v>12</v>
      </c>
      <c r="C2783" t="s">
        <v>1912</v>
      </c>
      <c r="D2783" s="2">
        <v>0</v>
      </c>
      <c r="E2783" s="2">
        <v>-17957061.510000002</v>
      </c>
      <c r="F2783" s="2">
        <v>0</v>
      </c>
    </row>
    <row r="2784" spans="1:6" x14ac:dyDescent="0.25">
      <c r="A2784" s="4">
        <v>44663</v>
      </c>
      <c r="B2784" t="s">
        <v>12</v>
      </c>
      <c r="C2784" t="s">
        <v>1913</v>
      </c>
      <c r="D2784" s="2">
        <v>17957061.510000002</v>
      </c>
      <c r="E2784" s="2">
        <v>0</v>
      </c>
      <c r="F2784" s="2">
        <v>0</v>
      </c>
    </row>
    <row r="2785" spans="1:6" x14ac:dyDescent="0.25">
      <c r="A2785" s="4">
        <v>44663</v>
      </c>
      <c r="B2785" t="s">
        <v>12</v>
      </c>
      <c r="C2785" t="s">
        <v>29</v>
      </c>
      <c r="D2785" s="2">
        <v>0</v>
      </c>
      <c r="E2785" s="2">
        <v>0</v>
      </c>
      <c r="F2785" s="2">
        <v>30000</v>
      </c>
    </row>
    <row r="2786" spans="1:6" x14ac:dyDescent="0.25">
      <c r="A2786" s="4">
        <v>44663</v>
      </c>
      <c r="B2786" t="s">
        <v>12</v>
      </c>
      <c r="C2786" t="s">
        <v>32</v>
      </c>
      <c r="D2786" s="2">
        <v>0</v>
      </c>
      <c r="E2786" s="2">
        <v>0</v>
      </c>
      <c r="F2786" s="2">
        <v>30000</v>
      </c>
    </row>
    <row r="2787" spans="1:6" x14ac:dyDescent="0.25">
      <c r="A2787" s="4">
        <v>44664</v>
      </c>
      <c r="B2787" t="s">
        <v>12</v>
      </c>
      <c r="C2787" t="s">
        <v>1914</v>
      </c>
      <c r="D2787" s="2">
        <v>0</v>
      </c>
      <c r="E2787" s="2">
        <v>-18457481.969999999</v>
      </c>
      <c r="F2787" s="2">
        <v>0</v>
      </c>
    </row>
    <row r="2788" spans="1:6" x14ac:dyDescent="0.25">
      <c r="A2788" s="4">
        <v>44664</v>
      </c>
      <c r="B2788" t="s">
        <v>12</v>
      </c>
      <c r="C2788" t="s">
        <v>1915</v>
      </c>
      <c r="D2788" s="2">
        <v>261847</v>
      </c>
      <c r="E2788" s="2">
        <v>0</v>
      </c>
      <c r="F2788" s="2">
        <v>0</v>
      </c>
    </row>
    <row r="2789" spans="1:6" x14ac:dyDescent="0.25">
      <c r="A2789" s="4">
        <v>44664</v>
      </c>
      <c r="B2789" t="s">
        <v>12</v>
      </c>
      <c r="C2789" t="s">
        <v>1916</v>
      </c>
      <c r="D2789" s="2">
        <v>54712.57</v>
      </c>
      <c r="E2789" s="2">
        <v>0</v>
      </c>
      <c r="F2789" s="2">
        <v>0</v>
      </c>
    </row>
    <row r="2790" spans="1:6" x14ac:dyDescent="0.25">
      <c r="A2790" s="4">
        <v>44664</v>
      </c>
      <c r="B2790" t="s">
        <v>12</v>
      </c>
      <c r="C2790" t="s">
        <v>1917</v>
      </c>
      <c r="D2790" s="2">
        <v>176013</v>
      </c>
      <c r="E2790" s="2">
        <v>0</v>
      </c>
      <c r="F2790" s="2">
        <v>0</v>
      </c>
    </row>
    <row r="2791" spans="1:6" x14ac:dyDescent="0.25">
      <c r="A2791" s="4">
        <v>44664</v>
      </c>
      <c r="B2791" t="s">
        <v>12</v>
      </c>
      <c r="C2791" t="s">
        <v>1918</v>
      </c>
      <c r="D2791" s="2">
        <v>17964909.399999999</v>
      </c>
      <c r="E2791" s="2">
        <v>0</v>
      </c>
      <c r="F2791" s="2">
        <v>0</v>
      </c>
    </row>
    <row r="2792" spans="1:6" x14ac:dyDescent="0.25">
      <c r="A2792" s="4">
        <v>44664</v>
      </c>
      <c r="B2792" t="s">
        <v>12</v>
      </c>
      <c r="C2792" t="s">
        <v>29</v>
      </c>
      <c r="D2792" s="2">
        <v>0</v>
      </c>
      <c r="E2792" s="2">
        <v>0</v>
      </c>
      <c r="F2792" s="2">
        <v>30000</v>
      </c>
    </row>
    <row r="2793" spans="1:6" x14ac:dyDescent="0.25">
      <c r="A2793" s="4">
        <v>44664</v>
      </c>
      <c r="B2793" t="s">
        <v>12</v>
      </c>
      <c r="C2793" t="s">
        <v>32</v>
      </c>
      <c r="D2793" s="2">
        <v>0</v>
      </c>
      <c r="E2793" s="2">
        <v>0</v>
      </c>
      <c r="F2793" s="2">
        <v>30000</v>
      </c>
    </row>
    <row r="2794" spans="1:6" x14ac:dyDescent="0.25">
      <c r="A2794" s="4">
        <v>44665</v>
      </c>
      <c r="B2794" t="s">
        <v>12</v>
      </c>
      <c r="C2794" t="s">
        <v>1919</v>
      </c>
      <c r="D2794" s="2">
        <v>0</v>
      </c>
      <c r="E2794" s="2">
        <v>-18797303.07</v>
      </c>
      <c r="F2794" s="2">
        <v>0</v>
      </c>
    </row>
    <row r="2795" spans="1:6" x14ac:dyDescent="0.25">
      <c r="A2795" s="4">
        <v>44665</v>
      </c>
      <c r="B2795" t="s">
        <v>12</v>
      </c>
      <c r="C2795" t="s">
        <v>1920</v>
      </c>
      <c r="D2795" s="2">
        <v>70904.399999999994</v>
      </c>
      <c r="E2795" s="2">
        <v>0</v>
      </c>
      <c r="F2795" s="2">
        <v>0</v>
      </c>
    </row>
    <row r="2796" spans="1:6" x14ac:dyDescent="0.25">
      <c r="A2796" s="4">
        <v>44665</v>
      </c>
      <c r="B2796" t="s">
        <v>12</v>
      </c>
      <c r="C2796" t="s">
        <v>1921</v>
      </c>
      <c r="D2796" s="2">
        <v>36089.300000000003</v>
      </c>
      <c r="E2796" s="2">
        <v>0</v>
      </c>
      <c r="F2796" s="2">
        <v>0</v>
      </c>
    </row>
    <row r="2797" spans="1:6" x14ac:dyDescent="0.25">
      <c r="A2797" s="4">
        <v>44665</v>
      </c>
      <c r="B2797" t="s">
        <v>12</v>
      </c>
      <c r="C2797" t="s">
        <v>954</v>
      </c>
      <c r="D2797" s="2">
        <v>15201.3</v>
      </c>
      <c r="E2797" s="2">
        <v>0</v>
      </c>
      <c r="F2797" s="2">
        <v>0</v>
      </c>
    </row>
    <row r="2798" spans="1:6" x14ac:dyDescent="0.25">
      <c r="A2798" s="4">
        <v>44665</v>
      </c>
      <c r="B2798" t="s">
        <v>12</v>
      </c>
      <c r="C2798" t="s">
        <v>1789</v>
      </c>
      <c r="D2798" s="2">
        <v>52924.44</v>
      </c>
      <c r="E2798" s="2">
        <v>0</v>
      </c>
      <c r="F2798" s="2">
        <v>0</v>
      </c>
    </row>
    <row r="2799" spans="1:6" x14ac:dyDescent="0.25">
      <c r="A2799" s="4">
        <v>44665</v>
      </c>
      <c r="B2799" t="s">
        <v>12</v>
      </c>
      <c r="C2799" t="s">
        <v>784</v>
      </c>
      <c r="D2799" s="2">
        <v>16320.82</v>
      </c>
      <c r="E2799" s="2">
        <v>0</v>
      </c>
      <c r="F2799" s="2">
        <v>0</v>
      </c>
    </row>
    <row r="2800" spans="1:6" x14ac:dyDescent="0.25">
      <c r="A2800" s="4">
        <v>44665</v>
      </c>
      <c r="B2800" t="s">
        <v>12</v>
      </c>
      <c r="C2800" t="s">
        <v>1790</v>
      </c>
      <c r="D2800" s="2">
        <v>118697.25</v>
      </c>
      <c r="E2800" s="2">
        <v>0</v>
      </c>
      <c r="F2800" s="2">
        <v>0</v>
      </c>
    </row>
    <row r="2801" spans="1:6" x14ac:dyDescent="0.25">
      <c r="A2801" s="4">
        <v>44665</v>
      </c>
      <c r="B2801" t="s">
        <v>12</v>
      </c>
      <c r="C2801" t="s">
        <v>1922</v>
      </c>
      <c r="D2801" s="2">
        <v>4138.22</v>
      </c>
      <c r="E2801" s="2">
        <v>0</v>
      </c>
      <c r="F2801" s="2">
        <v>0</v>
      </c>
    </row>
    <row r="2802" spans="1:6" x14ac:dyDescent="0.25">
      <c r="A2802" s="4">
        <v>44665</v>
      </c>
      <c r="B2802" t="s">
        <v>12</v>
      </c>
      <c r="C2802" t="s">
        <v>1923</v>
      </c>
      <c r="D2802" s="2">
        <v>17478.78</v>
      </c>
      <c r="E2802" s="2">
        <v>0</v>
      </c>
      <c r="F2802" s="2">
        <v>0</v>
      </c>
    </row>
    <row r="2803" spans="1:6" x14ac:dyDescent="0.25">
      <c r="A2803" s="4">
        <v>44665</v>
      </c>
      <c r="B2803" t="s">
        <v>12</v>
      </c>
      <c r="C2803" t="s">
        <v>1924</v>
      </c>
      <c r="D2803" s="2">
        <v>18465548.559999999</v>
      </c>
      <c r="E2803" s="2">
        <v>0</v>
      </c>
      <c r="F2803" s="2">
        <v>0</v>
      </c>
    </row>
    <row r="2804" spans="1:6" x14ac:dyDescent="0.25">
      <c r="A2804" s="4">
        <v>44665</v>
      </c>
      <c r="B2804" t="s">
        <v>12</v>
      </c>
      <c r="C2804" t="s">
        <v>29</v>
      </c>
      <c r="D2804" s="2">
        <v>0</v>
      </c>
      <c r="E2804" s="2">
        <v>0</v>
      </c>
      <c r="F2804" s="2">
        <v>30000</v>
      </c>
    </row>
    <row r="2805" spans="1:6" x14ac:dyDescent="0.25">
      <c r="A2805" s="4">
        <v>44665</v>
      </c>
      <c r="B2805" t="s">
        <v>12</v>
      </c>
      <c r="C2805" t="s">
        <v>32</v>
      </c>
      <c r="D2805" s="2">
        <v>0</v>
      </c>
      <c r="E2805" s="2">
        <v>0</v>
      </c>
      <c r="F2805" s="2">
        <v>30000</v>
      </c>
    </row>
    <row r="2806" spans="1:6" x14ac:dyDescent="0.25">
      <c r="A2806" s="4">
        <v>44669</v>
      </c>
      <c r="B2806" t="s">
        <v>12</v>
      </c>
      <c r="C2806" t="s">
        <v>1925</v>
      </c>
      <c r="D2806" s="2">
        <v>0</v>
      </c>
      <c r="E2806" s="2">
        <v>-18948926.149999999</v>
      </c>
      <c r="F2806" s="2">
        <v>0</v>
      </c>
    </row>
    <row r="2807" spans="1:6" x14ac:dyDescent="0.25">
      <c r="A2807" s="4">
        <v>44669</v>
      </c>
      <c r="B2807" t="s">
        <v>12</v>
      </c>
      <c r="C2807" t="s">
        <v>408</v>
      </c>
      <c r="D2807" s="2">
        <v>0</v>
      </c>
      <c r="E2807" s="2">
        <v>-661</v>
      </c>
      <c r="F2807" s="2">
        <v>0</v>
      </c>
    </row>
    <row r="2808" spans="1:6" x14ac:dyDescent="0.25">
      <c r="A2808" s="4">
        <v>44669</v>
      </c>
      <c r="B2808" t="s">
        <v>12</v>
      </c>
      <c r="C2808" t="s">
        <v>1926</v>
      </c>
      <c r="D2808" s="2">
        <v>144068.96</v>
      </c>
      <c r="E2808" s="2">
        <v>0</v>
      </c>
      <c r="F2808" s="2">
        <v>0</v>
      </c>
    </row>
    <row r="2809" spans="1:6" x14ac:dyDescent="0.25">
      <c r="A2809" s="4">
        <v>44669</v>
      </c>
      <c r="B2809" t="s">
        <v>12</v>
      </c>
      <c r="C2809" t="s">
        <v>1927</v>
      </c>
      <c r="D2809" s="2">
        <v>18805518.190000001</v>
      </c>
      <c r="E2809" s="2">
        <v>0</v>
      </c>
      <c r="F2809" s="2">
        <v>0</v>
      </c>
    </row>
    <row r="2810" spans="1:6" x14ac:dyDescent="0.25">
      <c r="A2810" s="4">
        <v>44669</v>
      </c>
      <c r="B2810" t="s">
        <v>12</v>
      </c>
      <c r="C2810" t="s">
        <v>29</v>
      </c>
      <c r="D2810" s="2">
        <v>0</v>
      </c>
      <c r="E2810" s="2">
        <v>0</v>
      </c>
      <c r="F2810" s="2">
        <v>30000</v>
      </c>
    </row>
    <row r="2811" spans="1:6" x14ac:dyDescent="0.25">
      <c r="A2811" s="4">
        <v>44669</v>
      </c>
      <c r="B2811" t="s">
        <v>12</v>
      </c>
      <c r="C2811" t="s">
        <v>32</v>
      </c>
      <c r="D2811" s="2">
        <v>0</v>
      </c>
      <c r="E2811" s="2">
        <v>0</v>
      </c>
      <c r="F2811" s="2">
        <v>30000</v>
      </c>
    </row>
    <row r="2812" spans="1:6" x14ac:dyDescent="0.25">
      <c r="A2812" s="4">
        <v>44670</v>
      </c>
      <c r="B2812" t="s">
        <v>12</v>
      </c>
      <c r="C2812" t="s">
        <v>1928</v>
      </c>
      <c r="D2812" s="2">
        <v>0</v>
      </c>
      <c r="E2812" s="2">
        <v>-18988354.120000001</v>
      </c>
      <c r="F2812" s="2">
        <v>0</v>
      </c>
    </row>
    <row r="2813" spans="1:6" x14ac:dyDescent="0.25">
      <c r="A2813" s="4">
        <v>44670</v>
      </c>
      <c r="B2813" t="s">
        <v>12</v>
      </c>
      <c r="C2813" t="s">
        <v>1795</v>
      </c>
      <c r="D2813" s="2">
        <v>31146.6</v>
      </c>
      <c r="E2813" s="2">
        <v>0</v>
      </c>
      <c r="F2813" s="2">
        <v>0</v>
      </c>
    </row>
    <row r="2814" spans="1:6" x14ac:dyDescent="0.25">
      <c r="A2814" s="4">
        <v>44670</v>
      </c>
      <c r="B2814" t="s">
        <v>12</v>
      </c>
      <c r="C2814" t="s">
        <v>1929</v>
      </c>
      <c r="D2814" s="2">
        <v>18957207.52</v>
      </c>
      <c r="E2814" s="2">
        <v>0</v>
      </c>
      <c r="F2814" s="2">
        <v>0</v>
      </c>
    </row>
    <row r="2815" spans="1:6" x14ac:dyDescent="0.25">
      <c r="A2815" s="4">
        <v>44670</v>
      </c>
      <c r="B2815" t="s">
        <v>12</v>
      </c>
      <c r="C2815" t="s">
        <v>29</v>
      </c>
      <c r="D2815" s="2">
        <v>0</v>
      </c>
      <c r="E2815" s="2">
        <v>0</v>
      </c>
      <c r="F2815" s="2">
        <v>30000</v>
      </c>
    </row>
    <row r="2816" spans="1:6" x14ac:dyDescent="0.25">
      <c r="A2816" s="4">
        <v>44670</v>
      </c>
      <c r="B2816" t="s">
        <v>12</v>
      </c>
      <c r="C2816" t="s">
        <v>32</v>
      </c>
      <c r="D2816" s="2">
        <v>0</v>
      </c>
      <c r="E2816" s="2">
        <v>0</v>
      </c>
      <c r="F2816" s="2">
        <v>30000</v>
      </c>
    </row>
    <row r="2817" spans="1:6" x14ac:dyDescent="0.25">
      <c r="A2817" s="4">
        <v>44671</v>
      </c>
      <c r="B2817" t="s">
        <v>12</v>
      </c>
      <c r="C2817" t="s">
        <v>1930</v>
      </c>
      <c r="D2817" s="2">
        <v>0</v>
      </c>
      <c r="E2817" s="2">
        <v>-19134910.940000001</v>
      </c>
      <c r="F2817" s="2">
        <v>0</v>
      </c>
    </row>
    <row r="2818" spans="1:6" x14ac:dyDescent="0.25">
      <c r="A2818" s="4">
        <v>44671</v>
      </c>
      <c r="B2818" t="s">
        <v>12</v>
      </c>
      <c r="C2818" t="s">
        <v>455</v>
      </c>
      <c r="D2818" s="2">
        <v>0</v>
      </c>
      <c r="E2818" s="2">
        <v>-2136.9899999999998</v>
      </c>
      <c r="F2818" s="2">
        <v>0</v>
      </c>
    </row>
    <row r="2819" spans="1:6" x14ac:dyDescent="0.25">
      <c r="A2819" s="4">
        <v>44671</v>
      </c>
      <c r="B2819" t="s">
        <v>12</v>
      </c>
      <c r="C2819" t="s">
        <v>1931</v>
      </c>
      <c r="D2819" s="2">
        <v>140395.20000000001</v>
      </c>
      <c r="E2819" s="2">
        <v>0</v>
      </c>
      <c r="F2819" s="2">
        <v>0</v>
      </c>
    </row>
    <row r="2820" spans="1:6" x14ac:dyDescent="0.25">
      <c r="A2820" s="4">
        <v>44671</v>
      </c>
      <c r="B2820" t="s">
        <v>12</v>
      </c>
      <c r="C2820" t="s">
        <v>1932</v>
      </c>
      <c r="D2820" s="2">
        <v>18996652.73</v>
      </c>
      <c r="E2820" s="2">
        <v>0</v>
      </c>
      <c r="F2820" s="2">
        <v>0</v>
      </c>
    </row>
    <row r="2821" spans="1:6" x14ac:dyDescent="0.25">
      <c r="A2821" s="4">
        <v>44671</v>
      </c>
      <c r="B2821" t="s">
        <v>12</v>
      </c>
      <c r="C2821" t="s">
        <v>29</v>
      </c>
      <c r="D2821" s="2">
        <v>0</v>
      </c>
      <c r="E2821" s="2">
        <v>0</v>
      </c>
      <c r="F2821" s="2">
        <v>30000</v>
      </c>
    </row>
    <row r="2822" spans="1:6" x14ac:dyDescent="0.25">
      <c r="A2822" s="4">
        <v>44671</v>
      </c>
      <c r="B2822" t="s">
        <v>12</v>
      </c>
      <c r="C2822" t="s">
        <v>32</v>
      </c>
      <c r="D2822" s="2">
        <v>0</v>
      </c>
      <c r="E2822" s="2">
        <v>0</v>
      </c>
      <c r="F2822" s="2">
        <v>30000</v>
      </c>
    </row>
    <row r="2823" spans="1:6" x14ac:dyDescent="0.25">
      <c r="A2823" s="4">
        <v>44673</v>
      </c>
      <c r="B2823" t="s">
        <v>12</v>
      </c>
      <c r="C2823" t="s">
        <v>1933</v>
      </c>
      <c r="D2823" s="2">
        <v>0</v>
      </c>
      <c r="E2823" s="2">
        <v>-19143273.600000001</v>
      </c>
      <c r="F2823" s="2">
        <v>0</v>
      </c>
    </row>
    <row r="2824" spans="1:6" x14ac:dyDescent="0.25">
      <c r="A2824" s="4">
        <v>44673</v>
      </c>
      <c r="B2824" t="s">
        <v>12</v>
      </c>
      <c r="C2824" t="s">
        <v>1934</v>
      </c>
      <c r="D2824" s="2">
        <v>19143273.600000001</v>
      </c>
      <c r="E2824" s="2">
        <v>0</v>
      </c>
      <c r="F2824" s="2">
        <v>0</v>
      </c>
    </row>
    <row r="2825" spans="1:6" x14ac:dyDescent="0.25">
      <c r="A2825" s="4">
        <v>44673</v>
      </c>
      <c r="B2825" t="s">
        <v>12</v>
      </c>
      <c r="C2825" t="s">
        <v>29</v>
      </c>
      <c r="D2825" s="2">
        <v>0</v>
      </c>
      <c r="E2825" s="2">
        <v>0</v>
      </c>
      <c r="F2825" s="2">
        <v>30000</v>
      </c>
    </row>
    <row r="2826" spans="1:6" x14ac:dyDescent="0.25">
      <c r="A2826" s="4">
        <v>44673</v>
      </c>
      <c r="B2826" t="s">
        <v>12</v>
      </c>
      <c r="C2826" t="s">
        <v>32</v>
      </c>
      <c r="D2826" s="2">
        <v>0</v>
      </c>
      <c r="E2826" s="2">
        <v>0</v>
      </c>
      <c r="F2826" s="2">
        <v>30000</v>
      </c>
    </row>
    <row r="2827" spans="1:6" x14ac:dyDescent="0.25">
      <c r="A2827" s="4">
        <v>44676</v>
      </c>
      <c r="B2827" t="s">
        <v>12</v>
      </c>
      <c r="C2827" t="s">
        <v>1935</v>
      </c>
      <c r="D2827" s="2">
        <v>0.56000000000000005</v>
      </c>
      <c r="E2827" s="2">
        <v>0</v>
      </c>
      <c r="F2827" s="2">
        <v>0</v>
      </c>
    </row>
    <row r="2828" spans="1:6" x14ac:dyDescent="0.25">
      <c r="A2828" s="4">
        <v>44676</v>
      </c>
      <c r="B2828" t="s">
        <v>12</v>
      </c>
      <c r="C2828" t="s">
        <v>836</v>
      </c>
      <c r="D2828" s="2">
        <v>0</v>
      </c>
      <c r="E2828" s="2">
        <v>-27.83</v>
      </c>
      <c r="F2828" s="2">
        <v>0</v>
      </c>
    </row>
    <row r="2829" spans="1:6" x14ac:dyDescent="0.25">
      <c r="A2829" s="4">
        <v>44676</v>
      </c>
      <c r="B2829" t="s">
        <v>12</v>
      </c>
      <c r="C2829" t="s">
        <v>477</v>
      </c>
      <c r="D2829" s="2">
        <v>69.88</v>
      </c>
      <c r="E2829" s="2">
        <v>0</v>
      </c>
      <c r="F2829" s="2">
        <v>0</v>
      </c>
    </row>
    <row r="2830" spans="1:6" x14ac:dyDescent="0.25">
      <c r="A2830" s="4">
        <v>44676</v>
      </c>
      <c r="B2830" t="s">
        <v>12</v>
      </c>
      <c r="C2830" t="s">
        <v>1936</v>
      </c>
      <c r="D2830" s="2">
        <v>0</v>
      </c>
      <c r="E2830" s="2">
        <v>-19496249.140000001</v>
      </c>
      <c r="F2830" s="2">
        <v>0</v>
      </c>
    </row>
    <row r="2831" spans="1:6" x14ac:dyDescent="0.25">
      <c r="A2831" s="4">
        <v>44676</v>
      </c>
      <c r="B2831" t="s">
        <v>12</v>
      </c>
      <c r="C2831" t="s">
        <v>489</v>
      </c>
      <c r="D2831" s="2">
        <v>0</v>
      </c>
      <c r="E2831" s="2">
        <v>-116.43</v>
      </c>
      <c r="F2831" s="2">
        <v>0</v>
      </c>
    </row>
    <row r="2832" spans="1:6" x14ac:dyDescent="0.25">
      <c r="A2832" s="4">
        <v>44676</v>
      </c>
      <c r="B2832" t="s">
        <v>12</v>
      </c>
      <c r="C2832" t="s">
        <v>838</v>
      </c>
      <c r="D2832" s="2">
        <v>0</v>
      </c>
      <c r="E2832" s="2">
        <v>-396.76</v>
      </c>
      <c r="F2832" s="2">
        <v>0</v>
      </c>
    </row>
    <row r="2833" spans="1:6" x14ac:dyDescent="0.25">
      <c r="A2833" s="4">
        <v>44676</v>
      </c>
      <c r="B2833" t="s">
        <v>12</v>
      </c>
      <c r="C2833" t="s">
        <v>1754</v>
      </c>
      <c r="D2833" s="2">
        <v>36018</v>
      </c>
      <c r="E2833" s="2">
        <v>0</v>
      </c>
      <c r="F2833" s="2">
        <v>0</v>
      </c>
    </row>
    <row r="2834" spans="1:6" x14ac:dyDescent="0.25">
      <c r="A2834" s="4">
        <v>44676</v>
      </c>
      <c r="B2834" t="s">
        <v>12</v>
      </c>
      <c r="C2834" t="s">
        <v>1937</v>
      </c>
      <c r="D2834" s="2">
        <v>6798.56</v>
      </c>
      <c r="E2834" s="2">
        <v>0</v>
      </c>
      <c r="F2834" s="2">
        <v>0</v>
      </c>
    </row>
    <row r="2835" spans="1:6" x14ac:dyDescent="0.25">
      <c r="A2835" s="4">
        <v>44676</v>
      </c>
      <c r="B2835" t="s">
        <v>12</v>
      </c>
      <c r="C2835" t="s">
        <v>1938</v>
      </c>
      <c r="D2835" s="2">
        <v>19151639.91</v>
      </c>
      <c r="E2835" s="2">
        <v>0</v>
      </c>
      <c r="F2835" s="2">
        <v>0</v>
      </c>
    </row>
    <row r="2836" spans="1:6" x14ac:dyDescent="0.25">
      <c r="A2836" s="4">
        <v>44676</v>
      </c>
      <c r="B2836" t="s">
        <v>12</v>
      </c>
      <c r="C2836" t="s">
        <v>1939</v>
      </c>
      <c r="D2836" s="2">
        <v>302263.25</v>
      </c>
      <c r="E2836" s="2">
        <v>0</v>
      </c>
      <c r="F2836" s="2">
        <v>0</v>
      </c>
    </row>
    <row r="2837" spans="1:6" x14ac:dyDescent="0.25">
      <c r="A2837" s="4">
        <v>44676</v>
      </c>
      <c r="B2837" t="s">
        <v>12</v>
      </c>
      <c r="C2837" t="s">
        <v>29</v>
      </c>
      <c r="D2837" s="2">
        <v>0</v>
      </c>
      <c r="E2837" s="2">
        <v>0</v>
      </c>
      <c r="F2837" s="2">
        <v>30000</v>
      </c>
    </row>
    <row r="2838" spans="1:6" x14ac:dyDescent="0.25">
      <c r="A2838" s="4">
        <v>44676</v>
      </c>
      <c r="B2838" t="s">
        <v>12</v>
      </c>
      <c r="C2838" t="s">
        <v>32</v>
      </c>
      <c r="D2838" s="2">
        <v>0</v>
      </c>
      <c r="E2838" s="2">
        <v>0</v>
      </c>
      <c r="F2838" s="2">
        <v>30000</v>
      </c>
    </row>
    <row r="2839" spans="1:6" x14ac:dyDescent="0.25">
      <c r="A2839" s="4">
        <v>44677</v>
      </c>
      <c r="B2839" t="s">
        <v>12</v>
      </c>
      <c r="C2839" t="s">
        <v>1940</v>
      </c>
      <c r="D2839" s="2">
        <v>0.72</v>
      </c>
      <c r="E2839" s="2">
        <v>0</v>
      </c>
      <c r="F2839" s="2">
        <v>0</v>
      </c>
    </row>
    <row r="2840" spans="1:6" x14ac:dyDescent="0.25">
      <c r="A2840" s="4">
        <v>44677</v>
      </c>
      <c r="B2840" t="s">
        <v>12</v>
      </c>
      <c r="C2840" t="s">
        <v>1941</v>
      </c>
      <c r="D2840" s="2">
        <v>0</v>
      </c>
      <c r="E2840" s="2">
        <v>-19580965.949999999</v>
      </c>
      <c r="F2840" s="2">
        <v>0</v>
      </c>
    </row>
    <row r="2841" spans="1:6" x14ac:dyDescent="0.25">
      <c r="A2841" s="4">
        <v>44677</v>
      </c>
      <c r="B2841" t="s">
        <v>12</v>
      </c>
      <c r="C2841" t="s">
        <v>1942</v>
      </c>
      <c r="D2841" s="2">
        <v>19504769.719999999</v>
      </c>
      <c r="E2841" s="2">
        <v>0</v>
      </c>
      <c r="F2841" s="2">
        <v>0</v>
      </c>
    </row>
    <row r="2842" spans="1:6" x14ac:dyDescent="0.25">
      <c r="A2842" s="4">
        <v>44677</v>
      </c>
      <c r="B2842" t="s">
        <v>12</v>
      </c>
      <c r="C2842" t="s">
        <v>1943</v>
      </c>
      <c r="D2842" s="2">
        <v>76195.509999999995</v>
      </c>
      <c r="E2842" s="2">
        <v>0</v>
      </c>
      <c r="F2842" s="2">
        <v>0</v>
      </c>
    </row>
    <row r="2843" spans="1:6" x14ac:dyDescent="0.25">
      <c r="A2843" s="4">
        <v>44677</v>
      </c>
      <c r="B2843" t="s">
        <v>12</v>
      </c>
      <c r="C2843" t="s">
        <v>29</v>
      </c>
      <c r="D2843" s="2">
        <v>0</v>
      </c>
      <c r="E2843" s="2">
        <v>0</v>
      </c>
      <c r="F2843" s="2">
        <v>30000</v>
      </c>
    </row>
    <row r="2844" spans="1:6" x14ac:dyDescent="0.25">
      <c r="A2844" s="4">
        <v>44677</v>
      </c>
      <c r="B2844" t="s">
        <v>12</v>
      </c>
      <c r="C2844" t="s">
        <v>32</v>
      </c>
      <c r="D2844" s="2">
        <v>0</v>
      </c>
      <c r="E2844" s="2">
        <v>0</v>
      </c>
      <c r="F2844" s="2">
        <v>30000</v>
      </c>
    </row>
    <row r="2845" spans="1:6" x14ac:dyDescent="0.25">
      <c r="A2845" s="4">
        <v>44678</v>
      </c>
      <c r="B2845" t="s">
        <v>12</v>
      </c>
      <c r="C2845" t="s">
        <v>1944</v>
      </c>
      <c r="D2845" s="2">
        <v>0</v>
      </c>
      <c r="E2845" s="2">
        <v>-19589523.550000001</v>
      </c>
      <c r="F2845" s="2">
        <v>0</v>
      </c>
    </row>
    <row r="2846" spans="1:6" x14ac:dyDescent="0.25">
      <c r="A2846" s="4">
        <v>44678</v>
      </c>
      <c r="B2846" t="s">
        <v>12</v>
      </c>
      <c r="C2846" t="s">
        <v>1945</v>
      </c>
      <c r="D2846" s="2">
        <v>19589523.550000001</v>
      </c>
      <c r="E2846" s="2">
        <v>0</v>
      </c>
      <c r="F2846" s="2">
        <v>0</v>
      </c>
    </row>
    <row r="2847" spans="1:6" x14ac:dyDescent="0.25">
      <c r="A2847" s="4">
        <v>44678</v>
      </c>
      <c r="B2847" t="s">
        <v>12</v>
      </c>
      <c r="C2847" t="s">
        <v>29</v>
      </c>
      <c r="D2847" s="2">
        <v>0</v>
      </c>
      <c r="E2847" s="2">
        <v>0</v>
      </c>
      <c r="F2847" s="2">
        <v>30000</v>
      </c>
    </row>
    <row r="2848" spans="1:6" x14ac:dyDescent="0.25">
      <c r="A2848" s="4">
        <v>44678</v>
      </c>
      <c r="B2848" t="s">
        <v>12</v>
      </c>
      <c r="C2848" t="s">
        <v>32</v>
      </c>
      <c r="D2848" s="2">
        <v>0</v>
      </c>
      <c r="E2848" s="2">
        <v>0</v>
      </c>
      <c r="F2848" s="2">
        <v>30000</v>
      </c>
    </row>
    <row r="2849" spans="1:6" x14ac:dyDescent="0.25">
      <c r="A2849" s="4">
        <v>44679</v>
      </c>
      <c r="B2849" t="s">
        <v>12</v>
      </c>
      <c r="C2849" t="s">
        <v>1946</v>
      </c>
      <c r="D2849" s="2">
        <v>0</v>
      </c>
      <c r="E2849" s="2">
        <v>-19598084.890000001</v>
      </c>
      <c r="F2849" s="2">
        <v>0</v>
      </c>
    </row>
    <row r="2850" spans="1:6" x14ac:dyDescent="0.25">
      <c r="A2850" s="4">
        <v>44679</v>
      </c>
      <c r="B2850" t="s">
        <v>12</v>
      </c>
      <c r="C2850" t="s">
        <v>1947</v>
      </c>
      <c r="D2850" s="2">
        <v>19598084.890000001</v>
      </c>
      <c r="E2850" s="2">
        <v>0</v>
      </c>
      <c r="F2850" s="2">
        <v>0</v>
      </c>
    </row>
    <row r="2851" spans="1:6" x14ac:dyDescent="0.25">
      <c r="A2851" s="4">
        <v>44679</v>
      </c>
      <c r="B2851" t="s">
        <v>12</v>
      </c>
      <c r="C2851" t="s">
        <v>29</v>
      </c>
      <c r="D2851" s="2">
        <v>0</v>
      </c>
      <c r="E2851" s="2">
        <v>0</v>
      </c>
      <c r="F2851" s="2">
        <v>30000</v>
      </c>
    </row>
    <row r="2852" spans="1:6" x14ac:dyDescent="0.25">
      <c r="A2852" s="4">
        <v>44679</v>
      </c>
      <c r="B2852" t="s">
        <v>12</v>
      </c>
      <c r="C2852" t="s">
        <v>32</v>
      </c>
      <c r="D2852" s="2">
        <v>0</v>
      </c>
      <c r="E2852" s="2">
        <v>0</v>
      </c>
      <c r="F2852" s="2">
        <v>30000</v>
      </c>
    </row>
    <row r="2853" spans="1:6" x14ac:dyDescent="0.25">
      <c r="A2853" s="4">
        <v>44680</v>
      </c>
      <c r="B2853" t="s">
        <v>12</v>
      </c>
      <c r="C2853" t="s">
        <v>1948</v>
      </c>
      <c r="D2853" s="2">
        <v>0</v>
      </c>
      <c r="E2853" s="2">
        <v>-19606649.98</v>
      </c>
      <c r="F2853" s="2">
        <v>0</v>
      </c>
    </row>
    <row r="2854" spans="1:6" x14ac:dyDescent="0.25">
      <c r="A2854" s="4">
        <v>44680</v>
      </c>
      <c r="B2854" t="s">
        <v>12</v>
      </c>
      <c r="C2854" t="s">
        <v>1949</v>
      </c>
      <c r="D2854" s="2">
        <v>19606649.98</v>
      </c>
      <c r="E2854" s="2">
        <v>0</v>
      </c>
      <c r="F2854" s="2">
        <v>0</v>
      </c>
    </row>
    <row r="2855" spans="1:6" x14ac:dyDescent="0.25">
      <c r="A2855" s="4">
        <v>44680</v>
      </c>
      <c r="B2855" t="s">
        <v>12</v>
      </c>
      <c r="C2855" t="s">
        <v>29</v>
      </c>
      <c r="D2855" s="2">
        <v>0</v>
      </c>
      <c r="E2855" s="2">
        <v>0</v>
      </c>
      <c r="F2855" s="2">
        <v>30000</v>
      </c>
    </row>
    <row r="2856" spans="1:6" x14ac:dyDescent="0.25">
      <c r="A2856" s="4">
        <v>44680</v>
      </c>
      <c r="B2856" t="s">
        <v>12</v>
      </c>
      <c r="C2856" t="s">
        <v>32</v>
      </c>
      <c r="D2856" s="2">
        <v>0</v>
      </c>
      <c r="E2856" s="2">
        <v>0</v>
      </c>
      <c r="F2856" s="2">
        <v>30000</v>
      </c>
    </row>
    <row r="2857" spans="1:6" x14ac:dyDescent="0.25">
      <c r="A2857" s="4">
        <v>44683</v>
      </c>
      <c r="B2857" t="s">
        <v>12</v>
      </c>
      <c r="C2857" t="s">
        <v>1950</v>
      </c>
      <c r="D2857" s="2">
        <v>0</v>
      </c>
      <c r="E2857" s="2">
        <v>-19615218.809999999</v>
      </c>
      <c r="F2857" s="2">
        <v>0</v>
      </c>
    </row>
    <row r="2858" spans="1:6" x14ac:dyDescent="0.25">
      <c r="A2858" s="4">
        <v>44683</v>
      </c>
      <c r="B2858" t="s">
        <v>12</v>
      </c>
      <c r="C2858" t="s">
        <v>1951</v>
      </c>
      <c r="D2858" s="2">
        <v>19615218.809999999</v>
      </c>
      <c r="E2858" s="2">
        <v>0</v>
      </c>
      <c r="F2858" s="2">
        <v>0</v>
      </c>
    </row>
    <row r="2859" spans="1:6" x14ac:dyDescent="0.25">
      <c r="A2859" s="4">
        <v>44683</v>
      </c>
      <c r="B2859" t="s">
        <v>12</v>
      </c>
      <c r="C2859" t="s">
        <v>29</v>
      </c>
      <c r="D2859" s="2">
        <v>0</v>
      </c>
      <c r="E2859" s="2">
        <v>0</v>
      </c>
      <c r="F2859" s="2">
        <v>30000</v>
      </c>
    </row>
    <row r="2860" spans="1:6" x14ac:dyDescent="0.25">
      <c r="A2860" s="4">
        <v>44683</v>
      </c>
      <c r="B2860" t="s">
        <v>12</v>
      </c>
      <c r="C2860" t="s">
        <v>32</v>
      </c>
      <c r="D2860" s="2">
        <v>0</v>
      </c>
      <c r="E2860" s="2">
        <v>0</v>
      </c>
      <c r="F2860" s="2">
        <v>30000</v>
      </c>
    </row>
    <row r="2861" spans="1:6" x14ac:dyDescent="0.25">
      <c r="A2861" s="4">
        <v>44684</v>
      </c>
      <c r="B2861" t="s">
        <v>12</v>
      </c>
      <c r="C2861" t="s">
        <v>1952</v>
      </c>
      <c r="D2861" s="2">
        <v>0.75</v>
      </c>
      <c r="E2861" s="2">
        <v>0</v>
      </c>
      <c r="F2861" s="2">
        <v>0</v>
      </c>
    </row>
    <row r="2862" spans="1:6" x14ac:dyDescent="0.25">
      <c r="A2862" s="4">
        <v>44684</v>
      </c>
      <c r="B2862" t="s">
        <v>12</v>
      </c>
      <c r="C2862" t="s">
        <v>1953</v>
      </c>
      <c r="D2862" s="2">
        <v>0</v>
      </c>
      <c r="E2862" s="2">
        <v>-19629056.989999998</v>
      </c>
      <c r="F2862" s="2">
        <v>0</v>
      </c>
    </row>
    <row r="2863" spans="1:6" x14ac:dyDescent="0.25">
      <c r="A2863" s="4">
        <v>44684</v>
      </c>
      <c r="B2863" t="s">
        <v>12</v>
      </c>
      <c r="C2863" t="s">
        <v>1954</v>
      </c>
      <c r="D2863" s="2">
        <v>19623791.390000001</v>
      </c>
      <c r="E2863" s="2">
        <v>0</v>
      </c>
      <c r="F2863" s="2">
        <v>0</v>
      </c>
    </row>
    <row r="2864" spans="1:6" x14ac:dyDescent="0.25">
      <c r="A2864" s="4">
        <v>44684</v>
      </c>
      <c r="B2864" t="s">
        <v>12</v>
      </c>
      <c r="C2864" t="s">
        <v>1955</v>
      </c>
      <c r="D2864" s="2">
        <v>5264.85</v>
      </c>
      <c r="E2864" s="2">
        <v>0</v>
      </c>
      <c r="F2864" s="2">
        <v>0</v>
      </c>
    </row>
    <row r="2865" spans="1:6" x14ac:dyDescent="0.25">
      <c r="A2865" s="4">
        <v>44684</v>
      </c>
      <c r="B2865" t="s">
        <v>12</v>
      </c>
      <c r="C2865" t="s">
        <v>29</v>
      </c>
      <c r="D2865" s="2">
        <v>0</v>
      </c>
      <c r="E2865" s="2">
        <v>0</v>
      </c>
      <c r="F2865" s="2">
        <v>30000</v>
      </c>
    </row>
    <row r="2866" spans="1:6" x14ac:dyDescent="0.25">
      <c r="A2866" s="4">
        <v>44684</v>
      </c>
      <c r="B2866" t="s">
        <v>12</v>
      </c>
      <c r="C2866" t="s">
        <v>32</v>
      </c>
      <c r="D2866" s="2">
        <v>0</v>
      </c>
      <c r="E2866" s="2">
        <v>0</v>
      </c>
      <c r="F2866" s="2">
        <v>30000</v>
      </c>
    </row>
    <row r="2867" spans="1:6" x14ac:dyDescent="0.25">
      <c r="A2867" s="4">
        <v>44685</v>
      </c>
      <c r="B2867" t="s">
        <v>12</v>
      </c>
      <c r="C2867" t="s">
        <v>1956</v>
      </c>
      <c r="D2867" s="2">
        <v>0</v>
      </c>
      <c r="E2867" s="2">
        <v>-19637635.620000001</v>
      </c>
      <c r="F2867" s="2">
        <v>0</v>
      </c>
    </row>
    <row r="2868" spans="1:6" x14ac:dyDescent="0.25">
      <c r="A2868" s="4">
        <v>44685</v>
      </c>
      <c r="B2868" t="s">
        <v>12</v>
      </c>
      <c r="C2868" t="s">
        <v>1957</v>
      </c>
      <c r="D2868" s="2">
        <v>19637635.620000001</v>
      </c>
      <c r="E2868" s="2">
        <v>0</v>
      </c>
      <c r="F2868" s="2">
        <v>0</v>
      </c>
    </row>
    <row r="2869" spans="1:6" x14ac:dyDescent="0.25">
      <c r="A2869" s="4">
        <v>44685</v>
      </c>
      <c r="B2869" t="s">
        <v>12</v>
      </c>
      <c r="C2869" t="s">
        <v>29</v>
      </c>
      <c r="D2869" s="2">
        <v>0</v>
      </c>
      <c r="E2869" s="2">
        <v>0</v>
      </c>
      <c r="F2869" s="2">
        <v>30000</v>
      </c>
    </row>
    <row r="2870" spans="1:6" x14ac:dyDescent="0.25">
      <c r="A2870" s="4">
        <v>44685</v>
      </c>
      <c r="B2870" t="s">
        <v>12</v>
      </c>
      <c r="C2870" t="s">
        <v>32</v>
      </c>
      <c r="D2870" s="2">
        <v>0</v>
      </c>
      <c r="E2870" s="2">
        <v>0</v>
      </c>
      <c r="F2870" s="2">
        <v>30000</v>
      </c>
    </row>
    <row r="2871" spans="1:6" x14ac:dyDescent="0.25">
      <c r="A2871" s="4">
        <v>44686</v>
      </c>
      <c r="B2871" t="s">
        <v>12</v>
      </c>
      <c r="C2871" t="s">
        <v>1958</v>
      </c>
      <c r="D2871" s="2">
        <v>0.72</v>
      </c>
      <c r="E2871" s="2">
        <v>0</v>
      </c>
      <c r="F2871" s="2">
        <v>0</v>
      </c>
    </row>
    <row r="2872" spans="1:6" x14ac:dyDescent="0.25">
      <c r="A2872" s="4">
        <v>44686</v>
      </c>
      <c r="B2872" t="s">
        <v>12</v>
      </c>
      <c r="C2872" t="s">
        <v>1959</v>
      </c>
      <c r="D2872" s="2">
        <v>0</v>
      </c>
      <c r="E2872" s="2">
        <v>-19696139.899999999</v>
      </c>
      <c r="F2872" s="2">
        <v>0</v>
      </c>
    </row>
    <row r="2873" spans="1:6" x14ac:dyDescent="0.25">
      <c r="A2873" s="4">
        <v>44686</v>
      </c>
      <c r="B2873" t="s">
        <v>12</v>
      </c>
      <c r="C2873" t="s">
        <v>1960</v>
      </c>
      <c r="D2873" s="2">
        <v>19646218</v>
      </c>
      <c r="E2873" s="2">
        <v>0</v>
      </c>
      <c r="F2873" s="2">
        <v>0</v>
      </c>
    </row>
    <row r="2874" spans="1:6" x14ac:dyDescent="0.25">
      <c r="A2874" s="4">
        <v>44686</v>
      </c>
      <c r="B2874" t="s">
        <v>12</v>
      </c>
      <c r="C2874" t="s">
        <v>1961</v>
      </c>
      <c r="D2874" s="2">
        <v>49921.18</v>
      </c>
      <c r="E2874" s="2">
        <v>0</v>
      </c>
      <c r="F2874" s="2">
        <v>0</v>
      </c>
    </row>
    <row r="2875" spans="1:6" x14ac:dyDescent="0.25">
      <c r="A2875" s="4">
        <v>44686</v>
      </c>
      <c r="B2875" t="s">
        <v>12</v>
      </c>
      <c r="C2875" t="s">
        <v>29</v>
      </c>
      <c r="D2875" s="2">
        <v>0</v>
      </c>
      <c r="E2875" s="2">
        <v>0</v>
      </c>
      <c r="F2875" s="2">
        <v>30000</v>
      </c>
    </row>
    <row r="2876" spans="1:6" x14ac:dyDescent="0.25">
      <c r="A2876" s="4">
        <v>44686</v>
      </c>
      <c r="B2876" t="s">
        <v>12</v>
      </c>
      <c r="C2876" t="s">
        <v>32</v>
      </c>
      <c r="D2876" s="2">
        <v>0</v>
      </c>
      <c r="E2876" s="2">
        <v>0</v>
      </c>
      <c r="F2876" s="2">
        <v>30000</v>
      </c>
    </row>
    <row r="2877" spans="1:6" x14ac:dyDescent="0.25">
      <c r="A2877" s="4">
        <v>44687</v>
      </c>
      <c r="B2877" t="s">
        <v>12</v>
      </c>
      <c r="C2877" t="s">
        <v>1962</v>
      </c>
      <c r="D2877" s="2">
        <v>0</v>
      </c>
      <c r="E2877" s="2">
        <v>-19669861.850000001</v>
      </c>
      <c r="F2877" s="2">
        <v>0</v>
      </c>
    </row>
    <row r="2878" spans="1:6" x14ac:dyDescent="0.25">
      <c r="A2878" s="4">
        <v>44687</v>
      </c>
      <c r="B2878" t="s">
        <v>12</v>
      </c>
      <c r="C2878" t="s">
        <v>1963</v>
      </c>
      <c r="D2878" s="2">
        <v>40939.760000000002</v>
      </c>
      <c r="E2878" s="2">
        <v>0</v>
      </c>
      <c r="F2878" s="2">
        <v>0</v>
      </c>
    </row>
    <row r="2879" spans="1:6" x14ac:dyDescent="0.25">
      <c r="A2879" s="4">
        <v>44687</v>
      </c>
      <c r="B2879" t="s">
        <v>12</v>
      </c>
      <c r="C2879" t="s">
        <v>1964</v>
      </c>
      <c r="D2879" s="2">
        <v>19705445.140000001</v>
      </c>
      <c r="E2879" s="2">
        <v>0</v>
      </c>
      <c r="F2879" s="2">
        <v>0</v>
      </c>
    </row>
    <row r="2880" spans="1:6" x14ac:dyDescent="0.25">
      <c r="A2880" s="4">
        <v>44687</v>
      </c>
      <c r="B2880" t="s">
        <v>12</v>
      </c>
      <c r="C2880" t="s">
        <v>1688</v>
      </c>
      <c r="D2880" s="2">
        <v>0</v>
      </c>
      <c r="E2880" s="2">
        <v>-4.91</v>
      </c>
      <c r="F2880" s="2">
        <v>0</v>
      </c>
    </row>
    <row r="2881" spans="1:6" x14ac:dyDescent="0.25">
      <c r="A2881" s="4">
        <v>44687</v>
      </c>
      <c r="B2881" t="s">
        <v>12</v>
      </c>
      <c r="C2881" t="s">
        <v>328</v>
      </c>
      <c r="D2881" s="2">
        <v>0</v>
      </c>
      <c r="E2881" s="2">
        <v>-109.32</v>
      </c>
      <c r="F2881" s="2">
        <v>0</v>
      </c>
    </row>
    <row r="2882" spans="1:6" x14ac:dyDescent="0.25">
      <c r="A2882" s="4">
        <v>44687</v>
      </c>
      <c r="B2882" t="s">
        <v>12</v>
      </c>
      <c r="C2882" t="s">
        <v>329</v>
      </c>
      <c r="D2882" s="2">
        <v>0</v>
      </c>
      <c r="E2882" s="2">
        <v>-1457.5</v>
      </c>
      <c r="F2882" s="2">
        <v>0</v>
      </c>
    </row>
    <row r="2883" spans="1:6" x14ac:dyDescent="0.25">
      <c r="A2883" s="4">
        <v>44687</v>
      </c>
      <c r="B2883" t="s">
        <v>12</v>
      </c>
      <c r="C2883" t="s">
        <v>350</v>
      </c>
      <c r="D2883" s="2">
        <v>0</v>
      </c>
      <c r="E2883" s="2">
        <v>-72874.38</v>
      </c>
      <c r="F2883" s="2">
        <v>0</v>
      </c>
    </row>
    <row r="2884" spans="1:6" x14ac:dyDescent="0.25">
      <c r="A2884" s="4">
        <v>44687</v>
      </c>
      <c r="B2884" t="s">
        <v>12</v>
      </c>
      <c r="C2884" t="s">
        <v>330</v>
      </c>
      <c r="D2884" s="2">
        <v>0</v>
      </c>
      <c r="E2884" s="2">
        <v>-2076.94</v>
      </c>
      <c r="F2884" s="2">
        <v>0</v>
      </c>
    </row>
    <row r="2885" spans="1:6" x14ac:dyDescent="0.25">
      <c r="A2885" s="4">
        <v>44687</v>
      </c>
      <c r="B2885" t="s">
        <v>12</v>
      </c>
      <c r="C2885" t="s">
        <v>29</v>
      </c>
      <c r="D2885" s="2">
        <v>0</v>
      </c>
      <c r="E2885" s="2">
        <v>0</v>
      </c>
      <c r="F2885" s="2">
        <v>30000</v>
      </c>
    </row>
    <row r="2886" spans="1:6" x14ac:dyDescent="0.25">
      <c r="A2886" s="4">
        <v>44687</v>
      </c>
      <c r="B2886" t="s">
        <v>12</v>
      </c>
      <c r="C2886" t="s">
        <v>32</v>
      </c>
      <c r="D2886" s="2">
        <v>0</v>
      </c>
      <c r="E2886" s="2">
        <v>0</v>
      </c>
      <c r="F2886" s="2">
        <v>30000</v>
      </c>
    </row>
    <row r="2887" spans="1:6" x14ac:dyDescent="0.25">
      <c r="A2887" s="4">
        <v>44690</v>
      </c>
      <c r="B2887" t="s">
        <v>12</v>
      </c>
      <c r="C2887" t="s">
        <v>1965</v>
      </c>
      <c r="D2887" s="2">
        <v>0.54</v>
      </c>
      <c r="E2887" s="2">
        <v>0</v>
      </c>
      <c r="F2887" s="2">
        <v>0</v>
      </c>
    </row>
    <row r="2888" spans="1:6" x14ac:dyDescent="0.25">
      <c r="A2888" s="4">
        <v>44690</v>
      </c>
      <c r="B2888" t="s">
        <v>12</v>
      </c>
      <c r="C2888" t="s">
        <v>1966</v>
      </c>
      <c r="D2888" s="2">
        <v>0</v>
      </c>
      <c r="E2888" s="2">
        <v>-19990780.800000001</v>
      </c>
      <c r="F2888" s="2">
        <v>0</v>
      </c>
    </row>
    <row r="2889" spans="1:6" x14ac:dyDescent="0.25">
      <c r="A2889" s="4">
        <v>44690</v>
      </c>
      <c r="B2889" t="s">
        <v>12</v>
      </c>
      <c r="C2889" t="s">
        <v>1967</v>
      </c>
      <c r="D2889" s="2">
        <v>45055.44</v>
      </c>
      <c r="E2889" s="2">
        <v>0</v>
      </c>
      <c r="F2889" s="2">
        <v>0</v>
      </c>
    </row>
    <row r="2890" spans="1:6" x14ac:dyDescent="0.25">
      <c r="A2890" s="4">
        <v>44690</v>
      </c>
      <c r="B2890" t="s">
        <v>12</v>
      </c>
      <c r="C2890" t="s">
        <v>1528</v>
      </c>
      <c r="D2890" s="2">
        <v>32859.839999999997</v>
      </c>
      <c r="E2890" s="2">
        <v>0</v>
      </c>
      <c r="F2890" s="2">
        <v>0</v>
      </c>
    </row>
    <row r="2891" spans="1:6" x14ac:dyDescent="0.25">
      <c r="A2891" s="4">
        <v>44690</v>
      </c>
      <c r="B2891" t="s">
        <v>12</v>
      </c>
      <c r="C2891" t="s">
        <v>1968</v>
      </c>
      <c r="D2891" s="2">
        <v>19679154.68</v>
      </c>
      <c r="E2891" s="2">
        <v>0</v>
      </c>
      <c r="F2891" s="2">
        <v>0</v>
      </c>
    </row>
    <row r="2892" spans="1:6" x14ac:dyDescent="0.25">
      <c r="A2892" s="4">
        <v>44690</v>
      </c>
      <c r="B2892" t="s">
        <v>12</v>
      </c>
      <c r="C2892" t="s">
        <v>1969</v>
      </c>
      <c r="D2892" s="2">
        <v>233710.3</v>
      </c>
      <c r="E2892" s="2">
        <v>0</v>
      </c>
      <c r="F2892" s="2">
        <v>0</v>
      </c>
    </row>
    <row r="2893" spans="1:6" x14ac:dyDescent="0.25">
      <c r="A2893" s="4">
        <v>44690</v>
      </c>
      <c r="B2893" t="s">
        <v>12</v>
      </c>
      <c r="C2893" t="s">
        <v>29</v>
      </c>
      <c r="D2893" s="2">
        <v>0</v>
      </c>
      <c r="E2893" s="2">
        <v>0</v>
      </c>
      <c r="F2893" s="2">
        <v>30000</v>
      </c>
    </row>
    <row r="2894" spans="1:6" x14ac:dyDescent="0.25">
      <c r="A2894" s="4">
        <v>44690</v>
      </c>
      <c r="B2894" t="s">
        <v>12</v>
      </c>
      <c r="C2894" t="s">
        <v>32</v>
      </c>
      <c r="D2894" s="2">
        <v>0</v>
      </c>
      <c r="E2894" s="2">
        <v>0</v>
      </c>
      <c r="F2894" s="2">
        <v>30000</v>
      </c>
    </row>
    <row r="2895" spans="1:6" x14ac:dyDescent="0.25">
      <c r="A2895" s="4">
        <v>44691</v>
      </c>
      <c r="B2895" t="s">
        <v>12</v>
      </c>
      <c r="C2895" t="s">
        <v>1970</v>
      </c>
      <c r="D2895" s="2">
        <v>0.56000000000000005</v>
      </c>
      <c r="E2895" s="2">
        <v>0</v>
      </c>
      <c r="F2895" s="2">
        <v>0</v>
      </c>
    </row>
    <row r="2896" spans="1:6" x14ac:dyDescent="0.25">
      <c r="A2896" s="4">
        <v>44691</v>
      </c>
      <c r="B2896" t="s">
        <v>12</v>
      </c>
      <c r="C2896" t="s">
        <v>1971</v>
      </c>
      <c r="D2896" s="2">
        <v>0</v>
      </c>
      <c r="E2896" s="2">
        <v>-20142417.34</v>
      </c>
      <c r="F2896" s="2">
        <v>0</v>
      </c>
    </row>
    <row r="2897" spans="1:6" x14ac:dyDescent="0.25">
      <c r="A2897" s="4">
        <v>44691</v>
      </c>
      <c r="B2897" t="s">
        <v>12</v>
      </c>
      <c r="C2897" t="s">
        <v>1972</v>
      </c>
      <c r="D2897" s="2">
        <v>0</v>
      </c>
      <c r="E2897" s="2">
        <v>-6746.22</v>
      </c>
      <c r="F2897" s="2">
        <v>0</v>
      </c>
    </row>
    <row r="2898" spans="1:6" x14ac:dyDescent="0.25">
      <c r="A2898" s="4">
        <v>44691</v>
      </c>
      <c r="B2898" t="s">
        <v>12</v>
      </c>
      <c r="C2898" t="s">
        <v>1973</v>
      </c>
      <c r="D2898" s="2">
        <v>18997.02</v>
      </c>
      <c r="E2898" s="2">
        <v>0</v>
      </c>
      <c r="F2898" s="2">
        <v>0</v>
      </c>
    </row>
    <row r="2899" spans="1:6" x14ac:dyDescent="0.25">
      <c r="A2899" s="4">
        <v>44691</v>
      </c>
      <c r="B2899" t="s">
        <v>12</v>
      </c>
      <c r="C2899" t="s">
        <v>1974</v>
      </c>
      <c r="D2899" s="2">
        <v>20000225.23</v>
      </c>
      <c r="E2899" s="2">
        <v>0</v>
      </c>
      <c r="F2899" s="2">
        <v>0</v>
      </c>
    </row>
    <row r="2900" spans="1:6" x14ac:dyDescent="0.25">
      <c r="A2900" s="4">
        <v>44691</v>
      </c>
      <c r="B2900" t="s">
        <v>12</v>
      </c>
      <c r="C2900" t="s">
        <v>1975</v>
      </c>
      <c r="D2900" s="2">
        <v>0</v>
      </c>
      <c r="E2900" s="2">
        <v>-13492.44</v>
      </c>
      <c r="F2900" s="2">
        <v>0</v>
      </c>
    </row>
    <row r="2901" spans="1:6" x14ac:dyDescent="0.25">
      <c r="A2901" s="4">
        <v>44691</v>
      </c>
      <c r="B2901" t="s">
        <v>12</v>
      </c>
      <c r="C2901" t="s">
        <v>1976</v>
      </c>
      <c r="D2901" s="2">
        <v>143433.19</v>
      </c>
      <c r="E2901" s="2">
        <v>0</v>
      </c>
      <c r="F2901" s="2">
        <v>0</v>
      </c>
    </row>
    <row r="2902" spans="1:6" x14ac:dyDescent="0.25">
      <c r="A2902" s="4">
        <v>44691</v>
      </c>
      <c r="B2902" t="s">
        <v>12</v>
      </c>
      <c r="C2902" t="s">
        <v>29</v>
      </c>
      <c r="D2902" s="2">
        <v>0</v>
      </c>
      <c r="E2902" s="2">
        <v>0</v>
      </c>
      <c r="F2902" s="2">
        <v>30000</v>
      </c>
    </row>
    <row r="2903" spans="1:6" x14ac:dyDescent="0.25">
      <c r="A2903" s="4">
        <v>44691</v>
      </c>
      <c r="B2903" t="s">
        <v>12</v>
      </c>
      <c r="C2903" t="s">
        <v>32</v>
      </c>
      <c r="D2903" s="2">
        <v>0</v>
      </c>
      <c r="E2903" s="2">
        <v>0</v>
      </c>
      <c r="F2903" s="2">
        <v>30000</v>
      </c>
    </row>
    <row r="2904" spans="1:6" x14ac:dyDescent="0.25">
      <c r="A2904" s="4">
        <v>44692</v>
      </c>
      <c r="B2904" t="s">
        <v>12</v>
      </c>
      <c r="C2904" t="s">
        <v>1977</v>
      </c>
      <c r="D2904" s="2">
        <v>0</v>
      </c>
      <c r="E2904" s="2">
        <v>-20151933.41</v>
      </c>
      <c r="F2904" s="2">
        <v>0</v>
      </c>
    </row>
    <row r="2905" spans="1:6" x14ac:dyDescent="0.25">
      <c r="A2905" s="4">
        <v>44692</v>
      </c>
      <c r="B2905" t="s">
        <v>12</v>
      </c>
      <c r="C2905" t="s">
        <v>1978</v>
      </c>
      <c r="D2905" s="2">
        <v>20151933.41</v>
      </c>
      <c r="E2905" s="2">
        <v>0</v>
      </c>
      <c r="F2905" s="2">
        <v>0</v>
      </c>
    </row>
    <row r="2906" spans="1:6" x14ac:dyDescent="0.25">
      <c r="A2906" s="4">
        <v>44692</v>
      </c>
      <c r="B2906" t="s">
        <v>12</v>
      </c>
      <c r="C2906" t="s">
        <v>29</v>
      </c>
      <c r="D2906" s="2">
        <v>0</v>
      </c>
      <c r="E2906" s="2">
        <v>0</v>
      </c>
      <c r="F2906" s="2">
        <v>30000</v>
      </c>
    </row>
    <row r="2907" spans="1:6" x14ac:dyDescent="0.25">
      <c r="A2907" s="4">
        <v>44692</v>
      </c>
      <c r="B2907" t="s">
        <v>12</v>
      </c>
      <c r="C2907" t="s">
        <v>32</v>
      </c>
      <c r="D2907" s="2">
        <v>0</v>
      </c>
      <c r="E2907" s="2">
        <v>0</v>
      </c>
      <c r="F2907" s="2">
        <v>30000</v>
      </c>
    </row>
    <row r="2908" spans="1:6" x14ac:dyDescent="0.25">
      <c r="A2908" s="4">
        <v>44693</v>
      </c>
      <c r="B2908" t="s">
        <v>12</v>
      </c>
      <c r="C2908" t="s">
        <v>1979</v>
      </c>
      <c r="D2908" s="2">
        <v>0</v>
      </c>
      <c r="E2908" s="2">
        <v>-20662133.27</v>
      </c>
      <c r="F2908" s="2">
        <v>0</v>
      </c>
    </row>
    <row r="2909" spans="1:6" x14ac:dyDescent="0.25">
      <c r="A2909" s="4">
        <v>44693</v>
      </c>
      <c r="B2909" t="s">
        <v>12</v>
      </c>
      <c r="C2909" t="s">
        <v>1980</v>
      </c>
      <c r="D2909" s="2">
        <v>233388.79</v>
      </c>
      <c r="E2909" s="2">
        <v>0</v>
      </c>
      <c r="F2909" s="2">
        <v>0</v>
      </c>
    </row>
    <row r="2910" spans="1:6" x14ac:dyDescent="0.25">
      <c r="A2910" s="4">
        <v>44693</v>
      </c>
      <c r="B2910" t="s">
        <v>12</v>
      </c>
      <c r="C2910" t="s">
        <v>1981</v>
      </c>
      <c r="D2910" s="2">
        <v>61962.8</v>
      </c>
      <c r="E2910" s="2">
        <v>0</v>
      </c>
      <c r="F2910" s="2">
        <v>0</v>
      </c>
    </row>
    <row r="2911" spans="1:6" x14ac:dyDescent="0.25">
      <c r="A2911" s="4">
        <v>44693</v>
      </c>
      <c r="B2911" t="s">
        <v>12</v>
      </c>
      <c r="C2911" t="s">
        <v>1982</v>
      </c>
      <c r="D2911" s="2">
        <v>205327.7</v>
      </c>
      <c r="E2911" s="2">
        <v>0</v>
      </c>
      <c r="F2911" s="2">
        <v>0</v>
      </c>
    </row>
    <row r="2912" spans="1:6" x14ac:dyDescent="0.25">
      <c r="A2912" s="4">
        <v>44693</v>
      </c>
      <c r="B2912" t="s">
        <v>12</v>
      </c>
      <c r="C2912" t="s">
        <v>1983</v>
      </c>
      <c r="D2912" s="2">
        <v>20161453.98</v>
      </c>
      <c r="E2912" s="2">
        <v>0</v>
      </c>
      <c r="F2912" s="2">
        <v>0</v>
      </c>
    </row>
    <row r="2913" spans="1:6" x14ac:dyDescent="0.25">
      <c r="A2913" s="4">
        <v>44693</v>
      </c>
      <c r="B2913" t="s">
        <v>12</v>
      </c>
      <c r="C2913" t="s">
        <v>29</v>
      </c>
      <c r="D2913" s="2">
        <v>0</v>
      </c>
      <c r="E2913" s="2">
        <v>0</v>
      </c>
      <c r="F2913" s="2">
        <v>30000</v>
      </c>
    </row>
    <row r="2914" spans="1:6" x14ac:dyDescent="0.25">
      <c r="A2914" s="4">
        <v>44693</v>
      </c>
      <c r="B2914" t="s">
        <v>12</v>
      </c>
      <c r="C2914" t="s">
        <v>32</v>
      </c>
      <c r="D2914" s="2">
        <v>0</v>
      </c>
      <c r="E2914" s="2">
        <v>0</v>
      </c>
      <c r="F2914" s="2">
        <v>30000</v>
      </c>
    </row>
    <row r="2915" spans="1:6" x14ac:dyDescent="0.25">
      <c r="A2915" s="4">
        <v>44694</v>
      </c>
      <c r="B2915" t="s">
        <v>12</v>
      </c>
      <c r="C2915" t="s">
        <v>1984</v>
      </c>
      <c r="D2915" s="2">
        <v>0</v>
      </c>
      <c r="E2915" s="2">
        <v>-21027843.510000002</v>
      </c>
      <c r="F2915" s="2">
        <v>0</v>
      </c>
    </row>
    <row r="2916" spans="1:6" x14ac:dyDescent="0.25">
      <c r="A2916" s="4">
        <v>44694</v>
      </c>
      <c r="B2916" t="s">
        <v>12</v>
      </c>
      <c r="C2916" t="s">
        <v>1920</v>
      </c>
      <c r="D2916" s="2">
        <v>74280.800000000003</v>
      </c>
      <c r="E2916" s="2">
        <v>0</v>
      </c>
      <c r="F2916" s="2">
        <v>0</v>
      </c>
    </row>
    <row r="2917" spans="1:6" x14ac:dyDescent="0.25">
      <c r="A2917" s="4">
        <v>44694</v>
      </c>
      <c r="B2917" t="s">
        <v>12</v>
      </c>
      <c r="C2917" t="s">
        <v>1985</v>
      </c>
      <c r="D2917" s="2">
        <v>31978.799999999999</v>
      </c>
      <c r="E2917" s="2">
        <v>0</v>
      </c>
      <c r="F2917" s="2">
        <v>0</v>
      </c>
    </row>
    <row r="2918" spans="1:6" x14ac:dyDescent="0.25">
      <c r="A2918" s="4">
        <v>44694</v>
      </c>
      <c r="B2918" t="s">
        <v>12</v>
      </c>
      <c r="C2918" t="s">
        <v>954</v>
      </c>
      <c r="D2918" s="2">
        <v>15484.21</v>
      </c>
      <c r="E2918" s="2">
        <v>0</v>
      </c>
      <c r="F2918" s="2">
        <v>0</v>
      </c>
    </row>
    <row r="2919" spans="1:6" x14ac:dyDescent="0.25">
      <c r="A2919" s="4">
        <v>44694</v>
      </c>
      <c r="B2919" t="s">
        <v>12</v>
      </c>
      <c r="C2919" t="s">
        <v>1789</v>
      </c>
      <c r="D2919" s="2">
        <v>51217.2</v>
      </c>
      <c r="E2919" s="2">
        <v>0</v>
      </c>
      <c r="F2919" s="2">
        <v>0</v>
      </c>
    </row>
    <row r="2920" spans="1:6" x14ac:dyDescent="0.25">
      <c r="A2920" s="4">
        <v>44694</v>
      </c>
      <c r="B2920" t="s">
        <v>12</v>
      </c>
      <c r="C2920" t="s">
        <v>784</v>
      </c>
      <c r="D2920" s="2">
        <v>19092.28</v>
      </c>
      <c r="E2920" s="2">
        <v>0</v>
      </c>
      <c r="F2920" s="2">
        <v>0</v>
      </c>
    </row>
    <row r="2921" spans="1:6" x14ac:dyDescent="0.25">
      <c r="A2921" s="4">
        <v>44694</v>
      </c>
      <c r="B2921" t="s">
        <v>12</v>
      </c>
      <c r="C2921" t="s">
        <v>1986</v>
      </c>
      <c r="D2921" s="2">
        <v>148518</v>
      </c>
      <c r="E2921" s="2">
        <v>0</v>
      </c>
      <c r="F2921" s="2">
        <v>0</v>
      </c>
    </row>
    <row r="2922" spans="1:6" x14ac:dyDescent="0.25">
      <c r="A2922" s="4">
        <v>44694</v>
      </c>
      <c r="B2922" t="s">
        <v>12</v>
      </c>
      <c r="C2922" t="s">
        <v>1987</v>
      </c>
      <c r="D2922" s="2">
        <v>15377.34</v>
      </c>
      <c r="E2922" s="2">
        <v>0</v>
      </c>
      <c r="F2922" s="2">
        <v>0</v>
      </c>
    </row>
    <row r="2923" spans="1:6" x14ac:dyDescent="0.25">
      <c r="A2923" s="4">
        <v>44694</v>
      </c>
      <c r="B2923" t="s">
        <v>12</v>
      </c>
      <c r="C2923" t="s">
        <v>1988</v>
      </c>
      <c r="D2923" s="2">
        <v>20671894.879999999</v>
      </c>
      <c r="E2923" s="2">
        <v>0</v>
      </c>
      <c r="F2923" s="2">
        <v>0</v>
      </c>
    </row>
    <row r="2924" spans="1:6" x14ac:dyDescent="0.25">
      <c r="A2924" s="4">
        <v>44694</v>
      </c>
      <c r="B2924" t="s">
        <v>12</v>
      </c>
      <c r="C2924" t="s">
        <v>29</v>
      </c>
      <c r="D2924" s="2">
        <v>0</v>
      </c>
      <c r="E2924" s="2">
        <v>0</v>
      </c>
      <c r="F2924" s="2">
        <v>30000</v>
      </c>
    </row>
    <row r="2925" spans="1:6" x14ac:dyDescent="0.25">
      <c r="A2925" s="4">
        <v>44694</v>
      </c>
      <c r="B2925" t="s">
        <v>12</v>
      </c>
      <c r="C2925" t="s">
        <v>32</v>
      </c>
      <c r="D2925" s="2">
        <v>0</v>
      </c>
      <c r="E2925" s="2">
        <v>0</v>
      </c>
      <c r="F2925" s="2">
        <v>30000</v>
      </c>
    </row>
    <row r="2926" spans="1:6" x14ac:dyDescent="0.25">
      <c r="A2926" s="4">
        <v>44697</v>
      </c>
      <c r="B2926" t="s">
        <v>12</v>
      </c>
      <c r="C2926" t="s">
        <v>1989</v>
      </c>
      <c r="D2926" s="2">
        <v>0</v>
      </c>
      <c r="E2926" s="2">
        <v>-21218727.399999999</v>
      </c>
      <c r="F2926" s="2">
        <v>0</v>
      </c>
    </row>
    <row r="2927" spans="1:6" x14ac:dyDescent="0.25">
      <c r="A2927" s="4">
        <v>44697</v>
      </c>
      <c r="B2927" t="s">
        <v>12</v>
      </c>
      <c r="C2927" t="s">
        <v>1990</v>
      </c>
      <c r="D2927" s="2">
        <v>180949.5</v>
      </c>
      <c r="E2927" s="2">
        <v>0</v>
      </c>
      <c r="F2927" s="2">
        <v>0</v>
      </c>
    </row>
    <row r="2928" spans="1:6" x14ac:dyDescent="0.25">
      <c r="A2928" s="4">
        <v>44697</v>
      </c>
      <c r="B2928" t="s">
        <v>12</v>
      </c>
      <c r="C2928" t="s">
        <v>1991</v>
      </c>
      <c r="D2928" s="2">
        <v>21037777.899999999</v>
      </c>
      <c r="E2928" s="2">
        <v>0</v>
      </c>
      <c r="F2928" s="2">
        <v>0</v>
      </c>
    </row>
    <row r="2929" spans="1:6" x14ac:dyDescent="0.25">
      <c r="A2929" s="4">
        <v>44697</v>
      </c>
      <c r="B2929" t="s">
        <v>12</v>
      </c>
      <c r="C2929" t="s">
        <v>29</v>
      </c>
      <c r="D2929" s="2">
        <v>0</v>
      </c>
      <c r="E2929" s="2">
        <v>0</v>
      </c>
      <c r="F2929" s="2">
        <v>30000</v>
      </c>
    </row>
    <row r="2930" spans="1:6" x14ac:dyDescent="0.25">
      <c r="A2930" s="4">
        <v>44697</v>
      </c>
      <c r="B2930" t="s">
        <v>12</v>
      </c>
      <c r="C2930" t="s">
        <v>32</v>
      </c>
      <c r="D2930" s="2">
        <v>0</v>
      </c>
      <c r="E2930" s="2">
        <v>0</v>
      </c>
      <c r="F2930" s="2">
        <v>30000</v>
      </c>
    </row>
    <row r="2931" spans="1:6" x14ac:dyDescent="0.25">
      <c r="A2931" s="4">
        <v>44698</v>
      </c>
      <c r="B2931" t="s">
        <v>12</v>
      </c>
      <c r="C2931" t="s">
        <v>1992</v>
      </c>
      <c r="D2931" s="2">
        <v>0</v>
      </c>
      <c r="E2931" s="2">
        <v>-21259898.579999998</v>
      </c>
      <c r="F2931" s="2">
        <v>0</v>
      </c>
    </row>
    <row r="2932" spans="1:6" x14ac:dyDescent="0.25">
      <c r="A2932" s="4">
        <v>44698</v>
      </c>
      <c r="B2932" t="s">
        <v>12</v>
      </c>
      <c r="C2932" t="s">
        <v>1795</v>
      </c>
      <c r="D2932" s="2">
        <v>31146.6</v>
      </c>
      <c r="E2932" s="2">
        <v>0</v>
      </c>
      <c r="F2932" s="2">
        <v>0</v>
      </c>
    </row>
    <row r="2933" spans="1:6" x14ac:dyDescent="0.25">
      <c r="A2933" s="4">
        <v>44698</v>
      </c>
      <c r="B2933" t="s">
        <v>12</v>
      </c>
      <c r="C2933" t="s">
        <v>1993</v>
      </c>
      <c r="D2933" s="2">
        <v>21228751.98</v>
      </c>
      <c r="E2933" s="2">
        <v>0</v>
      </c>
      <c r="F2933" s="2">
        <v>0</v>
      </c>
    </row>
    <row r="2934" spans="1:6" x14ac:dyDescent="0.25">
      <c r="A2934" s="4">
        <v>44698</v>
      </c>
      <c r="B2934" t="s">
        <v>12</v>
      </c>
      <c r="C2934" t="s">
        <v>29</v>
      </c>
      <c r="D2934" s="2">
        <v>0</v>
      </c>
      <c r="E2934" s="2">
        <v>0</v>
      </c>
      <c r="F2934" s="2">
        <v>30000</v>
      </c>
    </row>
    <row r="2935" spans="1:6" x14ac:dyDescent="0.25">
      <c r="A2935" s="4">
        <v>44698</v>
      </c>
      <c r="B2935" t="s">
        <v>12</v>
      </c>
      <c r="C2935" t="s">
        <v>32</v>
      </c>
      <c r="D2935" s="2">
        <v>0</v>
      </c>
      <c r="E2935" s="2">
        <v>0</v>
      </c>
      <c r="F2935" s="2">
        <v>30000</v>
      </c>
    </row>
    <row r="2936" spans="1:6" x14ac:dyDescent="0.25">
      <c r="A2936" s="4">
        <v>44699</v>
      </c>
      <c r="B2936" t="s">
        <v>12</v>
      </c>
      <c r="C2936" t="s">
        <v>1994</v>
      </c>
      <c r="D2936" s="2">
        <v>0</v>
      </c>
      <c r="E2936" s="2">
        <v>-21407785.170000002</v>
      </c>
      <c r="F2936" s="2">
        <v>0</v>
      </c>
    </row>
    <row r="2937" spans="1:6" x14ac:dyDescent="0.25">
      <c r="A2937" s="4">
        <v>44699</v>
      </c>
      <c r="B2937" t="s">
        <v>12</v>
      </c>
      <c r="C2937" t="s">
        <v>1931</v>
      </c>
      <c r="D2937" s="2">
        <v>137842.56</v>
      </c>
      <c r="E2937" s="2">
        <v>0</v>
      </c>
      <c r="F2937" s="2">
        <v>0</v>
      </c>
    </row>
    <row r="2938" spans="1:6" x14ac:dyDescent="0.25">
      <c r="A2938" s="4">
        <v>44699</v>
      </c>
      <c r="B2938" t="s">
        <v>12</v>
      </c>
      <c r="C2938" t="s">
        <v>1995</v>
      </c>
      <c r="D2938" s="2">
        <v>21269942.609999999</v>
      </c>
      <c r="E2938" s="2">
        <v>0</v>
      </c>
      <c r="F2938" s="2">
        <v>0</v>
      </c>
    </row>
    <row r="2939" spans="1:6" x14ac:dyDescent="0.25">
      <c r="A2939" s="4">
        <v>44699</v>
      </c>
      <c r="B2939" t="s">
        <v>12</v>
      </c>
      <c r="C2939" t="s">
        <v>29</v>
      </c>
      <c r="D2939" s="2">
        <v>0</v>
      </c>
      <c r="E2939" s="2">
        <v>0</v>
      </c>
      <c r="F2939" s="2">
        <v>30000</v>
      </c>
    </row>
    <row r="2940" spans="1:6" x14ac:dyDescent="0.25">
      <c r="A2940" s="4">
        <v>44699</v>
      </c>
      <c r="B2940" t="s">
        <v>12</v>
      </c>
      <c r="C2940" t="s">
        <v>32</v>
      </c>
      <c r="D2940" s="2">
        <v>0</v>
      </c>
      <c r="E2940" s="2">
        <v>0</v>
      </c>
      <c r="F2940" s="2">
        <v>30000</v>
      </c>
    </row>
    <row r="2941" spans="1:6" x14ac:dyDescent="0.25">
      <c r="A2941" s="4">
        <v>44700</v>
      </c>
      <c r="B2941" t="s">
        <v>12</v>
      </c>
      <c r="C2941" t="s">
        <v>1996</v>
      </c>
      <c r="D2941" s="2">
        <v>0</v>
      </c>
      <c r="E2941" s="2">
        <v>-21417899.059999999</v>
      </c>
      <c r="F2941" s="2">
        <v>0</v>
      </c>
    </row>
    <row r="2942" spans="1:6" x14ac:dyDescent="0.25">
      <c r="A2942" s="4">
        <v>44700</v>
      </c>
      <c r="B2942" t="s">
        <v>12</v>
      </c>
      <c r="C2942" t="s">
        <v>1997</v>
      </c>
      <c r="D2942" s="2">
        <v>21417899.059999999</v>
      </c>
      <c r="E2942" s="2">
        <v>0</v>
      </c>
      <c r="F2942" s="2">
        <v>0</v>
      </c>
    </row>
    <row r="2943" spans="1:6" x14ac:dyDescent="0.25">
      <c r="A2943" s="4">
        <v>44700</v>
      </c>
      <c r="B2943" t="s">
        <v>12</v>
      </c>
      <c r="C2943" t="s">
        <v>29</v>
      </c>
      <c r="D2943" s="2">
        <v>0</v>
      </c>
      <c r="E2943" s="2">
        <v>0</v>
      </c>
      <c r="F2943" s="2">
        <v>30000</v>
      </c>
    </row>
    <row r="2944" spans="1:6" x14ac:dyDescent="0.25">
      <c r="A2944" s="4">
        <v>44700</v>
      </c>
      <c r="B2944" t="s">
        <v>12</v>
      </c>
      <c r="C2944" t="s">
        <v>32</v>
      </c>
      <c r="D2944" s="2">
        <v>0</v>
      </c>
      <c r="E2944" s="2">
        <v>0</v>
      </c>
      <c r="F2944" s="2">
        <v>30000</v>
      </c>
    </row>
    <row r="2945" spans="1:6" x14ac:dyDescent="0.25">
      <c r="A2945" s="4">
        <v>44701</v>
      </c>
      <c r="B2945" t="s">
        <v>12</v>
      </c>
      <c r="C2945" t="s">
        <v>1998</v>
      </c>
      <c r="D2945" s="2">
        <v>0</v>
      </c>
      <c r="E2945" s="2">
        <v>-21431646.57</v>
      </c>
      <c r="F2945" s="2">
        <v>0</v>
      </c>
    </row>
    <row r="2946" spans="1:6" x14ac:dyDescent="0.25">
      <c r="A2946" s="4">
        <v>44701</v>
      </c>
      <c r="B2946" t="s">
        <v>12</v>
      </c>
      <c r="C2946" t="s">
        <v>455</v>
      </c>
      <c r="D2946" s="2">
        <v>0</v>
      </c>
      <c r="E2946" s="2">
        <v>-2136.9899999999998</v>
      </c>
      <c r="F2946" s="2">
        <v>0</v>
      </c>
    </row>
    <row r="2947" spans="1:6" x14ac:dyDescent="0.25">
      <c r="A2947" s="4">
        <v>44701</v>
      </c>
      <c r="B2947" t="s">
        <v>12</v>
      </c>
      <c r="C2947" t="s">
        <v>1999</v>
      </c>
      <c r="D2947" s="2">
        <v>5765.83</v>
      </c>
      <c r="E2947" s="2">
        <v>0</v>
      </c>
      <c r="F2947" s="2">
        <v>0</v>
      </c>
    </row>
    <row r="2948" spans="1:6" x14ac:dyDescent="0.25">
      <c r="A2948" s="4">
        <v>44701</v>
      </c>
      <c r="B2948" t="s">
        <v>12</v>
      </c>
      <c r="C2948" t="s">
        <v>2000</v>
      </c>
      <c r="D2948" s="2">
        <v>21428017.73</v>
      </c>
      <c r="E2948" s="2">
        <v>0</v>
      </c>
      <c r="F2948" s="2">
        <v>0</v>
      </c>
    </row>
    <row r="2949" spans="1:6" x14ac:dyDescent="0.25">
      <c r="A2949" s="4">
        <v>44701</v>
      </c>
      <c r="B2949" t="s">
        <v>12</v>
      </c>
      <c r="C2949" t="s">
        <v>29</v>
      </c>
      <c r="D2949" s="2">
        <v>0</v>
      </c>
      <c r="E2949" s="2">
        <v>0</v>
      </c>
      <c r="F2949" s="2">
        <v>30000</v>
      </c>
    </row>
    <row r="2950" spans="1:6" x14ac:dyDescent="0.25">
      <c r="A2950" s="4">
        <v>44701</v>
      </c>
      <c r="B2950" t="s">
        <v>12</v>
      </c>
      <c r="C2950" t="s">
        <v>32</v>
      </c>
      <c r="D2950" s="2">
        <v>0</v>
      </c>
      <c r="E2950" s="2">
        <v>0</v>
      </c>
      <c r="F2950" s="2">
        <v>30000</v>
      </c>
    </row>
    <row r="2951" spans="1:6" x14ac:dyDescent="0.25">
      <c r="A2951" s="4">
        <v>44704</v>
      </c>
      <c r="B2951" t="s">
        <v>12</v>
      </c>
      <c r="C2951" t="s">
        <v>2001</v>
      </c>
      <c r="D2951" s="2">
        <v>0</v>
      </c>
      <c r="E2951" s="2">
        <v>-21441771.73</v>
      </c>
      <c r="F2951" s="2">
        <v>0</v>
      </c>
    </row>
    <row r="2952" spans="1:6" x14ac:dyDescent="0.25">
      <c r="A2952" s="4">
        <v>44704</v>
      </c>
      <c r="B2952" t="s">
        <v>12</v>
      </c>
      <c r="C2952" t="s">
        <v>2002</v>
      </c>
      <c r="D2952" s="2">
        <v>21441771.73</v>
      </c>
      <c r="E2952" s="2">
        <v>0</v>
      </c>
      <c r="F2952" s="2">
        <v>0</v>
      </c>
    </row>
    <row r="2953" spans="1:6" x14ac:dyDescent="0.25">
      <c r="A2953" s="4">
        <v>44704</v>
      </c>
      <c r="B2953" t="s">
        <v>12</v>
      </c>
      <c r="C2953" t="s">
        <v>29</v>
      </c>
      <c r="D2953" s="2">
        <v>0</v>
      </c>
      <c r="E2953" s="2">
        <v>0</v>
      </c>
      <c r="F2953" s="2">
        <v>30000</v>
      </c>
    </row>
    <row r="2954" spans="1:6" x14ac:dyDescent="0.25">
      <c r="A2954" s="4">
        <v>44704</v>
      </c>
      <c r="B2954" t="s">
        <v>12</v>
      </c>
      <c r="C2954" t="s">
        <v>32</v>
      </c>
      <c r="D2954" s="2">
        <v>0</v>
      </c>
      <c r="E2954" s="2">
        <v>0</v>
      </c>
      <c r="F2954" s="2">
        <v>30000</v>
      </c>
    </row>
    <row r="2955" spans="1:6" x14ac:dyDescent="0.25">
      <c r="A2955" s="4">
        <v>44705</v>
      </c>
      <c r="B2955" t="s">
        <v>12</v>
      </c>
      <c r="C2955" t="s">
        <v>2003</v>
      </c>
      <c r="D2955" s="2">
        <v>0</v>
      </c>
      <c r="E2955" s="2">
        <v>-21451901.68</v>
      </c>
      <c r="F2955" s="2">
        <v>0</v>
      </c>
    </row>
    <row r="2956" spans="1:6" x14ac:dyDescent="0.25">
      <c r="A2956" s="4">
        <v>44705</v>
      </c>
      <c r="B2956" t="s">
        <v>12</v>
      </c>
      <c r="C2956" t="s">
        <v>2004</v>
      </c>
      <c r="D2956" s="2">
        <v>21451901.68</v>
      </c>
      <c r="E2956" s="2">
        <v>0</v>
      </c>
      <c r="F2956" s="2">
        <v>0</v>
      </c>
    </row>
    <row r="2957" spans="1:6" x14ac:dyDescent="0.25">
      <c r="A2957" s="4">
        <v>44705</v>
      </c>
      <c r="B2957" t="s">
        <v>12</v>
      </c>
      <c r="C2957" t="s">
        <v>29</v>
      </c>
      <c r="D2957" s="2">
        <v>0</v>
      </c>
      <c r="E2957" s="2">
        <v>0</v>
      </c>
      <c r="F2957" s="2">
        <v>30000</v>
      </c>
    </row>
    <row r="2958" spans="1:6" x14ac:dyDescent="0.25">
      <c r="A2958" s="4">
        <v>44705</v>
      </c>
      <c r="B2958" t="s">
        <v>12</v>
      </c>
      <c r="C2958" t="s">
        <v>32</v>
      </c>
      <c r="D2958" s="2">
        <v>0</v>
      </c>
      <c r="E2958" s="2">
        <v>0</v>
      </c>
      <c r="F2958" s="2">
        <v>30000</v>
      </c>
    </row>
    <row r="2959" spans="1:6" x14ac:dyDescent="0.25">
      <c r="A2959" s="4">
        <v>44706</v>
      </c>
      <c r="B2959" t="s">
        <v>12</v>
      </c>
      <c r="C2959" t="s">
        <v>477</v>
      </c>
      <c r="D2959" s="2">
        <v>0</v>
      </c>
      <c r="E2959" s="2">
        <v>-6.54</v>
      </c>
      <c r="F2959" s="2">
        <v>0</v>
      </c>
    </row>
    <row r="2960" spans="1:6" x14ac:dyDescent="0.25">
      <c r="A2960" s="4">
        <v>44706</v>
      </c>
      <c r="B2960" t="s">
        <v>12</v>
      </c>
      <c r="C2960" t="s">
        <v>2005</v>
      </c>
      <c r="D2960" s="2">
        <v>0</v>
      </c>
      <c r="E2960" s="2">
        <v>-21495917.710000001</v>
      </c>
      <c r="F2960" s="2">
        <v>0</v>
      </c>
    </row>
    <row r="2961" spans="1:6" x14ac:dyDescent="0.25">
      <c r="A2961" s="4">
        <v>44706</v>
      </c>
      <c r="B2961" t="s">
        <v>12</v>
      </c>
      <c r="C2961" t="s">
        <v>2006</v>
      </c>
      <c r="D2961" s="2">
        <v>0</v>
      </c>
      <c r="E2961" s="2">
        <v>-416.48</v>
      </c>
      <c r="F2961" s="2">
        <v>0</v>
      </c>
    </row>
    <row r="2962" spans="1:6" x14ac:dyDescent="0.25">
      <c r="A2962" s="4">
        <v>44706</v>
      </c>
      <c r="B2962" t="s">
        <v>12</v>
      </c>
      <c r="C2962" t="s">
        <v>489</v>
      </c>
      <c r="D2962" s="2">
        <v>0</v>
      </c>
      <c r="E2962" s="2">
        <v>-80.61</v>
      </c>
      <c r="F2962" s="2">
        <v>0</v>
      </c>
    </row>
    <row r="2963" spans="1:6" x14ac:dyDescent="0.25">
      <c r="A2963" s="4">
        <v>44706</v>
      </c>
      <c r="B2963" t="s">
        <v>12</v>
      </c>
      <c r="C2963" t="s">
        <v>838</v>
      </c>
      <c r="D2963" s="2">
        <v>0</v>
      </c>
      <c r="E2963" s="2">
        <v>-407.21</v>
      </c>
      <c r="F2963" s="2">
        <v>0</v>
      </c>
    </row>
    <row r="2964" spans="1:6" x14ac:dyDescent="0.25">
      <c r="A2964" s="4">
        <v>44706</v>
      </c>
      <c r="B2964" t="s">
        <v>12</v>
      </c>
      <c r="C2964" t="s">
        <v>1754</v>
      </c>
      <c r="D2964" s="2">
        <v>34384.93</v>
      </c>
      <c r="E2964" s="2">
        <v>0</v>
      </c>
      <c r="F2964" s="2">
        <v>0</v>
      </c>
    </row>
    <row r="2965" spans="1:6" x14ac:dyDescent="0.25">
      <c r="A2965" s="4">
        <v>44706</v>
      </c>
      <c r="B2965" t="s">
        <v>12</v>
      </c>
      <c r="C2965" t="s">
        <v>2007</v>
      </c>
      <c r="D2965" s="2">
        <v>21462036.41</v>
      </c>
      <c r="E2965" s="2">
        <v>0</v>
      </c>
      <c r="F2965" s="2">
        <v>0</v>
      </c>
    </row>
    <row r="2966" spans="1:6" x14ac:dyDescent="0.25">
      <c r="A2966" s="4">
        <v>44706</v>
      </c>
      <c r="B2966" t="s">
        <v>12</v>
      </c>
      <c r="C2966" t="s">
        <v>29</v>
      </c>
      <c r="D2966" s="2">
        <v>0</v>
      </c>
      <c r="E2966" s="2">
        <v>0</v>
      </c>
      <c r="F2966" s="2">
        <v>29592.79</v>
      </c>
    </row>
    <row r="2967" spans="1:6" x14ac:dyDescent="0.25">
      <c r="A2967" s="4">
        <v>44706</v>
      </c>
      <c r="B2967" t="s">
        <v>12</v>
      </c>
      <c r="C2967" t="s">
        <v>32</v>
      </c>
      <c r="D2967" s="2">
        <v>0</v>
      </c>
      <c r="E2967" s="2">
        <v>0</v>
      </c>
      <c r="F2967" s="2">
        <v>29592.79</v>
      </c>
    </row>
    <row r="2968" spans="1:6" x14ac:dyDescent="0.25">
      <c r="A2968" s="4">
        <v>44707</v>
      </c>
      <c r="B2968" t="s">
        <v>12</v>
      </c>
      <c r="C2968" t="s">
        <v>2008</v>
      </c>
      <c r="D2968" s="2">
        <v>0</v>
      </c>
      <c r="E2968" s="2">
        <v>-21506073.239999998</v>
      </c>
      <c r="F2968" s="2">
        <v>0</v>
      </c>
    </row>
    <row r="2969" spans="1:6" x14ac:dyDescent="0.25">
      <c r="A2969" s="4">
        <v>44707</v>
      </c>
      <c r="B2969" t="s">
        <v>12</v>
      </c>
      <c r="C2969" t="s">
        <v>2009</v>
      </c>
      <c r="D2969" s="2">
        <v>407.21</v>
      </c>
      <c r="E2969" s="2">
        <v>0</v>
      </c>
      <c r="F2969" s="2">
        <v>0</v>
      </c>
    </row>
    <row r="2970" spans="1:6" x14ac:dyDescent="0.25">
      <c r="A2970" s="4">
        <v>44707</v>
      </c>
      <c r="B2970" t="s">
        <v>12</v>
      </c>
      <c r="C2970" t="s">
        <v>2010</v>
      </c>
      <c r="D2970" s="2">
        <v>21506073.239999998</v>
      </c>
      <c r="E2970" s="2">
        <v>0</v>
      </c>
      <c r="F2970" s="2">
        <v>0</v>
      </c>
    </row>
    <row r="2971" spans="1:6" x14ac:dyDescent="0.25">
      <c r="A2971" s="4">
        <v>44707</v>
      </c>
      <c r="B2971" t="s">
        <v>12</v>
      </c>
      <c r="C2971" t="s">
        <v>29</v>
      </c>
      <c r="D2971" s="2">
        <v>0</v>
      </c>
      <c r="E2971" s="2">
        <v>0</v>
      </c>
      <c r="F2971" s="2">
        <v>30000</v>
      </c>
    </row>
    <row r="2972" spans="1:6" x14ac:dyDescent="0.25">
      <c r="A2972" s="4">
        <v>44707</v>
      </c>
      <c r="B2972" t="s">
        <v>12</v>
      </c>
      <c r="C2972" t="s">
        <v>32</v>
      </c>
      <c r="D2972" s="2">
        <v>0</v>
      </c>
      <c r="E2972" s="2">
        <v>0</v>
      </c>
      <c r="F2972" s="2">
        <v>30000</v>
      </c>
    </row>
    <row r="2973" spans="1:6" x14ac:dyDescent="0.25">
      <c r="A2973" s="4">
        <v>44708</v>
      </c>
      <c r="B2973" t="s">
        <v>12</v>
      </c>
      <c r="C2973" t="s">
        <v>2011</v>
      </c>
      <c r="D2973" s="2">
        <v>0</v>
      </c>
      <c r="E2973" s="2">
        <v>-21516233.559999999</v>
      </c>
      <c r="F2973" s="2">
        <v>0</v>
      </c>
    </row>
    <row r="2974" spans="1:6" x14ac:dyDescent="0.25">
      <c r="A2974" s="4">
        <v>44708</v>
      </c>
      <c r="B2974" t="s">
        <v>12</v>
      </c>
      <c r="C2974" t="s">
        <v>2012</v>
      </c>
      <c r="D2974" s="2">
        <v>21516233.559999999</v>
      </c>
      <c r="E2974" s="2">
        <v>0</v>
      </c>
      <c r="F2974" s="2">
        <v>0</v>
      </c>
    </row>
    <row r="2975" spans="1:6" x14ac:dyDescent="0.25">
      <c r="A2975" s="4">
        <v>44708</v>
      </c>
      <c r="B2975" t="s">
        <v>12</v>
      </c>
      <c r="C2975" t="s">
        <v>29</v>
      </c>
      <c r="D2975" s="2">
        <v>0</v>
      </c>
      <c r="E2975" s="2">
        <v>0</v>
      </c>
      <c r="F2975" s="2">
        <v>30000</v>
      </c>
    </row>
    <row r="2976" spans="1:6" x14ac:dyDescent="0.25">
      <c r="A2976" s="4">
        <v>44708</v>
      </c>
      <c r="B2976" t="s">
        <v>12</v>
      </c>
      <c r="C2976" t="s">
        <v>32</v>
      </c>
      <c r="D2976" s="2">
        <v>0</v>
      </c>
      <c r="E2976" s="2">
        <v>0</v>
      </c>
      <c r="F2976" s="2">
        <v>30000</v>
      </c>
    </row>
    <row r="2977" spans="1:6" x14ac:dyDescent="0.25">
      <c r="A2977" s="4">
        <v>44711</v>
      </c>
      <c r="B2977" t="s">
        <v>12</v>
      </c>
      <c r="C2977" t="s">
        <v>2013</v>
      </c>
      <c r="D2977" s="2">
        <v>0.6</v>
      </c>
      <c r="E2977" s="2">
        <v>0</v>
      </c>
      <c r="F2977" s="2">
        <v>0</v>
      </c>
    </row>
    <row r="2978" spans="1:6" x14ac:dyDescent="0.25">
      <c r="A2978" s="4">
        <v>44711</v>
      </c>
      <c r="B2978" t="s">
        <v>12</v>
      </c>
      <c r="C2978" t="s">
        <v>2014</v>
      </c>
      <c r="D2978" s="2">
        <v>0</v>
      </c>
      <c r="E2978" s="2">
        <v>-21625229.649999999</v>
      </c>
      <c r="F2978" s="2">
        <v>0</v>
      </c>
    </row>
    <row r="2979" spans="1:6" x14ac:dyDescent="0.25">
      <c r="A2979" s="4">
        <v>44711</v>
      </c>
      <c r="B2979" t="s">
        <v>12</v>
      </c>
      <c r="C2979" t="s">
        <v>2015</v>
      </c>
      <c r="D2979" s="2">
        <v>21526398.68</v>
      </c>
      <c r="E2979" s="2">
        <v>0</v>
      </c>
      <c r="F2979" s="2">
        <v>0</v>
      </c>
    </row>
    <row r="2980" spans="1:6" x14ac:dyDescent="0.25">
      <c r="A2980" s="4">
        <v>44711</v>
      </c>
      <c r="B2980" t="s">
        <v>12</v>
      </c>
      <c r="C2980" t="s">
        <v>2016</v>
      </c>
      <c r="D2980" s="2">
        <v>98830.37</v>
      </c>
      <c r="E2980" s="2">
        <v>0</v>
      </c>
      <c r="F2980" s="2">
        <v>0</v>
      </c>
    </row>
    <row r="2981" spans="1:6" x14ac:dyDescent="0.25">
      <c r="A2981" s="4">
        <v>44711</v>
      </c>
      <c r="B2981" t="s">
        <v>12</v>
      </c>
      <c r="C2981" t="s">
        <v>29</v>
      </c>
      <c r="D2981" s="2">
        <v>0</v>
      </c>
      <c r="E2981" s="2">
        <v>0</v>
      </c>
      <c r="F2981" s="2">
        <v>30000</v>
      </c>
    </row>
    <row r="2982" spans="1:6" x14ac:dyDescent="0.25">
      <c r="A2982" s="4">
        <v>44711</v>
      </c>
      <c r="B2982" t="s">
        <v>12</v>
      </c>
      <c r="C2982" t="s">
        <v>32</v>
      </c>
      <c r="D2982" s="2">
        <v>0</v>
      </c>
      <c r="E2982" s="2">
        <v>0</v>
      </c>
      <c r="F2982" s="2">
        <v>30000</v>
      </c>
    </row>
    <row r="2983" spans="1:6" x14ac:dyDescent="0.25">
      <c r="A2983" s="4">
        <v>44712</v>
      </c>
      <c r="B2983" t="s">
        <v>12</v>
      </c>
      <c r="C2983" t="s">
        <v>2017</v>
      </c>
      <c r="D2983" s="2">
        <v>0.31</v>
      </c>
      <c r="E2983" s="2">
        <v>0</v>
      </c>
      <c r="F2983" s="2">
        <v>0</v>
      </c>
    </row>
    <row r="2984" spans="1:6" x14ac:dyDescent="0.25">
      <c r="A2984" s="4">
        <v>44712</v>
      </c>
      <c r="B2984" t="s">
        <v>12</v>
      </c>
      <c r="C2984" t="s">
        <v>2018</v>
      </c>
      <c r="D2984" s="2">
        <v>0</v>
      </c>
      <c r="E2984" s="2">
        <v>-21816698.329999998</v>
      </c>
      <c r="F2984" s="2">
        <v>0</v>
      </c>
    </row>
    <row r="2985" spans="1:6" x14ac:dyDescent="0.25">
      <c r="A2985" s="4">
        <v>44712</v>
      </c>
      <c r="B2985" t="s">
        <v>12</v>
      </c>
      <c r="C2985" t="s">
        <v>2019</v>
      </c>
      <c r="D2985" s="2">
        <v>21635446.27</v>
      </c>
      <c r="E2985" s="2">
        <v>0</v>
      </c>
      <c r="F2985" s="2">
        <v>0</v>
      </c>
    </row>
    <row r="2986" spans="1:6" x14ac:dyDescent="0.25">
      <c r="A2986" s="4">
        <v>44712</v>
      </c>
      <c r="B2986" t="s">
        <v>12</v>
      </c>
      <c r="C2986" t="s">
        <v>2020</v>
      </c>
      <c r="D2986" s="2">
        <v>181251.75</v>
      </c>
      <c r="E2986" s="2">
        <v>0</v>
      </c>
      <c r="F2986" s="2">
        <v>0</v>
      </c>
    </row>
    <row r="2987" spans="1:6" x14ac:dyDescent="0.25">
      <c r="A2987" s="4">
        <v>44712</v>
      </c>
      <c r="B2987" t="s">
        <v>12</v>
      </c>
      <c r="C2987" t="s">
        <v>29</v>
      </c>
      <c r="D2987" s="2">
        <v>0</v>
      </c>
      <c r="E2987" s="2">
        <v>0</v>
      </c>
      <c r="F2987" s="2">
        <v>30000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31F9-46A3-4029-A838-A452198D26DB}">
  <sheetPr codeName="Planilha2">
    <tabColor rgb="FF309A89"/>
  </sheetPr>
  <dimension ref="A1:D6523"/>
  <sheetViews>
    <sheetView showGridLines="0" workbookViewId="0">
      <selection activeCell="C2" sqref="C2"/>
    </sheetView>
  </sheetViews>
  <sheetFormatPr defaultRowHeight="15" x14ac:dyDescent="0.25"/>
  <cols>
    <col min="1" max="1" width="10.7109375" style="4" bestFit="1" customWidth="1"/>
    <col min="3" max="3" width="72.5703125" bestFit="1" customWidth="1"/>
    <col min="4" max="4" width="15.5703125" customWidth="1"/>
  </cols>
  <sheetData>
    <row r="1" spans="1:4" x14ac:dyDescent="0.25">
      <c r="A1" s="1" t="s">
        <v>0</v>
      </c>
      <c r="B1" s="1" t="s">
        <v>1</v>
      </c>
      <c r="C1" s="14" t="s">
        <v>13</v>
      </c>
      <c r="D1" s="14" t="s">
        <v>14</v>
      </c>
    </row>
    <row r="2" spans="1:4" x14ac:dyDescent="0.25">
      <c r="A2" s="4">
        <v>44263</v>
      </c>
      <c r="B2" t="s">
        <v>12</v>
      </c>
      <c r="C2" t="s">
        <v>15</v>
      </c>
      <c r="D2" s="2">
        <v>-1743564.25</v>
      </c>
    </row>
    <row r="3" spans="1:4" x14ac:dyDescent="0.25">
      <c r="A3" s="4">
        <v>44263</v>
      </c>
      <c r="B3" t="s">
        <v>12</v>
      </c>
      <c r="C3" t="s">
        <v>16</v>
      </c>
      <c r="D3" s="2">
        <v>-32.32</v>
      </c>
    </row>
    <row r="4" spans="1:4" x14ac:dyDescent="0.25">
      <c r="A4" s="4">
        <v>44263</v>
      </c>
      <c r="B4" t="s">
        <v>12</v>
      </c>
      <c r="C4" t="s">
        <v>17</v>
      </c>
      <c r="D4" s="2">
        <v>-111.11</v>
      </c>
    </row>
    <row r="5" spans="1:4" x14ac:dyDescent="0.25">
      <c r="A5" s="4">
        <v>44263</v>
      </c>
      <c r="B5" t="s">
        <v>12</v>
      </c>
      <c r="C5" t="s">
        <v>18</v>
      </c>
      <c r="D5" s="6">
        <v>-11.11</v>
      </c>
    </row>
    <row r="6" spans="1:4" x14ac:dyDescent="0.25">
      <c r="A6" s="4">
        <v>44263</v>
      </c>
      <c r="B6" t="s">
        <v>12</v>
      </c>
      <c r="C6" t="s">
        <v>2021</v>
      </c>
      <c r="D6" s="6">
        <v>-0.66</v>
      </c>
    </row>
    <row r="7" spans="1:4" x14ac:dyDescent="0.25">
      <c r="A7" s="4">
        <v>44263</v>
      </c>
      <c r="B7" t="s">
        <v>12</v>
      </c>
      <c r="C7" t="s">
        <v>19</v>
      </c>
      <c r="D7" s="6">
        <v>-8.77</v>
      </c>
    </row>
    <row r="8" spans="1:4" x14ac:dyDescent="0.25">
      <c r="A8" s="4">
        <v>44263</v>
      </c>
      <c r="B8" t="s">
        <v>12</v>
      </c>
      <c r="C8" t="s">
        <v>20</v>
      </c>
      <c r="D8" s="6">
        <v>-472.22</v>
      </c>
    </row>
    <row r="9" spans="1:4" x14ac:dyDescent="0.25">
      <c r="A9" s="4">
        <v>44263</v>
      </c>
      <c r="B9" t="s">
        <v>12</v>
      </c>
      <c r="C9" t="s">
        <v>21</v>
      </c>
      <c r="D9" s="6">
        <v>-12.49</v>
      </c>
    </row>
    <row r="10" spans="1:4" x14ac:dyDescent="0.25">
      <c r="A10" s="4">
        <v>44264</v>
      </c>
      <c r="B10" t="s">
        <v>12</v>
      </c>
      <c r="C10" t="s">
        <v>22</v>
      </c>
      <c r="D10" s="6">
        <v>0.28999999999999998</v>
      </c>
    </row>
    <row r="11" spans="1:4" x14ac:dyDescent="0.25">
      <c r="A11" s="4">
        <v>44264</v>
      </c>
      <c r="B11" t="s">
        <v>12</v>
      </c>
      <c r="C11" t="s">
        <v>23</v>
      </c>
      <c r="D11" s="2">
        <v>-1743564.25</v>
      </c>
    </row>
    <row r="12" spans="1:4" x14ac:dyDescent="0.25">
      <c r="A12" s="4">
        <v>44264</v>
      </c>
      <c r="B12" t="s">
        <v>12</v>
      </c>
      <c r="C12" t="s">
        <v>15</v>
      </c>
      <c r="D12" s="2">
        <v>-2251365.38</v>
      </c>
    </row>
    <row r="13" spans="1:4" x14ac:dyDescent="0.25">
      <c r="A13" s="4">
        <v>44264</v>
      </c>
      <c r="B13" t="s">
        <v>12</v>
      </c>
      <c r="C13" t="s">
        <v>16</v>
      </c>
      <c r="D13" s="2">
        <v>-64.650000000000006</v>
      </c>
    </row>
    <row r="14" spans="1:4" x14ac:dyDescent="0.25">
      <c r="A14" s="4">
        <v>44264</v>
      </c>
      <c r="B14" t="s">
        <v>12</v>
      </c>
      <c r="C14" t="s">
        <v>17</v>
      </c>
      <c r="D14" s="2">
        <v>-222.22</v>
      </c>
    </row>
    <row r="15" spans="1:4" x14ac:dyDescent="0.25">
      <c r="A15" s="4">
        <v>44264</v>
      </c>
      <c r="B15" t="s">
        <v>12</v>
      </c>
      <c r="C15" t="s">
        <v>18</v>
      </c>
      <c r="D15" s="2">
        <v>-22.22</v>
      </c>
    </row>
    <row r="16" spans="1:4" x14ac:dyDescent="0.25">
      <c r="A16" s="4">
        <v>44264</v>
      </c>
      <c r="B16" t="s">
        <v>12</v>
      </c>
      <c r="C16" t="s">
        <v>2021</v>
      </c>
      <c r="D16" s="2">
        <v>-1.32</v>
      </c>
    </row>
    <row r="17" spans="1:4" x14ac:dyDescent="0.25">
      <c r="A17" s="4">
        <v>44264</v>
      </c>
      <c r="B17" t="s">
        <v>12</v>
      </c>
      <c r="C17" t="s">
        <v>19</v>
      </c>
      <c r="D17" s="2">
        <v>-17.54</v>
      </c>
    </row>
    <row r="18" spans="1:4" x14ac:dyDescent="0.25">
      <c r="A18" s="4">
        <v>44264</v>
      </c>
      <c r="B18" t="s">
        <v>12</v>
      </c>
      <c r="C18" t="s">
        <v>20</v>
      </c>
      <c r="D18" s="2">
        <v>-944.42</v>
      </c>
    </row>
    <row r="19" spans="1:4" x14ac:dyDescent="0.25">
      <c r="A19" s="4">
        <v>44264</v>
      </c>
      <c r="B19" t="s">
        <v>12</v>
      </c>
      <c r="C19" t="s">
        <v>21</v>
      </c>
      <c r="D19" s="2">
        <v>-24.98</v>
      </c>
    </row>
    <row r="20" spans="1:4" x14ac:dyDescent="0.25">
      <c r="A20" s="4">
        <v>44265</v>
      </c>
      <c r="B20" t="s">
        <v>12</v>
      </c>
      <c r="C20" t="s">
        <v>77</v>
      </c>
      <c r="D20" s="2">
        <v>0.2</v>
      </c>
    </row>
    <row r="21" spans="1:4" x14ac:dyDescent="0.25">
      <c r="A21" s="4">
        <v>44265</v>
      </c>
      <c r="B21" t="s">
        <v>12</v>
      </c>
      <c r="C21" t="s">
        <v>23</v>
      </c>
      <c r="D21" s="2">
        <v>-2251365.38</v>
      </c>
    </row>
    <row r="22" spans="1:4" x14ac:dyDescent="0.25">
      <c r="A22" s="4">
        <v>44265</v>
      </c>
      <c r="B22" t="s">
        <v>12</v>
      </c>
      <c r="C22" t="s">
        <v>15</v>
      </c>
      <c r="D22" s="2">
        <v>-3761012.99</v>
      </c>
    </row>
    <row r="23" spans="1:4" x14ac:dyDescent="0.25">
      <c r="A23" s="4">
        <v>44265</v>
      </c>
      <c r="B23" t="s">
        <v>12</v>
      </c>
      <c r="C23" t="s">
        <v>16</v>
      </c>
      <c r="D23">
        <v>-96.97</v>
      </c>
    </row>
    <row r="24" spans="1:4" x14ac:dyDescent="0.25">
      <c r="A24" s="4">
        <v>44265</v>
      </c>
      <c r="B24" t="s">
        <v>12</v>
      </c>
      <c r="C24" t="s">
        <v>17</v>
      </c>
      <c r="D24" s="2">
        <v>-333.33</v>
      </c>
    </row>
    <row r="25" spans="1:4" x14ac:dyDescent="0.25">
      <c r="A25" s="4">
        <v>44265</v>
      </c>
      <c r="B25" t="s">
        <v>12</v>
      </c>
      <c r="C25" t="s">
        <v>18</v>
      </c>
      <c r="D25" s="2">
        <v>-33.33</v>
      </c>
    </row>
    <row r="26" spans="1:4" x14ac:dyDescent="0.25">
      <c r="A26" s="4">
        <v>44265</v>
      </c>
      <c r="B26" t="s">
        <v>12</v>
      </c>
      <c r="C26" t="s">
        <v>2021</v>
      </c>
      <c r="D26" s="2">
        <v>-1.98</v>
      </c>
    </row>
    <row r="27" spans="1:4" x14ac:dyDescent="0.25">
      <c r="A27" s="4">
        <v>44265</v>
      </c>
      <c r="B27" t="s">
        <v>12</v>
      </c>
      <c r="C27" t="s">
        <v>19</v>
      </c>
      <c r="D27" s="2">
        <v>-26.31</v>
      </c>
    </row>
    <row r="28" spans="1:4" x14ac:dyDescent="0.25">
      <c r="A28" s="4">
        <v>44265</v>
      </c>
      <c r="B28" t="s">
        <v>12</v>
      </c>
      <c r="C28" t="s">
        <v>20</v>
      </c>
      <c r="D28" s="2">
        <v>-1416.38</v>
      </c>
    </row>
    <row r="29" spans="1:4" x14ac:dyDescent="0.25">
      <c r="A29" s="4">
        <v>44265</v>
      </c>
      <c r="B29" t="s">
        <v>12</v>
      </c>
      <c r="C29" t="s">
        <v>21</v>
      </c>
      <c r="D29" s="2">
        <v>-37.47</v>
      </c>
    </row>
    <row r="30" spans="1:4" x14ac:dyDescent="0.25">
      <c r="A30" s="4">
        <v>44266</v>
      </c>
      <c r="B30" t="s">
        <v>12</v>
      </c>
      <c r="C30" t="s">
        <v>2022</v>
      </c>
      <c r="D30">
        <v>0.09</v>
      </c>
    </row>
    <row r="31" spans="1:4" x14ac:dyDescent="0.25">
      <c r="A31" s="4">
        <v>44266</v>
      </c>
      <c r="B31" t="s">
        <v>12</v>
      </c>
      <c r="C31" t="s">
        <v>23</v>
      </c>
      <c r="D31">
        <v>-3761012.99</v>
      </c>
    </row>
    <row r="32" spans="1:4" x14ac:dyDescent="0.25">
      <c r="A32" s="4">
        <v>44266</v>
      </c>
      <c r="B32" t="s">
        <v>12</v>
      </c>
      <c r="C32" t="s">
        <v>15</v>
      </c>
      <c r="D32">
        <v>-4619493.7699999996</v>
      </c>
    </row>
    <row r="33" spans="1:4" x14ac:dyDescent="0.25">
      <c r="A33" s="4">
        <v>44266</v>
      </c>
      <c r="B33" t="s">
        <v>12</v>
      </c>
      <c r="C33" t="s">
        <v>16</v>
      </c>
      <c r="D33">
        <v>-129.30000000000001</v>
      </c>
    </row>
    <row r="34" spans="1:4" x14ac:dyDescent="0.25">
      <c r="A34" s="4">
        <v>44266</v>
      </c>
      <c r="B34" t="s">
        <v>12</v>
      </c>
      <c r="C34" t="s">
        <v>17</v>
      </c>
      <c r="D34">
        <v>-444.44</v>
      </c>
    </row>
    <row r="35" spans="1:4" x14ac:dyDescent="0.25">
      <c r="A35" s="4">
        <v>44266</v>
      </c>
      <c r="B35" t="s">
        <v>12</v>
      </c>
      <c r="C35" t="s">
        <v>18</v>
      </c>
      <c r="D35">
        <v>-44.44</v>
      </c>
    </row>
    <row r="36" spans="1:4" x14ac:dyDescent="0.25">
      <c r="A36" s="4">
        <v>44266</v>
      </c>
      <c r="B36" t="s">
        <v>12</v>
      </c>
      <c r="C36" t="s">
        <v>2023</v>
      </c>
      <c r="D36">
        <v>24377.85</v>
      </c>
    </row>
    <row r="37" spans="1:4" x14ac:dyDescent="0.25">
      <c r="A37" s="4">
        <v>44266</v>
      </c>
      <c r="B37" t="s">
        <v>12</v>
      </c>
      <c r="C37" t="s">
        <v>2021</v>
      </c>
      <c r="D37">
        <v>-2.63</v>
      </c>
    </row>
    <row r="38" spans="1:4" x14ac:dyDescent="0.25">
      <c r="A38" s="4">
        <v>44266</v>
      </c>
      <c r="B38" t="s">
        <v>12</v>
      </c>
      <c r="C38" t="s">
        <v>19</v>
      </c>
      <c r="D38">
        <v>-35.06</v>
      </c>
    </row>
    <row r="39" spans="1:4" x14ac:dyDescent="0.25">
      <c r="A39" s="4">
        <v>44266</v>
      </c>
      <c r="B39" t="s">
        <v>12</v>
      </c>
      <c r="C39" t="s">
        <v>20</v>
      </c>
      <c r="D39">
        <v>-1887.77</v>
      </c>
    </row>
    <row r="40" spans="1:4" x14ac:dyDescent="0.25">
      <c r="A40" s="4">
        <v>44266</v>
      </c>
      <c r="B40" t="s">
        <v>12</v>
      </c>
      <c r="C40" t="s">
        <v>21</v>
      </c>
      <c r="D40">
        <v>-49.95</v>
      </c>
    </row>
    <row r="41" spans="1:4" x14ac:dyDescent="0.25">
      <c r="A41" s="4">
        <v>44267</v>
      </c>
      <c r="B41" t="s">
        <v>12</v>
      </c>
      <c r="C41" t="s">
        <v>2024</v>
      </c>
      <c r="D41">
        <v>0.04</v>
      </c>
    </row>
    <row r="42" spans="1:4" x14ac:dyDescent="0.25">
      <c r="A42" s="4">
        <v>44267</v>
      </c>
      <c r="B42" t="s">
        <v>12</v>
      </c>
      <c r="C42" t="s">
        <v>23</v>
      </c>
      <c r="D42">
        <v>-4619493.7699999996</v>
      </c>
    </row>
    <row r="43" spans="1:4" x14ac:dyDescent="0.25">
      <c r="A43" s="4">
        <v>44267</v>
      </c>
      <c r="B43" t="s">
        <v>12</v>
      </c>
      <c r="C43" t="s">
        <v>15</v>
      </c>
      <c r="D43">
        <v>-2560192.0499999998</v>
      </c>
    </row>
    <row r="44" spans="1:4" x14ac:dyDescent="0.25">
      <c r="A44" s="4">
        <v>44267</v>
      </c>
      <c r="B44" t="s">
        <v>12</v>
      </c>
      <c r="C44" t="s">
        <v>16</v>
      </c>
      <c r="D44">
        <v>-161.62</v>
      </c>
    </row>
    <row r="45" spans="1:4" x14ac:dyDescent="0.25">
      <c r="A45" s="4">
        <v>44267</v>
      </c>
      <c r="B45" t="s">
        <v>12</v>
      </c>
      <c r="C45" t="s">
        <v>17</v>
      </c>
      <c r="D45">
        <v>-555.55999999999995</v>
      </c>
    </row>
    <row r="46" spans="1:4" x14ac:dyDescent="0.25">
      <c r="A46" s="4">
        <v>44267</v>
      </c>
      <c r="B46" t="s">
        <v>12</v>
      </c>
      <c r="C46" t="s">
        <v>18</v>
      </c>
      <c r="D46">
        <v>-55.56</v>
      </c>
    </row>
    <row r="47" spans="1:4" x14ac:dyDescent="0.25">
      <c r="A47" s="4">
        <v>44267</v>
      </c>
      <c r="B47" t="s">
        <v>12</v>
      </c>
      <c r="C47" t="s">
        <v>2025</v>
      </c>
      <c r="D47">
        <v>-9894</v>
      </c>
    </row>
    <row r="48" spans="1:4" x14ac:dyDescent="0.25">
      <c r="A48" s="4">
        <v>44267</v>
      </c>
      <c r="B48" t="s">
        <v>12</v>
      </c>
      <c r="C48" t="s">
        <v>2023</v>
      </c>
      <c r="D48">
        <v>24377.85</v>
      </c>
    </row>
    <row r="49" spans="1:4" x14ac:dyDescent="0.25">
      <c r="A49" s="4">
        <v>44267</v>
      </c>
      <c r="B49" t="s">
        <v>12</v>
      </c>
      <c r="C49" t="s">
        <v>2021</v>
      </c>
      <c r="D49">
        <v>-3.29</v>
      </c>
    </row>
    <row r="50" spans="1:4" x14ac:dyDescent="0.25">
      <c r="A50" s="4">
        <v>44267</v>
      </c>
      <c r="B50" t="s">
        <v>12</v>
      </c>
      <c r="C50" t="s">
        <v>19</v>
      </c>
      <c r="D50">
        <v>-43.83</v>
      </c>
    </row>
    <row r="51" spans="1:4" x14ac:dyDescent="0.25">
      <c r="A51" s="4">
        <v>44267</v>
      </c>
      <c r="B51" t="s">
        <v>12</v>
      </c>
      <c r="C51" t="s">
        <v>20</v>
      </c>
      <c r="D51">
        <v>-2359.7399999999998</v>
      </c>
    </row>
    <row r="52" spans="1:4" x14ac:dyDescent="0.25">
      <c r="A52" s="4">
        <v>44267</v>
      </c>
      <c r="B52" t="s">
        <v>12</v>
      </c>
      <c r="C52" t="s">
        <v>21</v>
      </c>
      <c r="D52">
        <v>-62.44</v>
      </c>
    </row>
    <row r="53" spans="1:4" x14ac:dyDescent="0.25">
      <c r="A53" s="4">
        <v>44270</v>
      </c>
      <c r="B53" t="s">
        <v>12</v>
      </c>
      <c r="C53" t="s">
        <v>2026</v>
      </c>
      <c r="D53">
        <v>0.24</v>
      </c>
    </row>
    <row r="54" spans="1:4" x14ac:dyDescent="0.25">
      <c r="A54" s="4">
        <v>44270</v>
      </c>
      <c r="B54" t="s">
        <v>12</v>
      </c>
      <c r="C54" t="s">
        <v>23</v>
      </c>
      <c r="D54">
        <v>-2560192.0499999998</v>
      </c>
    </row>
    <row r="55" spans="1:4" x14ac:dyDescent="0.25">
      <c r="A55" s="4">
        <v>44270</v>
      </c>
      <c r="B55" t="s">
        <v>12</v>
      </c>
      <c r="C55" t="s">
        <v>15</v>
      </c>
      <c r="D55">
        <v>-3779596.39</v>
      </c>
    </row>
    <row r="56" spans="1:4" x14ac:dyDescent="0.25">
      <c r="A56" s="4">
        <v>44270</v>
      </c>
      <c r="B56" t="s">
        <v>12</v>
      </c>
      <c r="C56" t="s">
        <v>16</v>
      </c>
      <c r="D56">
        <v>-193.95</v>
      </c>
    </row>
    <row r="57" spans="1:4" x14ac:dyDescent="0.25">
      <c r="A57" s="4">
        <v>44270</v>
      </c>
      <c r="B57" t="s">
        <v>12</v>
      </c>
      <c r="C57" t="s">
        <v>17</v>
      </c>
      <c r="D57">
        <v>-666.67</v>
      </c>
    </row>
    <row r="58" spans="1:4" x14ac:dyDescent="0.25">
      <c r="A58" s="4">
        <v>44270</v>
      </c>
      <c r="B58" t="s">
        <v>12</v>
      </c>
      <c r="C58" t="s">
        <v>18</v>
      </c>
      <c r="D58">
        <v>-66.67</v>
      </c>
    </row>
    <row r="59" spans="1:4" x14ac:dyDescent="0.25">
      <c r="A59" s="4">
        <v>44270</v>
      </c>
      <c r="B59" t="s">
        <v>12</v>
      </c>
      <c r="C59" t="s">
        <v>2023</v>
      </c>
      <c r="D59">
        <v>24377.85</v>
      </c>
    </row>
    <row r="60" spans="1:4" x14ac:dyDescent="0.25">
      <c r="A60" s="4">
        <v>44270</v>
      </c>
      <c r="B60" t="s">
        <v>12</v>
      </c>
      <c r="C60" t="s">
        <v>2021</v>
      </c>
      <c r="D60">
        <v>-3.95</v>
      </c>
    </row>
    <row r="61" spans="1:4" x14ac:dyDescent="0.25">
      <c r="A61" s="4">
        <v>44270</v>
      </c>
      <c r="B61" t="s">
        <v>12</v>
      </c>
      <c r="C61" t="s">
        <v>19</v>
      </c>
      <c r="D61">
        <v>-52.6</v>
      </c>
    </row>
    <row r="62" spans="1:4" x14ac:dyDescent="0.25">
      <c r="A62" s="4">
        <v>44270</v>
      </c>
      <c r="B62" t="s">
        <v>12</v>
      </c>
      <c r="C62" t="s">
        <v>20</v>
      </c>
      <c r="D62">
        <v>-2831.96</v>
      </c>
    </row>
    <row r="63" spans="1:4" x14ac:dyDescent="0.25">
      <c r="A63" s="4">
        <v>44270</v>
      </c>
      <c r="B63" t="s">
        <v>12</v>
      </c>
      <c r="C63" t="s">
        <v>21</v>
      </c>
      <c r="D63">
        <v>-74.930000000000007</v>
      </c>
    </row>
    <row r="64" spans="1:4" x14ac:dyDescent="0.25">
      <c r="A64" s="4">
        <v>44271</v>
      </c>
      <c r="B64" t="s">
        <v>12</v>
      </c>
      <c r="C64" t="s">
        <v>23</v>
      </c>
      <c r="D64">
        <v>-3779596.39</v>
      </c>
    </row>
    <row r="65" spans="1:4" x14ac:dyDescent="0.25">
      <c r="A65" s="4">
        <v>44271</v>
      </c>
      <c r="B65" t="s">
        <v>12</v>
      </c>
      <c r="C65" t="s">
        <v>15</v>
      </c>
      <c r="D65">
        <v>-3954368.78</v>
      </c>
    </row>
    <row r="66" spans="1:4" x14ac:dyDescent="0.25">
      <c r="A66" s="4">
        <v>44271</v>
      </c>
      <c r="B66" t="s">
        <v>12</v>
      </c>
      <c r="C66" t="s">
        <v>16</v>
      </c>
      <c r="D66">
        <v>-226.27</v>
      </c>
    </row>
    <row r="67" spans="1:4" x14ac:dyDescent="0.25">
      <c r="A67" s="4">
        <v>44271</v>
      </c>
      <c r="B67" t="s">
        <v>12</v>
      </c>
      <c r="C67" t="s">
        <v>17</v>
      </c>
      <c r="D67">
        <v>-777.78</v>
      </c>
    </row>
    <row r="68" spans="1:4" x14ac:dyDescent="0.25">
      <c r="A68" s="4">
        <v>44271</v>
      </c>
      <c r="B68" t="s">
        <v>12</v>
      </c>
      <c r="C68" t="s">
        <v>18</v>
      </c>
      <c r="D68">
        <v>-77.78</v>
      </c>
    </row>
    <row r="69" spans="1:4" x14ac:dyDescent="0.25">
      <c r="A69" s="4">
        <v>44271</v>
      </c>
      <c r="B69" t="s">
        <v>12</v>
      </c>
      <c r="C69" t="s">
        <v>2023</v>
      </c>
      <c r="D69">
        <v>24377.85</v>
      </c>
    </row>
    <row r="70" spans="1:4" x14ac:dyDescent="0.25">
      <c r="A70" s="4">
        <v>44271</v>
      </c>
      <c r="B70" t="s">
        <v>12</v>
      </c>
      <c r="C70" t="s">
        <v>2021</v>
      </c>
      <c r="D70">
        <v>-4.87</v>
      </c>
    </row>
    <row r="71" spans="1:4" x14ac:dyDescent="0.25">
      <c r="A71" s="4">
        <v>44271</v>
      </c>
      <c r="B71" t="s">
        <v>12</v>
      </c>
      <c r="C71" t="s">
        <v>19</v>
      </c>
      <c r="D71">
        <v>-64.92</v>
      </c>
    </row>
    <row r="72" spans="1:4" x14ac:dyDescent="0.25">
      <c r="A72" s="4">
        <v>44271</v>
      </c>
      <c r="B72" t="s">
        <v>12</v>
      </c>
      <c r="C72" t="s">
        <v>20</v>
      </c>
      <c r="D72">
        <v>-3495.26</v>
      </c>
    </row>
    <row r="73" spans="1:4" x14ac:dyDescent="0.25">
      <c r="A73" s="4">
        <v>44271</v>
      </c>
      <c r="B73" t="s">
        <v>12</v>
      </c>
      <c r="C73" t="s">
        <v>21</v>
      </c>
      <c r="D73">
        <v>-92.49</v>
      </c>
    </row>
    <row r="74" spans="1:4" x14ac:dyDescent="0.25">
      <c r="A74" s="4">
        <v>44272</v>
      </c>
      <c r="B74" t="s">
        <v>12</v>
      </c>
      <c r="C74" t="s">
        <v>23</v>
      </c>
      <c r="D74">
        <v>-3954368.78</v>
      </c>
    </row>
    <row r="75" spans="1:4" x14ac:dyDescent="0.25">
      <c r="A75" s="4">
        <v>44272</v>
      </c>
      <c r="B75" t="s">
        <v>12</v>
      </c>
      <c r="C75" t="s">
        <v>15</v>
      </c>
      <c r="D75">
        <v>-1711934.94</v>
      </c>
    </row>
    <row r="76" spans="1:4" x14ac:dyDescent="0.25">
      <c r="A76" s="4">
        <v>44272</v>
      </c>
      <c r="B76" t="s">
        <v>12</v>
      </c>
      <c r="C76" t="s">
        <v>16</v>
      </c>
      <c r="D76">
        <v>-258.58999999999997</v>
      </c>
    </row>
    <row r="77" spans="1:4" x14ac:dyDescent="0.25">
      <c r="A77" s="4">
        <v>44272</v>
      </c>
      <c r="B77" t="s">
        <v>12</v>
      </c>
      <c r="C77" t="s">
        <v>17</v>
      </c>
      <c r="D77">
        <v>-888.89</v>
      </c>
    </row>
    <row r="78" spans="1:4" x14ac:dyDescent="0.25">
      <c r="A78" s="4">
        <v>44272</v>
      </c>
      <c r="B78" t="s">
        <v>12</v>
      </c>
      <c r="C78" t="s">
        <v>18</v>
      </c>
      <c r="D78">
        <v>-88.89</v>
      </c>
    </row>
    <row r="79" spans="1:4" x14ac:dyDescent="0.25">
      <c r="A79" s="4">
        <v>44272</v>
      </c>
      <c r="B79" t="s">
        <v>12</v>
      </c>
      <c r="C79" t="s">
        <v>2025</v>
      </c>
      <c r="D79">
        <v>-4197.87</v>
      </c>
    </row>
    <row r="80" spans="1:4" x14ac:dyDescent="0.25">
      <c r="A80" s="4">
        <v>44272</v>
      </c>
      <c r="B80" t="s">
        <v>12</v>
      </c>
      <c r="C80" t="s">
        <v>2021</v>
      </c>
      <c r="D80">
        <v>-6.06</v>
      </c>
    </row>
    <row r="81" spans="1:4" x14ac:dyDescent="0.25">
      <c r="A81" s="4">
        <v>44272</v>
      </c>
      <c r="B81" t="s">
        <v>12</v>
      </c>
      <c r="C81" t="s">
        <v>19</v>
      </c>
      <c r="D81">
        <v>-80.8</v>
      </c>
    </row>
    <row r="82" spans="1:4" x14ac:dyDescent="0.25">
      <c r="A82" s="4">
        <v>44272</v>
      </c>
      <c r="B82" t="s">
        <v>12</v>
      </c>
      <c r="C82" t="s">
        <v>20</v>
      </c>
      <c r="D82">
        <v>-4350.26</v>
      </c>
    </row>
    <row r="83" spans="1:4" x14ac:dyDescent="0.25">
      <c r="A83" s="4">
        <v>44272</v>
      </c>
      <c r="B83" t="s">
        <v>12</v>
      </c>
      <c r="C83" t="s">
        <v>21</v>
      </c>
      <c r="D83">
        <v>-115.12</v>
      </c>
    </row>
    <row r="84" spans="1:4" x14ac:dyDescent="0.25">
      <c r="A84" s="4">
        <v>44273</v>
      </c>
      <c r="B84" t="s">
        <v>12</v>
      </c>
      <c r="C84" t="s">
        <v>2027</v>
      </c>
      <c r="D84">
        <v>0.11</v>
      </c>
    </row>
    <row r="85" spans="1:4" x14ac:dyDescent="0.25">
      <c r="A85" s="4">
        <v>44273</v>
      </c>
      <c r="B85" t="s">
        <v>12</v>
      </c>
      <c r="C85" t="s">
        <v>23</v>
      </c>
      <c r="D85">
        <v>-1711934.94</v>
      </c>
    </row>
    <row r="86" spans="1:4" x14ac:dyDescent="0.25">
      <c r="A86" s="4">
        <v>44273</v>
      </c>
      <c r="B86" t="s">
        <v>12</v>
      </c>
      <c r="C86" t="s">
        <v>15</v>
      </c>
      <c r="D86">
        <v>-2173440.65</v>
      </c>
    </row>
    <row r="87" spans="1:4" x14ac:dyDescent="0.25">
      <c r="A87" s="4">
        <v>44273</v>
      </c>
      <c r="B87" t="s">
        <v>12</v>
      </c>
      <c r="C87" t="s">
        <v>16</v>
      </c>
      <c r="D87">
        <v>-290.92</v>
      </c>
    </row>
    <row r="88" spans="1:4" x14ac:dyDescent="0.25">
      <c r="A88" s="4">
        <v>44273</v>
      </c>
      <c r="B88" t="s">
        <v>12</v>
      </c>
      <c r="C88" t="s">
        <v>17</v>
      </c>
      <c r="D88">
        <v>-1000</v>
      </c>
    </row>
    <row r="89" spans="1:4" x14ac:dyDescent="0.25">
      <c r="A89" s="4">
        <v>44273</v>
      </c>
      <c r="B89" t="s">
        <v>12</v>
      </c>
      <c r="C89" t="s">
        <v>18</v>
      </c>
      <c r="D89">
        <v>-100</v>
      </c>
    </row>
    <row r="90" spans="1:4" x14ac:dyDescent="0.25">
      <c r="A90" s="4">
        <v>44273</v>
      </c>
      <c r="B90" t="s">
        <v>12</v>
      </c>
      <c r="C90" t="s">
        <v>2025</v>
      </c>
      <c r="D90">
        <v>-9870.57</v>
      </c>
    </row>
    <row r="91" spans="1:4" x14ac:dyDescent="0.25">
      <c r="A91" s="4">
        <v>44273</v>
      </c>
      <c r="B91" t="s">
        <v>12</v>
      </c>
      <c r="C91" t="s">
        <v>2021</v>
      </c>
      <c r="D91">
        <v>-7.26</v>
      </c>
    </row>
    <row r="92" spans="1:4" x14ac:dyDescent="0.25">
      <c r="A92" s="4">
        <v>44273</v>
      </c>
      <c r="B92" t="s">
        <v>12</v>
      </c>
      <c r="C92" t="s">
        <v>19</v>
      </c>
      <c r="D92">
        <v>-96.69</v>
      </c>
    </row>
    <row r="93" spans="1:4" x14ac:dyDescent="0.25">
      <c r="A93" s="4">
        <v>44273</v>
      </c>
      <c r="B93" t="s">
        <v>12</v>
      </c>
      <c r="C93" t="s">
        <v>20</v>
      </c>
      <c r="D93">
        <v>-5205.97</v>
      </c>
    </row>
    <row r="94" spans="1:4" x14ac:dyDescent="0.25">
      <c r="A94" s="4">
        <v>44273</v>
      </c>
      <c r="B94" t="s">
        <v>12</v>
      </c>
      <c r="C94" t="s">
        <v>21</v>
      </c>
      <c r="D94">
        <v>-137.76</v>
      </c>
    </row>
    <row r="95" spans="1:4" x14ac:dyDescent="0.25">
      <c r="A95" s="4">
        <v>44274</v>
      </c>
      <c r="B95" t="s">
        <v>12</v>
      </c>
      <c r="C95" t="s">
        <v>2027</v>
      </c>
      <c r="D95">
        <v>0.11</v>
      </c>
    </row>
    <row r="96" spans="1:4" x14ac:dyDescent="0.25">
      <c r="A96" s="4">
        <v>44274</v>
      </c>
      <c r="B96" t="s">
        <v>12</v>
      </c>
      <c r="C96" t="s">
        <v>2028</v>
      </c>
      <c r="D96">
        <v>0.37</v>
      </c>
    </row>
    <row r="97" spans="1:4" x14ac:dyDescent="0.25">
      <c r="A97" s="4">
        <v>44274</v>
      </c>
      <c r="B97" t="s">
        <v>12</v>
      </c>
      <c r="C97" t="s">
        <v>23</v>
      </c>
      <c r="D97">
        <v>-2173440.65</v>
      </c>
    </row>
    <row r="98" spans="1:4" x14ac:dyDescent="0.25">
      <c r="A98" s="4">
        <v>44274</v>
      </c>
      <c r="B98" t="s">
        <v>12</v>
      </c>
      <c r="C98" t="s">
        <v>15</v>
      </c>
      <c r="D98">
        <v>-2022182.78</v>
      </c>
    </row>
    <row r="99" spans="1:4" x14ac:dyDescent="0.25">
      <c r="A99" s="4">
        <v>44274</v>
      </c>
      <c r="B99" t="s">
        <v>12</v>
      </c>
      <c r="C99" t="s">
        <v>16</v>
      </c>
      <c r="D99">
        <v>-323.24</v>
      </c>
    </row>
    <row r="100" spans="1:4" x14ac:dyDescent="0.25">
      <c r="A100" s="4">
        <v>44274</v>
      </c>
      <c r="B100" t="s">
        <v>12</v>
      </c>
      <c r="C100" t="s">
        <v>17</v>
      </c>
      <c r="D100">
        <v>-1111.1099999999999</v>
      </c>
    </row>
    <row r="101" spans="1:4" x14ac:dyDescent="0.25">
      <c r="A101" s="4">
        <v>44274</v>
      </c>
      <c r="B101" t="s">
        <v>12</v>
      </c>
      <c r="C101" t="s">
        <v>18</v>
      </c>
      <c r="D101">
        <v>-111.11</v>
      </c>
    </row>
    <row r="102" spans="1:4" x14ac:dyDescent="0.25">
      <c r="A102" s="4">
        <v>44274</v>
      </c>
      <c r="B102" t="s">
        <v>12</v>
      </c>
      <c r="C102" t="s">
        <v>2025</v>
      </c>
      <c r="D102">
        <v>-12488.16</v>
      </c>
    </row>
    <row r="103" spans="1:4" x14ac:dyDescent="0.25">
      <c r="A103" s="4">
        <v>44274</v>
      </c>
      <c r="B103" t="s">
        <v>12</v>
      </c>
      <c r="C103" t="s">
        <v>2029</v>
      </c>
      <c r="D103">
        <v>2533.94</v>
      </c>
    </row>
    <row r="104" spans="1:4" x14ac:dyDescent="0.25">
      <c r="A104" s="4">
        <v>44274</v>
      </c>
      <c r="B104" t="s">
        <v>12</v>
      </c>
      <c r="C104" t="s">
        <v>2021</v>
      </c>
      <c r="D104">
        <v>-8.4499999999999993</v>
      </c>
    </row>
    <row r="105" spans="1:4" x14ac:dyDescent="0.25">
      <c r="A105" s="4">
        <v>44274</v>
      </c>
      <c r="B105" t="s">
        <v>12</v>
      </c>
      <c r="C105" t="s">
        <v>19</v>
      </c>
      <c r="D105">
        <v>-112.6</v>
      </c>
    </row>
    <row r="106" spans="1:4" x14ac:dyDescent="0.25">
      <c r="A106" s="4">
        <v>44274</v>
      </c>
      <c r="B106" t="s">
        <v>12</v>
      </c>
      <c r="C106" t="s">
        <v>20</v>
      </c>
      <c r="D106">
        <v>-6062.41</v>
      </c>
    </row>
    <row r="107" spans="1:4" x14ac:dyDescent="0.25">
      <c r="A107" s="4">
        <v>44274</v>
      </c>
      <c r="B107" t="s">
        <v>12</v>
      </c>
      <c r="C107" t="s">
        <v>21</v>
      </c>
      <c r="D107">
        <v>-160.43</v>
      </c>
    </row>
    <row r="108" spans="1:4" x14ac:dyDescent="0.25">
      <c r="A108" s="4">
        <v>44277</v>
      </c>
      <c r="B108" t="s">
        <v>12</v>
      </c>
      <c r="C108" t="s">
        <v>2028</v>
      </c>
      <c r="D108">
        <v>0.37</v>
      </c>
    </row>
    <row r="109" spans="1:4" x14ac:dyDescent="0.25">
      <c r="A109" s="4">
        <v>44277</v>
      </c>
      <c r="B109" t="s">
        <v>12</v>
      </c>
      <c r="C109" t="s">
        <v>2030</v>
      </c>
      <c r="D109">
        <v>0.34</v>
      </c>
    </row>
    <row r="110" spans="1:4" x14ac:dyDescent="0.25">
      <c r="A110" s="4">
        <v>44277</v>
      </c>
      <c r="B110" t="s">
        <v>12</v>
      </c>
      <c r="C110" t="s">
        <v>23</v>
      </c>
      <c r="D110">
        <v>-2022182.78</v>
      </c>
    </row>
    <row r="111" spans="1:4" x14ac:dyDescent="0.25">
      <c r="A111" s="4">
        <v>44277</v>
      </c>
      <c r="B111" t="s">
        <v>12</v>
      </c>
      <c r="C111" t="s">
        <v>15</v>
      </c>
      <c r="D111">
        <v>-1531724.64</v>
      </c>
    </row>
    <row r="112" spans="1:4" x14ac:dyDescent="0.25">
      <c r="A112" s="4">
        <v>44277</v>
      </c>
      <c r="B112" t="s">
        <v>12</v>
      </c>
      <c r="C112" t="s">
        <v>16</v>
      </c>
      <c r="D112">
        <v>-355.57</v>
      </c>
    </row>
    <row r="113" spans="1:4" x14ac:dyDescent="0.25">
      <c r="A113" s="4">
        <v>44277</v>
      </c>
      <c r="B113" t="s">
        <v>12</v>
      </c>
      <c r="C113" t="s">
        <v>17</v>
      </c>
      <c r="D113">
        <v>-1222.22</v>
      </c>
    </row>
    <row r="114" spans="1:4" x14ac:dyDescent="0.25">
      <c r="A114" s="4">
        <v>44277</v>
      </c>
      <c r="B114" t="s">
        <v>12</v>
      </c>
      <c r="C114" t="s">
        <v>18</v>
      </c>
      <c r="D114">
        <v>-122.22</v>
      </c>
    </row>
    <row r="115" spans="1:4" x14ac:dyDescent="0.25">
      <c r="A115" s="4">
        <v>44277</v>
      </c>
      <c r="B115" t="s">
        <v>12</v>
      </c>
      <c r="C115" t="s">
        <v>2025</v>
      </c>
      <c r="D115">
        <v>-4914.93</v>
      </c>
    </row>
    <row r="116" spans="1:4" x14ac:dyDescent="0.25">
      <c r="A116" s="4">
        <v>44277</v>
      </c>
      <c r="B116" t="s">
        <v>12</v>
      </c>
      <c r="C116" t="s">
        <v>2029</v>
      </c>
      <c r="D116">
        <v>2533.94</v>
      </c>
    </row>
    <row r="117" spans="1:4" x14ac:dyDescent="0.25">
      <c r="A117" s="4">
        <v>44277</v>
      </c>
      <c r="B117" t="s">
        <v>12</v>
      </c>
      <c r="C117" t="s">
        <v>2021</v>
      </c>
      <c r="D117">
        <v>-9.64</v>
      </c>
    </row>
    <row r="118" spans="1:4" x14ac:dyDescent="0.25">
      <c r="A118" s="4">
        <v>44277</v>
      </c>
      <c r="B118" t="s">
        <v>12</v>
      </c>
      <c r="C118" t="s">
        <v>19</v>
      </c>
      <c r="D118">
        <v>-128.55000000000001</v>
      </c>
    </row>
    <row r="119" spans="1:4" x14ac:dyDescent="0.25">
      <c r="A119" s="4">
        <v>44277</v>
      </c>
      <c r="B119" t="s">
        <v>12</v>
      </c>
      <c r="C119" t="s">
        <v>20</v>
      </c>
      <c r="D119">
        <v>-6921.1</v>
      </c>
    </row>
    <row r="120" spans="1:4" x14ac:dyDescent="0.25">
      <c r="A120" s="4">
        <v>44277</v>
      </c>
      <c r="B120" t="s">
        <v>12</v>
      </c>
      <c r="C120" t="s">
        <v>21</v>
      </c>
      <c r="D120">
        <v>-183.16</v>
      </c>
    </row>
    <row r="121" spans="1:4" x14ac:dyDescent="0.25">
      <c r="A121" s="4">
        <v>44278</v>
      </c>
      <c r="B121" t="s">
        <v>12</v>
      </c>
      <c r="C121" t="s">
        <v>2030</v>
      </c>
      <c r="D121">
        <v>0.34</v>
      </c>
    </row>
    <row r="122" spans="1:4" x14ac:dyDescent="0.25">
      <c r="A122" s="4">
        <v>44278</v>
      </c>
      <c r="B122" t="s">
        <v>12</v>
      </c>
      <c r="C122" t="s">
        <v>2031</v>
      </c>
      <c r="D122">
        <v>0.47</v>
      </c>
    </row>
    <row r="123" spans="1:4" x14ac:dyDescent="0.25">
      <c r="A123" s="4">
        <v>44278</v>
      </c>
      <c r="B123" t="s">
        <v>12</v>
      </c>
      <c r="C123" t="s">
        <v>23</v>
      </c>
      <c r="D123">
        <v>-1531724.64</v>
      </c>
    </row>
    <row r="124" spans="1:4" x14ac:dyDescent="0.25">
      <c r="A124" s="4">
        <v>44278</v>
      </c>
      <c r="B124" t="s">
        <v>12</v>
      </c>
      <c r="C124" t="s">
        <v>15</v>
      </c>
      <c r="D124">
        <v>-190933.13</v>
      </c>
    </row>
    <row r="125" spans="1:4" x14ac:dyDescent="0.25">
      <c r="A125" s="4">
        <v>44278</v>
      </c>
      <c r="B125" t="s">
        <v>12</v>
      </c>
      <c r="C125" t="s">
        <v>16</v>
      </c>
      <c r="D125">
        <v>-387.89</v>
      </c>
    </row>
    <row r="126" spans="1:4" x14ac:dyDescent="0.25">
      <c r="A126" s="4">
        <v>44278</v>
      </c>
      <c r="B126" t="s">
        <v>12</v>
      </c>
      <c r="C126" t="s">
        <v>17</v>
      </c>
      <c r="D126">
        <v>-1333.33</v>
      </c>
    </row>
    <row r="127" spans="1:4" x14ac:dyDescent="0.25">
      <c r="A127" s="4">
        <v>44278</v>
      </c>
      <c r="B127" t="s">
        <v>12</v>
      </c>
      <c r="C127" t="s">
        <v>18</v>
      </c>
      <c r="D127">
        <v>-133.33000000000001</v>
      </c>
    </row>
    <row r="128" spans="1:4" x14ac:dyDescent="0.25">
      <c r="A128" s="4">
        <v>44278</v>
      </c>
      <c r="B128" t="s">
        <v>12</v>
      </c>
      <c r="C128" t="s">
        <v>2025</v>
      </c>
      <c r="D128">
        <v>-9908.99</v>
      </c>
    </row>
    <row r="129" spans="1:4" x14ac:dyDescent="0.25">
      <c r="A129" s="4">
        <v>44278</v>
      </c>
      <c r="B129" t="s">
        <v>12</v>
      </c>
      <c r="C129" t="s">
        <v>2029</v>
      </c>
      <c r="D129">
        <v>2533.94</v>
      </c>
    </row>
    <row r="130" spans="1:4" x14ac:dyDescent="0.25">
      <c r="A130" s="4">
        <v>44278</v>
      </c>
      <c r="B130" t="s">
        <v>12</v>
      </c>
      <c r="C130" t="s">
        <v>2021</v>
      </c>
      <c r="D130">
        <v>-10.84</v>
      </c>
    </row>
    <row r="131" spans="1:4" x14ac:dyDescent="0.25">
      <c r="A131" s="4">
        <v>44278</v>
      </c>
      <c r="B131" t="s">
        <v>12</v>
      </c>
      <c r="C131" t="s">
        <v>19</v>
      </c>
      <c r="D131">
        <v>-144.44</v>
      </c>
    </row>
    <row r="132" spans="1:4" x14ac:dyDescent="0.25">
      <c r="A132" s="4">
        <v>44278</v>
      </c>
      <c r="B132" t="s">
        <v>12</v>
      </c>
      <c r="C132" t="s">
        <v>20</v>
      </c>
      <c r="D132">
        <v>-7776.72</v>
      </c>
    </row>
    <row r="133" spans="1:4" x14ac:dyDescent="0.25">
      <c r="A133" s="4">
        <v>44278</v>
      </c>
      <c r="B133" t="s">
        <v>12</v>
      </c>
      <c r="C133" t="s">
        <v>21</v>
      </c>
      <c r="D133">
        <v>-205.8</v>
      </c>
    </row>
    <row r="134" spans="1:4" x14ac:dyDescent="0.25">
      <c r="A134" s="4">
        <v>44279</v>
      </c>
      <c r="B134" t="s">
        <v>12</v>
      </c>
      <c r="C134" t="s">
        <v>2031</v>
      </c>
      <c r="D134">
        <v>0.47</v>
      </c>
    </row>
    <row r="135" spans="1:4" x14ac:dyDescent="0.25">
      <c r="A135" s="4">
        <v>44279</v>
      </c>
      <c r="B135" t="s">
        <v>12</v>
      </c>
      <c r="C135" t="s">
        <v>2032</v>
      </c>
      <c r="D135">
        <v>0.46</v>
      </c>
    </row>
    <row r="136" spans="1:4" x14ac:dyDescent="0.25">
      <c r="A136" s="4">
        <v>44279</v>
      </c>
      <c r="B136" t="s">
        <v>12</v>
      </c>
      <c r="C136" t="s">
        <v>23</v>
      </c>
      <c r="D136">
        <v>-190933.13</v>
      </c>
    </row>
    <row r="137" spans="1:4" x14ac:dyDescent="0.25">
      <c r="A137" s="4">
        <v>44279</v>
      </c>
      <c r="B137" t="s">
        <v>12</v>
      </c>
      <c r="C137" t="s">
        <v>15</v>
      </c>
      <c r="D137">
        <v>-635083.17000000004</v>
      </c>
    </row>
    <row r="138" spans="1:4" x14ac:dyDescent="0.25">
      <c r="A138" s="4">
        <v>44279</v>
      </c>
      <c r="B138" t="s">
        <v>12</v>
      </c>
      <c r="C138" t="s">
        <v>16</v>
      </c>
      <c r="D138">
        <v>-420.22</v>
      </c>
    </row>
    <row r="139" spans="1:4" x14ac:dyDescent="0.25">
      <c r="A139" s="4">
        <v>44279</v>
      </c>
      <c r="B139" t="s">
        <v>12</v>
      </c>
      <c r="C139" t="s">
        <v>17</v>
      </c>
      <c r="D139">
        <v>-1444.44</v>
      </c>
    </row>
    <row r="140" spans="1:4" x14ac:dyDescent="0.25">
      <c r="A140" s="4">
        <v>44279</v>
      </c>
      <c r="B140" t="s">
        <v>12</v>
      </c>
      <c r="C140" t="s">
        <v>18</v>
      </c>
      <c r="D140">
        <v>-144.44</v>
      </c>
    </row>
    <row r="141" spans="1:4" x14ac:dyDescent="0.25">
      <c r="A141" s="4">
        <v>44279</v>
      </c>
      <c r="B141" t="s">
        <v>12</v>
      </c>
      <c r="C141" t="s">
        <v>2025</v>
      </c>
      <c r="D141">
        <v>-28874.38</v>
      </c>
    </row>
    <row r="142" spans="1:4" x14ac:dyDescent="0.25">
      <c r="A142" s="4">
        <v>44279</v>
      </c>
      <c r="B142" t="s">
        <v>12</v>
      </c>
      <c r="C142" t="s">
        <v>2029</v>
      </c>
      <c r="D142">
        <v>2533.94</v>
      </c>
    </row>
    <row r="143" spans="1:4" x14ac:dyDescent="0.25">
      <c r="A143" s="4">
        <v>44279</v>
      </c>
      <c r="B143" t="s">
        <v>12</v>
      </c>
      <c r="C143" t="s">
        <v>2021</v>
      </c>
      <c r="D143">
        <v>-12.61</v>
      </c>
    </row>
    <row r="144" spans="1:4" x14ac:dyDescent="0.25">
      <c r="A144" s="4">
        <v>44279</v>
      </c>
      <c r="B144" t="s">
        <v>12</v>
      </c>
      <c r="C144" t="s">
        <v>19</v>
      </c>
      <c r="D144">
        <v>-168.11</v>
      </c>
    </row>
    <row r="145" spans="1:4" x14ac:dyDescent="0.25">
      <c r="A145" s="4">
        <v>44279</v>
      </c>
      <c r="B145" t="s">
        <v>12</v>
      </c>
      <c r="C145" t="s">
        <v>20</v>
      </c>
      <c r="D145">
        <v>-9051.44</v>
      </c>
    </row>
    <row r="146" spans="1:4" x14ac:dyDescent="0.25">
      <c r="A146" s="4">
        <v>44279</v>
      </c>
      <c r="B146" t="s">
        <v>12</v>
      </c>
      <c r="C146" t="s">
        <v>21</v>
      </c>
      <c r="D146">
        <v>-239.54</v>
      </c>
    </row>
    <row r="147" spans="1:4" x14ac:dyDescent="0.25">
      <c r="A147" s="4">
        <v>44280</v>
      </c>
      <c r="B147" t="s">
        <v>12</v>
      </c>
      <c r="C147" t="s">
        <v>2032</v>
      </c>
      <c r="D147">
        <v>0.46</v>
      </c>
    </row>
    <row r="148" spans="1:4" x14ac:dyDescent="0.25">
      <c r="A148" s="4">
        <v>44280</v>
      </c>
      <c r="B148" t="s">
        <v>12</v>
      </c>
      <c r="C148" t="s">
        <v>2033</v>
      </c>
      <c r="D148">
        <v>0.35</v>
      </c>
    </row>
    <row r="149" spans="1:4" x14ac:dyDescent="0.25">
      <c r="A149" s="4">
        <v>44280</v>
      </c>
      <c r="B149" t="s">
        <v>12</v>
      </c>
      <c r="C149" t="s">
        <v>23</v>
      </c>
      <c r="D149">
        <v>-635083.17000000004</v>
      </c>
    </row>
    <row r="150" spans="1:4" x14ac:dyDescent="0.25">
      <c r="A150" s="4">
        <v>44280</v>
      </c>
      <c r="B150" t="s">
        <v>12</v>
      </c>
      <c r="C150" t="s">
        <v>15</v>
      </c>
      <c r="D150">
        <v>-1592718.36</v>
      </c>
    </row>
    <row r="151" spans="1:4" x14ac:dyDescent="0.25">
      <c r="A151" s="4">
        <v>44280</v>
      </c>
      <c r="B151" t="s">
        <v>12</v>
      </c>
      <c r="C151" t="s">
        <v>16</v>
      </c>
      <c r="D151">
        <v>-452.54</v>
      </c>
    </row>
    <row r="152" spans="1:4" x14ac:dyDescent="0.25">
      <c r="A152" s="4">
        <v>44280</v>
      </c>
      <c r="B152" t="s">
        <v>12</v>
      </c>
      <c r="C152" t="s">
        <v>17</v>
      </c>
      <c r="D152">
        <v>-1555.56</v>
      </c>
    </row>
    <row r="153" spans="1:4" x14ac:dyDescent="0.25">
      <c r="A153" s="4">
        <v>44280</v>
      </c>
      <c r="B153" t="s">
        <v>12</v>
      </c>
      <c r="C153" t="s">
        <v>18</v>
      </c>
      <c r="D153">
        <v>-155.56</v>
      </c>
    </row>
    <row r="154" spans="1:4" x14ac:dyDescent="0.25">
      <c r="A154" s="4">
        <v>44280</v>
      </c>
      <c r="B154" t="s">
        <v>12</v>
      </c>
      <c r="C154" t="s">
        <v>2025</v>
      </c>
      <c r="D154">
        <v>-11120.35</v>
      </c>
    </row>
    <row r="155" spans="1:4" x14ac:dyDescent="0.25">
      <c r="A155" s="4">
        <v>44280</v>
      </c>
      <c r="B155" t="s">
        <v>12</v>
      </c>
      <c r="C155" t="s">
        <v>2021</v>
      </c>
      <c r="D155">
        <v>-14.39</v>
      </c>
    </row>
    <row r="156" spans="1:4" x14ac:dyDescent="0.25">
      <c r="A156" s="4">
        <v>44280</v>
      </c>
      <c r="B156" t="s">
        <v>12</v>
      </c>
      <c r="C156" t="s">
        <v>19</v>
      </c>
      <c r="D156">
        <v>-191.82</v>
      </c>
    </row>
    <row r="157" spans="1:4" x14ac:dyDescent="0.25">
      <c r="A157" s="4">
        <v>44280</v>
      </c>
      <c r="B157" t="s">
        <v>12</v>
      </c>
      <c r="C157" t="s">
        <v>20</v>
      </c>
      <c r="D157">
        <v>-10328.25</v>
      </c>
    </row>
    <row r="158" spans="1:4" x14ac:dyDescent="0.25">
      <c r="A158" s="4">
        <v>44280</v>
      </c>
      <c r="B158" t="s">
        <v>12</v>
      </c>
      <c r="C158" t="s">
        <v>21</v>
      </c>
      <c r="D158">
        <v>-273.33</v>
      </c>
    </row>
    <row r="159" spans="1:4" x14ac:dyDescent="0.25">
      <c r="A159" s="4">
        <v>44281</v>
      </c>
      <c r="B159" t="s">
        <v>12</v>
      </c>
      <c r="C159" t="s">
        <v>2033</v>
      </c>
      <c r="D159">
        <v>0.35</v>
      </c>
    </row>
    <row r="160" spans="1:4" x14ac:dyDescent="0.25">
      <c r="A160" s="4">
        <v>44281</v>
      </c>
      <c r="B160" t="s">
        <v>12</v>
      </c>
      <c r="C160" t="s">
        <v>2034</v>
      </c>
      <c r="D160">
        <v>0.4</v>
      </c>
    </row>
    <row r="161" spans="1:4" x14ac:dyDescent="0.25">
      <c r="A161" s="4">
        <v>44281</v>
      </c>
      <c r="B161" t="s">
        <v>12</v>
      </c>
      <c r="C161" t="s">
        <v>23</v>
      </c>
      <c r="D161">
        <v>-1592718.36</v>
      </c>
    </row>
    <row r="162" spans="1:4" x14ac:dyDescent="0.25">
      <c r="A162" s="4">
        <v>44281</v>
      </c>
      <c r="B162" t="s">
        <v>12</v>
      </c>
      <c r="C162" t="s">
        <v>15</v>
      </c>
      <c r="D162">
        <v>-1196881.17</v>
      </c>
    </row>
    <row r="163" spans="1:4" x14ac:dyDescent="0.25">
      <c r="A163" s="4">
        <v>44281</v>
      </c>
      <c r="B163" t="s">
        <v>12</v>
      </c>
      <c r="C163" t="s">
        <v>16</v>
      </c>
      <c r="D163">
        <v>-484.86</v>
      </c>
    </row>
    <row r="164" spans="1:4" x14ac:dyDescent="0.25">
      <c r="A164" s="4">
        <v>44281</v>
      </c>
      <c r="B164" t="s">
        <v>12</v>
      </c>
      <c r="C164" t="s">
        <v>17</v>
      </c>
      <c r="D164">
        <v>-1666.67</v>
      </c>
    </row>
    <row r="165" spans="1:4" x14ac:dyDescent="0.25">
      <c r="A165" s="4">
        <v>44281</v>
      </c>
      <c r="B165" t="s">
        <v>12</v>
      </c>
      <c r="C165" t="s">
        <v>18</v>
      </c>
      <c r="D165">
        <v>-166.67</v>
      </c>
    </row>
    <row r="166" spans="1:4" x14ac:dyDescent="0.25">
      <c r="A166" s="4">
        <v>44281</v>
      </c>
      <c r="B166" t="s">
        <v>12</v>
      </c>
      <c r="C166" t="s">
        <v>2025</v>
      </c>
      <c r="D166">
        <v>-15049.49</v>
      </c>
    </row>
    <row r="167" spans="1:4" x14ac:dyDescent="0.25">
      <c r="A167" s="4">
        <v>44281</v>
      </c>
      <c r="B167" t="s">
        <v>12</v>
      </c>
      <c r="C167" t="s">
        <v>2021</v>
      </c>
      <c r="D167">
        <v>-16.170000000000002</v>
      </c>
    </row>
    <row r="168" spans="1:4" x14ac:dyDescent="0.25">
      <c r="A168" s="4">
        <v>44281</v>
      </c>
      <c r="B168" t="s">
        <v>12</v>
      </c>
      <c r="C168" t="s">
        <v>19</v>
      </c>
      <c r="D168">
        <v>-215.5</v>
      </c>
    </row>
    <row r="169" spans="1:4" x14ac:dyDescent="0.25">
      <c r="A169" s="4">
        <v>44281</v>
      </c>
      <c r="B169" t="s">
        <v>12</v>
      </c>
      <c r="C169" t="s">
        <v>20</v>
      </c>
      <c r="D169">
        <v>-11603.07</v>
      </c>
    </row>
    <row r="170" spans="1:4" x14ac:dyDescent="0.25">
      <c r="A170" s="4">
        <v>44281</v>
      </c>
      <c r="B170" t="s">
        <v>12</v>
      </c>
      <c r="C170" t="s">
        <v>21</v>
      </c>
      <c r="D170">
        <v>-307.06</v>
      </c>
    </row>
    <row r="171" spans="1:4" x14ac:dyDescent="0.25">
      <c r="A171" s="4">
        <v>44284</v>
      </c>
      <c r="B171" t="s">
        <v>12</v>
      </c>
      <c r="C171" t="s">
        <v>2034</v>
      </c>
      <c r="D171">
        <v>0.4</v>
      </c>
    </row>
    <row r="172" spans="1:4" x14ac:dyDescent="0.25">
      <c r="A172" s="4">
        <v>44284</v>
      </c>
      <c r="B172" t="s">
        <v>12</v>
      </c>
      <c r="C172" t="s">
        <v>2035</v>
      </c>
      <c r="D172">
        <v>0.27</v>
      </c>
    </row>
    <row r="173" spans="1:4" x14ac:dyDescent="0.25">
      <c r="A173" s="4">
        <v>44284</v>
      </c>
      <c r="B173" t="s">
        <v>12</v>
      </c>
      <c r="C173" t="s">
        <v>23</v>
      </c>
      <c r="D173">
        <v>-1196881.17</v>
      </c>
    </row>
    <row r="174" spans="1:4" x14ac:dyDescent="0.25">
      <c r="A174" s="4">
        <v>44284</v>
      </c>
      <c r="B174" t="s">
        <v>12</v>
      </c>
      <c r="C174" t="s">
        <v>15</v>
      </c>
      <c r="D174">
        <v>-1527551.98</v>
      </c>
    </row>
    <row r="175" spans="1:4" x14ac:dyDescent="0.25">
      <c r="A175" s="4">
        <v>44284</v>
      </c>
      <c r="B175" t="s">
        <v>12</v>
      </c>
      <c r="C175" t="s">
        <v>16</v>
      </c>
      <c r="D175">
        <v>-517.19000000000005</v>
      </c>
    </row>
    <row r="176" spans="1:4" x14ac:dyDescent="0.25">
      <c r="A176" s="4">
        <v>44284</v>
      </c>
      <c r="B176" t="s">
        <v>12</v>
      </c>
      <c r="C176" t="s">
        <v>17</v>
      </c>
      <c r="D176">
        <v>-1777.78</v>
      </c>
    </row>
    <row r="177" spans="1:4" x14ac:dyDescent="0.25">
      <c r="A177" s="4">
        <v>44284</v>
      </c>
      <c r="B177" t="s">
        <v>12</v>
      </c>
      <c r="C177" t="s">
        <v>18</v>
      </c>
      <c r="D177">
        <v>-177.78</v>
      </c>
    </row>
    <row r="178" spans="1:4" x14ac:dyDescent="0.25">
      <c r="A178" s="4">
        <v>44284</v>
      </c>
      <c r="B178" t="s">
        <v>12</v>
      </c>
      <c r="C178" t="s">
        <v>2025</v>
      </c>
      <c r="D178">
        <v>-16883.900000000001</v>
      </c>
    </row>
    <row r="179" spans="1:4" x14ac:dyDescent="0.25">
      <c r="A179" s="4">
        <v>44284</v>
      </c>
      <c r="B179" t="s">
        <v>12</v>
      </c>
      <c r="C179" t="s">
        <v>2021</v>
      </c>
      <c r="D179">
        <v>-17.940000000000001</v>
      </c>
    </row>
    <row r="180" spans="1:4" x14ac:dyDescent="0.25">
      <c r="A180" s="4">
        <v>44284</v>
      </c>
      <c r="B180" t="s">
        <v>12</v>
      </c>
      <c r="C180" t="s">
        <v>19</v>
      </c>
      <c r="D180">
        <v>-239.2</v>
      </c>
    </row>
    <row r="181" spans="1:4" x14ac:dyDescent="0.25">
      <c r="A181" s="4">
        <v>44284</v>
      </c>
      <c r="B181" t="s">
        <v>12</v>
      </c>
      <c r="C181" t="s">
        <v>20</v>
      </c>
      <c r="D181">
        <v>-12879.1</v>
      </c>
    </row>
    <row r="182" spans="1:4" x14ac:dyDescent="0.25">
      <c r="A182" s="4">
        <v>44284</v>
      </c>
      <c r="B182" t="s">
        <v>12</v>
      </c>
      <c r="C182" t="s">
        <v>21</v>
      </c>
      <c r="D182">
        <v>-340.84</v>
      </c>
    </row>
    <row r="183" spans="1:4" x14ac:dyDescent="0.25">
      <c r="A183" s="4">
        <v>44285</v>
      </c>
      <c r="B183" t="s">
        <v>12</v>
      </c>
      <c r="C183" t="s">
        <v>2035</v>
      </c>
      <c r="D183">
        <v>0.27</v>
      </c>
    </row>
    <row r="184" spans="1:4" x14ac:dyDescent="0.25">
      <c r="A184" s="4">
        <v>44285</v>
      </c>
      <c r="B184" t="s">
        <v>12</v>
      </c>
      <c r="C184" t="s">
        <v>2036</v>
      </c>
      <c r="D184">
        <v>0.28999999999999998</v>
      </c>
    </row>
    <row r="185" spans="1:4" x14ac:dyDescent="0.25">
      <c r="A185" s="4">
        <v>44285</v>
      </c>
      <c r="B185" t="s">
        <v>12</v>
      </c>
      <c r="C185" t="s">
        <v>23</v>
      </c>
      <c r="D185">
        <v>-1527551.98</v>
      </c>
    </row>
    <row r="186" spans="1:4" x14ac:dyDescent="0.25">
      <c r="A186" s="4">
        <v>44285</v>
      </c>
      <c r="B186" t="s">
        <v>12</v>
      </c>
      <c r="C186" t="s">
        <v>15</v>
      </c>
      <c r="D186">
        <v>-832463.28</v>
      </c>
    </row>
    <row r="187" spans="1:4" x14ac:dyDescent="0.25">
      <c r="A187" s="4">
        <v>44285</v>
      </c>
      <c r="B187" t="s">
        <v>12</v>
      </c>
      <c r="C187" t="s">
        <v>16</v>
      </c>
      <c r="D187">
        <v>-549.51</v>
      </c>
    </row>
    <row r="188" spans="1:4" x14ac:dyDescent="0.25">
      <c r="A188" s="4">
        <v>44285</v>
      </c>
      <c r="B188" t="s">
        <v>12</v>
      </c>
      <c r="C188" t="s">
        <v>17</v>
      </c>
      <c r="D188">
        <v>-1888.89</v>
      </c>
    </row>
    <row r="189" spans="1:4" x14ac:dyDescent="0.25">
      <c r="A189" s="4">
        <v>44285</v>
      </c>
      <c r="B189" t="s">
        <v>12</v>
      </c>
      <c r="C189" t="s">
        <v>18</v>
      </c>
      <c r="D189">
        <v>-188.89</v>
      </c>
    </row>
    <row r="190" spans="1:4" x14ac:dyDescent="0.25">
      <c r="A190" s="4">
        <v>44285</v>
      </c>
      <c r="B190" t="s">
        <v>12</v>
      </c>
      <c r="C190" t="s">
        <v>2025</v>
      </c>
      <c r="D190">
        <v>-16275.97</v>
      </c>
    </row>
    <row r="191" spans="1:4" x14ac:dyDescent="0.25">
      <c r="A191" s="4">
        <v>44285</v>
      </c>
      <c r="B191" t="s">
        <v>12</v>
      </c>
      <c r="C191" t="s">
        <v>2021</v>
      </c>
      <c r="D191">
        <v>-19.72</v>
      </c>
    </row>
    <row r="192" spans="1:4" x14ac:dyDescent="0.25">
      <c r="A192" s="4">
        <v>44285</v>
      </c>
      <c r="B192" t="s">
        <v>12</v>
      </c>
      <c r="C192" t="s">
        <v>19</v>
      </c>
      <c r="D192">
        <v>-262.89999999999998</v>
      </c>
    </row>
    <row r="193" spans="1:4" x14ac:dyDescent="0.25">
      <c r="A193" s="4">
        <v>44285</v>
      </c>
      <c r="B193" t="s">
        <v>12</v>
      </c>
      <c r="C193" t="s">
        <v>20</v>
      </c>
      <c r="D193">
        <v>-14155.5</v>
      </c>
    </row>
    <row r="194" spans="1:4" x14ac:dyDescent="0.25">
      <c r="A194" s="4">
        <v>44285</v>
      </c>
      <c r="B194" t="s">
        <v>12</v>
      </c>
      <c r="C194" t="s">
        <v>21</v>
      </c>
      <c r="D194">
        <v>-374.62</v>
      </c>
    </row>
    <row r="195" spans="1:4" x14ac:dyDescent="0.25">
      <c r="A195" s="4">
        <v>44286</v>
      </c>
      <c r="B195" t="s">
        <v>12</v>
      </c>
      <c r="C195" t="s">
        <v>2036</v>
      </c>
      <c r="D195">
        <v>0.28999999999999998</v>
      </c>
    </row>
    <row r="196" spans="1:4" x14ac:dyDescent="0.25">
      <c r="A196" s="4">
        <v>44286</v>
      </c>
      <c r="B196" t="s">
        <v>12</v>
      </c>
      <c r="C196" t="s">
        <v>2037</v>
      </c>
      <c r="D196">
        <v>7.0000000000000007E-2</v>
      </c>
    </row>
    <row r="197" spans="1:4" x14ac:dyDescent="0.25">
      <c r="A197" s="4">
        <v>44286</v>
      </c>
      <c r="B197" t="s">
        <v>12</v>
      </c>
      <c r="C197" t="s">
        <v>23</v>
      </c>
      <c r="D197">
        <v>-832463.28</v>
      </c>
    </row>
    <row r="198" spans="1:4" x14ac:dyDescent="0.25">
      <c r="A198" s="4">
        <v>44286</v>
      </c>
      <c r="B198" t="s">
        <v>12</v>
      </c>
      <c r="C198" t="s">
        <v>15</v>
      </c>
      <c r="D198">
        <v>-986080.65</v>
      </c>
    </row>
    <row r="199" spans="1:4" x14ac:dyDescent="0.25">
      <c r="A199" s="4">
        <v>44286</v>
      </c>
      <c r="B199" t="s">
        <v>12</v>
      </c>
      <c r="C199" t="s">
        <v>16</v>
      </c>
      <c r="D199">
        <v>-581.84</v>
      </c>
    </row>
    <row r="200" spans="1:4" x14ac:dyDescent="0.25">
      <c r="A200" s="4">
        <v>44286</v>
      </c>
      <c r="B200" t="s">
        <v>12</v>
      </c>
      <c r="C200" t="s">
        <v>17</v>
      </c>
      <c r="D200">
        <v>-2000</v>
      </c>
    </row>
    <row r="201" spans="1:4" x14ac:dyDescent="0.25">
      <c r="A201" s="4">
        <v>44286</v>
      </c>
      <c r="B201" t="s">
        <v>12</v>
      </c>
      <c r="C201" t="s">
        <v>18</v>
      </c>
      <c r="D201">
        <v>-200</v>
      </c>
    </row>
    <row r="202" spans="1:4" x14ac:dyDescent="0.25">
      <c r="A202" s="4">
        <v>44286</v>
      </c>
      <c r="B202" t="s">
        <v>12</v>
      </c>
      <c r="C202" t="s">
        <v>2025</v>
      </c>
      <c r="D202">
        <v>-33059.440000000002</v>
      </c>
    </row>
    <row r="203" spans="1:4" x14ac:dyDescent="0.25">
      <c r="A203" s="4">
        <v>44286</v>
      </c>
      <c r="B203" t="s">
        <v>12</v>
      </c>
      <c r="C203" t="s">
        <v>2038</v>
      </c>
      <c r="D203">
        <v>-21.51</v>
      </c>
    </row>
    <row r="204" spans="1:4" x14ac:dyDescent="0.25">
      <c r="A204" s="4">
        <v>44286</v>
      </c>
      <c r="B204" t="s">
        <v>12</v>
      </c>
      <c r="C204" t="s">
        <v>2039</v>
      </c>
      <c r="D204">
        <v>-286.70999999999998</v>
      </c>
    </row>
    <row r="205" spans="1:4" x14ac:dyDescent="0.25">
      <c r="A205" s="4">
        <v>44286</v>
      </c>
      <c r="B205" t="s">
        <v>12</v>
      </c>
      <c r="C205" t="s">
        <v>2040</v>
      </c>
      <c r="D205">
        <v>-408.54</v>
      </c>
    </row>
    <row r="206" spans="1:4" x14ac:dyDescent="0.25">
      <c r="A206" s="4">
        <v>44286</v>
      </c>
      <c r="B206" t="s">
        <v>12</v>
      </c>
      <c r="C206" t="s">
        <v>2041</v>
      </c>
      <c r="D206">
        <v>-15437.46</v>
      </c>
    </row>
    <row r="207" spans="1:4" x14ac:dyDescent="0.25">
      <c r="A207" s="4">
        <v>44287</v>
      </c>
      <c r="B207" t="s">
        <v>12</v>
      </c>
      <c r="C207" t="s">
        <v>2042</v>
      </c>
      <c r="D207">
        <v>0.02</v>
      </c>
    </row>
    <row r="208" spans="1:4" x14ac:dyDescent="0.25">
      <c r="A208" s="4">
        <v>44287</v>
      </c>
      <c r="B208" t="s">
        <v>12</v>
      </c>
      <c r="C208" t="s">
        <v>2037</v>
      </c>
      <c r="D208">
        <v>7.0000000000000007E-2</v>
      </c>
    </row>
    <row r="209" spans="1:4" x14ac:dyDescent="0.25">
      <c r="A209" s="4">
        <v>44287</v>
      </c>
      <c r="B209" t="s">
        <v>12</v>
      </c>
      <c r="C209" t="s">
        <v>23</v>
      </c>
      <c r="D209">
        <v>-986080.65</v>
      </c>
    </row>
    <row r="210" spans="1:4" x14ac:dyDescent="0.25">
      <c r="A210" s="4">
        <v>44287</v>
      </c>
      <c r="B210" t="s">
        <v>12</v>
      </c>
      <c r="C210" t="s">
        <v>15</v>
      </c>
      <c r="D210">
        <v>-1507860.92</v>
      </c>
    </row>
    <row r="211" spans="1:4" x14ac:dyDescent="0.25">
      <c r="A211" s="4">
        <v>44287</v>
      </c>
      <c r="B211" t="s">
        <v>12</v>
      </c>
      <c r="C211" t="s">
        <v>2043</v>
      </c>
      <c r="D211">
        <v>-2000</v>
      </c>
    </row>
    <row r="212" spans="1:4" x14ac:dyDescent="0.25">
      <c r="A212" s="4">
        <v>44287</v>
      </c>
      <c r="B212" t="s">
        <v>12</v>
      </c>
      <c r="C212" t="s">
        <v>2044</v>
      </c>
      <c r="D212">
        <v>-200</v>
      </c>
    </row>
    <row r="213" spans="1:4" x14ac:dyDescent="0.25">
      <c r="A213" s="4">
        <v>44287</v>
      </c>
      <c r="B213" t="s">
        <v>12</v>
      </c>
      <c r="C213" t="s">
        <v>16</v>
      </c>
      <c r="D213">
        <v>-614.16</v>
      </c>
    </row>
    <row r="214" spans="1:4" x14ac:dyDescent="0.25">
      <c r="A214" s="4">
        <v>44287</v>
      </c>
      <c r="B214" t="s">
        <v>12</v>
      </c>
      <c r="C214" t="s">
        <v>2045</v>
      </c>
      <c r="D214">
        <v>-100</v>
      </c>
    </row>
    <row r="215" spans="1:4" x14ac:dyDescent="0.25">
      <c r="A215" s="4">
        <v>44287</v>
      </c>
      <c r="B215" t="s">
        <v>12</v>
      </c>
      <c r="C215" t="s">
        <v>2046</v>
      </c>
      <c r="D215">
        <v>-10</v>
      </c>
    </row>
    <row r="216" spans="1:4" x14ac:dyDescent="0.25">
      <c r="A216" s="4">
        <v>44287</v>
      </c>
      <c r="B216" t="s">
        <v>12</v>
      </c>
      <c r="C216" t="s">
        <v>2047</v>
      </c>
      <c r="D216">
        <v>-2819.43</v>
      </c>
    </row>
    <row r="217" spans="1:4" x14ac:dyDescent="0.25">
      <c r="A217" s="4">
        <v>44287</v>
      </c>
      <c r="B217" t="s">
        <v>12</v>
      </c>
      <c r="C217" t="s">
        <v>2048</v>
      </c>
      <c r="D217">
        <v>2773.96</v>
      </c>
    </row>
    <row r="218" spans="1:4" x14ac:dyDescent="0.25">
      <c r="A218" s="4">
        <v>44287</v>
      </c>
      <c r="B218" t="s">
        <v>12</v>
      </c>
      <c r="C218" t="s">
        <v>2025</v>
      </c>
      <c r="D218">
        <v>-22933.599999999999</v>
      </c>
    </row>
    <row r="219" spans="1:4" x14ac:dyDescent="0.25">
      <c r="A219" s="4">
        <v>44287</v>
      </c>
      <c r="B219" t="s">
        <v>12</v>
      </c>
      <c r="C219" t="s">
        <v>2049</v>
      </c>
      <c r="D219">
        <v>3033</v>
      </c>
    </row>
    <row r="220" spans="1:4" x14ac:dyDescent="0.25">
      <c r="A220" s="4">
        <v>44287</v>
      </c>
      <c r="B220" t="s">
        <v>12</v>
      </c>
      <c r="C220" t="s">
        <v>2050</v>
      </c>
      <c r="D220">
        <v>22128</v>
      </c>
    </row>
    <row r="221" spans="1:4" x14ac:dyDescent="0.25">
      <c r="A221" s="4">
        <v>44287</v>
      </c>
      <c r="B221" t="s">
        <v>12</v>
      </c>
      <c r="C221" t="s">
        <v>2051</v>
      </c>
      <c r="D221">
        <v>22829.56</v>
      </c>
    </row>
    <row r="222" spans="1:4" x14ac:dyDescent="0.25">
      <c r="A222" s="4">
        <v>44287</v>
      </c>
      <c r="B222" t="s">
        <v>12</v>
      </c>
      <c r="C222" t="s">
        <v>2052</v>
      </c>
      <c r="D222">
        <v>23690.34</v>
      </c>
    </row>
    <row r="223" spans="1:4" x14ac:dyDescent="0.25">
      <c r="A223" s="4">
        <v>44287</v>
      </c>
      <c r="B223" t="s">
        <v>12</v>
      </c>
      <c r="C223" t="s">
        <v>2053</v>
      </c>
      <c r="D223">
        <v>4851.2700000000004</v>
      </c>
    </row>
    <row r="224" spans="1:4" x14ac:dyDescent="0.25">
      <c r="A224" s="4">
        <v>44287</v>
      </c>
      <c r="B224" t="s">
        <v>12</v>
      </c>
      <c r="C224" t="s">
        <v>2054</v>
      </c>
      <c r="D224">
        <v>38552.959999999999</v>
      </c>
    </row>
    <row r="225" spans="1:4" x14ac:dyDescent="0.25">
      <c r="A225" s="4">
        <v>44287</v>
      </c>
      <c r="B225" t="s">
        <v>12</v>
      </c>
      <c r="C225" t="s">
        <v>2055</v>
      </c>
      <c r="D225">
        <v>-21.51</v>
      </c>
    </row>
    <row r="226" spans="1:4" x14ac:dyDescent="0.25">
      <c r="A226" s="4">
        <v>44287</v>
      </c>
      <c r="B226" t="s">
        <v>12</v>
      </c>
      <c r="C226" t="s">
        <v>2021</v>
      </c>
      <c r="D226">
        <v>-1.8</v>
      </c>
    </row>
    <row r="227" spans="1:4" x14ac:dyDescent="0.25">
      <c r="A227" s="4">
        <v>44287</v>
      </c>
      <c r="B227" t="s">
        <v>12</v>
      </c>
      <c r="C227" t="s">
        <v>2056</v>
      </c>
      <c r="D227">
        <v>-408.54</v>
      </c>
    </row>
    <row r="228" spans="1:4" x14ac:dyDescent="0.25">
      <c r="A228" s="4">
        <v>44287</v>
      </c>
      <c r="B228" t="s">
        <v>12</v>
      </c>
      <c r="C228" t="s">
        <v>2057</v>
      </c>
      <c r="D228">
        <v>-286.70999999999998</v>
      </c>
    </row>
    <row r="229" spans="1:4" x14ac:dyDescent="0.25">
      <c r="A229" s="4">
        <v>44287</v>
      </c>
      <c r="B229" t="s">
        <v>12</v>
      </c>
      <c r="C229" t="s">
        <v>19</v>
      </c>
      <c r="D229">
        <v>-23.92</v>
      </c>
    </row>
    <row r="230" spans="1:4" x14ac:dyDescent="0.25">
      <c r="A230" s="4">
        <v>44287</v>
      </c>
      <c r="B230" t="s">
        <v>12</v>
      </c>
      <c r="C230" t="s">
        <v>20</v>
      </c>
      <c r="D230">
        <v>-1287.76</v>
      </c>
    </row>
    <row r="231" spans="1:4" x14ac:dyDescent="0.25">
      <c r="A231" s="4">
        <v>44287</v>
      </c>
      <c r="B231" t="s">
        <v>12</v>
      </c>
      <c r="C231" t="s">
        <v>21</v>
      </c>
      <c r="D231">
        <v>-34.07</v>
      </c>
    </row>
    <row r="232" spans="1:4" x14ac:dyDescent="0.25">
      <c r="A232" s="4">
        <v>44287</v>
      </c>
      <c r="B232" t="s">
        <v>12</v>
      </c>
      <c r="C232" t="s">
        <v>2041</v>
      </c>
      <c r="D232">
        <v>-15437.46</v>
      </c>
    </row>
    <row r="233" spans="1:4" x14ac:dyDescent="0.25">
      <c r="A233" s="4">
        <v>44291</v>
      </c>
      <c r="B233" t="s">
        <v>12</v>
      </c>
      <c r="C233" t="s">
        <v>2042</v>
      </c>
      <c r="D233">
        <v>0.02</v>
      </c>
    </row>
    <row r="234" spans="1:4" x14ac:dyDescent="0.25">
      <c r="A234" s="4">
        <v>44291</v>
      </c>
      <c r="B234" t="s">
        <v>12</v>
      </c>
      <c r="C234" t="s">
        <v>2058</v>
      </c>
      <c r="D234">
        <v>0.09</v>
      </c>
    </row>
    <row r="235" spans="1:4" x14ac:dyDescent="0.25">
      <c r="A235" s="4">
        <v>44291</v>
      </c>
      <c r="B235" t="s">
        <v>12</v>
      </c>
      <c r="C235" t="s">
        <v>23</v>
      </c>
      <c r="D235">
        <v>-1507860.92</v>
      </c>
    </row>
    <row r="236" spans="1:4" x14ac:dyDescent="0.25">
      <c r="A236" s="4">
        <v>44291</v>
      </c>
      <c r="B236" t="s">
        <v>12</v>
      </c>
      <c r="C236" t="s">
        <v>15</v>
      </c>
      <c r="D236">
        <v>-1635167.68</v>
      </c>
    </row>
    <row r="237" spans="1:4" x14ac:dyDescent="0.25">
      <c r="A237" s="4">
        <v>44291</v>
      </c>
      <c r="B237" t="s">
        <v>12</v>
      </c>
      <c r="C237" t="s">
        <v>2043</v>
      </c>
      <c r="D237">
        <v>-2000</v>
      </c>
    </row>
    <row r="238" spans="1:4" x14ac:dyDescent="0.25">
      <c r="A238" s="4">
        <v>44291</v>
      </c>
      <c r="B238" t="s">
        <v>12</v>
      </c>
      <c r="C238" t="s">
        <v>2044</v>
      </c>
      <c r="D238">
        <v>-200</v>
      </c>
    </row>
    <row r="239" spans="1:4" x14ac:dyDescent="0.25">
      <c r="A239" s="4">
        <v>44291</v>
      </c>
      <c r="B239" t="s">
        <v>12</v>
      </c>
      <c r="C239" t="s">
        <v>16</v>
      </c>
      <c r="D239">
        <v>-646.49</v>
      </c>
    </row>
    <row r="240" spans="1:4" x14ac:dyDescent="0.25">
      <c r="A240" s="4">
        <v>44291</v>
      </c>
      <c r="B240" t="s">
        <v>12</v>
      </c>
      <c r="C240" t="s">
        <v>2045</v>
      </c>
      <c r="D240">
        <v>-200</v>
      </c>
    </row>
    <row r="241" spans="1:4" x14ac:dyDescent="0.25">
      <c r="A241" s="4">
        <v>44291</v>
      </c>
      <c r="B241" t="s">
        <v>12</v>
      </c>
      <c r="C241" t="s">
        <v>2046</v>
      </c>
      <c r="D241">
        <v>-20</v>
      </c>
    </row>
    <row r="242" spans="1:4" x14ac:dyDescent="0.25">
      <c r="A242" s="4">
        <v>44291</v>
      </c>
      <c r="B242" t="s">
        <v>12</v>
      </c>
      <c r="C242" t="s">
        <v>2059</v>
      </c>
      <c r="D242">
        <v>-274</v>
      </c>
    </row>
    <row r="243" spans="1:4" x14ac:dyDescent="0.25">
      <c r="A243" s="4">
        <v>44291</v>
      </c>
      <c r="B243" t="s">
        <v>12</v>
      </c>
      <c r="C243" t="s">
        <v>2047</v>
      </c>
      <c r="D243">
        <v>-2819.43</v>
      </c>
    </row>
    <row r="244" spans="1:4" x14ac:dyDescent="0.25">
      <c r="A244" s="4">
        <v>44291</v>
      </c>
      <c r="B244" t="s">
        <v>12</v>
      </c>
      <c r="C244" t="s">
        <v>2060</v>
      </c>
      <c r="D244">
        <v>260.63</v>
      </c>
    </row>
    <row r="245" spans="1:4" x14ac:dyDescent="0.25">
      <c r="A245" s="4">
        <v>44291</v>
      </c>
      <c r="B245" t="s">
        <v>12</v>
      </c>
      <c r="C245" t="s">
        <v>2048</v>
      </c>
      <c r="D245">
        <v>2728.48</v>
      </c>
    </row>
    <row r="246" spans="1:4" x14ac:dyDescent="0.25">
      <c r="A246" s="4">
        <v>44291</v>
      </c>
      <c r="B246" t="s">
        <v>12</v>
      </c>
      <c r="C246" t="s">
        <v>2025</v>
      </c>
      <c r="D246">
        <v>-27584.63</v>
      </c>
    </row>
    <row r="247" spans="1:4" x14ac:dyDescent="0.25">
      <c r="A247" s="4">
        <v>44291</v>
      </c>
      <c r="B247" t="s">
        <v>12</v>
      </c>
      <c r="C247" t="s">
        <v>2061</v>
      </c>
      <c r="D247">
        <v>9312.1200000000008</v>
      </c>
    </row>
    <row r="248" spans="1:4" x14ac:dyDescent="0.25">
      <c r="A248" s="4">
        <v>44291</v>
      </c>
      <c r="B248" t="s">
        <v>12</v>
      </c>
      <c r="C248" t="s">
        <v>2049</v>
      </c>
      <c r="D248">
        <v>3033</v>
      </c>
    </row>
    <row r="249" spans="1:4" x14ac:dyDescent="0.25">
      <c r="A249" s="4">
        <v>44291</v>
      </c>
      <c r="B249" t="s">
        <v>12</v>
      </c>
      <c r="C249" t="s">
        <v>2050</v>
      </c>
      <c r="D249">
        <v>22128</v>
      </c>
    </row>
    <row r="250" spans="1:4" x14ac:dyDescent="0.25">
      <c r="A250" s="4">
        <v>44291</v>
      </c>
      <c r="B250" t="s">
        <v>12</v>
      </c>
      <c r="C250" t="s">
        <v>2051</v>
      </c>
      <c r="D250">
        <v>22829.56</v>
      </c>
    </row>
    <row r="251" spans="1:4" x14ac:dyDescent="0.25">
      <c r="A251" s="4">
        <v>44291</v>
      </c>
      <c r="B251" t="s">
        <v>12</v>
      </c>
      <c r="C251" t="s">
        <v>2052</v>
      </c>
      <c r="D251">
        <v>23690.34</v>
      </c>
    </row>
    <row r="252" spans="1:4" x14ac:dyDescent="0.25">
      <c r="A252" s="4">
        <v>44291</v>
      </c>
      <c r="B252" t="s">
        <v>12</v>
      </c>
      <c r="C252" t="s">
        <v>2062</v>
      </c>
      <c r="D252">
        <v>4851.2700000000004</v>
      </c>
    </row>
    <row r="253" spans="1:4" x14ac:dyDescent="0.25">
      <c r="A253" s="4">
        <v>44291</v>
      </c>
      <c r="B253" t="s">
        <v>12</v>
      </c>
      <c r="C253" t="s">
        <v>2054</v>
      </c>
      <c r="D253">
        <v>38552.959999999999</v>
      </c>
    </row>
    <row r="254" spans="1:4" x14ac:dyDescent="0.25">
      <c r="A254" s="4">
        <v>44291</v>
      </c>
      <c r="B254" t="s">
        <v>12</v>
      </c>
      <c r="C254" t="s">
        <v>2055</v>
      </c>
      <c r="D254">
        <v>-21.51</v>
      </c>
    </row>
    <row r="255" spans="1:4" x14ac:dyDescent="0.25">
      <c r="A255" s="4">
        <v>44291</v>
      </c>
      <c r="B255" t="s">
        <v>12</v>
      </c>
      <c r="C255" t="s">
        <v>2021</v>
      </c>
      <c r="D255">
        <v>-3.59</v>
      </c>
    </row>
    <row r="256" spans="1:4" x14ac:dyDescent="0.25">
      <c r="A256" s="4">
        <v>44291</v>
      </c>
      <c r="B256" t="s">
        <v>12</v>
      </c>
      <c r="C256" t="s">
        <v>2056</v>
      </c>
      <c r="D256">
        <v>-408.54</v>
      </c>
    </row>
    <row r="257" spans="1:4" x14ac:dyDescent="0.25">
      <c r="A257" s="4">
        <v>44291</v>
      </c>
      <c r="B257" t="s">
        <v>12</v>
      </c>
      <c r="C257" t="s">
        <v>2057</v>
      </c>
      <c r="D257">
        <v>-286.70999999999998</v>
      </c>
    </row>
    <row r="258" spans="1:4" x14ac:dyDescent="0.25">
      <c r="A258" s="4">
        <v>44291</v>
      </c>
      <c r="B258" t="s">
        <v>12</v>
      </c>
      <c r="C258" t="s">
        <v>19</v>
      </c>
      <c r="D258">
        <v>-47.83</v>
      </c>
    </row>
    <row r="259" spans="1:4" x14ac:dyDescent="0.25">
      <c r="A259" s="4">
        <v>44291</v>
      </c>
      <c r="B259" t="s">
        <v>12</v>
      </c>
      <c r="C259" t="s">
        <v>20</v>
      </c>
      <c r="D259">
        <v>-2575.1799999999998</v>
      </c>
    </row>
    <row r="260" spans="1:4" x14ac:dyDescent="0.25">
      <c r="A260" s="4">
        <v>44291</v>
      </c>
      <c r="B260" t="s">
        <v>12</v>
      </c>
      <c r="C260" t="s">
        <v>21</v>
      </c>
      <c r="D260">
        <v>-68.14</v>
      </c>
    </row>
    <row r="261" spans="1:4" x14ac:dyDescent="0.25">
      <c r="A261" s="4">
        <v>44291</v>
      </c>
      <c r="B261" t="s">
        <v>12</v>
      </c>
      <c r="C261" t="s">
        <v>2041</v>
      </c>
      <c r="D261">
        <v>-15437.46</v>
      </c>
    </row>
    <row r="262" spans="1:4" x14ac:dyDescent="0.25">
      <c r="A262" s="4">
        <v>44292</v>
      </c>
      <c r="B262" t="s">
        <v>12</v>
      </c>
      <c r="C262" t="s">
        <v>2058</v>
      </c>
      <c r="D262">
        <v>0.09</v>
      </c>
    </row>
    <row r="263" spans="1:4" x14ac:dyDescent="0.25">
      <c r="A263" s="4">
        <v>44292</v>
      </c>
      <c r="B263" t="s">
        <v>12</v>
      </c>
      <c r="C263" t="s">
        <v>2063</v>
      </c>
      <c r="D263">
        <v>0.06</v>
      </c>
    </row>
    <row r="264" spans="1:4" x14ac:dyDescent="0.25">
      <c r="A264" s="4">
        <v>44292</v>
      </c>
      <c r="B264" t="s">
        <v>12</v>
      </c>
      <c r="C264" t="s">
        <v>23</v>
      </c>
      <c r="D264">
        <v>-1635167.68</v>
      </c>
    </row>
    <row r="265" spans="1:4" x14ac:dyDescent="0.25">
      <c r="A265" s="4">
        <v>44292</v>
      </c>
      <c r="B265" t="s">
        <v>12</v>
      </c>
      <c r="C265" t="s">
        <v>15</v>
      </c>
      <c r="D265">
        <v>-3554253.54</v>
      </c>
    </row>
    <row r="266" spans="1:4" x14ac:dyDescent="0.25">
      <c r="A266" s="4">
        <v>44292</v>
      </c>
      <c r="B266" t="s">
        <v>12</v>
      </c>
      <c r="C266" t="s">
        <v>2043</v>
      </c>
      <c r="D266">
        <v>-2000</v>
      </c>
    </row>
    <row r="267" spans="1:4" x14ac:dyDescent="0.25">
      <c r="A267" s="4">
        <v>44292</v>
      </c>
      <c r="B267" t="s">
        <v>12</v>
      </c>
      <c r="C267" t="s">
        <v>2044</v>
      </c>
      <c r="D267">
        <v>-200</v>
      </c>
    </row>
    <row r="268" spans="1:4" x14ac:dyDescent="0.25">
      <c r="A268" s="4">
        <v>44292</v>
      </c>
      <c r="B268" t="s">
        <v>12</v>
      </c>
      <c r="C268" t="s">
        <v>16</v>
      </c>
      <c r="D268">
        <v>-678.81</v>
      </c>
    </row>
    <row r="269" spans="1:4" x14ac:dyDescent="0.25">
      <c r="A269" s="4">
        <v>44292</v>
      </c>
      <c r="B269" t="s">
        <v>12</v>
      </c>
      <c r="C269" t="s">
        <v>2045</v>
      </c>
      <c r="D269">
        <v>-300</v>
      </c>
    </row>
    <row r="270" spans="1:4" x14ac:dyDescent="0.25">
      <c r="A270" s="4">
        <v>44292</v>
      </c>
      <c r="B270" t="s">
        <v>12</v>
      </c>
      <c r="C270" t="s">
        <v>2046</v>
      </c>
      <c r="D270">
        <v>-30</v>
      </c>
    </row>
    <row r="271" spans="1:4" x14ac:dyDescent="0.25">
      <c r="A271" s="4">
        <v>44292</v>
      </c>
      <c r="B271" t="s">
        <v>12</v>
      </c>
      <c r="C271" t="s">
        <v>2059</v>
      </c>
      <c r="D271">
        <v>-274</v>
      </c>
    </row>
    <row r="272" spans="1:4" x14ac:dyDescent="0.25">
      <c r="A272" s="4">
        <v>44292</v>
      </c>
      <c r="B272" t="s">
        <v>12</v>
      </c>
      <c r="C272" t="s">
        <v>2047</v>
      </c>
      <c r="D272">
        <v>-2819.43</v>
      </c>
    </row>
    <row r="273" spans="1:4" x14ac:dyDescent="0.25">
      <c r="A273" s="4">
        <v>44292</v>
      </c>
      <c r="B273" t="s">
        <v>12</v>
      </c>
      <c r="C273" t="s">
        <v>2060</v>
      </c>
      <c r="D273">
        <v>253.95</v>
      </c>
    </row>
    <row r="274" spans="1:4" x14ac:dyDescent="0.25">
      <c r="A274" s="4">
        <v>44292</v>
      </c>
      <c r="B274" t="s">
        <v>12</v>
      </c>
      <c r="C274" t="s">
        <v>2048</v>
      </c>
      <c r="D274">
        <v>2683.01</v>
      </c>
    </row>
    <row r="275" spans="1:4" x14ac:dyDescent="0.25">
      <c r="A275" s="4">
        <v>44292</v>
      </c>
      <c r="B275" t="s">
        <v>12</v>
      </c>
      <c r="C275" t="s">
        <v>2025</v>
      </c>
      <c r="D275">
        <v>-37707.730000000003</v>
      </c>
    </row>
    <row r="276" spans="1:4" x14ac:dyDescent="0.25">
      <c r="A276" s="4">
        <v>44292</v>
      </c>
      <c r="B276" t="s">
        <v>12</v>
      </c>
      <c r="C276" t="s">
        <v>2061</v>
      </c>
      <c r="D276">
        <v>9312.1200000000008</v>
      </c>
    </row>
    <row r="277" spans="1:4" x14ac:dyDescent="0.25">
      <c r="A277" s="4">
        <v>44292</v>
      </c>
      <c r="B277" t="s">
        <v>12</v>
      </c>
      <c r="C277" t="s">
        <v>2049</v>
      </c>
      <c r="D277">
        <v>3033</v>
      </c>
    </row>
    <row r="278" spans="1:4" x14ac:dyDescent="0.25">
      <c r="A278" s="4">
        <v>44292</v>
      </c>
      <c r="B278" t="s">
        <v>12</v>
      </c>
      <c r="C278" t="s">
        <v>2050</v>
      </c>
      <c r="D278">
        <v>22128</v>
      </c>
    </row>
    <row r="279" spans="1:4" x14ac:dyDescent="0.25">
      <c r="A279" s="4">
        <v>44292</v>
      </c>
      <c r="B279" t="s">
        <v>12</v>
      </c>
      <c r="C279" t="s">
        <v>2051</v>
      </c>
      <c r="D279">
        <v>22829.56</v>
      </c>
    </row>
    <row r="280" spans="1:4" x14ac:dyDescent="0.25">
      <c r="A280" s="4">
        <v>44292</v>
      </c>
      <c r="B280" t="s">
        <v>12</v>
      </c>
      <c r="C280" t="s">
        <v>2052</v>
      </c>
      <c r="D280">
        <v>23690.34</v>
      </c>
    </row>
    <row r="281" spans="1:4" x14ac:dyDescent="0.25">
      <c r="A281" s="4">
        <v>44292</v>
      </c>
      <c r="B281" t="s">
        <v>12</v>
      </c>
      <c r="C281" t="s">
        <v>2062</v>
      </c>
      <c r="D281">
        <v>4851.2700000000004</v>
      </c>
    </row>
    <row r="282" spans="1:4" x14ac:dyDescent="0.25">
      <c r="A282" s="4">
        <v>44292</v>
      </c>
      <c r="B282" t="s">
        <v>12</v>
      </c>
      <c r="C282" t="s">
        <v>2054</v>
      </c>
      <c r="D282">
        <v>38552.959999999999</v>
      </c>
    </row>
    <row r="283" spans="1:4" x14ac:dyDescent="0.25">
      <c r="A283" s="4">
        <v>44292</v>
      </c>
      <c r="B283" t="s">
        <v>12</v>
      </c>
      <c r="C283" t="s">
        <v>2055</v>
      </c>
      <c r="D283">
        <v>-21.51</v>
      </c>
    </row>
    <row r="284" spans="1:4" x14ac:dyDescent="0.25">
      <c r="A284" s="4">
        <v>44292</v>
      </c>
      <c r="B284" t="s">
        <v>12</v>
      </c>
      <c r="C284" t="s">
        <v>2021</v>
      </c>
      <c r="D284">
        <v>-5.73</v>
      </c>
    </row>
    <row r="285" spans="1:4" x14ac:dyDescent="0.25">
      <c r="A285" s="4">
        <v>44292</v>
      </c>
      <c r="B285" t="s">
        <v>12</v>
      </c>
      <c r="C285" t="s">
        <v>2056</v>
      </c>
      <c r="D285">
        <v>-408.54</v>
      </c>
    </row>
    <row r="286" spans="1:4" x14ac:dyDescent="0.25">
      <c r="A286" s="4">
        <v>44292</v>
      </c>
      <c r="B286" t="s">
        <v>12</v>
      </c>
      <c r="C286" t="s">
        <v>2057</v>
      </c>
      <c r="D286">
        <v>-286.70999999999998</v>
      </c>
    </row>
    <row r="287" spans="1:4" x14ac:dyDescent="0.25">
      <c r="A287" s="4">
        <v>44292</v>
      </c>
      <c r="B287" t="s">
        <v>12</v>
      </c>
      <c r="C287" t="s">
        <v>19</v>
      </c>
      <c r="D287">
        <v>-76.38</v>
      </c>
    </row>
    <row r="288" spans="1:4" x14ac:dyDescent="0.25">
      <c r="A288" s="4">
        <v>44292</v>
      </c>
      <c r="B288" t="s">
        <v>12</v>
      </c>
      <c r="C288" t="s">
        <v>20</v>
      </c>
      <c r="D288">
        <v>-4112.3599999999997</v>
      </c>
    </row>
    <row r="289" spans="1:4" x14ac:dyDescent="0.25">
      <c r="A289" s="4">
        <v>44292</v>
      </c>
      <c r="B289" t="s">
        <v>12</v>
      </c>
      <c r="C289" t="s">
        <v>21</v>
      </c>
      <c r="D289">
        <v>-108.82</v>
      </c>
    </row>
    <row r="290" spans="1:4" x14ac:dyDescent="0.25">
      <c r="A290" s="4">
        <v>44292</v>
      </c>
      <c r="B290" t="s">
        <v>12</v>
      </c>
      <c r="C290" t="s">
        <v>2041</v>
      </c>
      <c r="D290">
        <v>-15437.46</v>
      </c>
    </row>
    <row r="291" spans="1:4" x14ac:dyDescent="0.25">
      <c r="A291" s="4">
        <v>44293</v>
      </c>
      <c r="B291" t="s">
        <v>12</v>
      </c>
      <c r="C291" t="s">
        <v>2063</v>
      </c>
      <c r="D291">
        <v>0.06</v>
      </c>
    </row>
    <row r="292" spans="1:4" x14ac:dyDescent="0.25">
      <c r="A292" s="4">
        <v>44293</v>
      </c>
      <c r="B292" t="s">
        <v>12</v>
      </c>
      <c r="C292" t="s">
        <v>2064</v>
      </c>
      <c r="D292">
        <v>0.04</v>
      </c>
    </row>
    <row r="293" spans="1:4" x14ac:dyDescent="0.25">
      <c r="A293" s="4">
        <v>44293</v>
      </c>
      <c r="B293" t="s">
        <v>12</v>
      </c>
      <c r="C293" t="s">
        <v>23</v>
      </c>
      <c r="D293">
        <v>-3554253.54</v>
      </c>
    </row>
    <row r="294" spans="1:4" x14ac:dyDescent="0.25">
      <c r="A294" s="4">
        <v>44293</v>
      </c>
      <c r="B294" t="s">
        <v>12</v>
      </c>
      <c r="C294" t="s">
        <v>15</v>
      </c>
      <c r="D294">
        <v>-4502467.75</v>
      </c>
    </row>
    <row r="295" spans="1:4" x14ac:dyDescent="0.25">
      <c r="A295" s="4">
        <v>44293</v>
      </c>
      <c r="B295" t="s">
        <v>12</v>
      </c>
      <c r="C295" t="s">
        <v>2043</v>
      </c>
      <c r="D295">
        <v>-2000</v>
      </c>
    </row>
    <row r="296" spans="1:4" x14ac:dyDescent="0.25">
      <c r="A296" s="4">
        <v>44293</v>
      </c>
      <c r="B296" t="s">
        <v>12</v>
      </c>
      <c r="C296" t="s">
        <v>2044</v>
      </c>
      <c r="D296">
        <v>-200</v>
      </c>
    </row>
    <row r="297" spans="1:4" x14ac:dyDescent="0.25">
      <c r="A297" s="4">
        <v>44293</v>
      </c>
      <c r="B297" t="s">
        <v>12</v>
      </c>
      <c r="C297" t="s">
        <v>16</v>
      </c>
      <c r="D297">
        <v>-711.14</v>
      </c>
    </row>
    <row r="298" spans="1:4" x14ac:dyDescent="0.25">
      <c r="A298" s="4">
        <v>44293</v>
      </c>
      <c r="B298" t="s">
        <v>12</v>
      </c>
      <c r="C298" t="s">
        <v>2045</v>
      </c>
      <c r="D298">
        <v>-400</v>
      </c>
    </row>
    <row r="299" spans="1:4" x14ac:dyDescent="0.25">
      <c r="A299" s="4">
        <v>44293</v>
      </c>
      <c r="B299" t="s">
        <v>12</v>
      </c>
      <c r="C299" t="s">
        <v>2046</v>
      </c>
      <c r="D299">
        <v>-40</v>
      </c>
    </row>
    <row r="300" spans="1:4" x14ac:dyDescent="0.25">
      <c r="A300" s="4">
        <v>44293</v>
      </c>
      <c r="B300" t="s">
        <v>12</v>
      </c>
      <c r="C300" t="s">
        <v>2059</v>
      </c>
      <c r="D300">
        <v>-274</v>
      </c>
    </row>
    <row r="301" spans="1:4" x14ac:dyDescent="0.25">
      <c r="A301" s="4">
        <v>44293</v>
      </c>
      <c r="B301" t="s">
        <v>12</v>
      </c>
      <c r="C301" t="s">
        <v>2047</v>
      </c>
      <c r="D301">
        <v>-2819.43</v>
      </c>
    </row>
    <row r="302" spans="1:4" x14ac:dyDescent="0.25">
      <c r="A302" s="4">
        <v>44293</v>
      </c>
      <c r="B302" t="s">
        <v>12</v>
      </c>
      <c r="C302" t="s">
        <v>2060</v>
      </c>
      <c r="D302">
        <v>247.27</v>
      </c>
    </row>
    <row r="303" spans="1:4" x14ac:dyDescent="0.25">
      <c r="A303" s="4">
        <v>44293</v>
      </c>
      <c r="B303" t="s">
        <v>12</v>
      </c>
      <c r="C303" t="s">
        <v>2048</v>
      </c>
      <c r="D303">
        <v>2637.53</v>
      </c>
    </row>
    <row r="304" spans="1:4" x14ac:dyDescent="0.25">
      <c r="A304" s="4">
        <v>44293</v>
      </c>
      <c r="B304" t="s">
        <v>12</v>
      </c>
      <c r="C304" t="s">
        <v>2025</v>
      </c>
      <c r="D304">
        <v>-69328.039999999994</v>
      </c>
    </row>
    <row r="305" spans="1:4" x14ac:dyDescent="0.25">
      <c r="A305" s="4">
        <v>44293</v>
      </c>
      <c r="B305" t="s">
        <v>12</v>
      </c>
      <c r="C305" t="s">
        <v>2061</v>
      </c>
      <c r="D305">
        <v>9312.1200000000008</v>
      </c>
    </row>
    <row r="306" spans="1:4" x14ac:dyDescent="0.25">
      <c r="A306" s="4">
        <v>44293</v>
      </c>
      <c r="B306" t="s">
        <v>12</v>
      </c>
      <c r="C306" t="s">
        <v>2049</v>
      </c>
      <c r="D306">
        <v>3033</v>
      </c>
    </row>
    <row r="307" spans="1:4" x14ac:dyDescent="0.25">
      <c r="A307" s="4">
        <v>44293</v>
      </c>
      <c r="B307" t="s">
        <v>12</v>
      </c>
      <c r="C307" t="s">
        <v>2050</v>
      </c>
      <c r="D307">
        <v>22128</v>
      </c>
    </row>
    <row r="308" spans="1:4" x14ac:dyDescent="0.25">
      <c r="A308" s="4">
        <v>44293</v>
      </c>
      <c r="B308" t="s">
        <v>12</v>
      </c>
      <c r="C308" t="s">
        <v>2051</v>
      </c>
      <c r="D308">
        <v>22829.56</v>
      </c>
    </row>
    <row r="309" spans="1:4" x14ac:dyDescent="0.25">
      <c r="A309" s="4">
        <v>44293</v>
      </c>
      <c r="B309" t="s">
        <v>12</v>
      </c>
      <c r="C309" t="s">
        <v>2052</v>
      </c>
      <c r="D309">
        <v>23690.34</v>
      </c>
    </row>
    <row r="310" spans="1:4" x14ac:dyDescent="0.25">
      <c r="A310" s="4">
        <v>44293</v>
      </c>
      <c r="B310" t="s">
        <v>12</v>
      </c>
      <c r="C310" t="s">
        <v>2062</v>
      </c>
      <c r="D310">
        <v>4851.2700000000004</v>
      </c>
    </row>
    <row r="311" spans="1:4" x14ac:dyDescent="0.25">
      <c r="A311" s="4">
        <v>44293</v>
      </c>
      <c r="B311" t="s">
        <v>12</v>
      </c>
      <c r="C311" t="s">
        <v>2054</v>
      </c>
      <c r="D311">
        <v>38552.959999999999</v>
      </c>
    </row>
    <row r="312" spans="1:4" x14ac:dyDescent="0.25">
      <c r="A312" s="4">
        <v>44293</v>
      </c>
      <c r="B312" t="s">
        <v>12</v>
      </c>
      <c r="C312" t="s">
        <v>2055</v>
      </c>
      <c r="D312">
        <v>-21.51</v>
      </c>
    </row>
    <row r="313" spans="1:4" x14ac:dyDescent="0.25">
      <c r="A313" s="4">
        <v>44293</v>
      </c>
      <c r="B313" t="s">
        <v>12</v>
      </c>
      <c r="C313" t="s">
        <v>2021</v>
      </c>
      <c r="D313">
        <v>-7.87</v>
      </c>
    </row>
    <row r="314" spans="1:4" x14ac:dyDescent="0.25">
      <c r="A314" s="4">
        <v>44293</v>
      </c>
      <c r="B314" t="s">
        <v>12</v>
      </c>
      <c r="C314" t="s">
        <v>2056</v>
      </c>
      <c r="D314">
        <v>-408.54</v>
      </c>
    </row>
    <row r="315" spans="1:4" x14ac:dyDescent="0.25">
      <c r="A315" s="4">
        <v>44293</v>
      </c>
      <c r="B315" t="s">
        <v>12</v>
      </c>
      <c r="C315" t="s">
        <v>2057</v>
      </c>
      <c r="D315">
        <v>-286.70999999999998</v>
      </c>
    </row>
    <row r="316" spans="1:4" x14ac:dyDescent="0.25">
      <c r="A316" s="4">
        <v>44293</v>
      </c>
      <c r="B316" t="s">
        <v>12</v>
      </c>
      <c r="C316" t="s">
        <v>19</v>
      </c>
      <c r="D316">
        <v>-104.92</v>
      </c>
    </row>
    <row r="317" spans="1:4" x14ac:dyDescent="0.25">
      <c r="A317" s="4">
        <v>44293</v>
      </c>
      <c r="B317" t="s">
        <v>12</v>
      </c>
      <c r="C317" t="s">
        <v>20</v>
      </c>
      <c r="D317">
        <v>-5649.17</v>
      </c>
    </row>
    <row r="318" spans="1:4" x14ac:dyDescent="0.25">
      <c r="A318" s="4">
        <v>44293</v>
      </c>
      <c r="B318" t="s">
        <v>12</v>
      </c>
      <c r="C318" t="s">
        <v>21</v>
      </c>
      <c r="D318">
        <v>-149.49</v>
      </c>
    </row>
    <row r="319" spans="1:4" x14ac:dyDescent="0.25">
      <c r="A319" s="4">
        <v>44293</v>
      </c>
      <c r="B319" t="s">
        <v>12</v>
      </c>
      <c r="C319" t="s">
        <v>2041</v>
      </c>
      <c r="D319">
        <v>-15437.46</v>
      </c>
    </row>
    <row r="320" spans="1:4" x14ac:dyDescent="0.25">
      <c r="A320" s="4">
        <v>44294</v>
      </c>
      <c r="B320" t="s">
        <v>12</v>
      </c>
      <c r="C320" t="s">
        <v>2064</v>
      </c>
      <c r="D320">
        <v>0.04</v>
      </c>
    </row>
    <row r="321" spans="1:4" x14ac:dyDescent="0.25">
      <c r="A321" s="4">
        <v>44294</v>
      </c>
      <c r="B321" t="s">
        <v>12</v>
      </c>
      <c r="C321" t="s">
        <v>2065</v>
      </c>
      <c r="D321">
        <v>0.14000000000000001</v>
      </c>
    </row>
    <row r="322" spans="1:4" x14ac:dyDescent="0.25">
      <c r="A322" s="4">
        <v>44294</v>
      </c>
      <c r="B322" t="s">
        <v>12</v>
      </c>
      <c r="C322" t="s">
        <v>23</v>
      </c>
      <c r="D322">
        <v>-4502467.75</v>
      </c>
    </row>
    <row r="323" spans="1:4" x14ac:dyDescent="0.25">
      <c r="A323" s="4">
        <v>44294</v>
      </c>
      <c r="B323" t="s">
        <v>12</v>
      </c>
      <c r="C323" t="s">
        <v>15</v>
      </c>
      <c r="D323">
        <v>-3096842.32</v>
      </c>
    </row>
    <row r="324" spans="1:4" x14ac:dyDescent="0.25">
      <c r="A324" s="4">
        <v>44294</v>
      </c>
      <c r="B324" t="s">
        <v>12</v>
      </c>
      <c r="C324" t="s">
        <v>2043</v>
      </c>
      <c r="D324">
        <v>-2000</v>
      </c>
    </row>
    <row r="325" spans="1:4" x14ac:dyDescent="0.25">
      <c r="A325" s="4">
        <v>44294</v>
      </c>
      <c r="B325" t="s">
        <v>12</v>
      </c>
      <c r="C325" t="s">
        <v>2044</v>
      </c>
      <c r="D325">
        <v>-200</v>
      </c>
    </row>
    <row r="326" spans="1:4" x14ac:dyDescent="0.25">
      <c r="A326" s="4">
        <v>44294</v>
      </c>
      <c r="B326" t="s">
        <v>12</v>
      </c>
      <c r="C326" t="s">
        <v>16</v>
      </c>
      <c r="D326">
        <v>-743.46</v>
      </c>
    </row>
    <row r="327" spans="1:4" x14ac:dyDescent="0.25">
      <c r="A327" s="4">
        <v>44294</v>
      </c>
      <c r="B327" t="s">
        <v>12</v>
      </c>
      <c r="C327" t="s">
        <v>2045</v>
      </c>
      <c r="D327">
        <v>-500</v>
      </c>
    </row>
    <row r="328" spans="1:4" x14ac:dyDescent="0.25">
      <c r="A328" s="4">
        <v>44294</v>
      </c>
      <c r="B328" t="s">
        <v>12</v>
      </c>
      <c r="C328" t="s">
        <v>2046</v>
      </c>
      <c r="D328">
        <v>-50</v>
      </c>
    </row>
    <row r="329" spans="1:4" x14ac:dyDescent="0.25">
      <c r="A329" s="4">
        <v>44294</v>
      </c>
      <c r="B329" t="s">
        <v>12</v>
      </c>
      <c r="C329" t="s">
        <v>2059</v>
      </c>
      <c r="D329">
        <v>-274</v>
      </c>
    </row>
    <row r="330" spans="1:4" x14ac:dyDescent="0.25">
      <c r="A330" s="4">
        <v>44294</v>
      </c>
      <c r="B330" t="s">
        <v>12</v>
      </c>
      <c r="C330" t="s">
        <v>2047</v>
      </c>
      <c r="D330">
        <v>-2819.43</v>
      </c>
    </row>
    <row r="331" spans="1:4" x14ac:dyDescent="0.25">
      <c r="A331" s="4">
        <v>44294</v>
      </c>
      <c r="B331" t="s">
        <v>12</v>
      </c>
      <c r="C331" t="s">
        <v>2060</v>
      </c>
      <c r="D331">
        <v>240.59</v>
      </c>
    </row>
    <row r="332" spans="1:4" x14ac:dyDescent="0.25">
      <c r="A332" s="4">
        <v>44294</v>
      </c>
      <c r="B332" t="s">
        <v>12</v>
      </c>
      <c r="C332" t="s">
        <v>2048</v>
      </c>
      <c r="D332">
        <v>2592.06</v>
      </c>
    </row>
    <row r="333" spans="1:4" x14ac:dyDescent="0.25">
      <c r="A333" s="4">
        <v>44294</v>
      </c>
      <c r="B333" t="s">
        <v>12</v>
      </c>
      <c r="C333" t="s">
        <v>2025</v>
      </c>
      <c r="D333">
        <v>-72051.210000000006</v>
      </c>
    </row>
    <row r="334" spans="1:4" x14ac:dyDescent="0.25">
      <c r="A334" s="4">
        <v>44294</v>
      </c>
      <c r="B334" t="s">
        <v>12</v>
      </c>
      <c r="C334" t="s">
        <v>2061</v>
      </c>
      <c r="D334">
        <v>9312.1200000000008</v>
      </c>
    </row>
    <row r="335" spans="1:4" x14ac:dyDescent="0.25">
      <c r="A335" s="4">
        <v>44294</v>
      </c>
      <c r="B335" t="s">
        <v>12</v>
      </c>
      <c r="C335" t="s">
        <v>2049</v>
      </c>
      <c r="D335">
        <v>3033</v>
      </c>
    </row>
    <row r="336" spans="1:4" x14ac:dyDescent="0.25">
      <c r="A336" s="4">
        <v>44294</v>
      </c>
      <c r="B336" t="s">
        <v>12</v>
      </c>
      <c r="C336" t="s">
        <v>2062</v>
      </c>
      <c r="D336">
        <v>4851.2700000000004</v>
      </c>
    </row>
    <row r="337" spans="1:4" x14ac:dyDescent="0.25">
      <c r="A337" s="4">
        <v>44294</v>
      </c>
      <c r="B337" t="s">
        <v>12</v>
      </c>
      <c r="C337" t="s">
        <v>2054</v>
      </c>
      <c r="D337">
        <v>38552.959999999999</v>
      </c>
    </row>
    <row r="338" spans="1:4" x14ac:dyDescent="0.25">
      <c r="A338" s="4">
        <v>44294</v>
      </c>
      <c r="B338" t="s">
        <v>12</v>
      </c>
      <c r="C338" t="s">
        <v>2021</v>
      </c>
      <c r="D338">
        <v>-10.02</v>
      </c>
    </row>
    <row r="339" spans="1:4" x14ac:dyDescent="0.25">
      <c r="A339" s="4">
        <v>44294</v>
      </c>
      <c r="B339" t="s">
        <v>12</v>
      </c>
      <c r="C339" t="s">
        <v>19</v>
      </c>
      <c r="D339">
        <v>-133.52000000000001</v>
      </c>
    </row>
    <row r="340" spans="1:4" x14ac:dyDescent="0.25">
      <c r="A340" s="4">
        <v>44294</v>
      </c>
      <c r="B340" t="s">
        <v>12</v>
      </c>
      <c r="C340" t="s">
        <v>20</v>
      </c>
      <c r="D340">
        <v>-7189.31</v>
      </c>
    </row>
    <row r="341" spans="1:4" x14ac:dyDescent="0.25">
      <c r="A341" s="4">
        <v>44294</v>
      </c>
      <c r="B341" t="s">
        <v>12</v>
      </c>
      <c r="C341" t="s">
        <v>21</v>
      </c>
      <c r="D341">
        <v>-190.24</v>
      </c>
    </row>
    <row r="342" spans="1:4" x14ac:dyDescent="0.25">
      <c r="A342" s="4">
        <v>44294</v>
      </c>
      <c r="B342" t="s">
        <v>12</v>
      </c>
      <c r="C342" t="s">
        <v>2066</v>
      </c>
      <c r="D342">
        <v>-15437.46</v>
      </c>
    </row>
    <row r="343" spans="1:4" x14ac:dyDescent="0.25">
      <c r="A343" s="4">
        <v>44295</v>
      </c>
      <c r="B343" t="s">
        <v>12</v>
      </c>
      <c r="C343" t="s">
        <v>2065</v>
      </c>
      <c r="D343">
        <v>0.14000000000000001</v>
      </c>
    </row>
    <row r="344" spans="1:4" x14ac:dyDescent="0.25">
      <c r="A344" s="4">
        <v>44295</v>
      </c>
      <c r="B344" t="s">
        <v>12</v>
      </c>
      <c r="C344" t="s">
        <v>2067</v>
      </c>
      <c r="D344">
        <v>0.13</v>
      </c>
    </row>
    <row r="345" spans="1:4" x14ac:dyDescent="0.25">
      <c r="A345" s="4">
        <v>44295</v>
      </c>
      <c r="B345" t="s">
        <v>12</v>
      </c>
      <c r="C345" t="s">
        <v>23</v>
      </c>
      <c r="D345">
        <v>-3096842.32</v>
      </c>
    </row>
    <row r="346" spans="1:4" x14ac:dyDescent="0.25">
      <c r="A346" s="4">
        <v>44295</v>
      </c>
      <c r="B346" t="s">
        <v>12</v>
      </c>
      <c r="C346" t="s">
        <v>15</v>
      </c>
      <c r="D346">
        <v>-7765019.0999999996</v>
      </c>
    </row>
    <row r="347" spans="1:4" x14ac:dyDescent="0.25">
      <c r="A347" s="4">
        <v>44295</v>
      </c>
      <c r="B347" t="s">
        <v>12</v>
      </c>
      <c r="C347" t="s">
        <v>2043</v>
      </c>
      <c r="D347">
        <v>-2000</v>
      </c>
    </row>
    <row r="348" spans="1:4" x14ac:dyDescent="0.25">
      <c r="A348" s="4">
        <v>44295</v>
      </c>
      <c r="B348" t="s">
        <v>12</v>
      </c>
      <c r="C348" t="s">
        <v>2044</v>
      </c>
      <c r="D348">
        <v>-200</v>
      </c>
    </row>
    <row r="349" spans="1:4" x14ac:dyDescent="0.25">
      <c r="A349" s="4">
        <v>44295</v>
      </c>
      <c r="B349" t="s">
        <v>12</v>
      </c>
      <c r="C349" t="s">
        <v>16</v>
      </c>
      <c r="D349">
        <v>-775.78</v>
      </c>
    </row>
    <row r="350" spans="1:4" x14ac:dyDescent="0.25">
      <c r="A350" s="4">
        <v>44295</v>
      </c>
      <c r="B350" t="s">
        <v>12</v>
      </c>
      <c r="C350" t="s">
        <v>2045</v>
      </c>
      <c r="D350">
        <v>-600</v>
      </c>
    </row>
    <row r="351" spans="1:4" x14ac:dyDescent="0.25">
      <c r="A351" s="4">
        <v>44295</v>
      </c>
      <c r="B351" t="s">
        <v>12</v>
      </c>
      <c r="C351" t="s">
        <v>2046</v>
      </c>
      <c r="D351">
        <v>-60</v>
      </c>
    </row>
    <row r="352" spans="1:4" x14ac:dyDescent="0.25">
      <c r="A352" s="4">
        <v>44295</v>
      </c>
      <c r="B352" t="s">
        <v>12</v>
      </c>
      <c r="C352" t="s">
        <v>2059</v>
      </c>
      <c r="D352">
        <v>-274</v>
      </c>
    </row>
    <row r="353" spans="1:4" x14ac:dyDescent="0.25">
      <c r="A353" s="4">
        <v>44295</v>
      </c>
      <c r="B353" t="s">
        <v>12</v>
      </c>
      <c r="C353" t="s">
        <v>2060</v>
      </c>
      <c r="D353">
        <v>233.9</v>
      </c>
    </row>
    <row r="354" spans="1:4" x14ac:dyDescent="0.25">
      <c r="A354" s="4">
        <v>44295</v>
      </c>
      <c r="B354" t="s">
        <v>12</v>
      </c>
      <c r="C354" t="s">
        <v>2048</v>
      </c>
      <c r="D354">
        <v>2546.58</v>
      </c>
    </row>
    <row r="355" spans="1:4" x14ac:dyDescent="0.25">
      <c r="A355" s="4">
        <v>44295</v>
      </c>
      <c r="B355" t="s">
        <v>12</v>
      </c>
      <c r="C355" t="s">
        <v>2025</v>
      </c>
      <c r="D355">
        <v>-45127.01</v>
      </c>
    </row>
    <row r="356" spans="1:4" x14ac:dyDescent="0.25">
      <c r="A356" s="4">
        <v>44295</v>
      </c>
      <c r="B356" t="s">
        <v>12</v>
      </c>
      <c r="C356" t="s">
        <v>2068</v>
      </c>
      <c r="D356">
        <v>2447.6799999999998</v>
      </c>
    </row>
    <row r="357" spans="1:4" x14ac:dyDescent="0.25">
      <c r="A357" s="4">
        <v>44295</v>
      </c>
      <c r="B357" t="s">
        <v>12</v>
      </c>
      <c r="C357" t="s">
        <v>2069</v>
      </c>
      <c r="D357">
        <v>2048.38</v>
      </c>
    </row>
    <row r="358" spans="1:4" x14ac:dyDescent="0.25">
      <c r="A358" s="4">
        <v>44295</v>
      </c>
      <c r="B358" t="s">
        <v>12</v>
      </c>
      <c r="C358" t="s">
        <v>2049</v>
      </c>
      <c r="D358">
        <v>3033</v>
      </c>
    </row>
    <row r="359" spans="1:4" x14ac:dyDescent="0.25">
      <c r="A359" s="4">
        <v>44295</v>
      </c>
      <c r="B359" t="s">
        <v>12</v>
      </c>
      <c r="C359" t="s">
        <v>2054</v>
      </c>
      <c r="D359">
        <v>38552.959999999999</v>
      </c>
    </row>
    <row r="360" spans="1:4" x14ac:dyDescent="0.25">
      <c r="A360" s="4">
        <v>44295</v>
      </c>
      <c r="B360" t="s">
        <v>12</v>
      </c>
      <c r="C360" t="s">
        <v>2021</v>
      </c>
      <c r="D360">
        <v>-13.32</v>
      </c>
    </row>
    <row r="361" spans="1:4" x14ac:dyDescent="0.25">
      <c r="A361" s="4">
        <v>44295</v>
      </c>
      <c r="B361" t="s">
        <v>12</v>
      </c>
      <c r="C361" t="s">
        <v>19</v>
      </c>
      <c r="D361">
        <v>-177.6</v>
      </c>
    </row>
    <row r="362" spans="1:4" x14ac:dyDescent="0.25">
      <c r="A362" s="4">
        <v>44295</v>
      </c>
      <c r="B362" t="s">
        <v>12</v>
      </c>
      <c r="C362" t="s">
        <v>20</v>
      </c>
      <c r="D362">
        <v>-9562.7099999999991</v>
      </c>
    </row>
    <row r="363" spans="1:4" x14ac:dyDescent="0.25">
      <c r="A363" s="4">
        <v>44295</v>
      </c>
      <c r="B363" t="s">
        <v>12</v>
      </c>
      <c r="C363" t="s">
        <v>21</v>
      </c>
      <c r="D363">
        <v>-253.06</v>
      </c>
    </row>
    <row r="364" spans="1:4" x14ac:dyDescent="0.25">
      <c r="A364" s="4">
        <v>44298</v>
      </c>
      <c r="B364" t="s">
        <v>12</v>
      </c>
      <c r="C364" t="s">
        <v>2067</v>
      </c>
      <c r="D364">
        <v>0.13</v>
      </c>
    </row>
    <row r="365" spans="1:4" x14ac:dyDescent="0.25">
      <c r="A365" s="4">
        <v>44298</v>
      </c>
      <c r="B365" t="s">
        <v>12</v>
      </c>
      <c r="C365" t="s">
        <v>2070</v>
      </c>
      <c r="D365">
        <v>0.11</v>
      </c>
    </row>
    <row r="366" spans="1:4" x14ac:dyDescent="0.25">
      <c r="A366" s="4">
        <v>44298</v>
      </c>
      <c r="B366" t="s">
        <v>12</v>
      </c>
      <c r="C366" t="s">
        <v>23</v>
      </c>
      <c r="D366">
        <v>-7765019.0999999996</v>
      </c>
    </row>
    <row r="367" spans="1:4" x14ac:dyDescent="0.25">
      <c r="A367" s="4">
        <v>44298</v>
      </c>
      <c r="B367" t="s">
        <v>12</v>
      </c>
      <c r="C367" t="s">
        <v>15</v>
      </c>
      <c r="D367">
        <v>-5951093.0899999999</v>
      </c>
    </row>
    <row r="368" spans="1:4" x14ac:dyDescent="0.25">
      <c r="A368" s="4">
        <v>44298</v>
      </c>
      <c r="B368" t="s">
        <v>12</v>
      </c>
      <c r="C368" t="s">
        <v>2043</v>
      </c>
      <c r="D368">
        <v>-944.82</v>
      </c>
    </row>
    <row r="369" spans="1:4" x14ac:dyDescent="0.25">
      <c r="A369" s="4">
        <v>44298</v>
      </c>
      <c r="B369" t="s">
        <v>12</v>
      </c>
      <c r="C369" t="s">
        <v>2044</v>
      </c>
      <c r="D369">
        <v>-200</v>
      </c>
    </row>
    <row r="370" spans="1:4" x14ac:dyDescent="0.25">
      <c r="A370" s="4">
        <v>44298</v>
      </c>
      <c r="B370" t="s">
        <v>12</v>
      </c>
      <c r="C370" t="s">
        <v>16</v>
      </c>
      <c r="D370">
        <v>-808.11</v>
      </c>
    </row>
    <row r="371" spans="1:4" x14ac:dyDescent="0.25">
      <c r="A371" s="4">
        <v>44298</v>
      </c>
      <c r="B371" t="s">
        <v>12</v>
      </c>
      <c r="C371" t="s">
        <v>2045</v>
      </c>
      <c r="D371">
        <v>-700</v>
      </c>
    </row>
    <row r="372" spans="1:4" x14ac:dyDescent="0.25">
      <c r="A372" s="4">
        <v>44298</v>
      </c>
      <c r="B372" t="s">
        <v>12</v>
      </c>
      <c r="C372" t="s">
        <v>2046</v>
      </c>
      <c r="D372">
        <v>-70</v>
      </c>
    </row>
    <row r="373" spans="1:4" x14ac:dyDescent="0.25">
      <c r="A373" s="4">
        <v>44298</v>
      </c>
      <c r="B373" t="s">
        <v>12</v>
      </c>
      <c r="C373" t="s">
        <v>2059</v>
      </c>
      <c r="D373">
        <v>-274</v>
      </c>
    </row>
    <row r="374" spans="1:4" x14ac:dyDescent="0.25">
      <c r="A374" s="4">
        <v>44298</v>
      </c>
      <c r="B374" t="s">
        <v>12</v>
      </c>
      <c r="C374" t="s">
        <v>2060</v>
      </c>
      <c r="D374">
        <v>227.22</v>
      </c>
    </row>
    <row r="375" spans="1:4" x14ac:dyDescent="0.25">
      <c r="A375" s="4">
        <v>44298</v>
      </c>
      <c r="B375" t="s">
        <v>12</v>
      </c>
      <c r="C375" t="s">
        <v>2048</v>
      </c>
      <c r="D375">
        <v>2501.11</v>
      </c>
    </row>
    <row r="376" spans="1:4" x14ac:dyDescent="0.25">
      <c r="A376" s="4">
        <v>44298</v>
      </c>
      <c r="B376" t="s">
        <v>12</v>
      </c>
      <c r="C376" t="s">
        <v>2025</v>
      </c>
      <c r="D376">
        <v>-54287.64</v>
      </c>
    </row>
    <row r="377" spans="1:4" x14ac:dyDescent="0.25">
      <c r="A377" s="4">
        <v>44298</v>
      </c>
      <c r="B377" t="s">
        <v>12</v>
      </c>
      <c r="C377" t="s">
        <v>2068</v>
      </c>
      <c r="D377">
        <v>2447.6799999999998</v>
      </c>
    </row>
    <row r="378" spans="1:4" x14ac:dyDescent="0.25">
      <c r="A378" s="4">
        <v>44298</v>
      </c>
      <c r="B378" t="s">
        <v>12</v>
      </c>
      <c r="C378" t="s">
        <v>2069</v>
      </c>
      <c r="D378">
        <v>2048.38</v>
      </c>
    </row>
    <row r="379" spans="1:4" x14ac:dyDescent="0.25">
      <c r="A379" s="4">
        <v>44298</v>
      </c>
      <c r="B379" t="s">
        <v>12</v>
      </c>
      <c r="C379" t="s">
        <v>2049</v>
      </c>
      <c r="D379">
        <v>3033</v>
      </c>
    </row>
    <row r="380" spans="1:4" x14ac:dyDescent="0.25">
      <c r="A380" s="4">
        <v>44298</v>
      </c>
      <c r="B380" t="s">
        <v>12</v>
      </c>
      <c r="C380" t="s">
        <v>2054</v>
      </c>
      <c r="D380">
        <v>38552.959999999999</v>
      </c>
    </row>
    <row r="381" spans="1:4" x14ac:dyDescent="0.25">
      <c r="A381" s="4">
        <v>44298</v>
      </c>
      <c r="B381" t="s">
        <v>12</v>
      </c>
      <c r="C381" t="s">
        <v>2021</v>
      </c>
      <c r="D381">
        <v>-16.63</v>
      </c>
    </row>
    <row r="382" spans="1:4" x14ac:dyDescent="0.25">
      <c r="A382" s="4">
        <v>44298</v>
      </c>
      <c r="B382" t="s">
        <v>12</v>
      </c>
      <c r="C382" t="s">
        <v>19</v>
      </c>
      <c r="D382">
        <v>-221.71</v>
      </c>
    </row>
    <row r="383" spans="1:4" x14ac:dyDescent="0.25">
      <c r="A383" s="4">
        <v>44298</v>
      </c>
      <c r="B383" t="s">
        <v>12</v>
      </c>
      <c r="C383" t="s">
        <v>20</v>
      </c>
      <c r="D383">
        <v>-11937.74</v>
      </c>
    </row>
    <row r="384" spans="1:4" x14ac:dyDescent="0.25">
      <c r="A384" s="4">
        <v>44298</v>
      </c>
      <c r="B384" t="s">
        <v>12</v>
      </c>
      <c r="C384" t="s">
        <v>21</v>
      </c>
      <c r="D384">
        <v>-315.91000000000003</v>
      </c>
    </row>
    <row r="385" spans="1:4" x14ac:dyDescent="0.25">
      <c r="A385" s="4">
        <v>44299</v>
      </c>
      <c r="B385" t="s">
        <v>12</v>
      </c>
      <c r="C385" t="s">
        <v>2070</v>
      </c>
      <c r="D385">
        <v>0.11</v>
      </c>
    </row>
    <row r="386" spans="1:4" x14ac:dyDescent="0.25">
      <c r="A386" s="4">
        <v>44299</v>
      </c>
      <c r="B386" t="s">
        <v>12</v>
      </c>
      <c r="C386" t="s">
        <v>2071</v>
      </c>
      <c r="D386">
        <v>338.05</v>
      </c>
    </row>
    <row r="387" spans="1:4" x14ac:dyDescent="0.25">
      <c r="A387" s="4">
        <v>44299</v>
      </c>
      <c r="B387" t="s">
        <v>12</v>
      </c>
      <c r="C387" t="s">
        <v>23</v>
      </c>
      <c r="D387">
        <v>-5951093.0899999999</v>
      </c>
    </row>
    <row r="388" spans="1:4" x14ac:dyDescent="0.25">
      <c r="A388" s="4">
        <v>44299</v>
      </c>
      <c r="B388" t="s">
        <v>12</v>
      </c>
      <c r="C388" t="s">
        <v>15</v>
      </c>
      <c r="D388">
        <v>-5131571.04</v>
      </c>
    </row>
    <row r="389" spans="1:4" x14ac:dyDescent="0.25">
      <c r="A389" s="4">
        <v>44299</v>
      </c>
      <c r="B389" t="s">
        <v>12</v>
      </c>
      <c r="C389" t="s">
        <v>2043</v>
      </c>
      <c r="D389">
        <v>-944.82</v>
      </c>
    </row>
    <row r="390" spans="1:4" x14ac:dyDescent="0.25">
      <c r="A390" s="4">
        <v>44299</v>
      </c>
      <c r="B390" t="s">
        <v>12</v>
      </c>
      <c r="C390" t="s">
        <v>2044</v>
      </c>
      <c r="D390">
        <v>-200</v>
      </c>
    </row>
    <row r="391" spans="1:4" x14ac:dyDescent="0.25">
      <c r="A391" s="4">
        <v>44299</v>
      </c>
      <c r="B391" t="s">
        <v>12</v>
      </c>
      <c r="C391" t="s">
        <v>16</v>
      </c>
      <c r="D391">
        <v>-840.43</v>
      </c>
    </row>
    <row r="392" spans="1:4" x14ac:dyDescent="0.25">
      <c r="A392" s="4">
        <v>44299</v>
      </c>
      <c r="B392" t="s">
        <v>12</v>
      </c>
      <c r="C392" t="s">
        <v>2045</v>
      </c>
      <c r="D392">
        <v>-800</v>
      </c>
    </row>
    <row r="393" spans="1:4" x14ac:dyDescent="0.25">
      <c r="A393" s="4">
        <v>44299</v>
      </c>
      <c r="B393" t="s">
        <v>12</v>
      </c>
      <c r="C393" t="s">
        <v>2046</v>
      </c>
      <c r="D393">
        <v>-80</v>
      </c>
    </row>
    <row r="394" spans="1:4" x14ac:dyDescent="0.25">
      <c r="A394" s="4">
        <v>44299</v>
      </c>
      <c r="B394" t="s">
        <v>12</v>
      </c>
      <c r="C394" t="s">
        <v>2059</v>
      </c>
      <c r="D394">
        <v>-274</v>
      </c>
    </row>
    <row r="395" spans="1:4" x14ac:dyDescent="0.25">
      <c r="A395" s="4">
        <v>44299</v>
      </c>
      <c r="B395" t="s">
        <v>12</v>
      </c>
      <c r="C395" t="s">
        <v>2060</v>
      </c>
      <c r="D395">
        <v>220.54</v>
      </c>
    </row>
    <row r="396" spans="1:4" x14ac:dyDescent="0.25">
      <c r="A396" s="4">
        <v>44299</v>
      </c>
      <c r="B396" t="s">
        <v>12</v>
      </c>
      <c r="C396" t="s">
        <v>2048</v>
      </c>
      <c r="D396">
        <v>2455.63</v>
      </c>
    </row>
    <row r="397" spans="1:4" x14ac:dyDescent="0.25">
      <c r="A397" s="4">
        <v>44299</v>
      </c>
      <c r="B397" t="s">
        <v>12</v>
      </c>
      <c r="C397" t="s">
        <v>2025</v>
      </c>
      <c r="D397">
        <v>-55439.26</v>
      </c>
    </row>
    <row r="398" spans="1:4" x14ac:dyDescent="0.25">
      <c r="A398" s="4">
        <v>44299</v>
      </c>
      <c r="B398" t="s">
        <v>12</v>
      </c>
      <c r="C398" t="s">
        <v>2068</v>
      </c>
      <c r="D398">
        <v>2447.6799999999998</v>
      </c>
    </row>
    <row r="399" spans="1:4" x14ac:dyDescent="0.25">
      <c r="A399" s="4">
        <v>44299</v>
      </c>
      <c r="B399" t="s">
        <v>12</v>
      </c>
      <c r="C399" t="s">
        <v>2069</v>
      </c>
      <c r="D399">
        <v>2048.38</v>
      </c>
    </row>
    <row r="400" spans="1:4" x14ac:dyDescent="0.25">
      <c r="A400" s="4">
        <v>44299</v>
      </c>
      <c r="B400" t="s">
        <v>12</v>
      </c>
      <c r="C400" t="s">
        <v>2049</v>
      </c>
      <c r="D400">
        <v>3033</v>
      </c>
    </row>
    <row r="401" spans="1:4" x14ac:dyDescent="0.25">
      <c r="A401" s="4">
        <v>44299</v>
      </c>
      <c r="B401" t="s">
        <v>12</v>
      </c>
      <c r="C401" t="s">
        <v>2054</v>
      </c>
      <c r="D401">
        <v>38552.959999999999</v>
      </c>
    </row>
    <row r="402" spans="1:4" x14ac:dyDescent="0.25">
      <c r="A402" s="4">
        <v>44299</v>
      </c>
      <c r="B402" t="s">
        <v>12</v>
      </c>
      <c r="C402" t="s">
        <v>2021</v>
      </c>
      <c r="D402">
        <v>-19.940000000000001</v>
      </c>
    </row>
    <row r="403" spans="1:4" x14ac:dyDescent="0.25">
      <c r="A403" s="4">
        <v>44299</v>
      </c>
      <c r="B403" t="s">
        <v>12</v>
      </c>
      <c r="C403" t="s">
        <v>19</v>
      </c>
      <c r="D403">
        <v>-265.77999999999997</v>
      </c>
    </row>
    <row r="404" spans="1:4" x14ac:dyDescent="0.25">
      <c r="A404" s="4">
        <v>44299</v>
      </c>
      <c r="B404" t="s">
        <v>12</v>
      </c>
      <c r="C404" t="s">
        <v>20</v>
      </c>
      <c r="D404">
        <v>-14310.92</v>
      </c>
    </row>
    <row r="405" spans="1:4" x14ac:dyDescent="0.25">
      <c r="A405" s="4">
        <v>44299</v>
      </c>
      <c r="B405" t="s">
        <v>12</v>
      </c>
      <c r="C405" t="s">
        <v>21</v>
      </c>
      <c r="D405">
        <v>-378.71</v>
      </c>
    </row>
    <row r="406" spans="1:4" x14ac:dyDescent="0.25">
      <c r="A406" s="4">
        <v>44300</v>
      </c>
      <c r="B406" t="s">
        <v>12</v>
      </c>
      <c r="C406" t="s">
        <v>2071</v>
      </c>
      <c r="D406">
        <v>338.05</v>
      </c>
    </row>
    <row r="407" spans="1:4" x14ac:dyDescent="0.25">
      <c r="A407" s="4">
        <v>44300</v>
      </c>
      <c r="B407" t="s">
        <v>12</v>
      </c>
      <c r="C407" t="s">
        <v>2072</v>
      </c>
      <c r="D407">
        <v>0.03</v>
      </c>
    </row>
    <row r="408" spans="1:4" x14ac:dyDescent="0.25">
      <c r="A408" s="4">
        <v>44300</v>
      </c>
      <c r="B408" t="s">
        <v>12</v>
      </c>
      <c r="C408" t="s">
        <v>23</v>
      </c>
      <c r="D408">
        <v>-5131571.04</v>
      </c>
    </row>
    <row r="409" spans="1:4" x14ac:dyDescent="0.25">
      <c r="A409" s="4">
        <v>44300</v>
      </c>
      <c r="B409" t="s">
        <v>12</v>
      </c>
      <c r="C409" t="s">
        <v>15</v>
      </c>
      <c r="D409">
        <v>-5351046.08</v>
      </c>
    </row>
    <row r="410" spans="1:4" x14ac:dyDescent="0.25">
      <c r="A410" s="4">
        <v>44300</v>
      </c>
      <c r="B410" t="s">
        <v>12</v>
      </c>
      <c r="C410" t="s">
        <v>2043</v>
      </c>
      <c r="D410">
        <v>-944.82</v>
      </c>
    </row>
    <row r="411" spans="1:4" x14ac:dyDescent="0.25">
      <c r="A411" s="4">
        <v>44300</v>
      </c>
      <c r="B411" t="s">
        <v>12</v>
      </c>
      <c r="C411" t="s">
        <v>2044</v>
      </c>
      <c r="D411">
        <v>-200</v>
      </c>
    </row>
    <row r="412" spans="1:4" x14ac:dyDescent="0.25">
      <c r="A412" s="4">
        <v>44300</v>
      </c>
      <c r="B412" t="s">
        <v>12</v>
      </c>
      <c r="C412" t="s">
        <v>16</v>
      </c>
      <c r="D412">
        <v>-872.76</v>
      </c>
    </row>
    <row r="413" spans="1:4" x14ac:dyDescent="0.25">
      <c r="A413" s="4">
        <v>44300</v>
      </c>
      <c r="B413" t="s">
        <v>12</v>
      </c>
      <c r="C413" t="s">
        <v>2045</v>
      </c>
      <c r="D413">
        <v>-900</v>
      </c>
    </row>
    <row r="414" spans="1:4" x14ac:dyDescent="0.25">
      <c r="A414" s="4">
        <v>44300</v>
      </c>
      <c r="B414" t="s">
        <v>12</v>
      </c>
      <c r="C414" t="s">
        <v>2046</v>
      </c>
      <c r="D414">
        <v>-90</v>
      </c>
    </row>
    <row r="415" spans="1:4" x14ac:dyDescent="0.25">
      <c r="A415" s="4">
        <v>44300</v>
      </c>
      <c r="B415" t="s">
        <v>12</v>
      </c>
      <c r="C415" t="s">
        <v>2059</v>
      </c>
      <c r="D415">
        <v>-274</v>
      </c>
    </row>
    <row r="416" spans="1:4" x14ac:dyDescent="0.25">
      <c r="A416" s="4">
        <v>44300</v>
      </c>
      <c r="B416" t="s">
        <v>12</v>
      </c>
      <c r="C416" t="s">
        <v>2060</v>
      </c>
      <c r="D416">
        <v>213.85</v>
      </c>
    </row>
    <row r="417" spans="1:4" x14ac:dyDescent="0.25">
      <c r="A417" s="4">
        <v>44300</v>
      </c>
      <c r="B417" t="s">
        <v>12</v>
      </c>
      <c r="C417" t="s">
        <v>2048</v>
      </c>
      <c r="D417">
        <v>2410.16</v>
      </c>
    </row>
    <row r="418" spans="1:4" x14ac:dyDescent="0.25">
      <c r="A418" s="4">
        <v>44300</v>
      </c>
      <c r="B418" t="s">
        <v>12</v>
      </c>
      <c r="C418" t="s">
        <v>2025</v>
      </c>
      <c r="D418">
        <v>-11547.35</v>
      </c>
    </row>
    <row r="419" spans="1:4" x14ac:dyDescent="0.25">
      <c r="A419" s="4">
        <v>44300</v>
      </c>
      <c r="B419" t="s">
        <v>12</v>
      </c>
      <c r="C419" t="s">
        <v>2068</v>
      </c>
      <c r="D419">
        <v>2447.6799999999998</v>
      </c>
    </row>
    <row r="420" spans="1:4" x14ac:dyDescent="0.25">
      <c r="A420" s="4">
        <v>44300</v>
      </c>
      <c r="B420" t="s">
        <v>12</v>
      </c>
      <c r="C420" t="s">
        <v>2069</v>
      </c>
      <c r="D420">
        <v>2048.38</v>
      </c>
    </row>
    <row r="421" spans="1:4" x14ac:dyDescent="0.25">
      <c r="A421" s="4">
        <v>44300</v>
      </c>
      <c r="B421" t="s">
        <v>12</v>
      </c>
      <c r="C421" t="s">
        <v>2049</v>
      </c>
      <c r="D421">
        <v>3033</v>
      </c>
    </row>
    <row r="422" spans="1:4" x14ac:dyDescent="0.25">
      <c r="A422" s="4">
        <v>44300</v>
      </c>
      <c r="B422" t="s">
        <v>12</v>
      </c>
      <c r="C422" t="s">
        <v>2054</v>
      </c>
      <c r="D422">
        <v>38552.959999999999</v>
      </c>
    </row>
    <row r="423" spans="1:4" x14ac:dyDescent="0.25">
      <c r="A423" s="4">
        <v>44300</v>
      </c>
      <c r="B423" t="s">
        <v>12</v>
      </c>
      <c r="C423" t="s">
        <v>2073</v>
      </c>
      <c r="D423">
        <v>113496.73</v>
      </c>
    </row>
    <row r="424" spans="1:4" x14ac:dyDescent="0.25">
      <c r="A424" s="4">
        <v>44300</v>
      </c>
      <c r="B424" t="s">
        <v>12</v>
      </c>
      <c r="C424" t="s">
        <v>2021</v>
      </c>
      <c r="D424">
        <v>-23.24</v>
      </c>
    </row>
    <row r="425" spans="1:4" x14ac:dyDescent="0.25">
      <c r="A425" s="4">
        <v>44300</v>
      </c>
      <c r="B425" t="s">
        <v>12</v>
      </c>
      <c r="C425" t="s">
        <v>19</v>
      </c>
      <c r="D425">
        <v>-309.83</v>
      </c>
    </row>
    <row r="426" spans="1:4" x14ac:dyDescent="0.25">
      <c r="A426" s="4">
        <v>44300</v>
      </c>
      <c r="B426" t="s">
        <v>12</v>
      </c>
      <c r="C426" t="s">
        <v>20</v>
      </c>
      <c r="D426">
        <v>-16682.95</v>
      </c>
    </row>
    <row r="427" spans="1:4" x14ac:dyDescent="0.25">
      <c r="A427" s="4">
        <v>44300</v>
      </c>
      <c r="B427" t="s">
        <v>12</v>
      </c>
      <c r="C427" t="s">
        <v>21</v>
      </c>
      <c r="D427">
        <v>-441.49</v>
      </c>
    </row>
    <row r="428" spans="1:4" x14ac:dyDescent="0.25">
      <c r="A428" s="4">
        <v>44301</v>
      </c>
      <c r="B428" t="s">
        <v>12</v>
      </c>
      <c r="C428" t="s">
        <v>2072</v>
      </c>
      <c r="D428">
        <v>0.03</v>
      </c>
    </row>
    <row r="429" spans="1:4" x14ac:dyDescent="0.25">
      <c r="A429" s="4">
        <v>44301</v>
      </c>
      <c r="B429" t="s">
        <v>12</v>
      </c>
      <c r="C429" t="s">
        <v>2074</v>
      </c>
      <c r="D429">
        <v>0.12</v>
      </c>
    </row>
    <row r="430" spans="1:4" x14ac:dyDescent="0.25">
      <c r="A430" s="4">
        <v>44301</v>
      </c>
      <c r="B430" t="s">
        <v>12</v>
      </c>
      <c r="C430" t="s">
        <v>23</v>
      </c>
      <c r="D430">
        <v>-5351046.08</v>
      </c>
    </row>
    <row r="431" spans="1:4" x14ac:dyDescent="0.25">
      <c r="A431" s="4">
        <v>44301</v>
      </c>
      <c r="B431" t="s">
        <v>12</v>
      </c>
      <c r="C431" t="s">
        <v>15</v>
      </c>
      <c r="D431">
        <v>-2325650.87</v>
      </c>
    </row>
    <row r="432" spans="1:4" x14ac:dyDescent="0.25">
      <c r="A432" s="4">
        <v>44301</v>
      </c>
      <c r="B432" t="s">
        <v>12</v>
      </c>
      <c r="C432" t="s">
        <v>2043</v>
      </c>
      <c r="D432">
        <v>-944.82</v>
      </c>
    </row>
    <row r="433" spans="1:4" x14ac:dyDescent="0.25">
      <c r="A433" s="4">
        <v>44301</v>
      </c>
      <c r="B433" t="s">
        <v>12</v>
      </c>
      <c r="C433" t="s">
        <v>2044</v>
      </c>
      <c r="D433">
        <v>-200</v>
      </c>
    </row>
    <row r="434" spans="1:4" x14ac:dyDescent="0.25">
      <c r="A434" s="4">
        <v>44301</v>
      </c>
      <c r="B434" t="s">
        <v>12</v>
      </c>
      <c r="C434" t="s">
        <v>16</v>
      </c>
      <c r="D434">
        <v>-905.08</v>
      </c>
    </row>
    <row r="435" spans="1:4" x14ac:dyDescent="0.25">
      <c r="A435" s="4">
        <v>44301</v>
      </c>
      <c r="B435" t="s">
        <v>12</v>
      </c>
      <c r="C435" t="s">
        <v>2045</v>
      </c>
      <c r="D435">
        <v>-1000</v>
      </c>
    </row>
    <row r="436" spans="1:4" x14ac:dyDescent="0.25">
      <c r="A436" s="4">
        <v>44301</v>
      </c>
      <c r="B436" t="s">
        <v>12</v>
      </c>
      <c r="C436" t="s">
        <v>2046</v>
      </c>
      <c r="D436">
        <v>-100</v>
      </c>
    </row>
    <row r="437" spans="1:4" x14ac:dyDescent="0.25">
      <c r="A437" s="4">
        <v>44301</v>
      </c>
      <c r="B437" t="s">
        <v>12</v>
      </c>
      <c r="C437" t="s">
        <v>2060</v>
      </c>
      <c r="D437">
        <v>207.17</v>
      </c>
    </row>
    <row r="438" spans="1:4" x14ac:dyDescent="0.25">
      <c r="A438" s="4">
        <v>44301</v>
      </c>
      <c r="B438" t="s">
        <v>12</v>
      </c>
      <c r="C438" t="s">
        <v>2048</v>
      </c>
      <c r="D438">
        <v>2364.6799999999998</v>
      </c>
    </row>
    <row r="439" spans="1:4" x14ac:dyDescent="0.25">
      <c r="A439" s="4">
        <v>44301</v>
      </c>
      <c r="B439" t="s">
        <v>12</v>
      </c>
      <c r="C439" t="s">
        <v>2025</v>
      </c>
      <c r="D439">
        <v>-9921.1299999999992</v>
      </c>
    </row>
    <row r="440" spans="1:4" x14ac:dyDescent="0.25">
      <c r="A440" s="4">
        <v>44301</v>
      </c>
      <c r="B440" t="s">
        <v>12</v>
      </c>
      <c r="C440" t="s">
        <v>2073</v>
      </c>
      <c r="D440">
        <v>113496.73</v>
      </c>
    </row>
    <row r="441" spans="1:4" x14ac:dyDescent="0.25">
      <c r="A441" s="4">
        <v>44301</v>
      </c>
      <c r="B441" t="s">
        <v>12</v>
      </c>
      <c r="C441" t="s">
        <v>2021</v>
      </c>
      <c r="D441">
        <v>-26.53</v>
      </c>
    </row>
    <row r="442" spans="1:4" x14ac:dyDescent="0.25">
      <c r="A442" s="4">
        <v>44301</v>
      </c>
      <c r="B442" t="s">
        <v>12</v>
      </c>
      <c r="C442" t="s">
        <v>19</v>
      </c>
      <c r="D442">
        <v>-353.72</v>
      </c>
    </row>
    <row r="443" spans="1:4" x14ac:dyDescent="0.25">
      <c r="A443" s="4">
        <v>44301</v>
      </c>
      <c r="B443" t="s">
        <v>12</v>
      </c>
      <c r="C443" t="s">
        <v>20</v>
      </c>
      <c r="D443">
        <v>-19046.080000000002</v>
      </c>
    </row>
    <row r="444" spans="1:4" x14ac:dyDescent="0.25">
      <c r="A444" s="4">
        <v>44301</v>
      </c>
      <c r="B444" t="s">
        <v>12</v>
      </c>
      <c r="C444" t="s">
        <v>21</v>
      </c>
      <c r="D444">
        <v>-504.03</v>
      </c>
    </row>
    <row r="445" spans="1:4" x14ac:dyDescent="0.25">
      <c r="A445" s="4">
        <v>44302</v>
      </c>
      <c r="B445" t="s">
        <v>12</v>
      </c>
      <c r="C445" t="s">
        <v>2074</v>
      </c>
      <c r="D445">
        <v>0.12</v>
      </c>
    </row>
    <row r="446" spans="1:4" x14ac:dyDescent="0.25">
      <c r="A446" s="4">
        <v>44302</v>
      </c>
      <c r="B446" t="s">
        <v>12</v>
      </c>
      <c r="C446" t="s">
        <v>2075</v>
      </c>
      <c r="D446">
        <v>0.06</v>
      </c>
    </row>
    <row r="447" spans="1:4" x14ac:dyDescent="0.25">
      <c r="A447" s="4">
        <v>44302</v>
      </c>
      <c r="B447" t="s">
        <v>12</v>
      </c>
      <c r="C447" t="s">
        <v>23</v>
      </c>
      <c r="D447">
        <v>-2325650.87</v>
      </c>
    </row>
    <row r="448" spans="1:4" x14ac:dyDescent="0.25">
      <c r="A448" s="4">
        <v>44302</v>
      </c>
      <c r="B448" t="s">
        <v>12</v>
      </c>
      <c r="C448" t="s">
        <v>15</v>
      </c>
      <c r="D448">
        <v>-2903078.79</v>
      </c>
    </row>
    <row r="449" spans="1:4" x14ac:dyDescent="0.25">
      <c r="A449" s="4">
        <v>44302</v>
      </c>
      <c r="B449" t="s">
        <v>12</v>
      </c>
      <c r="C449" t="s">
        <v>2043</v>
      </c>
      <c r="D449">
        <v>-944.82</v>
      </c>
    </row>
    <row r="450" spans="1:4" x14ac:dyDescent="0.25">
      <c r="A450" s="4">
        <v>44302</v>
      </c>
      <c r="B450" t="s">
        <v>12</v>
      </c>
      <c r="C450" t="s">
        <v>2044</v>
      </c>
      <c r="D450">
        <v>-200</v>
      </c>
    </row>
    <row r="451" spans="1:4" x14ac:dyDescent="0.25">
      <c r="A451" s="4">
        <v>44302</v>
      </c>
      <c r="B451" t="s">
        <v>12</v>
      </c>
      <c r="C451" t="s">
        <v>16</v>
      </c>
      <c r="D451">
        <v>-937.41</v>
      </c>
    </row>
    <row r="452" spans="1:4" x14ac:dyDescent="0.25">
      <c r="A452" s="4">
        <v>44302</v>
      </c>
      <c r="B452" t="s">
        <v>12</v>
      </c>
      <c r="C452" t="s">
        <v>2045</v>
      </c>
      <c r="D452">
        <v>-1100</v>
      </c>
    </row>
    <row r="453" spans="1:4" x14ac:dyDescent="0.25">
      <c r="A453" s="4">
        <v>44302</v>
      </c>
      <c r="B453" t="s">
        <v>12</v>
      </c>
      <c r="C453" t="s">
        <v>2046</v>
      </c>
      <c r="D453">
        <v>-110</v>
      </c>
    </row>
    <row r="454" spans="1:4" x14ac:dyDescent="0.25">
      <c r="A454" s="4">
        <v>44302</v>
      </c>
      <c r="B454" t="s">
        <v>12</v>
      </c>
      <c r="C454" t="s">
        <v>2060</v>
      </c>
      <c r="D454">
        <v>200.49</v>
      </c>
    </row>
    <row r="455" spans="1:4" x14ac:dyDescent="0.25">
      <c r="A455" s="4">
        <v>44302</v>
      </c>
      <c r="B455" t="s">
        <v>12</v>
      </c>
      <c r="C455" t="s">
        <v>2048</v>
      </c>
      <c r="D455">
        <v>2319.21</v>
      </c>
    </row>
    <row r="456" spans="1:4" x14ac:dyDescent="0.25">
      <c r="A456" s="4">
        <v>44302</v>
      </c>
      <c r="B456" t="s">
        <v>12</v>
      </c>
      <c r="C456" t="s">
        <v>2025</v>
      </c>
      <c r="D456">
        <v>-24207.7</v>
      </c>
    </row>
    <row r="457" spans="1:4" x14ac:dyDescent="0.25">
      <c r="A457" s="4">
        <v>44302</v>
      </c>
      <c r="B457" t="s">
        <v>12</v>
      </c>
      <c r="C457" t="s">
        <v>2076</v>
      </c>
      <c r="D457">
        <v>19427.28</v>
      </c>
    </row>
    <row r="458" spans="1:4" x14ac:dyDescent="0.25">
      <c r="A458" s="4">
        <v>44302</v>
      </c>
      <c r="B458" t="s">
        <v>12</v>
      </c>
      <c r="C458" t="s">
        <v>2073</v>
      </c>
      <c r="D458">
        <v>113496.73</v>
      </c>
    </row>
    <row r="459" spans="1:4" x14ac:dyDescent="0.25">
      <c r="A459" s="4">
        <v>44302</v>
      </c>
      <c r="B459" t="s">
        <v>12</v>
      </c>
      <c r="C459" t="s">
        <v>2021</v>
      </c>
      <c r="D459">
        <v>-29.83</v>
      </c>
    </row>
    <row r="460" spans="1:4" x14ac:dyDescent="0.25">
      <c r="A460" s="4">
        <v>44302</v>
      </c>
      <c r="B460" t="s">
        <v>12</v>
      </c>
      <c r="C460" t="s">
        <v>19</v>
      </c>
      <c r="D460">
        <v>-397.62</v>
      </c>
    </row>
    <row r="461" spans="1:4" x14ac:dyDescent="0.25">
      <c r="A461" s="4">
        <v>44302</v>
      </c>
      <c r="B461" t="s">
        <v>12</v>
      </c>
      <c r="C461" t="s">
        <v>20</v>
      </c>
      <c r="D461">
        <v>-21410.09</v>
      </c>
    </row>
    <row r="462" spans="1:4" x14ac:dyDescent="0.25">
      <c r="A462" s="4">
        <v>44302</v>
      </c>
      <c r="B462" t="s">
        <v>12</v>
      </c>
      <c r="C462" t="s">
        <v>21</v>
      </c>
      <c r="D462">
        <v>-566.58000000000004</v>
      </c>
    </row>
    <row r="463" spans="1:4" x14ac:dyDescent="0.25">
      <c r="A463" s="4">
        <v>44305</v>
      </c>
      <c r="B463" t="s">
        <v>12</v>
      </c>
      <c r="C463" t="s">
        <v>2075</v>
      </c>
      <c r="D463">
        <v>0.06</v>
      </c>
    </row>
    <row r="464" spans="1:4" x14ac:dyDescent="0.25">
      <c r="A464" s="4">
        <v>44305</v>
      </c>
      <c r="B464" t="s">
        <v>12</v>
      </c>
      <c r="C464" t="s">
        <v>2077</v>
      </c>
      <c r="D464">
        <v>0.25</v>
      </c>
    </row>
    <row r="465" spans="1:4" x14ac:dyDescent="0.25">
      <c r="A465" s="4">
        <v>44305</v>
      </c>
      <c r="B465" t="s">
        <v>12</v>
      </c>
      <c r="C465" t="s">
        <v>23</v>
      </c>
      <c r="D465">
        <v>-2903078.79</v>
      </c>
    </row>
    <row r="466" spans="1:4" x14ac:dyDescent="0.25">
      <c r="A466" s="4">
        <v>44305</v>
      </c>
      <c r="B466" t="s">
        <v>12</v>
      </c>
      <c r="C466" t="s">
        <v>15</v>
      </c>
      <c r="D466">
        <v>-3261666.78</v>
      </c>
    </row>
    <row r="467" spans="1:4" x14ac:dyDescent="0.25">
      <c r="A467" s="4">
        <v>44305</v>
      </c>
      <c r="B467" t="s">
        <v>12</v>
      </c>
      <c r="C467" t="s">
        <v>2043</v>
      </c>
      <c r="D467">
        <v>-944.82</v>
      </c>
    </row>
    <row r="468" spans="1:4" x14ac:dyDescent="0.25">
      <c r="A468" s="4">
        <v>44305</v>
      </c>
      <c r="B468" t="s">
        <v>12</v>
      </c>
      <c r="C468" t="s">
        <v>2044</v>
      </c>
      <c r="D468">
        <v>-54.01</v>
      </c>
    </row>
    <row r="469" spans="1:4" x14ac:dyDescent="0.25">
      <c r="A469" s="4">
        <v>44305</v>
      </c>
      <c r="B469" t="s">
        <v>12</v>
      </c>
      <c r="C469" t="s">
        <v>16</v>
      </c>
      <c r="D469">
        <v>-969.73</v>
      </c>
    </row>
    <row r="470" spans="1:4" x14ac:dyDescent="0.25">
      <c r="A470" s="4">
        <v>44305</v>
      </c>
      <c r="B470" t="s">
        <v>12</v>
      </c>
      <c r="C470" t="s">
        <v>2045</v>
      </c>
      <c r="D470">
        <v>-1200</v>
      </c>
    </row>
    <row r="471" spans="1:4" x14ac:dyDescent="0.25">
      <c r="A471" s="4">
        <v>44305</v>
      </c>
      <c r="B471" t="s">
        <v>12</v>
      </c>
      <c r="C471" t="s">
        <v>2046</v>
      </c>
      <c r="D471">
        <v>-120</v>
      </c>
    </row>
    <row r="472" spans="1:4" x14ac:dyDescent="0.25">
      <c r="A472" s="4">
        <v>44305</v>
      </c>
      <c r="B472" t="s">
        <v>12</v>
      </c>
      <c r="C472" t="s">
        <v>2060</v>
      </c>
      <c r="D472">
        <v>193.8</v>
      </c>
    </row>
    <row r="473" spans="1:4" x14ac:dyDescent="0.25">
      <c r="A473" s="4">
        <v>44305</v>
      </c>
      <c r="B473" t="s">
        <v>12</v>
      </c>
      <c r="C473" t="s">
        <v>2048</v>
      </c>
      <c r="D473">
        <v>2273.73</v>
      </c>
    </row>
    <row r="474" spans="1:4" x14ac:dyDescent="0.25">
      <c r="A474" s="4">
        <v>44305</v>
      </c>
      <c r="B474" t="s">
        <v>12</v>
      </c>
      <c r="C474" t="s">
        <v>2076</v>
      </c>
      <c r="D474">
        <v>19427.28</v>
      </c>
    </row>
    <row r="475" spans="1:4" x14ac:dyDescent="0.25">
      <c r="A475" s="4">
        <v>44305</v>
      </c>
      <c r="B475" t="s">
        <v>12</v>
      </c>
      <c r="C475" t="s">
        <v>2073</v>
      </c>
      <c r="D475">
        <v>113496.73</v>
      </c>
    </row>
    <row r="476" spans="1:4" x14ac:dyDescent="0.25">
      <c r="A476" s="4">
        <v>44305</v>
      </c>
      <c r="B476" t="s">
        <v>12</v>
      </c>
      <c r="C476" t="s">
        <v>491</v>
      </c>
      <c r="D476">
        <v>-165.7</v>
      </c>
    </row>
    <row r="477" spans="1:4" x14ac:dyDescent="0.25">
      <c r="A477" s="4">
        <v>44305</v>
      </c>
      <c r="B477" t="s">
        <v>12</v>
      </c>
      <c r="C477" t="s">
        <v>2021</v>
      </c>
      <c r="D477">
        <v>-33.119999999999997</v>
      </c>
    </row>
    <row r="478" spans="1:4" x14ac:dyDescent="0.25">
      <c r="A478" s="4">
        <v>44305</v>
      </c>
      <c r="B478" t="s">
        <v>12</v>
      </c>
      <c r="C478" t="s">
        <v>19</v>
      </c>
      <c r="D478">
        <v>-441.6</v>
      </c>
    </row>
    <row r="479" spans="1:4" x14ac:dyDescent="0.25">
      <c r="A479" s="4">
        <v>44305</v>
      </c>
      <c r="B479" t="s">
        <v>12</v>
      </c>
      <c r="C479" t="s">
        <v>20</v>
      </c>
      <c r="D479">
        <v>-23778.32</v>
      </c>
    </row>
    <row r="480" spans="1:4" x14ac:dyDescent="0.25">
      <c r="A480" s="4">
        <v>44305</v>
      </c>
      <c r="B480" t="s">
        <v>12</v>
      </c>
      <c r="C480" t="s">
        <v>21</v>
      </c>
      <c r="D480">
        <v>-629.26</v>
      </c>
    </row>
    <row r="481" spans="1:4" x14ac:dyDescent="0.25">
      <c r="A481" s="4">
        <v>44306</v>
      </c>
      <c r="B481" t="s">
        <v>12</v>
      </c>
      <c r="C481" t="s">
        <v>2077</v>
      </c>
      <c r="D481">
        <v>0.25</v>
      </c>
    </row>
    <row r="482" spans="1:4" x14ac:dyDescent="0.25">
      <c r="A482" s="4">
        <v>44306</v>
      </c>
      <c r="B482" t="s">
        <v>12</v>
      </c>
      <c r="C482" t="s">
        <v>2078</v>
      </c>
      <c r="D482">
        <v>0.12</v>
      </c>
    </row>
    <row r="483" spans="1:4" x14ac:dyDescent="0.25">
      <c r="A483" s="4">
        <v>44306</v>
      </c>
      <c r="B483" t="s">
        <v>12</v>
      </c>
      <c r="C483" t="s">
        <v>23</v>
      </c>
      <c r="D483">
        <v>-3261666.78</v>
      </c>
    </row>
    <row r="484" spans="1:4" x14ac:dyDescent="0.25">
      <c r="A484" s="4">
        <v>44306</v>
      </c>
      <c r="B484" t="s">
        <v>12</v>
      </c>
      <c r="C484" t="s">
        <v>15</v>
      </c>
      <c r="D484">
        <v>-970420.96</v>
      </c>
    </row>
    <row r="485" spans="1:4" x14ac:dyDescent="0.25">
      <c r="A485" s="4">
        <v>44306</v>
      </c>
      <c r="B485" t="s">
        <v>12</v>
      </c>
      <c r="C485" t="s">
        <v>2044</v>
      </c>
      <c r="D485">
        <v>-54.01</v>
      </c>
    </row>
    <row r="486" spans="1:4" x14ac:dyDescent="0.25">
      <c r="A486" s="4">
        <v>44306</v>
      </c>
      <c r="B486" t="s">
        <v>12</v>
      </c>
      <c r="C486" t="s">
        <v>16</v>
      </c>
      <c r="D486">
        <v>-1002.05</v>
      </c>
    </row>
    <row r="487" spans="1:4" x14ac:dyDescent="0.25">
      <c r="A487" s="4">
        <v>44306</v>
      </c>
      <c r="B487" t="s">
        <v>12</v>
      </c>
      <c r="C487" t="s">
        <v>2045</v>
      </c>
      <c r="D487">
        <v>-1300</v>
      </c>
    </row>
    <row r="488" spans="1:4" x14ac:dyDescent="0.25">
      <c r="A488" s="4">
        <v>44306</v>
      </c>
      <c r="B488" t="s">
        <v>12</v>
      </c>
      <c r="C488" t="s">
        <v>2046</v>
      </c>
      <c r="D488">
        <v>-130</v>
      </c>
    </row>
    <row r="489" spans="1:4" x14ac:dyDescent="0.25">
      <c r="A489" s="4">
        <v>44306</v>
      </c>
      <c r="B489" t="s">
        <v>12</v>
      </c>
      <c r="C489" t="s">
        <v>2060</v>
      </c>
      <c r="D489">
        <v>187.12</v>
      </c>
    </row>
    <row r="490" spans="1:4" x14ac:dyDescent="0.25">
      <c r="A490" s="4">
        <v>44306</v>
      </c>
      <c r="B490" t="s">
        <v>12</v>
      </c>
      <c r="C490" t="s">
        <v>2048</v>
      </c>
      <c r="D490">
        <v>2228.2600000000002</v>
      </c>
    </row>
    <row r="491" spans="1:4" x14ac:dyDescent="0.25">
      <c r="A491" s="4">
        <v>44306</v>
      </c>
      <c r="B491" t="s">
        <v>12</v>
      </c>
      <c r="C491" t="s">
        <v>2025</v>
      </c>
      <c r="D491">
        <v>-12078.92</v>
      </c>
    </row>
    <row r="492" spans="1:4" x14ac:dyDescent="0.25">
      <c r="A492" s="4">
        <v>44306</v>
      </c>
      <c r="B492" t="s">
        <v>12</v>
      </c>
      <c r="C492" t="s">
        <v>2076</v>
      </c>
      <c r="D492">
        <v>19427.28</v>
      </c>
    </row>
    <row r="493" spans="1:4" x14ac:dyDescent="0.25">
      <c r="A493" s="4">
        <v>44306</v>
      </c>
      <c r="B493" t="s">
        <v>12</v>
      </c>
      <c r="C493" t="s">
        <v>491</v>
      </c>
      <c r="D493">
        <v>-165.7</v>
      </c>
    </row>
    <row r="494" spans="1:4" x14ac:dyDescent="0.25">
      <c r="A494" s="4">
        <v>44306</v>
      </c>
      <c r="B494" t="s">
        <v>12</v>
      </c>
      <c r="C494" t="s">
        <v>2021</v>
      </c>
      <c r="D494">
        <v>-37.44</v>
      </c>
    </row>
    <row r="495" spans="1:4" x14ac:dyDescent="0.25">
      <c r="A495" s="4">
        <v>44306</v>
      </c>
      <c r="B495" t="s">
        <v>12</v>
      </c>
      <c r="C495" t="s">
        <v>19</v>
      </c>
      <c r="D495">
        <v>-499.18</v>
      </c>
    </row>
    <row r="496" spans="1:4" x14ac:dyDescent="0.25">
      <c r="A496" s="4">
        <v>44306</v>
      </c>
      <c r="B496" t="s">
        <v>12</v>
      </c>
      <c r="C496" t="s">
        <v>20</v>
      </c>
      <c r="D496">
        <v>-26657.48</v>
      </c>
    </row>
    <row r="497" spans="1:4" x14ac:dyDescent="0.25">
      <c r="A497" s="4">
        <v>44306</v>
      </c>
      <c r="B497" t="s">
        <v>12</v>
      </c>
      <c r="C497" t="s">
        <v>21</v>
      </c>
      <c r="D497">
        <v>-711.31</v>
      </c>
    </row>
    <row r="498" spans="1:4" x14ac:dyDescent="0.25">
      <c r="A498" s="4">
        <v>44308</v>
      </c>
      <c r="B498" t="s">
        <v>12</v>
      </c>
      <c r="C498" t="s">
        <v>2078</v>
      </c>
      <c r="D498">
        <v>0.12</v>
      </c>
    </row>
    <row r="499" spans="1:4" x14ac:dyDescent="0.25">
      <c r="A499" s="4">
        <v>44308</v>
      </c>
      <c r="B499" t="s">
        <v>12</v>
      </c>
      <c r="C499" t="s">
        <v>2079</v>
      </c>
      <c r="D499">
        <v>0.11</v>
      </c>
    </row>
    <row r="500" spans="1:4" x14ac:dyDescent="0.25">
      <c r="A500" s="4">
        <v>44308</v>
      </c>
      <c r="B500" t="s">
        <v>12</v>
      </c>
      <c r="C500" t="s">
        <v>23</v>
      </c>
      <c r="D500">
        <v>-970420.96</v>
      </c>
    </row>
    <row r="501" spans="1:4" x14ac:dyDescent="0.25">
      <c r="A501" s="4">
        <v>44308</v>
      </c>
      <c r="B501" t="s">
        <v>12</v>
      </c>
      <c r="C501" t="s">
        <v>15</v>
      </c>
      <c r="D501">
        <v>-2532613.4900000002</v>
      </c>
    </row>
    <row r="502" spans="1:4" x14ac:dyDescent="0.25">
      <c r="A502" s="4">
        <v>44308</v>
      </c>
      <c r="B502" t="s">
        <v>12</v>
      </c>
      <c r="C502" t="s">
        <v>2044</v>
      </c>
      <c r="D502">
        <v>-54.01</v>
      </c>
    </row>
    <row r="503" spans="1:4" x14ac:dyDescent="0.25">
      <c r="A503" s="4">
        <v>44308</v>
      </c>
      <c r="B503" t="s">
        <v>12</v>
      </c>
      <c r="C503" t="s">
        <v>16</v>
      </c>
      <c r="D503">
        <v>-1034.3800000000001</v>
      </c>
    </row>
    <row r="504" spans="1:4" x14ac:dyDescent="0.25">
      <c r="A504" s="4">
        <v>44308</v>
      </c>
      <c r="B504" t="s">
        <v>12</v>
      </c>
      <c r="C504" t="s">
        <v>2045</v>
      </c>
      <c r="D504">
        <v>-1400</v>
      </c>
    </row>
    <row r="505" spans="1:4" x14ac:dyDescent="0.25">
      <c r="A505" s="4">
        <v>44308</v>
      </c>
      <c r="B505" t="s">
        <v>12</v>
      </c>
      <c r="C505" t="s">
        <v>2046</v>
      </c>
      <c r="D505">
        <v>-140</v>
      </c>
    </row>
    <row r="506" spans="1:4" x14ac:dyDescent="0.25">
      <c r="A506" s="4">
        <v>44308</v>
      </c>
      <c r="B506" t="s">
        <v>12</v>
      </c>
      <c r="C506" t="s">
        <v>2060</v>
      </c>
      <c r="D506">
        <v>180.44</v>
      </c>
    </row>
    <row r="507" spans="1:4" x14ac:dyDescent="0.25">
      <c r="A507" s="4">
        <v>44308</v>
      </c>
      <c r="B507" t="s">
        <v>12</v>
      </c>
      <c r="C507" t="s">
        <v>2048</v>
      </c>
      <c r="D507">
        <v>2182.7800000000002</v>
      </c>
    </row>
    <row r="508" spans="1:4" x14ac:dyDescent="0.25">
      <c r="A508" s="4">
        <v>44308</v>
      </c>
      <c r="B508" t="s">
        <v>12</v>
      </c>
      <c r="C508" t="s">
        <v>2025</v>
      </c>
      <c r="D508">
        <v>-11951.68</v>
      </c>
    </row>
    <row r="509" spans="1:4" x14ac:dyDescent="0.25">
      <c r="A509" s="4">
        <v>44308</v>
      </c>
      <c r="B509" t="s">
        <v>12</v>
      </c>
      <c r="C509" t="s">
        <v>2076</v>
      </c>
      <c r="D509">
        <v>19427.28</v>
      </c>
    </row>
    <row r="510" spans="1:4" x14ac:dyDescent="0.25">
      <c r="A510" s="4">
        <v>44308</v>
      </c>
      <c r="B510" t="s">
        <v>12</v>
      </c>
      <c r="C510" t="s">
        <v>491</v>
      </c>
      <c r="D510">
        <v>-165.7</v>
      </c>
    </row>
    <row r="511" spans="1:4" x14ac:dyDescent="0.25">
      <c r="A511" s="4">
        <v>44308</v>
      </c>
      <c r="B511" t="s">
        <v>12</v>
      </c>
      <c r="C511" t="s">
        <v>2021</v>
      </c>
      <c r="D511">
        <v>-41.77</v>
      </c>
    </row>
    <row r="512" spans="1:4" x14ac:dyDescent="0.25">
      <c r="A512" s="4">
        <v>44308</v>
      </c>
      <c r="B512" t="s">
        <v>12</v>
      </c>
      <c r="C512" t="s">
        <v>19</v>
      </c>
      <c r="D512">
        <v>-556.89</v>
      </c>
    </row>
    <row r="513" spans="1:4" x14ac:dyDescent="0.25">
      <c r="A513" s="4">
        <v>44308</v>
      </c>
      <c r="B513" t="s">
        <v>12</v>
      </c>
      <c r="C513" t="s">
        <v>20</v>
      </c>
      <c r="D513">
        <v>-29543.040000000001</v>
      </c>
    </row>
    <row r="514" spans="1:4" x14ac:dyDescent="0.25">
      <c r="A514" s="4">
        <v>44308</v>
      </c>
      <c r="B514" t="s">
        <v>12</v>
      </c>
      <c r="C514" t="s">
        <v>21</v>
      </c>
      <c r="D514">
        <v>-793.55</v>
      </c>
    </row>
    <row r="515" spans="1:4" x14ac:dyDescent="0.25">
      <c r="A515" s="4">
        <v>44309</v>
      </c>
      <c r="B515" t="s">
        <v>12</v>
      </c>
      <c r="C515" t="s">
        <v>2079</v>
      </c>
      <c r="D515">
        <v>0.11</v>
      </c>
    </row>
    <row r="516" spans="1:4" x14ac:dyDescent="0.25">
      <c r="A516" s="4">
        <v>44309</v>
      </c>
      <c r="B516" t="s">
        <v>12</v>
      </c>
      <c r="C516" t="s">
        <v>2080</v>
      </c>
      <c r="D516">
        <v>0.18</v>
      </c>
    </row>
    <row r="517" spans="1:4" x14ac:dyDescent="0.25">
      <c r="A517" s="4">
        <v>44309</v>
      </c>
      <c r="B517" t="s">
        <v>12</v>
      </c>
      <c r="C517" t="s">
        <v>23</v>
      </c>
      <c r="D517">
        <v>-2532613.4900000002</v>
      </c>
    </row>
    <row r="518" spans="1:4" x14ac:dyDescent="0.25">
      <c r="A518" s="4">
        <v>44309</v>
      </c>
      <c r="B518" t="s">
        <v>12</v>
      </c>
      <c r="C518" t="s">
        <v>15</v>
      </c>
      <c r="D518">
        <v>-1637022.02</v>
      </c>
    </row>
    <row r="519" spans="1:4" x14ac:dyDescent="0.25">
      <c r="A519" s="4">
        <v>44309</v>
      </c>
      <c r="B519" t="s">
        <v>12</v>
      </c>
      <c r="C519" t="s">
        <v>2044</v>
      </c>
      <c r="D519">
        <v>-54.01</v>
      </c>
    </row>
    <row r="520" spans="1:4" x14ac:dyDescent="0.25">
      <c r="A520" s="4">
        <v>44309</v>
      </c>
      <c r="B520" t="s">
        <v>12</v>
      </c>
      <c r="C520" t="s">
        <v>16</v>
      </c>
      <c r="D520">
        <v>-1066.7</v>
      </c>
    </row>
    <row r="521" spans="1:4" x14ac:dyDescent="0.25">
      <c r="A521" s="4">
        <v>44309</v>
      </c>
      <c r="B521" t="s">
        <v>12</v>
      </c>
      <c r="C521" t="s">
        <v>2045</v>
      </c>
      <c r="D521">
        <v>-1500</v>
      </c>
    </row>
    <row r="522" spans="1:4" x14ac:dyDescent="0.25">
      <c r="A522" s="4">
        <v>44309</v>
      </c>
      <c r="B522" t="s">
        <v>12</v>
      </c>
      <c r="C522" t="s">
        <v>2046</v>
      </c>
      <c r="D522">
        <v>-150</v>
      </c>
    </row>
    <row r="523" spans="1:4" x14ac:dyDescent="0.25">
      <c r="A523" s="4">
        <v>44309</v>
      </c>
      <c r="B523" t="s">
        <v>12</v>
      </c>
      <c r="C523" t="s">
        <v>2060</v>
      </c>
      <c r="D523">
        <v>173.76</v>
      </c>
    </row>
    <row r="524" spans="1:4" x14ac:dyDescent="0.25">
      <c r="A524" s="4">
        <v>44309</v>
      </c>
      <c r="B524" t="s">
        <v>12</v>
      </c>
      <c r="C524" t="s">
        <v>2048</v>
      </c>
      <c r="D524">
        <v>2137.31</v>
      </c>
    </row>
    <row r="525" spans="1:4" x14ac:dyDescent="0.25">
      <c r="A525" s="4">
        <v>44309</v>
      </c>
      <c r="B525" t="s">
        <v>12</v>
      </c>
      <c r="C525" t="s">
        <v>2025</v>
      </c>
      <c r="D525">
        <v>-14896.07</v>
      </c>
    </row>
    <row r="526" spans="1:4" x14ac:dyDescent="0.25">
      <c r="A526" s="4">
        <v>44309</v>
      </c>
      <c r="B526" t="s">
        <v>12</v>
      </c>
      <c r="C526" t="s">
        <v>491</v>
      </c>
      <c r="D526">
        <v>-165.7</v>
      </c>
    </row>
    <row r="527" spans="1:4" x14ac:dyDescent="0.25">
      <c r="A527" s="4">
        <v>44309</v>
      </c>
      <c r="B527" t="s">
        <v>12</v>
      </c>
      <c r="C527" t="s">
        <v>2021</v>
      </c>
      <c r="D527">
        <v>-46.09</v>
      </c>
    </row>
    <row r="528" spans="1:4" x14ac:dyDescent="0.25">
      <c r="A528" s="4">
        <v>44309</v>
      </c>
      <c r="B528" t="s">
        <v>12</v>
      </c>
      <c r="C528" t="s">
        <v>19</v>
      </c>
      <c r="D528">
        <v>-614.54999999999995</v>
      </c>
    </row>
    <row r="529" spans="1:4" x14ac:dyDescent="0.25">
      <c r="A529" s="4">
        <v>44309</v>
      </c>
      <c r="B529" t="s">
        <v>12</v>
      </c>
      <c r="C529" t="s">
        <v>20</v>
      </c>
      <c r="D529">
        <v>-32425.85</v>
      </c>
    </row>
    <row r="530" spans="1:4" x14ac:dyDescent="0.25">
      <c r="A530" s="4">
        <v>44309</v>
      </c>
      <c r="B530" t="s">
        <v>12</v>
      </c>
      <c r="C530" t="s">
        <v>21</v>
      </c>
      <c r="D530">
        <v>-875.71</v>
      </c>
    </row>
    <row r="531" spans="1:4" x14ac:dyDescent="0.25">
      <c r="A531" s="4">
        <v>44312</v>
      </c>
      <c r="B531" t="s">
        <v>12</v>
      </c>
      <c r="C531" t="s">
        <v>2080</v>
      </c>
      <c r="D531">
        <v>0.18</v>
      </c>
    </row>
    <row r="532" spans="1:4" x14ac:dyDescent="0.25">
      <c r="A532" s="4">
        <v>44312</v>
      </c>
      <c r="B532" t="s">
        <v>12</v>
      </c>
      <c r="C532" t="s">
        <v>2081</v>
      </c>
      <c r="D532">
        <v>0.45</v>
      </c>
    </row>
    <row r="533" spans="1:4" x14ac:dyDescent="0.25">
      <c r="A533" s="4">
        <v>44312</v>
      </c>
      <c r="B533" t="s">
        <v>12</v>
      </c>
      <c r="C533" t="s">
        <v>23</v>
      </c>
      <c r="D533">
        <v>-1637022.02</v>
      </c>
    </row>
    <row r="534" spans="1:4" x14ac:dyDescent="0.25">
      <c r="A534" s="4">
        <v>44312</v>
      </c>
      <c r="B534" t="s">
        <v>12</v>
      </c>
      <c r="C534" t="s">
        <v>15</v>
      </c>
      <c r="D534">
        <v>-1214310.04</v>
      </c>
    </row>
    <row r="535" spans="1:4" x14ac:dyDescent="0.25">
      <c r="A535" s="4">
        <v>44312</v>
      </c>
      <c r="B535" t="s">
        <v>12</v>
      </c>
      <c r="C535" t="s">
        <v>16</v>
      </c>
      <c r="D535">
        <v>-1099.03</v>
      </c>
    </row>
    <row r="536" spans="1:4" x14ac:dyDescent="0.25">
      <c r="A536" s="4">
        <v>44312</v>
      </c>
      <c r="B536" t="s">
        <v>12</v>
      </c>
      <c r="C536" t="s">
        <v>2045</v>
      </c>
      <c r="D536">
        <v>-1600</v>
      </c>
    </row>
    <row r="537" spans="1:4" x14ac:dyDescent="0.25">
      <c r="A537" s="4">
        <v>44312</v>
      </c>
      <c r="B537" t="s">
        <v>12</v>
      </c>
      <c r="C537" t="s">
        <v>2046</v>
      </c>
      <c r="D537">
        <v>-160</v>
      </c>
    </row>
    <row r="538" spans="1:4" x14ac:dyDescent="0.25">
      <c r="A538" s="4">
        <v>44312</v>
      </c>
      <c r="B538" t="s">
        <v>12</v>
      </c>
      <c r="C538" t="s">
        <v>2060</v>
      </c>
      <c r="D538">
        <v>167.07</v>
      </c>
    </row>
    <row r="539" spans="1:4" x14ac:dyDescent="0.25">
      <c r="A539" s="4">
        <v>44312</v>
      </c>
      <c r="B539" t="s">
        <v>12</v>
      </c>
      <c r="C539" t="s">
        <v>2048</v>
      </c>
      <c r="D539">
        <v>2091.84</v>
      </c>
    </row>
    <row r="540" spans="1:4" x14ac:dyDescent="0.25">
      <c r="A540" s="4">
        <v>44312</v>
      </c>
      <c r="B540" t="s">
        <v>12</v>
      </c>
      <c r="C540" t="s">
        <v>2025</v>
      </c>
      <c r="D540">
        <v>-30684.9</v>
      </c>
    </row>
    <row r="541" spans="1:4" x14ac:dyDescent="0.25">
      <c r="A541" s="4">
        <v>44312</v>
      </c>
      <c r="B541" t="s">
        <v>12</v>
      </c>
      <c r="C541" t="s">
        <v>2021</v>
      </c>
      <c r="D541">
        <v>-50.43</v>
      </c>
    </row>
    <row r="542" spans="1:4" x14ac:dyDescent="0.25">
      <c r="A542" s="4">
        <v>44312</v>
      </c>
      <c r="B542" t="s">
        <v>12</v>
      </c>
      <c r="C542" t="s">
        <v>19</v>
      </c>
      <c r="D542">
        <v>-672.34</v>
      </c>
    </row>
    <row r="543" spans="1:4" x14ac:dyDescent="0.25">
      <c r="A543" s="4">
        <v>44312</v>
      </c>
      <c r="B543" t="s">
        <v>12</v>
      </c>
      <c r="C543" t="s">
        <v>20</v>
      </c>
      <c r="D543">
        <v>-35315.15</v>
      </c>
    </row>
    <row r="544" spans="1:4" x14ac:dyDescent="0.25">
      <c r="A544" s="4">
        <v>44312</v>
      </c>
      <c r="B544" t="s">
        <v>12</v>
      </c>
      <c r="C544" t="s">
        <v>21</v>
      </c>
      <c r="D544">
        <v>-958.05</v>
      </c>
    </row>
    <row r="545" spans="1:4" x14ac:dyDescent="0.25">
      <c r="A545" s="4">
        <v>44313</v>
      </c>
      <c r="B545" t="s">
        <v>12</v>
      </c>
      <c r="C545" t="s">
        <v>2081</v>
      </c>
      <c r="D545">
        <v>0.45</v>
      </c>
    </row>
    <row r="546" spans="1:4" x14ac:dyDescent="0.25">
      <c r="A546" s="4">
        <v>44313</v>
      </c>
      <c r="B546" t="s">
        <v>12</v>
      </c>
      <c r="C546" t="s">
        <v>2082</v>
      </c>
      <c r="D546">
        <v>0.63</v>
      </c>
    </row>
    <row r="547" spans="1:4" x14ac:dyDescent="0.25">
      <c r="A547" s="4">
        <v>44313</v>
      </c>
      <c r="B547" t="s">
        <v>12</v>
      </c>
      <c r="C547" t="s">
        <v>23</v>
      </c>
      <c r="D547">
        <v>-1214310.04</v>
      </c>
    </row>
    <row r="548" spans="1:4" x14ac:dyDescent="0.25">
      <c r="A548" s="4">
        <v>44313</v>
      </c>
      <c r="B548" t="s">
        <v>12</v>
      </c>
      <c r="C548" t="s">
        <v>15</v>
      </c>
      <c r="D548">
        <v>-769022.64</v>
      </c>
    </row>
    <row r="549" spans="1:4" x14ac:dyDescent="0.25">
      <c r="A549" s="4">
        <v>44313</v>
      </c>
      <c r="B549" t="s">
        <v>12</v>
      </c>
      <c r="C549" t="s">
        <v>16</v>
      </c>
      <c r="D549">
        <v>-1131.3499999999999</v>
      </c>
    </row>
    <row r="550" spans="1:4" x14ac:dyDescent="0.25">
      <c r="A550" s="4">
        <v>44313</v>
      </c>
      <c r="B550" t="s">
        <v>12</v>
      </c>
      <c r="C550" t="s">
        <v>2045</v>
      </c>
      <c r="D550">
        <v>-1700</v>
      </c>
    </row>
    <row r="551" spans="1:4" x14ac:dyDescent="0.25">
      <c r="A551" s="4">
        <v>44313</v>
      </c>
      <c r="B551" t="s">
        <v>12</v>
      </c>
      <c r="C551" t="s">
        <v>2046</v>
      </c>
      <c r="D551">
        <v>-170</v>
      </c>
    </row>
    <row r="552" spans="1:4" x14ac:dyDescent="0.25">
      <c r="A552" s="4">
        <v>44313</v>
      </c>
      <c r="B552" t="s">
        <v>12</v>
      </c>
      <c r="C552" t="s">
        <v>2060</v>
      </c>
      <c r="D552">
        <v>160.38999999999999</v>
      </c>
    </row>
    <row r="553" spans="1:4" x14ac:dyDescent="0.25">
      <c r="A553" s="4">
        <v>44313</v>
      </c>
      <c r="B553" t="s">
        <v>12</v>
      </c>
      <c r="C553" t="s">
        <v>2048</v>
      </c>
      <c r="D553">
        <v>2046.36</v>
      </c>
    </row>
    <row r="554" spans="1:4" x14ac:dyDescent="0.25">
      <c r="A554" s="4">
        <v>44313</v>
      </c>
      <c r="B554" t="s">
        <v>12</v>
      </c>
      <c r="C554" t="s">
        <v>2025</v>
      </c>
      <c r="D554">
        <v>-44454.36</v>
      </c>
    </row>
    <row r="555" spans="1:4" x14ac:dyDescent="0.25">
      <c r="A555" s="4">
        <v>44313</v>
      </c>
      <c r="B555" t="s">
        <v>12</v>
      </c>
      <c r="C555" t="s">
        <v>2021</v>
      </c>
      <c r="D555">
        <v>-55.23</v>
      </c>
    </row>
    <row r="556" spans="1:4" x14ac:dyDescent="0.25">
      <c r="A556" s="4">
        <v>44313</v>
      </c>
      <c r="B556" t="s">
        <v>12</v>
      </c>
      <c r="C556" t="s">
        <v>19</v>
      </c>
      <c r="D556">
        <v>-736.31</v>
      </c>
    </row>
    <row r="557" spans="1:4" x14ac:dyDescent="0.25">
      <c r="A557" s="4">
        <v>44313</v>
      </c>
      <c r="B557" t="s">
        <v>12</v>
      </c>
      <c r="C557" t="s">
        <v>20</v>
      </c>
      <c r="D557">
        <v>-38513.83</v>
      </c>
    </row>
    <row r="558" spans="1:4" x14ac:dyDescent="0.25">
      <c r="A558" s="4">
        <v>44313</v>
      </c>
      <c r="B558" t="s">
        <v>12</v>
      </c>
      <c r="C558" t="s">
        <v>21</v>
      </c>
      <c r="D558">
        <v>-1049.21</v>
      </c>
    </row>
    <row r="559" spans="1:4" x14ac:dyDescent="0.25">
      <c r="A559" s="4">
        <v>44314</v>
      </c>
      <c r="B559" t="s">
        <v>12</v>
      </c>
      <c r="C559" t="s">
        <v>2082</v>
      </c>
      <c r="D559">
        <v>0.63</v>
      </c>
    </row>
    <row r="560" spans="1:4" x14ac:dyDescent="0.25">
      <c r="A560" s="4">
        <v>44314</v>
      </c>
      <c r="B560" t="s">
        <v>12</v>
      </c>
      <c r="C560" t="s">
        <v>23</v>
      </c>
      <c r="D560">
        <v>-769022.64</v>
      </c>
    </row>
    <row r="561" spans="1:4" x14ac:dyDescent="0.25">
      <c r="A561" s="4">
        <v>44314</v>
      </c>
      <c r="B561" t="s">
        <v>12</v>
      </c>
      <c r="C561" t="s">
        <v>15</v>
      </c>
      <c r="D561">
        <v>-983648.27</v>
      </c>
    </row>
    <row r="562" spans="1:4" x14ac:dyDescent="0.25">
      <c r="A562" s="4">
        <v>44314</v>
      </c>
      <c r="B562" t="s">
        <v>12</v>
      </c>
      <c r="C562" t="s">
        <v>16</v>
      </c>
      <c r="D562">
        <v>-1163.68</v>
      </c>
    </row>
    <row r="563" spans="1:4" x14ac:dyDescent="0.25">
      <c r="A563" s="4">
        <v>44314</v>
      </c>
      <c r="B563" t="s">
        <v>12</v>
      </c>
      <c r="C563" t="s">
        <v>2045</v>
      </c>
      <c r="D563">
        <v>-1800</v>
      </c>
    </row>
    <row r="564" spans="1:4" x14ac:dyDescent="0.25">
      <c r="A564" s="4">
        <v>44314</v>
      </c>
      <c r="B564" t="s">
        <v>12</v>
      </c>
      <c r="C564" t="s">
        <v>2046</v>
      </c>
      <c r="D564">
        <v>-180</v>
      </c>
    </row>
    <row r="565" spans="1:4" x14ac:dyDescent="0.25">
      <c r="A565" s="4">
        <v>44314</v>
      </c>
      <c r="B565" t="s">
        <v>12</v>
      </c>
      <c r="C565" t="s">
        <v>2060</v>
      </c>
      <c r="D565">
        <v>153.71</v>
      </c>
    </row>
    <row r="566" spans="1:4" x14ac:dyDescent="0.25">
      <c r="A566" s="4">
        <v>44314</v>
      </c>
      <c r="B566" t="s">
        <v>12</v>
      </c>
      <c r="C566" t="s">
        <v>2048</v>
      </c>
      <c r="D566">
        <v>2000.89</v>
      </c>
    </row>
    <row r="567" spans="1:4" x14ac:dyDescent="0.25">
      <c r="A567" s="4">
        <v>44314</v>
      </c>
      <c r="B567" t="s">
        <v>12</v>
      </c>
      <c r="C567" t="s">
        <v>2025</v>
      </c>
      <c r="D567">
        <v>-34406.68</v>
      </c>
    </row>
    <row r="568" spans="1:4" x14ac:dyDescent="0.25">
      <c r="A568" s="4">
        <v>44314</v>
      </c>
      <c r="B568" t="s">
        <v>12</v>
      </c>
      <c r="C568" t="s">
        <v>2021</v>
      </c>
      <c r="D568">
        <v>-60.04</v>
      </c>
    </row>
    <row r="569" spans="1:4" x14ac:dyDescent="0.25">
      <c r="A569" s="4">
        <v>44314</v>
      </c>
      <c r="B569" t="s">
        <v>12</v>
      </c>
      <c r="C569" t="s">
        <v>19</v>
      </c>
      <c r="D569">
        <v>-800.43</v>
      </c>
    </row>
    <row r="570" spans="1:4" x14ac:dyDescent="0.25">
      <c r="A570" s="4">
        <v>44314</v>
      </c>
      <c r="B570" t="s">
        <v>12</v>
      </c>
      <c r="C570" t="s">
        <v>20</v>
      </c>
      <c r="D570">
        <v>-41719.769999999997</v>
      </c>
    </row>
    <row r="571" spans="1:4" x14ac:dyDescent="0.25">
      <c r="A571" s="4">
        <v>44314</v>
      </c>
      <c r="B571" t="s">
        <v>12</v>
      </c>
      <c r="C571" t="s">
        <v>21</v>
      </c>
      <c r="D571">
        <v>-1140.58</v>
      </c>
    </row>
    <row r="572" spans="1:4" x14ac:dyDescent="0.25">
      <c r="A572" s="4">
        <v>44315</v>
      </c>
      <c r="B572" t="s">
        <v>12</v>
      </c>
      <c r="C572" t="s">
        <v>2083</v>
      </c>
      <c r="D572">
        <v>0.56000000000000005</v>
      </c>
    </row>
    <row r="573" spans="1:4" x14ac:dyDescent="0.25">
      <c r="A573" s="4">
        <v>44315</v>
      </c>
      <c r="B573" t="s">
        <v>12</v>
      </c>
      <c r="C573" t="s">
        <v>2084</v>
      </c>
      <c r="D573">
        <v>0.69</v>
      </c>
    </row>
    <row r="574" spans="1:4" x14ac:dyDescent="0.25">
      <c r="A574" s="4">
        <v>44315</v>
      </c>
      <c r="B574" t="s">
        <v>12</v>
      </c>
      <c r="C574" t="s">
        <v>23</v>
      </c>
      <c r="D574">
        <v>-983648.27</v>
      </c>
    </row>
    <row r="575" spans="1:4" x14ac:dyDescent="0.25">
      <c r="A575" s="4">
        <v>44315</v>
      </c>
      <c r="B575" t="s">
        <v>12</v>
      </c>
      <c r="C575" t="s">
        <v>15</v>
      </c>
      <c r="D575">
        <v>-186176.53</v>
      </c>
    </row>
    <row r="576" spans="1:4" x14ac:dyDescent="0.25">
      <c r="A576" s="4">
        <v>44315</v>
      </c>
      <c r="B576" t="s">
        <v>12</v>
      </c>
      <c r="C576" t="s">
        <v>16</v>
      </c>
      <c r="D576">
        <v>-1196</v>
      </c>
    </row>
    <row r="577" spans="1:4" x14ac:dyDescent="0.25">
      <c r="A577" s="4">
        <v>44315</v>
      </c>
      <c r="B577" t="s">
        <v>12</v>
      </c>
      <c r="C577" t="s">
        <v>2045</v>
      </c>
      <c r="D577">
        <v>-1900</v>
      </c>
    </row>
    <row r="578" spans="1:4" x14ac:dyDescent="0.25">
      <c r="A578" s="4">
        <v>44315</v>
      </c>
      <c r="B578" t="s">
        <v>12</v>
      </c>
      <c r="C578" t="s">
        <v>2046</v>
      </c>
      <c r="D578">
        <v>-190</v>
      </c>
    </row>
    <row r="579" spans="1:4" x14ac:dyDescent="0.25">
      <c r="A579" s="4">
        <v>44315</v>
      </c>
      <c r="B579" t="s">
        <v>12</v>
      </c>
      <c r="C579" t="s">
        <v>2060</v>
      </c>
      <c r="D579">
        <v>147.02000000000001</v>
      </c>
    </row>
    <row r="580" spans="1:4" x14ac:dyDescent="0.25">
      <c r="A580" s="4">
        <v>44315</v>
      </c>
      <c r="B580" t="s">
        <v>12</v>
      </c>
      <c r="C580" t="s">
        <v>2048</v>
      </c>
      <c r="D580">
        <v>1955.41</v>
      </c>
    </row>
    <row r="581" spans="1:4" x14ac:dyDescent="0.25">
      <c r="A581" s="4">
        <v>44315</v>
      </c>
      <c r="B581" t="s">
        <v>12</v>
      </c>
      <c r="C581" t="s">
        <v>2025</v>
      </c>
      <c r="D581">
        <v>-83236.83</v>
      </c>
    </row>
    <row r="582" spans="1:4" x14ac:dyDescent="0.25">
      <c r="A582" s="4">
        <v>44315</v>
      </c>
      <c r="B582" t="s">
        <v>12</v>
      </c>
      <c r="C582" t="s">
        <v>2021</v>
      </c>
      <c r="D582">
        <v>-64.84</v>
      </c>
    </row>
    <row r="583" spans="1:4" x14ac:dyDescent="0.25">
      <c r="A583" s="4">
        <v>44315</v>
      </c>
      <c r="B583" t="s">
        <v>12</v>
      </c>
      <c r="C583" t="s">
        <v>19</v>
      </c>
      <c r="D583">
        <v>-864.49</v>
      </c>
    </row>
    <row r="584" spans="1:4" x14ac:dyDescent="0.25">
      <c r="A584" s="4">
        <v>44315</v>
      </c>
      <c r="B584" t="s">
        <v>12</v>
      </c>
      <c r="C584" t="s">
        <v>20</v>
      </c>
      <c r="D584">
        <v>-44922.65</v>
      </c>
    </row>
    <row r="585" spans="1:4" x14ac:dyDescent="0.25">
      <c r="A585" s="4">
        <v>44315</v>
      </c>
      <c r="B585" t="s">
        <v>12</v>
      </c>
      <c r="C585" t="s">
        <v>21</v>
      </c>
      <c r="D585">
        <v>-1231.8699999999999</v>
      </c>
    </row>
    <row r="586" spans="1:4" x14ac:dyDescent="0.25">
      <c r="A586" s="4">
        <v>44316</v>
      </c>
      <c r="B586" t="s">
        <v>12</v>
      </c>
      <c r="C586" t="s">
        <v>2084</v>
      </c>
      <c r="D586">
        <v>0.69</v>
      </c>
    </row>
    <row r="587" spans="1:4" x14ac:dyDescent="0.25">
      <c r="A587" s="4">
        <v>44316</v>
      </c>
      <c r="B587" t="s">
        <v>12</v>
      </c>
      <c r="C587" t="s">
        <v>2085</v>
      </c>
      <c r="D587">
        <v>0.49</v>
      </c>
    </row>
    <row r="588" spans="1:4" x14ac:dyDescent="0.25">
      <c r="A588" s="4">
        <v>44316</v>
      </c>
      <c r="B588" t="s">
        <v>12</v>
      </c>
      <c r="C588" t="s">
        <v>23</v>
      </c>
      <c r="D588">
        <v>-186176.53</v>
      </c>
    </row>
    <row r="589" spans="1:4" x14ac:dyDescent="0.25">
      <c r="A589" s="4">
        <v>44316</v>
      </c>
      <c r="B589" t="s">
        <v>12</v>
      </c>
      <c r="C589" t="s">
        <v>15</v>
      </c>
      <c r="D589">
        <v>-999079.05</v>
      </c>
    </row>
    <row r="590" spans="1:4" x14ac:dyDescent="0.25">
      <c r="A590" s="4">
        <v>44316</v>
      </c>
      <c r="B590" t="s">
        <v>12</v>
      </c>
      <c r="C590" t="s">
        <v>16</v>
      </c>
      <c r="D590">
        <v>-1228.32</v>
      </c>
    </row>
    <row r="591" spans="1:4" x14ac:dyDescent="0.25">
      <c r="A591" s="4">
        <v>44316</v>
      </c>
      <c r="B591" t="s">
        <v>12</v>
      </c>
      <c r="C591" t="s">
        <v>2045</v>
      </c>
      <c r="D591">
        <v>-2000</v>
      </c>
    </row>
    <row r="592" spans="1:4" x14ac:dyDescent="0.25">
      <c r="A592" s="4">
        <v>44316</v>
      </c>
      <c r="B592" t="s">
        <v>12</v>
      </c>
      <c r="C592" t="s">
        <v>2046</v>
      </c>
      <c r="D592">
        <v>-200</v>
      </c>
    </row>
    <row r="593" spans="1:4" x14ac:dyDescent="0.25">
      <c r="A593" s="4">
        <v>44316</v>
      </c>
      <c r="B593" t="s">
        <v>12</v>
      </c>
      <c r="C593" t="s">
        <v>2060</v>
      </c>
      <c r="D593">
        <v>140.34</v>
      </c>
    </row>
    <row r="594" spans="1:4" x14ac:dyDescent="0.25">
      <c r="A594" s="4">
        <v>44316</v>
      </c>
      <c r="B594" t="s">
        <v>12</v>
      </c>
      <c r="C594" t="s">
        <v>2048</v>
      </c>
      <c r="D594">
        <v>1909.94</v>
      </c>
    </row>
    <row r="595" spans="1:4" x14ac:dyDescent="0.25">
      <c r="A595" s="4">
        <v>44316</v>
      </c>
      <c r="B595" t="s">
        <v>12</v>
      </c>
      <c r="C595" t="s">
        <v>2086</v>
      </c>
      <c r="D595">
        <v>-27016</v>
      </c>
    </row>
    <row r="596" spans="1:4" x14ac:dyDescent="0.25">
      <c r="A596" s="4">
        <v>44316</v>
      </c>
      <c r="B596" t="s">
        <v>12</v>
      </c>
      <c r="C596" t="s">
        <v>2025</v>
      </c>
      <c r="D596">
        <v>-69621.86</v>
      </c>
    </row>
    <row r="597" spans="1:4" x14ac:dyDescent="0.25">
      <c r="A597" s="4">
        <v>44316</v>
      </c>
      <c r="B597" t="s">
        <v>12</v>
      </c>
      <c r="C597" t="s">
        <v>2087</v>
      </c>
      <c r="D597">
        <v>-69.67</v>
      </c>
    </row>
    <row r="598" spans="1:4" x14ac:dyDescent="0.25">
      <c r="A598" s="4">
        <v>44316</v>
      </c>
      <c r="B598" t="s">
        <v>12</v>
      </c>
      <c r="C598" t="s">
        <v>2088</v>
      </c>
      <c r="D598">
        <v>-928.82</v>
      </c>
    </row>
    <row r="599" spans="1:4" x14ac:dyDescent="0.25">
      <c r="A599" s="4">
        <v>44316</v>
      </c>
      <c r="B599" t="s">
        <v>12</v>
      </c>
      <c r="C599" t="s">
        <v>2089</v>
      </c>
      <c r="D599">
        <v>-1323.54</v>
      </c>
    </row>
    <row r="600" spans="1:4" x14ac:dyDescent="0.25">
      <c r="A600" s="4">
        <v>44316</v>
      </c>
      <c r="B600" t="s">
        <v>12</v>
      </c>
      <c r="C600" t="s">
        <v>2090</v>
      </c>
      <c r="D600">
        <v>-48139.38</v>
      </c>
    </row>
    <row r="601" spans="1:4" x14ac:dyDescent="0.25">
      <c r="A601" s="4">
        <v>44319</v>
      </c>
      <c r="B601" t="s">
        <v>12</v>
      </c>
      <c r="C601" t="s">
        <v>2085</v>
      </c>
      <c r="D601">
        <v>0.49</v>
      </c>
    </row>
    <row r="602" spans="1:4" x14ac:dyDescent="0.25">
      <c r="A602" s="4">
        <v>44319</v>
      </c>
      <c r="B602" t="s">
        <v>12</v>
      </c>
      <c r="C602" t="s">
        <v>23</v>
      </c>
      <c r="D602">
        <v>-999079.05</v>
      </c>
    </row>
    <row r="603" spans="1:4" x14ac:dyDescent="0.25">
      <c r="A603" s="4">
        <v>44319</v>
      </c>
      <c r="B603" t="s">
        <v>12</v>
      </c>
      <c r="C603" t="s">
        <v>15</v>
      </c>
      <c r="D603">
        <v>-1586786.72</v>
      </c>
    </row>
    <row r="604" spans="1:4" x14ac:dyDescent="0.25">
      <c r="A604" s="4">
        <v>44319</v>
      </c>
      <c r="B604" t="s">
        <v>12</v>
      </c>
      <c r="C604" t="s">
        <v>2091</v>
      </c>
      <c r="D604">
        <v>-2000</v>
      </c>
    </row>
    <row r="605" spans="1:4" x14ac:dyDescent="0.25">
      <c r="A605" s="4">
        <v>44319</v>
      </c>
      <c r="B605" t="s">
        <v>12</v>
      </c>
      <c r="C605" t="s">
        <v>2092</v>
      </c>
      <c r="D605">
        <v>-200</v>
      </c>
    </row>
    <row r="606" spans="1:4" x14ac:dyDescent="0.25">
      <c r="A606" s="4">
        <v>44319</v>
      </c>
      <c r="B606" t="s">
        <v>12</v>
      </c>
      <c r="C606" t="s">
        <v>16</v>
      </c>
      <c r="D606">
        <v>-1260.6500000000001</v>
      </c>
    </row>
    <row r="607" spans="1:4" x14ac:dyDescent="0.25">
      <c r="A607" s="4">
        <v>44319</v>
      </c>
      <c r="B607" t="s">
        <v>12</v>
      </c>
      <c r="C607" t="s">
        <v>2093</v>
      </c>
      <c r="D607">
        <v>-44.99</v>
      </c>
    </row>
    <row r="608" spans="1:4" x14ac:dyDescent="0.25">
      <c r="A608" s="4">
        <v>44319</v>
      </c>
      <c r="B608" t="s">
        <v>12</v>
      </c>
      <c r="C608" t="s">
        <v>2094</v>
      </c>
      <c r="D608">
        <v>-2.57</v>
      </c>
    </row>
    <row r="609" spans="1:4" x14ac:dyDescent="0.25">
      <c r="A609" s="4">
        <v>44319</v>
      </c>
      <c r="B609" t="s">
        <v>12</v>
      </c>
      <c r="C609" t="s">
        <v>2095</v>
      </c>
      <c r="D609">
        <v>-7.89</v>
      </c>
    </row>
    <row r="610" spans="1:4" x14ac:dyDescent="0.25">
      <c r="A610" s="4">
        <v>44319</v>
      </c>
      <c r="B610" t="s">
        <v>12</v>
      </c>
      <c r="C610" t="s">
        <v>2060</v>
      </c>
      <c r="D610">
        <v>133.66</v>
      </c>
    </row>
    <row r="611" spans="1:4" x14ac:dyDescent="0.25">
      <c r="A611" s="4">
        <v>44319</v>
      </c>
      <c r="B611" t="s">
        <v>12</v>
      </c>
      <c r="C611" t="s">
        <v>2048</v>
      </c>
      <c r="D611">
        <v>1864.46</v>
      </c>
    </row>
    <row r="612" spans="1:4" x14ac:dyDescent="0.25">
      <c r="A612" s="4">
        <v>44319</v>
      </c>
      <c r="B612" t="s">
        <v>12</v>
      </c>
      <c r="C612" t="s">
        <v>2025</v>
      </c>
      <c r="D612">
        <v>-57245.63</v>
      </c>
    </row>
    <row r="613" spans="1:4" x14ac:dyDescent="0.25">
      <c r="A613" s="4">
        <v>44319</v>
      </c>
      <c r="B613" t="s">
        <v>12</v>
      </c>
      <c r="C613" t="s">
        <v>2096</v>
      </c>
      <c r="D613">
        <v>7482</v>
      </c>
    </row>
    <row r="614" spans="1:4" x14ac:dyDescent="0.25">
      <c r="A614" s="4">
        <v>44319</v>
      </c>
      <c r="B614" t="s">
        <v>12</v>
      </c>
      <c r="C614" t="s">
        <v>2097</v>
      </c>
      <c r="D614">
        <v>11837.93</v>
      </c>
    </row>
    <row r="615" spans="1:4" x14ac:dyDescent="0.25">
      <c r="A615" s="4">
        <v>44319</v>
      </c>
      <c r="B615" t="s">
        <v>12</v>
      </c>
      <c r="C615" t="s">
        <v>2098</v>
      </c>
      <c r="D615">
        <v>61622.5</v>
      </c>
    </row>
    <row r="616" spans="1:4" x14ac:dyDescent="0.25">
      <c r="A616" s="4">
        <v>44319</v>
      </c>
      <c r="B616" t="s">
        <v>12</v>
      </c>
      <c r="C616" t="s">
        <v>2099</v>
      </c>
      <c r="D616">
        <v>51439.15</v>
      </c>
    </row>
    <row r="617" spans="1:4" x14ac:dyDescent="0.25">
      <c r="A617" s="4">
        <v>44319</v>
      </c>
      <c r="B617" t="s">
        <v>12</v>
      </c>
      <c r="C617" t="s">
        <v>2100</v>
      </c>
      <c r="D617">
        <v>37032.660000000003</v>
      </c>
    </row>
    <row r="618" spans="1:4" x14ac:dyDescent="0.25">
      <c r="A618" s="4">
        <v>44319</v>
      </c>
      <c r="B618" t="s">
        <v>12</v>
      </c>
      <c r="C618" t="s">
        <v>2101</v>
      </c>
      <c r="D618">
        <v>59910.48</v>
      </c>
    </row>
    <row r="619" spans="1:4" x14ac:dyDescent="0.25">
      <c r="A619" s="4">
        <v>44319</v>
      </c>
      <c r="B619" t="s">
        <v>12</v>
      </c>
      <c r="C619" t="s">
        <v>2102</v>
      </c>
      <c r="D619">
        <v>28952.58</v>
      </c>
    </row>
    <row r="620" spans="1:4" x14ac:dyDescent="0.25">
      <c r="A620" s="4">
        <v>44319</v>
      </c>
      <c r="B620" t="s">
        <v>12</v>
      </c>
      <c r="C620" t="s">
        <v>2103</v>
      </c>
      <c r="D620">
        <v>79215</v>
      </c>
    </row>
    <row r="621" spans="1:4" x14ac:dyDescent="0.25">
      <c r="A621" s="4">
        <v>44319</v>
      </c>
      <c r="B621" t="s">
        <v>12</v>
      </c>
      <c r="C621" t="s">
        <v>2104</v>
      </c>
      <c r="D621">
        <v>212.97</v>
      </c>
    </row>
    <row r="622" spans="1:4" x14ac:dyDescent="0.25">
      <c r="A622" s="4">
        <v>44319</v>
      </c>
      <c r="B622" t="s">
        <v>12</v>
      </c>
      <c r="C622" t="s">
        <v>2105</v>
      </c>
      <c r="D622">
        <v>-69.67</v>
      </c>
    </row>
    <row r="623" spans="1:4" x14ac:dyDescent="0.25">
      <c r="A623" s="4">
        <v>44319</v>
      </c>
      <c r="B623" t="s">
        <v>12</v>
      </c>
      <c r="C623" t="s">
        <v>2021</v>
      </c>
      <c r="D623">
        <v>-4.8499999999999996</v>
      </c>
    </row>
    <row r="624" spans="1:4" x14ac:dyDescent="0.25">
      <c r="A624" s="4">
        <v>44319</v>
      </c>
      <c r="B624" t="s">
        <v>12</v>
      </c>
      <c r="C624" t="s">
        <v>2106</v>
      </c>
      <c r="D624">
        <v>-1323.54</v>
      </c>
    </row>
    <row r="625" spans="1:4" x14ac:dyDescent="0.25">
      <c r="A625" s="4">
        <v>44319</v>
      </c>
      <c r="B625" t="s">
        <v>12</v>
      </c>
      <c r="C625" t="s">
        <v>2107</v>
      </c>
      <c r="D625">
        <v>-928.82</v>
      </c>
    </row>
    <row r="626" spans="1:4" x14ac:dyDescent="0.25">
      <c r="A626" s="4">
        <v>44319</v>
      </c>
      <c r="B626" t="s">
        <v>12</v>
      </c>
      <c r="C626" t="s">
        <v>19</v>
      </c>
      <c r="D626">
        <v>-64.56</v>
      </c>
    </row>
    <row r="627" spans="1:4" x14ac:dyDescent="0.25">
      <c r="A627" s="4">
        <v>44319</v>
      </c>
      <c r="B627" t="s">
        <v>12</v>
      </c>
      <c r="C627" t="s">
        <v>20</v>
      </c>
      <c r="D627">
        <v>-3227.97</v>
      </c>
    </row>
    <row r="628" spans="1:4" x14ac:dyDescent="0.25">
      <c r="A628" s="4">
        <v>44319</v>
      </c>
      <c r="B628" t="s">
        <v>12</v>
      </c>
      <c r="C628" t="s">
        <v>21</v>
      </c>
      <c r="D628">
        <v>-91.99</v>
      </c>
    </row>
    <row r="629" spans="1:4" x14ac:dyDescent="0.25">
      <c r="A629" s="4">
        <v>44319</v>
      </c>
      <c r="B629" t="s">
        <v>12</v>
      </c>
      <c r="C629" t="s">
        <v>2090</v>
      </c>
      <c r="D629">
        <v>-48139.38</v>
      </c>
    </row>
    <row r="630" spans="1:4" x14ac:dyDescent="0.25">
      <c r="A630" s="4">
        <v>44320</v>
      </c>
      <c r="B630" t="s">
        <v>12</v>
      </c>
      <c r="C630" t="s">
        <v>2108</v>
      </c>
      <c r="D630">
        <v>0.3</v>
      </c>
    </row>
    <row r="631" spans="1:4" x14ac:dyDescent="0.25">
      <c r="A631" s="4">
        <v>44320</v>
      </c>
      <c r="B631" t="s">
        <v>12</v>
      </c>
      <c r="C631" t="s">
        <v>2109</v>
      </c>
      <c r="D631">
        <v>0.25</v>
      </c>
    </row>
    <row r="632" spans="1:4" x14ac:dyDescent="0.25">
      <c r="A632" s="4">
        <v>44320</v>
      </c>
      <c r="B632" t="s">
        <v>12</v>
      </c>
      <c r="C632" t="s">
        <v>23</v>
      </c>
      <c r="D632">
        <v>-1586786.72</v>
      </c>
    </row>
    <row r="633" spans="1:4" x14ac:dyDescent="0.25">
      <c r="A633" s="4">
        <v>44320</v>
      </c>
      <c r="B633" t="s">
        <v>12</v>
      </c>
      <c r="C633" t="s">
        <v>15</v>
      </c>
      <c r="D633">
        <v>-1937240.77</v>
      </c>
    </row>
    <row r="634" spans="1:4" x14ac:dyDescent="0.25">
      <c r="A634" s="4">
        <v>44320</v>
      </c>
      <c r="B634" t="s">
        <v>12</v>
      </c>
      <c r="C634" t="s">
        <v>2091</v>
      </c>
      <c r="D634">
        <v>-2000</v>
      </c>
    </row>
    <row r="635" spans="1:4" x14ac:dyDescent="0.25">
      <c r="A635" s="4">
        <v>44320</v>
      </c>
      <c r="B635" t="s">
        <v>12</v>
      </c>
      <c r="C635" t="s">
        <v>2092</v>
      </c>
      <c r="D635">
        <v>-200</v>
      </c>
    </row>
    <row r="636" spans="1:4" x14ac:dyDescent="0.25">
      <c r="A636" s="4">
        <v>44320</v>
      </c>
      <c r="B636" t="s">
        <v>12</v>
      </c>
      <c r="C636" t="s">
        <v>16</v>
      </c>
      <c r="D636">
        <v>-1292.97</v>
      </c>
    </row>
    <row r="637" spans="1:4" x14ac:dyDescent="0.25">
      <c r="A637" s="4">
        <v>44320</v>
      </c>
      <c r="B637" t="s">
        <v>12</v>
      </c>
      <c r="C637" t="s">
        <v>2093</v>
      </c>
      <c r="D637">
        <v>-89.98</v>
      </c>
    </row>
    <row r="638" spans="1:4" x14ac:dyDescent="0.25">
      <c r="A638" s="4">
        <v>44320</v>
      </c>
      <c r="B638" t="s">
        <v>12</v>
      </c>
      <c r="C638" t="s">
        <v>2094</v>
      </c>
      <c r="D638">
        <v>-5.14</v>
      </c>
    </row>
    <row r="639" spans="1:4" x14ac:dyDescent="0.25">
      <c r="A639" s="4">
        <v>44320</v>
      </c>
      <c r="B639" t="s">
        <v>12</v>
      </c>
      <c r="C639" t="s">
        <v>2095</v>
      </c>
      <c r="D639">
        <v>-15.78</v>
      </c>
    </row>
    <row r="640" spans="1:4" x14ac:dyDescent="0.25">
      <c r="A640" s="4">
        <v>44320</v>
      </c>
      <c r="B640" t="s">
        <v>12</v>
      </c>
      <c r="C640" t="s">
        <v>2060</v>
      </c>
      <c r="D640">
        <v>126.98</v>
      </c>
    </row>
    <row r="641" spans="1:4" x14ac:dyDescent="0.25">
      <c r="A641" s="4">
        <v>44320</v>
      </c>
      <c r="B641" t="s">
        <v>12</v>
      </c>
      <c r="C641" t="s">
        <v>2048</v>
      </c>
      <c r="D641">
        <v>1818.99</v>
      </c>
    </row>
    <row r="642" spans="1:4" x14ac:dyDescent="0.25">
      <c r="A642" s="4">
        <v>44320</v>
      </c>
      <c r="B642" t="s">
        <v>12</v>
      </c>
      <c r="C642" t="s">
        <v>2025</v>
      </c>
      <c r="D642">
        <v>-47846.15</v>
      </c>
    </row>
    <row r="643" spans="1:4" x14ac:dyDescent="0.25">
      <c r="A643" s="4">
        <v>44320</v>
      </c>
      <c r="B643" t="s">
        <v>12</v>
      </c>
      <c r="C643" t="s">
        <v>2096</v>
      </c>
      <c r="D643">
        <v>7482</v>
      </c>
    </row>
    <row r="644" spans="1:4" x14ac:dyDescent="0.25">
      <c r="A644" s="4">
        <v>44320</v>
      </c>
      <c r="B644" t="s">
        <v>12</v>
      </c>
      <c r="C644" t="s">
        <v>2110</v>
      </c>
      <c r="D644">
        <v>33445.599999999999</v>
      </c>
    </row>
    <row r="645" spans="1:4" x14ac:dyDescent="0.25">
      <c r="A645" s="4">
        <v>44320</v>
      </c>
      <c r="B645" t="s">
        <v>12</v>
      </c>
      <c r="C645" t="s">
        <v>2097</v>
      </c>
      <c r="D645">
        <v>11837.93</v>
      </c>
    </row>
    <row r="646" spans="1:4" x14ac:dyDescent="0.25">
      <c r="A646" s="4">
        <v>44320</v>
      </c>
      <c r="B646" t="s">
        <v>12</v>
      </c>
      <c r="C646" t="s">
        <v>2098</v>
      </c>
      <c r="D646">
        <v>61622.5</v>
      </c>
    </row>
    <row r="647" spans="1:4" x14ac:dyDescent="0.25">
      <c r="A647" s="4">
        <v>44320</v>
      </c>
      <c r="B647" t="s">
        <v>12</v>
      </c>
      <c r="C647" t="s">
        <v>2099</v>
      </c>
      <c r="D647">
        <v>51439.15</v>
      </c>
    </row>
    <row r="648" spans="1:4" x14ac:dyDescent="0.25">
      <c r="A648" s="4">
        <v>44320</v>
      </c>
      <c r="B648" t="s">
        <v>12</v>
      </c>
      <c r="C648" t="s">
        <v>2100</v>
      </c>
      <c r="D648">
        <v>37032.660000000003</v>
      </c>
    </row>
    <row r="649" spans="1:4" x14ac:dyDescent="0.25">
      <c r="A649" s="4">
        <v>44320</v>
      </c>
      <c r="B649" t="s">
        <v>12</v>
      </c>
      <c r="C649" t="s">
        <v>2101</v>
      </c>
      <c r="D649">
        <v>59910.48</v>
      </c>
    </row>
    <row r="650" spans="1:4" x14ac:dyDescent="0.25">
      <c r="A650" s="4">
        <v>44320</v>
      </c>
      <c r="B650" t="s">
        <v>12</v>
      </c>
      <c r="C650" t="s">
        <v>2102</v>
      </c>
      <c r="D650">
        <v>28952.58</v>
      </c>
    </row>
    <row r="651" spans="1:4" x14ac:dyDescent="0.25">
      <c r="A651" s="4">
        <v>44320</v>
      </c>
      <c r="B651" t="s">
        <v>12</v>
      </c>
      <c r="C651" t="s">
        <v>2103</v>
      </c>
      <c r="D651">
        <v>79215</v>
      </c>
    </row>
    <row r="652" spans="1:4" x14ac:dyDescent="0.25">
      <c r="A652" s="4">
        <v>44320</v>
      </c>
      <c r="B652" t="s">
        <v>12</v>
      </c>
      <c r="C652" t="s">
        <v>2104</v>
      </c>
      <c r="D652">
        <v>212.97</v>
      </c>
    </row>
    <row r="653" spans="1:4" x14ac:dyDescent="0.25">
      <c r="A653" s="4">
        <v>44320</v>
      </c>
      <c r="B653" t="s">
        <v>12</v>
      </c>
      <c r="C653" t="s">
        <v>2105</v>
      </c>
      <c r="D653">
        <v>-69.67</v>
      </c>
    </row>
    <row r="654" spans="1:4" x14ac:dyDescent="0.25">
      <c r="A654" s="4">
        <v>44320</v>
      </c>
      <c r="B654" t="s">
        <v>12</v>
      </c>
      <c r="C654" t="s">
        <v>2021</v>
      </c>
      <c r="D654">
        <v>-9.69</v>
      </c>
    </row>
    <row r="655" spans="1:4" x14ac:dyDescent="0.25">
      <c r="A655" s="4">
        <v>44320</v>
      </c>
      <c r="B655" t="s">
        <v>12</v>
      </c>
      <c r="C655" t="s">
        <v>2106</v>
      </c>
      <c r="D655">
        <v>-1323.54</v>
      </c>
    </row>
    <row r="656" spans="1:4" x14ac:dyDescent="0.25">
      <c r="A656" s="4">
        <v>44320</v>
      </c>
      <c r="B656" t="s">
        <v>12</v>
      </c>
      <c r="C656" t="s">
        <v>2107</v>
      </c>
      <c r="D656">
        <v>-928.82</v>
      </c>
    </row>
    <row r="657" spans="1:4" x14ac:dyDescent="0.25">
      <c r="A657" s="4">
        <v>44320</v>
      </c>
      <c r="B657" t="s">
        <v>12</v>
      </c>
      <c r="C657" t="s">
        <v>19</v>
      </c>
      <c r="D657">
        <v>-129.1</v>
      </c>
    </row>
    <row r="658" spans="1:4" x14ac:dyDescent="0.25">
      <c r="A658" s="4">
        <v>44320</v>
      </c>
      <c r="B658" t="s">
        <v>12</v>
      </c>
      <c r="C658" t="s">
        <v>20</v>
      </c>
      <c r="D658">
        <v>-6455.2</v>
      </c>
    </row>
    <row r="659" spans="1:4" x14ac:dyDescent="0.25">
      <c r="A659" s="4">
        <v>44320</v>
      </c>
      <c r="B659" t="s">
        <v>12</v>
      </c>
      <c r="C659" t="s">
        <v>21</v>
      </c>
      <c r="D659">
        <v>-183.97</v>
      </c>
    </row>
    <row r="660" spans="1:4" x14ac:dyDescent="0.25">
      <c r="A660" s="4">
        <v>44320</v>
      </c>
      <c r="B660" t="s">
        <v>12</v>
      </c>
      <c r="C660" t="s">
        <v>2090</v>
      </c>
      <c r="D660">
        <v>-48139.38</v>
      </c>
    </row>
    <row r="661" spans="1:4" x14ac:dyDescent="0.25">
      <c r="A661" s="4">
        <v>44321</v>
      </c>
      <c r="B661" t="s">
        <v>12</v>
      </c>
      <c r="C661" t="s">
        <v>2109</v>
      </c>
      <c r="D661">
        <v>0.25</v>
      </c>
    </row>
    <row r="662" spans="1:4" x14ac:dyDescent="0.25">
      <c r="A662" s="4">
        <v>44321</v>
      </c>
      <c r="B662" t="s">
        <v>12</v>
      </c>
      <c r="C662" t="s">
        <v>2111</v>
      </c>
      <c r="D662">
        <v>0.02</v>
      </c>
    </row>
    <row r="663" spans="1:4" x14ac:dyDescent="0.25">
      <c r="A663" s="4">
        <v>44321</v>
      </c>
      <c r="B663" t="s">
        <v>12</v>
      </c>
      <c r="C663" t="s">
        <v>23</v>
      </c>
      <c r="D663">
        <v>-1937240.77</v>
      </c>
    </row>
    <row r="664" spans="1:4" x14ac:dyDescent="0.25">
      <c r="A664" s="4">
        <v>44321</v>
      </c>
      <c r="B664" t="s">
        <v>12</v>
      </c>
      <c r="C664" t="s">
        <v>15</v>
      </c>
      <c r="D664">
        <v>-2165216.8199999998</v>
      </c>
    </row>
    <row r="665" spans="1:4" x14ac:dyDescent="0.25">
      <c r="A665" s="4">
        <v>44321</v>
      </c>
      <c r="B665" t="s">
        <v>12</v>
      </c>
      <c r="C665" t="s">
        <v>2091</v>
      </c>
      <c r="D665">
        <v>-2000</v>
      </c>
    </row>
    <row r="666" spans="1:4" x14ac:dyDescent="0.25">
      <c r="A666" s="4">
        <v>44321</v>
      </c>
      <c r="B666" t="s">
        <v>12</v>
      </c>
      <c r="C666" t="s">
        <v>2092</v>
      </c>
      <c r="D666">
        <v>-200</v>
      </c>
    </row>
    <row r="667" spans="1:4" x14ac:dyDescent="0.25">
      <c r="A667" s="4">
        <v>44321</v>
      </c>
      <c r="B667" t="s">
        <v>12</v>
      </c>
      <c r="C667" t="s">
        <v>16</v>
      </c>
      <c r="D667">
        <v>-1325.3</v>
      </c>
    </row>
    <row r="668" spans="1:4" x14ac:dyDescent="0.25">
      <c r="A668" s="4">
        <v>44321</v>
      </c>
      <c r="B668" t="s">
        <v>12</v>
      </c>
      <c r="C668" t="s">
        <v>2093</v>
      </c>
      <c r="D668">
        <v>-134.97</v>
      </c>
    </row>
    <row r="669" spans="1:4" x14ac:dyDescent="0.25">
      <c r="A669" s="4">
        <v>44321</v>
      </c>
      <c r="B669" t="s">
        <v>12</v>
      </c>
      <c r="C669" t="s">
        <v>2094</v>
      </c>
      <c r="D669">
        <v>-7.72</v>
      </c>
    </row>
    <row r="670" spans="1:4" x14ac:dyDescent="0.25">
      <c r="A670" s="4">
        <v>44321</v>
      </c>
      <c r="B670" t="s">
        <v>12</v>
      </c>
      <c r="C670" t="s">
        <v>2095</v>
      </c>
      <c r="D670">
        <v>-23.67</v>
      </c>
    </row>
    <row r="671" spans="1:4" x14ac:dyDescent="0.25">
      <c r="A671" s="4">
        <v>44321</v>
      </c>
      <c r="B671" t="s">
        <v>12</v>
      </c>
      <c r="C671" t="s">
        <v>2060</v>
      </c>
      <c r="D671">
        <v>120.29</v>
      </c>
    </row>
    <row r="672" spans="1:4" x14ac:dyDescent="0.25">
      <c r="A672" s="4">
        <v>44321</v>
      </c>
      <c r="B672" t="s">
        <v>12</v>
      </c>
      <c r="C672" t="s">
        <v>2048</v>
      </c>
      <c r="D672">
        <v>1773.51</v>
      </c>
    </row>
    <row r="673" spans="1:4" x14ac:dyDescent="0.25">
      <c r="A673" s="4">
        <v>44321</v>
      </c>
      <c r="B673" t="s">
        <v>12</v>
      </c>
      <c r="C673" t="s">
        <v>2025</v>
      </c>
      <c r="D673">
        <v>-12687.42</v>
      </c>
    </row>
    <row r="674" spans="1:4" x14ac:dyDescent="0.25">
      <c r="A674" s="4">
        <v>44321</v>
      </c>
      <c r="B674" t="s">
        <v>12</v>
      </c>
      <c r="C674" t="s">
        <v>2096</v>
      </c>
      <c r="D674">
        <v>7482</v>
      </c>
    </row>
    <row r="675" spans="1:4" x14ac:dyDescent="0.25">
      <c r="A675" s="4">
        <v>44321</v>
      </c>
      <c r="B675" t="s">
        <v>12</v>
      </c>
      <c r="C675" t="s">
        <v>2110</v>
      </c>
      <c r="D675">
        <v>33445.599999999999</v>
      </c>
    </row>
    <row r="676" spans="1:4" x14ac:dyDescent="0.25">
      <c r="A676" s="4">
        <v>44321</v>
      </c>
      <c r="B676" t="s">
        <v>12</v>
      </c>
      <c r="C676" t="s">
        <v>2097</v>
      </c>
      <c r="D676">
        <v>11837.93</v>
      </c>
    </row>
    <row r="677" spans="1:4" x14ac:dyDescent="0.25">
      <c r="A677" s="4">
        <v>44321</v>
      </c>
      <c r="B677" t="s">
        <v>12</v>
      </c>
      <c r="C677" t="s">
        <v>2098</v>
      </c>
      <c r="D677">
        <v>61622.5</v>
      </c>
    </row>
    <row r="678" spans="1:4" x14ac:dyDescent="0.25">
      <c r="A678" s="4">
        <v>44321</v>
      </c>
      <c r="B678" t="s">
        <v>12</v>
      </c>
      <c r="C678" t="s">
        <v>2099</v>
      </c>
      <c r="D678">
        <v>51439.15</v>
      </c>
    </row>
    <row r="679" spans="1:4" x14ac:dyDescent="0.25">
      <c r="A679" s="4">
        <v>44321</v>
      </c>
      <c r="B679" t="s">
        <v>12</v>
      </c>
      <c r="C679" t="s">
        <v>2100</v>
      </c>
      <c r="D679">
        <v>37032.660000000003</v>
      </c>
    </row>
    <row r="680" spans="1:4" x14ac:dyDescent="0.25">
      <c r="A680" s="4">
        <v>44321</v>
      </c>
      <c r="B680" t="s">
        <v>12</v>
      </c>
      <c r="C680" t="s">
        <v>2101</v>
      </c>
      <c r="D680">
        <v>59910.48</v>
      </c>
    </row>
    <row r="681" spans="1:4" x14ac:dyDescent="0.25">
      <c r="A681" s="4">
        <v>44321</v>
      </c>
      <c r="B681" t="s">
        <v>12</v>
      </c>
      <c r="C681" t="s">
        <v>2102</v>
      </c>
      <c r="D681">
        <v>28952.58</v>
      </c>
    </row>
    <row r="682" spans="1:4" x14ac:dyDescent="0.25">
      <c r="A682" s="4">
        <v>44321</v>
      </c>
      <c r="B682" t="s">
        <v>12</v>
      </c>
      <c r="C682" t="s">
        <v>2103</v>
      </c>
      <c r="D682">
        <v>79215</v>
      </c>
    </row>
    <row r="683" spans="1:4" x14ac:dyDescent="0.25">
      <c r="A683" s="4">
        <v>44321</v>
      </c>
      <c r="B683" t="s">
        <v>12</v>
      </c>
      <c r="C683" t="s">
        <v>2104</v>
      </c>
      <c r="D683">
        <v>212.97</v>
      </c>
    </row>
    <row r="684" spans="1:4" x14ac:dyDescent="0.25">
      <c r="A684" s="4">
        <v>44321</v>
      </c>
      <c r="B684" t="s">
        <v>12</v>
      </c>
      <c r="C684" t="s">
        <v>2105</v>
      </c>
      <c r="D684">
        <v>-69.67</v>
      </c>
    </row>
    <row r="685" spans="1:4" x14ac:dyDescent="0.25">
      <c r="A685" s="4">
        <v>44321</v>
      </c>
      <c r="B685" t="s">
        <v>12</v>
      </c>
      <c r="C685" t="s">
        <v>2021</v>
      </c>
      <c r="D685">
        <v>-14.52</v>
      </c>
    </row>
    <row r="686" spans="1:4" x14ac:dyDescent="0.25">
      <c r="A686" s="4">
        <v>44321</v>
      </c>
      <c r="B686" t="s">
        <v>12</v>
      </c>
      <c r="C686" t="s">
        <v>2106</v>
      </c>
      <c r="D686">
        <v>-1323.54</v>
      </c>
    </row>
    <row r="687" spans="1:4" x14ac:dyDescent="0.25">
      <c r="A687" s="4">
        <v>44321</v>
      </c>
      <c r="B687" t="s">
        <v>12</v>
      </c>
      <c r="C687" t="s">
        <v>2107</v>
      </c>
      <c r="D687">
        <v>-928.82</v>
      </c>
    </row>
    <row r="688" spans="1:4" x14ac:dyDescent="0.25">
      <c r="A688" s="4">
        <v>44321</v>
      </c>
      <c r="B688" t="s">
        <v>12</v>
      </c>
      <c r="C688" t="s">
        <v>19</v>
      </c>
      <c r="D688">
        <v>-193.47</v>
      </c>
    </row>
    <row r="689" spans="1:4" x14ac:dyDescent="0.25">
      <c r="A689" s="4">
        <v>44321</v>
      </c>
      <c r="B689" t="s">
        <v>12</v>
      </c>
      <c r="C689" t="s">
        <v>20</v>
      </c>
      <c r="D689">
        <v>-9673.57</v>
      </c>
    </row>
    <row r="690" spans="1:4" x14ac:dyDescent="0.25">
      <c r="A690" s="4">
        <v>44321</v>
      </c>
      <c r="B690" t="s">
        <v>12</v>
      </c>
      <c r="C690" t="s">
        <v>21</v>
      </c>
      <c r="D690">
        <v>-275.69</v>
      </c>
    </row>
    <row r="691" spans="1:4" x14ac:dyDescent="0.25">
      <c r="A691" s="4">
        <v>44321</v>
      </c>
      <c r="B691" t="s">
        <v>12</v>
      </c>
      <c r="C691" t="s">
        <v>2090</v>
      </c>
      <c r="D691">
        <v>-48139.38</v>
      </c>
    </row>
    <row r="692" spans="1:4" x14ac:dyDescent="0.25">
      <c r="A692" s="4">
        <v>44322</v>
      </c>
      <c r="B692" t="s">
        <v>12</v>
      </c>
      <c r="C692" t="s">
        <v>2111</v>
      </c>
      <c r="D692">
        <v>0.02</v>
      </c>
    </row>
    <row r="693" spans="1:4" x14ac:dyDescent="0.25">
      <c r="A693" s="4">
        <v>44322</v>
      </c>
      <c r="B693" t="s">
        <v>12</v>
      </c>
      <c r="C693" t="s">
        <v>2112</v>
      </c>
      <c r="D693">
        <v>0.22</v>
      </c>
    </row>
    <row r="694" spans="1:4" x14ac:dyDescent="0.25">
      <c r="A694" s="4">
        <v>44322</v>
      </c>
      <c r="B694" t="s">
        <v>12</v>
      </c>
      <c r="C694" t="s">
        <v>23</v>
      </c>
      <c r="D694">
        <v>-2165216.8199999998</v>
      </c>
    </row>
    <row r="695" spans="1:4" x14ac:dyDescent="0.25">
      <c r="A695" s="4">
        <v>44322</v>
      </c>
      <c r="B695" t="s">
        <v>12</v>
      </c>
      <c r="C695" t="s">
        <v>15</v>
      </c>
      <c r="D695">
        <v>-1480939.68</v>
      </c>
    </row>
    <row r="696" spans="1:4" x14ac:dyDescent="0.25">
      <c r="A696" s="4">
        <v>44322</v>
      </c>
      <c r="B696" t="s">
        <v>12</v>
      </c>
      <c r="C696" t="s">
        <v>2091</v>
      </c>
      <c r="D696">
        <v>-2000</v>
      </c>
    </row>
    <row r="697" spans="1:4" x14ac:dyDescent="0.25">
      <c r="A697" s="4">
        <v>44322</v>
      </c>
      <c r="B697" t="s">
        <v>12</v>
      </c>
      <c r="C697" t="s">
        <v>2092</v>
      </c>
      <c r="D697">
        <v>-200</v>
      </c>
    </row>
    <row r="698" spans="1:4" x14ac:dyDescent="0.25">
      <c r="A698" s="4">
        <v>44322</v>
      </c>
      <c r="B698" t="s">
        <v>12</v>
      </c>
      <c r="C698" t="s">
        <v>16</v>
      </c>
      <c r="D698">
        <v>-1357.62</v>
      </c>
    </row>
    <row r="699" spans="1:4" x14ac:dyDescent="0.25">
      <c r="A699" s="4">
        <v>44322</v>
      </c>
      <c r="B699" t="s">
        <v>12</v>
      </c>
      <c r="C699" t="s">
        <v>2093</v>
      </c>
      <c r="D699">
        <v>-179.97</v>
      </c>
    </row>
    <row r="700" spans="1:4" x14ac:dyDescent="0.25">
      <c r="A700" s="4">
        <v>44322</v>
      </c>
      <c r="B700" t="s">
        <v>12</v>
      </c>
      <c r="C700" t="s">
        <v>2094</v>
      </c>
      <c r="D700">
        <v>-10.29</v>
      </c>
    </row>
    <row r="701" spans="1:4" x14ac:dyDescent="0.25">
      <c r="A701" s="4">
        <v>44322</v>
      </c>
      <c r="B701" t="s">
        <v>12</v>
      </c>
      <c r="C701" t="s">
        <v>2095</v>
      </c>
      <c r="D701">
        <v>-31.56</v>
      </c>
    </row>
    <row r="702" spans="1:4" x14ac:dyDescent="0.25">
      <c r="A702" s="4">
        <v>44322</v>
      </c>
      <c r="B702" t="s">
        <v>12</v>
      </c>
      <c r="C702" t="s">
        <v>2060</v>
      </c>
      <c r="D702">
        <v>113.61</v>
      </c>
    </row>
    <row r="703" spans="1:4" x14ac:dyDescent="0.25">
      <c r="A703" s="4">
        <v>44322</v>
      </c>
      <c r="B703" t="s">
        <v>12</v>
      </c>
      <c r="C703" t="s">
        <v>2048</v>
      </c>
      <c r="D703">
        <v>1728.04</v>
      </c>
    </row>
    <row r="704" spans="1:4" x14ac:dyDescent="0.25">
      <c r="A704" s="4">
        <v>44322</v>
      </c>
      <c r="B704" t="s">
        <v>12</v>
      </c>
      <c r="C704" t="s">
        <v>2025</v>
      </c>
      <c r="D704">
        <v>-30765.26</v>
      </c>
    </row>
    <row r="705" spans="1:4" x14ac:dyDescent="0.25">
      <c r="A705" s="4">
        <v>44322</v>
      </c>
      <c r="B705" t="s">
        <v>12</v>
      </c>
      <c r="C705" t="s">
        <v>2096</v>
      </c>
      <c r="D705">
        <v>7482</v>
      </c>
    </row>
    <row r="706" spans="1:4" x14ac:dyDescent="0.25">
      <c r="A706" s="4">
        <v>44322</v>
      </c>
      <c r="B706" t="s">
        <v>12</v>
      </c>
      <c r="C706" t="s">
        <v>2110</v>
      </c>
      <c r="D706">
        <v>33445.599999999999</v>
      </c>
    </row>
    <row r="707" spans="1:4" x14ac:dyDescent="0.25">
      <c r="A707" s="4">
        <v>44322</v>
      </c>
      <c r="B707" t="s">
        <v>12</v>
      </c>
      <c r="C707" t="s">
        <v>2097</v>
      </c>
      <c r="D707">
        <v>11837.93</v>
      </c>
    </row>
    <row r="708" spans="1:4" x14ac:dyDescent="0.25">
      <c r="A708" s="4">
        <v>44322</v>
      </c>
      <c r="B708" t="s">
        <v>12</v>
      </c>
      <c r="C708" t="s">
        <v>2098</v>
      </c>
      <c r="D708">
        <v>61622.5</v>
      </c>
    </row>
    <row r="709" spans="1:4" x14ac:dyDescent="0.25">
      <c r="A709" s="4">
        <v>44322</v>
      </c>
      <c r="B709" t="s">
        <v>12</v>
      </c>
      <c r="C709" t="s">
        <v>2099</v>
      </c>
      <c r="D709">
        <v>51439.15</v>
      </c>
    </row>
    <row r="710" spans="1:4" x14ac:dyDescent="0.25">
      <c r="A710" s="4">
        <v>44322</v>
      </c>
      <c r="B710" t="s">
        <v>12</v>
      </c>
      <c r="C710" t="s">
        <v>2100</v>
      </c>
      <c r="D710">
        <v>37032.660000000003</v>
      </c>
    </row>
    <row r="711" spans="1:4" x14ac:dyDescent="0.25">
      <c r="A711" s="4">
        <v>44322</v>
      </c>
      <c r="B711" t="s">
        <v>12</v>
      </c>
      <c r="C711" t="s">
        <v>2101</v>
      </c>
      <c r="D711">
        <v>59910.48</v>
      </c>
    </row>
    <row r="712" spans="1:4" x14ac:dyDescent="0.25">
      <c r="A712" s="4">
        <v>44322</v>
      </c>
      <c r="B712" t="s">
        <v>12</v>
      </c>
      <c r="C712" t="s">
        <v>2102</v>
      </c>
      <c r="D712">
        <v>28952.58</v>
      </c>
    </row>
    <row r="713" spans="1:4" x14ac:dyDescent="0.25">
      <c r="A713" s="4">
        <v>44322</v>
      </c>
      <c r="B713" t="s">
        <v>12</v>
      </c>
      <c r="C713" t="s">
        <v>2103</v>
      </c>
      <c r="D713">
        <v>79215</v>
      </c>
    </row>
    <row r="714" spans="1:4" x14ac:dyDescent="0.25">
      <c r="A714" s="4">
        <v>44322</v>
      </c>
      <c r="B714" t="s">
        <v>12</v>
      </c>
      <c r="C714" t="s">
        <v>2104</v>
      </c>
      <c r="D714">
        <v>212.97</v>
      </c>
    </row>
    <row r="715" spans="1:4" x14ac:dyDescent="0.25">
      <c r="A715" s="4">
        <v>44322</v>
      </c>
      <c r="B715" t="s">
        <v>12</v>
      </c>
      <c r="C715" t="s">
        <v>2105</v>
      </c>
      <c r="D715">
        <v>-69.67</v>
      </c>
    </row>
    <row r="716" spans="1:4" x14ac:dyDescent="0.25">
      <c r="A716" s="4">
        <v>44322</v>
      </c>
      <c r="B716" t="s">
        <v>12</v>
      </c>
      <c r="C716" t="s">
        <v>2021</v>
      </c>
      <c r="D716">
        <v>-19.329999999999998</v>
      </c>
    </row>
    <row r="717" spans="1:4" x14ac:dyDescent="0.25">
      <c r="A717" s="4">
        <v>44322</v>
      </c>
      <c r="B717" t="s">
        <v>12</v>
      </c>
      <c r="C717" t="s">
        <v>2106</v>
      </c>
      <c r="D717">
        <v>-1323.54</v>
      </c>
    </row>
    <row r="718" spans="1:4" x14ac:dyDescent="0.25">
      <c r="A718" s="4">
        <v>44322</v>
      </c>
      <c r="B718" t="s">
        <v>12</v>
      </c>
      <c r="C718" t="s">
        <v>2107</v>
      </c>
      <c r="D718">
        <v>-928.82</v>
      </c>
    </row>
    <row r="719" spans="1:4" x14ac:dyDescent="0.25">
      <c r="A719" s="4">
        <v>44322</v>
      </c>
      <c r="B719" t="s">
        <v>12</v>
      </c>
      <c r="C719" t="s">
        <v>19</v>
      </c>
      <c r="D719">
        <v>-257.64</v>
      </c>
    </row>
    <row r="720" spans="1:4" x14ac:dyDescent="0.25">
      <c r="A720" s="4">
        <v>44322</v>
      </c>
      <c r="B720" t="s">
        <v>12</v>
      </c>
      <c r="C720" t="s">
        <v>20</v>
      </c>
      <c r="D720">
        <v>-12882.31</v>
      </c>
    </row>
    <row r="721" spans="1:4" x14ac:dyDescent="0.25">
      <c r="A721" s="4">
        <v>44322</v>
      </c>
      <c r="B721" t="s">
        <v>12</v>
      </c>
      <c r="C721" t="s">
        <v>21</v>
      </c>
      <c r="D721">
        <v>-367.14</v>
      </c>
    </row>
    <row r="722" spans="1:4" x14ac:dyDescent="0.25">
      <c r="A722" s="4">
        <v>44322</v>
      </c>
      <c r="B722" t="s">
        <v>12</v>
      </c>
      <c r="C722" t="s">
        <v>2090</v>
      </c>
      <c r="D722">
        <v>-48139.38</v>
      </c>
    </row>
    <row r="723" spans="1:4" x14ac:dyDescent="0.25">
      <c r="A723" s="4">
        <v>44323</v>
      </c>
      <c r="B723" t="s">
        <v>12</v>
      </c>
      <c r="C723" t="s">
        <v>2112</v>
      </c>
      <c r="D723">
        <v>0.22</v>
      </c>
    </row>
    <row r="724" spans="1:4" x14ac:dyDescent="0.25">
      <c r="A724" s="4">
        <v>44323</v>
      </c>
      <c r="B724" t="s">
        <v>12</v>
      </c>
      <c r="C724" t="s">
        <v>23</v>
      </c>
      <c r="D724">
        <v>-1480939.68</v>
      </c>
    </row>
    <row r="725" spans="1:4" x14ac:dyDescent="0.25">
      <c r="A725" s="4">
        <v>44323</v>
      </c>
      <c r="B725" t="s">
        <v>12</v>
      </c>
      <c r="C725" t="s">
        <v>15</v>
      </c>
      <c r="D725">
        <v>-1649271.51</v>
      </c>
    </row>
    <row r="726" spans="1:4" x14ac:dyDescent="0.25">
      <c r="A726" s="4">
        <v>44323</v>
      </c>
      <c r="B726" t="s">
        <v>12</v>
      </c>
      <c r="C726" t="s">
        <v>2091</v>
      </c>
      <c r="D726">
        <v>-2000</v>
      </c>
    </row>
    <row r="727" spans="1:4" x14ac:dyDescent="0.25">
      <c r="A727" s="4">
        <v>44323</v>
      </c>
      <c r="B727" t="s">
        <v>12</v>
      </c>
      <c r="C727" t="s">
        <v>2092</v>
      </c>
      <c r="D727">
        <v>-200</v>
      </c>
    </row>
    <row r="728" spans="1:4" x14ac:dyDescent="0.25">
      <c r="A728" s="4">
        <v>44323</v>
      </c>
      <c r="B728" t="s">
        <v>12</v>
      </c>
      <c r="C728" t="s">
        <v>16</v>
      </c>
      <c r="D728">
        <v>-1389.95</v>
      </c>
    </row>
    <row r="729" spans="1:4" x14ac:dyDescent="0.25">
      <c r="A729" s="4">
        <v>44323</v>
      </c>
      <c r="B729" t="s">
        <v>12</v>
      </c>
      <c r="C729" t="s">
        <v>2093</v>
      </c>
      <c r="D729">
        <v>-224.96</v>
      </c>
    </row>
    <row r="730" spans="1:4" x14ac:dyDescent="0.25">
      <c r="A730" s="4">
        <v>44323</v>
      </c>
      <c r="B730" t="s">
        <v>12</v>
      </c>
      <c r="C730" t="s">
        <v>2094</v>
      </c>
      <c r="D730">
        <v>-12.86</v>
      </c>
    </row>
    <row r="731" spans="1:4" x14ac:dyDescent="0.25">
      <c r="A731" s="4">
        <v>44323</v>
      </c>
      <c r="B731" t="s">
        <v>12</v>
      </c>
      <c r="C731" t="s">
        <v>2095</v>
      </c>
      <c r="D731">
        <v>-39.450000000000003</v>
      </c>
    </row>
    <row r="732" spans="1:4" x14ac:dyDescent="0.25">
      <c r="A732" s="4">
        <v>44323</v>
      </c>
      <c r="B732" t="s">
        <v>12</v>
      </c>
      <c r="C732" t="s">
        <v>2060</v>
      </c>
      <c r="D732">
        <v>106.93</v>
      </c>
    </row>
    <row r="733" spans="1:4" x14ac:dyDescent="0.25">
      <c r="A733" s="4">
        <v>44323</v>
      </c>
      <c r="B733" t="s">
        <v>12</v>
      </c>
      <c r="C733" t="s">
        <v>2048</v>
      </c>
      <c r="D733">
        <v>1682.56</v>
      </c>
    </row>
    <row r="734" spans="1:4" x14ac:dyDescent="0.25">
      <c r="A734" s="4">
        <v>44323</v>
      </c>
      <c r="B734" t="s">
        <v>12</v>
      </c>
      <c r="C734" t="s">
        <v>2025</v>
      </c>
      <c r="D734">
        <v>-15280.18</v>
      </c>
    </row>
    <row r="735" spans="1:4" x14ac:dyDescent="0.25">
      <c r="A735" s="4">
        <v>44323</v>
      </c>
      <c r="B735" t="s">
        <v>12</v>
      </c>
      <c r="C735" t="s">
        <v>2096</v>
      </c>
      <c r="D735">
        <v>7482</v>
      </c>
    </row>
    <row r="736" spans="1:4" x14ac:dyDescent="0.25">
      <c r="A736" s="4">
        <v>44323</v>
      </c>
      <c r="B736" t="s">
        <v>12</v>
      </c>
      <c r="C736" t="s">
        <v>2110</v>
      </c>
      <c r="D736">
        <v>33445.599999999999</v>
      </c>
    </row>
    <row r="737" spans="1:4" x14ac:dyDescent="0.25">
      <c r="A737" s="4">
        <v>44323</v>
      </c>
      <c r="B737" t="s">
        <v>12</v>
      </c>
      <c r="C737" t="s">
        <v>2097</v>
      </c>
      <c r="D737">
        <v>11837.93</v>
      </c>
    </row>
    <row r="738" spans="1:4" x14ac:dyDescent="0.25">
      <c r="A738" s="4">
        <v>44323</v>
      </c>
      <c r="B738" t="s">
        <v>12</v>
      </c>
      <c r="C738" t="s">
        <v>2099</v>
      </c>
      <c r="D738">
        <v>51439.15</v>
      </c>
    </row>
    <row r="739" spans="1:4" x14ac:dyDescent="0.25">
      <c r="A739" s="4">
        <v>44323</v>
      </c>
      <c r="B739" t="s">
        <v>12</v>
      </c>
      <c r="C739" t="s">
        <v>2102</v>
      </c>
      <c r="D739">
        <v>28952.58</v>
      </c>
    </row>
    <row r="740" spans="1:4" x14ac:dyDescent="0.25">
      <c r="A740" s="4">
        <v>44323</v>
      </c>
      <c r="B740" t="s">
        <v>12</v>
      </c>
      <c r="C740" t="s">
        <v>2103</v>
      </c>
      <c r="D740">
        <v>79215</v>
      </c>
    </row>
    <row r="741" spans="1:4" x14ac:dyDescent="0.25">
      <c r="A741" s="4">
        <v>44323</v>
      </c>
      <c r="B741" t="s">
        <v>12</v>
      </c>
      <c r="C741" t="s">
        <v>2104</v>
      </c>
      <c r="D741">
        <v>212.97</v>
      </c>
    </row>
    <row r="742" spans="1:4" x14ac:dyDescent="0.25">
      <c r="A742" s="4">
        <v>44323</v>
      </c>
      <c r="B742" t="s">
        <v>12</v>
      </c>
      <c r="C742" t="s">
        <v>2021</v>
      </c>
      <c r="D742">
        <v>-24.15</v>
      </c>
    </row>
    <row r="743" spans="1:4" x14ac:dyDescent="0.25">
      <c r="A743" s="4">
        <v>44323</v>
      </c>
      <c r="B743" t="s">
        <v>12</v>
      </c>
      <c r="C743" t="s">
        <v>19</v>
      </c>
      <c r="D743">
        <v>-321.91000000000003</v>
      </c>
    </row>
    <row r="744" spans="1:4" x14ac:dyDescent="0.25">
      <c r="A744" s="4">
        <v>44323</v>
      </c>
      <c r="B744" t="s">
        <v>12</v>
      </c>
      <c r="C744" t="s">
        <v>20</v>
      </c>
      <c r="D744">
        <v>-16095.89</v>
      </c>
    </row>
    <row r="745" spans="1:4" x14ac:dyDescent="0.25">
      <c r="A745" s="4">
        <v>44323</v>
      </c>
      <c r="B745" t="s">
        <v>12</v>
      </c>
      <c r="C745" t="s">
        <v>21</v>
      </c>
      <c r="D745">
        <v>-458.73</v>
      </c>
    </row>
    <row r="746" spans="1:4" x14ac:dyDescent="0.25">
      <c r="A746" s="4">
        <v>44326</v>
      </c>
      <c r="B746" t="s">
        <v>12</v>
      </c>
      <c r="C746" t="s">
        <v>2113</v>
      </c>
      <c r="D746">
        <v>0.39</v>
      </c>
    </row>
    <row r="747" spans="1:4" x14ac:dyDescent="0.25">
      <c r="A747" s="4">
        <v>44326</v>
      </c>
      <c r="B747" t="s">
        <v>12</v>
      </c>
      <c r="C747" t="s">
        <v>23</v>
      </c>
      <c r="D747">
        <v>-1649271.51</v>
      </c>
    </row>
    <row r="748" spans="1:4" x14ac:dyDescent="0.25">
      <c r="A748" s="4">
        <v>44326</v>
      </c>
      <c r="B748" t="s">
        <v>12</v>
      </c>
      <c r="C748" t="s">
        <v>15</v>
      </c>
      <c r="D748">
        <v>-1208399.9099999999</v>
      </c>
    </row>
    <row r="749" spans="1:4" x14ac:dyDescent="0.25">
      <c r="A749" s="4">
        <v>44326</v>
      </c>
      <c r="B749" t="s">
        <v>12</v>
      </c>
      <c r="C749" t="s">
        <v>2091</v>
      </c>
      <c r="D749">
        <v>-2000</v>
      </c>
    </row>
    <row r="750" spans="1:4" x14ac:dyDescent="0.25">
      <c r="A750" s="4">
        <v>44326</v>
      </c>
      <c r="B750" t="s">
        <v>12</v>
      </c>
      <c r="C750" t="s">
        <v>2092</v>
      </c>
      <c r="D750">
        <v>-200</v>
      </c>
    </row>
    <row r="751" spans="1:4" x14ac:dyDescent="0.25">
      <c r="A751" s="4">
        <v>44326</v>
      </c>
      <c r="B751" t="s">
        <v>12</v>
      </c>
      <c r="C751" t="s">
        <v>16</v>
      </c>
      <c r="D751">
        <v>-1422.27</v>
      </c>
    </row>
    <row r="752" spans="1:4" x14ac:dyDescent="0.25">
      <c r="A752" s="4">
        <v>44326</v>
      </c>
      <c r="B752" t="s">
        <v>12</v>
      </c>
      <c r="C752" t="s">
        <v>2093</v>
      </c>
      <c r="D752">
        <v>-269.95</v>
      </c>
    </row>
    <row r="753" spans="1:4" x14ac:dyDescent="0.25">
      <c r="A753" s="4">
        <v>44326</v>
      </c>
      <c r="B753" t="s">
        <v>12</v>
      </c>
      <c r="C753" t="s">
        <v>2094</v>
      </c>
      <c r="D753">
        <v>-15.43</v>
      </c>
    </row>
    <row r="754" spans="1:4" x14ac:dyDescent="0.25">
      <c r="A754" s="4">
        <v>44326</v>
      </c>
      <c r="B754" t="s">
        <v>12</v>
      </c>
      <c r="C754" t="s">
        <v>2095</v>
      </c>
      <c r="D754">
        <v>-47.34</v>
      </c>
    </row>
    <row r="755" spans="1:4" x14ac:dyDescent="0.25">
      <c r="A755" s="4">
        <v>44326</v>
      </c>
      <c r="B755" t="s">
        <v>12</v>
      </c>
      <c r="C755" t="s">
        <v>2060</v>
      </c>
      <c r="D755">
        <v>100.24</v>
      </c>
    </row>
    <row r="756" spans="1:4" x14ac:dyDescent="0.25">
      <c r="A756" s="4">
        <v>44326</v>
      </c>
      <c r="B756" t="s">
        <v>12</v>
      </c>
      <c r="C756" t="s">
        <v>2048</v>
      </c>
      <c r="D756">
        <v>1637.09</v>
      </c>
    </row>
    <row r="757" spans="1:4" x14ac:dyDescent="0.25">
      <c r="A757" s="4">
        <v>44326</v>
      </c>
      <c r="B757" t="s">
        <v>12</v>
      </c>
      <c r="C757" t="s">
        <v>600</v>
      </c>
      <c r="D757">
        <v>-11985.28</v>
      </c>
    </row>
    <row r="758" spans="1:4" x14ac:dyDescent="0.25">
      <c r="A758" s="4">
        <v>44326</v>
      </c>
      <c r="B758" t="s">
        <v>12</v>
      </c>
      <c r="C758" t="s">
        <v>2025</v>
      </c>
      <c r="D758">
        <v>-4583.3900000000003</v>
      </c>
    </row>
    <row r="759" spans="1:4" x14ac:dyDescent="0.25">
      <c r="A759" s="4">
        <v>44326</v>
      </c>
      <c r="B759" t="s">
        <v>12</v>
      </c>
      <c r="C759" t="s">
        <v>2114</v>
      </c>
      <c r="D759">
        <v>6067.04</v>
      </c>
    </row>
    <row r="760" spans="1:4" x14ac:dyDescent="0.25">
      <c r="A760" s="4">
        <v>44326</v>
      </c>
      <c r="B760" t="s">
        <v>12</v>
      </c>
      <c r="C760" t="s">
        <v>2096</v>
      </c>
      <c r="D760">
        <v>7482</v>
      </c>
    </row>
    <row r="761" spans="1:4" x14ac:dyDescent="0.25">
      <c r="A761" s="4">
        <v>44326</v>
      </c>
      <c r="B761" t="s">
        <v>12</v>
      </c>
      <c r="C761" t="s">
        <v>2097</v>
      </c>
      <c r="D761">
        <v>11837.93</v>
      </c>
    </row>
    <row r="762" spans="1:4" x14ac:dyDescent="0.25">
      <c r="A762" s="4">
        <v>44326</v>
      </c>
      <c r="B762" t="s">
        <v>12</v>
      </c>
      <c r="C762" t="s">
        <v>2115</v>
      </c>
      <c r="D762">
        <v>31536.22</v>
      </c>
    </row>
    <row r="763" spans="1:4" x14ac:dyDescent="0.25">
      <c r="A763" s="4">
        <v>44326</v>
      </c>
      <c r="B763" t="s">
        <v>12</v>
      </c>
      <c r="C763" t="s">
        <v>2099</v>
      </c>
      <c r="D763">
        <v>51439.15</v>
      </c>
    </row>
    <row r="764" spans="1:4" x14ac:dyDescent="0.25">
      <c r="A764" s="4">
        <v>44326</v>
      </c>
      <c r="B764" t="s">
        <v>12</v>
      </c>
      <c r="C764" t="s">
        <v>2103</v>
      </c>
      <c r="D764">
        <v>79215</v>
      </c>
    </row>
    <row r="765" spans="1:4" x14ac:dyDescent="0.25">
      <c r="A765" s="4">
        <v>44326</v>
      </c>
      <c r="B765" t="s">
        <v>12</v>
      </c>
      <c r="C765" t="s">
        <v>2104</v>
      </c>
      <c r="D765">
        <v>212.97</v>
      </c>
    </row>
    <row r="766" spans="1:4" x14ac:dyDescent="0.25">
      <c r="A766" s="4">
        <v>44326</v>
      </c>
      <c r="B766" t="s">
        <v>12</v>
      </c>
      <c r="C766" t="s">
        <v>2021</v>
      </c>
      <c r="D766">
        <v>-28.97</v>
      </c>
    </row>
    <row r="767" spans="1:4" x14ac:dyDescent="0.25">
      <c r="A767" s="4">
        <v>44326</v>
      </c>
      <c r="B767" t="s">
        <v>12</v>
      </c>
      <c r="C767" t="s">
        <v>19</v>
      </c>
      <c r="D767">
        <v>-386.13</v>
      </c>
    </row>
    <row r="768" spans="1:4" x14ac:dyDescent="0.25">
      <c r="A768" s="4">
        <v>44326</v>
      </c>
      <c r="B768" t="s">
        <v>12</v>
      </c>
      <c r="C768" t="s">
        <v>20</v>
      </c>
      <c r="D768">
        <v>-19307.13</v>
      </c>
    </row>
    <row r="769" spans="1:4" x14ac:dyDescent="0.25">
      <c r="A769" s="4">
        <v>44326</v>
      </c>
      <c r="B769" t="s">
        <v>12</v>
      </c>
      <c r="C769" t="s">
        <v>21</v>
      </c>
      <c r="D769">
        <v>-550.25</v>
      </c>
    </row>
    <row r="770" spans="1:4" x14ac:dyDescent="0.25">
      <c r="A770" s="4">
        <v>44327</v>
      </c>
      <c r="B770" t="s">
        <v>12</v>
      </c>
      <c r="C770" t="s">
        <v>2113</v>
      </c>
      <c r="D770">
        <v>0.39</v>
      </c>
    </row>
    <row r="771" spans="1:4" x14ac:dyDescent="0.25">
      <c r="A771" s="4">
        <v>44327</v>
      </c>
      <c r="B771" t="s">
        <v>12</v>
      </c>
      <c r="C771" t="s">
        <v>2116</v>
      </c>
      <c r="D771">
        <v>0.42</v>
      </c>
    </row>
    <row r="772" spans="1:4" x14ac:dyDescent="0.25">
      <c r="A772" s="4">
        <v>44327</v>
      </c>
      <c r="B772" t="s">
        <v>12</v>
      </c>
      <c r="C772" t="s">
        <v>23</v>
      </c>
      <c r="D772">
        <v>-1208399.9099999999</v>
      </c>
    </row>
    <row r="773" spans="1:4" x14ac:dyDescent="0.25">
      <c r="A773" s="4">
        <v>44327</v>
      </c>
      <c r="B773" t="s">
        <v>12</v>
      </c>
      <c r="C773" t="s">
        <v>15</v>
      </c>
      <c r="D773">
        <v>-839566.95</v>
      </c>
    </row>
    <row r="774" spans="1:4" x14ac:dyDescent="0.25">
      <c r="A774" s="4">
        <v>44327</v>
      </c>
      <c r="B774" t="s">
        <v>12</v>
      </c>
      <c r="C774" t="s">
        <v>2091</v>
      </c>
      <c r="D774">
        <v>-2000</v>
      </c>
    </row>
    <row r="775" spans="1:4" x14ac:dyDescent="0.25">
      <c r="A775" s="4">
        <v>44327</v>
      </c>
      <c r="B775" t="s">
        <v>12</v>
      </c>
      <c r="C775" t="s">
        <v>2092</v>
      </c>
      <c r="D775">
        <v>-200</v>
      </c>
    </row>
    <row r="776" spans="1:4" x14ac:dyDescent="0.25">
      <c r="A776" s="4">
        <v>44327</v>
      </c>
      <c r="B776" t="s">
        <v>12</v>
      </c>
      <c r="C776" t="s">
        <v>16</v>
      </c>
      <c r="D776">
        <v>-1454.59</v>
      </c>
    </row>
    <row r="777" spans="1:4" x14ac:dyDescent="0.25">
      <c r="A777" s="4">
        <v>44327</v>
      </c>
      <c r="B777" t="s">
        <v>12</v>
      </c>
      <c r="C777" t="s">
        <v>2093</v>
      </c>
      <c r="D777">
        <v>-314.94</v>
      </c>
    </row>
    <row r="778" spans="1:4" x14ac:dyDescent="0.25">
      <c r="A778" s="4">
        <v>44327</v>
      </c>
      <c r="B778" t="s">
        <v>12</v>
      </c>
      <c r="C778" t="s">
        <v>2094</v>
      </c>
      <c r="D778">
        <v>-18</v>
      </c>
    </row>
    <row r="779" spans="1:4" x14ac:dyDescent="0.25">
      <c r="A779" s="4">
        <v>44327</v>
      </c>
      <c r="B779" t="s">
        <v>12</v>
      </c>
      <c r="C779" t="s">
        <v>2095</v>
      </c>
      <c r="D779">
        <v>-55.23</v>
      </c>
    </row>
    <row r="780" spans="1:4" x14ac:dyDescent="0.25">
      <c r="A780" s="4">
        <v>44327</v>
      </c>
      <c r="B780" t="s">
        <v>12</v>
      </c>
      <c r="C780" t="s">
        <v>2060</v>
      </c>
      <c r="D780">
        <v>93.56</v>
      </c>
    </row>
    <row r="781" spans="1:4" x14ac:dyDescent="0.25">
      <c r="A781" s="4">
        <v>44327</v>
      </c>
      <c r="B781" t="s">
        <v>12</v>
      </c>
      <c r="C781" t="s">
        <v>2048</v>
      </c>
      <c r="D781">
        <v>1591.61</v>
      </c>
    </row>
    <row r="782" spans="1:4" x14ac:dyDescent="0.25">
      <c r="A782" s="4">
        <v>44327</v>
      </c>
      <c r="B782" t="s">
        <v>12</v>
      </c>
      <c r="C782" t="s">
        <v>2025</v>
      </c>
      <c r="D782">
        <v>-8180.2</v>
      </c>
    </row>
    <row r="783" spans="1:4" x14ac:dyDescent="0.25">
      <c r="A783" s="4">
        <v>44327</v>
      </c>
      <c r="B783" t="s">
        <v>12</v>
      </c>
      <c r="C783" t="s">
        <v>2114</v>
      </c>
      <c r="D783">
        <v>6067.04</v>
      </c>
    </row>
    <row r="784" spans="1:4" x14ac:dyDescent="0.25">
      <c r="A784" s="4">
        <v>44327</v>
      </c>
      <c r="B784" t="s">
        <v>12</v>
      </c>
      <c r="C784" t="s">
        <v>2096</v>
      </c>
      <c r="D784">
        <v>7482</v>
      </c>
    </row>
    <row r="785" spans="1:4" x14ac:dyDescent="0.25">
      <c r="A785" s="4">
        <v>44327</v>
      </c>
      <c r="B785" t="s">
        <v>12</v>
      </c>
      <c r="C785" t="s">
        <v>2097</v>
      </c>
      <c r="D785">
        <v>11837.93</v>
      </c>
    </row>
    <row r="786" spans="1:4" x14ac:dyDescent="0.25">
      <c r="A786" s="4">
        <v>44327</v>
      </c>
      <c r="B786" t="s">
        <v>12</v>
      </c>
      <c r="C786" t="s">
        <v>2115</v>
      </c>
      <c r="D786">
        <v>31536.22</v>
      </c>
    </row>
    <row r="787" spans="1:4" x14ac:dyDescent="0.25">
      <c r="A787" s="4">
        <v>44327</v>
      </c>
      <c r="B787" t="s">
        <v>12</v>
      </c>
      <c r="C787" t="s">
        <v>2099</v>
      </c>
      <c r="D787">
        <v>51439.15</v>
      </c>
    </row>
    <row r="788" spans="1:4" x14ac:dyDescent="0.25">
      <c r="A788" s="4">
        <v>44327</v>
      </c>
      <c r="B788" t="s">
        <v>12</v>
      </c>
      <c r="C788" t="s">
        <v>2103</v>
      </c>
      <c r="D788">
        <v>79215</v>
      </c>
    </row>
    <row r="789" spans="1:4" x14ac:dyDescent="0.25">
      <c r="A789" s="4">
        <v>44327</v>
      </c>
      <c r="B789" t="s">
        <v>12</v>
      </c>
      <c r="C789" t="s">
        <v>2104</v>
      </c>
      <c r="D789">
        <v>212.97</v>
      </c>
    </row>
    <row r="790" spans="1:4" x14ac:dyDescent="0.25">
      <c r="A790" s="4">
        <v>44327</v>
      </c>
      <c r="B790" t="s">
        <v>12</v>
      </c>
      <c r="C790" t="s">
        <v>2021</v>
      </c>
      <c r="D790">
        <v>-33.76</v>
      </c>
    </row>
    <row r="791" spans="1:4" x14ac:dyDescent="0.25">
      <c r="A791" s="4">
        <v>44327</v>
      </c>
      <c r="B791" t="s">
        <v>12</v>
      </c>
      <c r="C791" t="s">
        <v>19</v>
      </c>
      <c r="D791">
        <v>-450.05</v>
      </c>
    </row>
    <row r="792" spans="1:4" x14ac:dyDescent="0.25">
      <c r="A792" s="4">
        <v>44327</v>
      </c>
      <c r="B792" t="s">
        <v>12</v>
      </c>
      <c r="C792" t="s">
        <v>20</v>
      </c>
      <c r="D792">
        <v>-22502.880000000001</v>
      </c>
    </row>
    <row r="793" spans="1:4" x14ac:dyDescent="0.25">
      <c r="A793" s="4">
        <v>44327</v>
      </c>
      <c r="B793" t="s">
        <v>12</v>
      </c>
      <c r="C793" t="s">
        <v>21</v>
      </c>
      <c r="D793">
        <v>-641.33000000000004</v>
      </c>
    </row>
    <row r="794" spans="1:4" x14ac:dyDescent="0.25">
      <c r="A794" s="4">
        <v>44328</v>
      </c>
      <c r="B794" t="s">
        <v>12</v>
      </c>
      <c r="C794" t="s">
        <v>2116</v>
      </c>
      <c r="D794">
        <v>0.42</v>
      </c>
    </row>
    <row r="795" spans="1:4" x14ac:dyDescent="0.25">
      <c r="A795" s="4">
        <v>44328</v>
      </c>
      <c r="B795" t="s">
        <v>12</v>
      </c>
      <c r="C795" t="s">
        <v>2117</v>
      </c>
      <c r="D795">
        <v>0.28999999999999998</v>
      </c>
    </row>
    <row r="796" spans="1:4" x14ac:dyDescent="0.25">
      <c r="A796" s="4">
        <v>44328</v>
      </c>
      <c r="B796" t="s">
        <v>12</v>
      </c>
      <c r="C796" t="s">
        <v>23</v>
      </c>
      <c r="D796">
        <v>-839566.95</v>
      </c>
    </row>
    <row r="797" spans="1:4" x14ac:dyDescent="0.25">
      <c r="A797" s="4">
        <v>44328</v>
      </c>
      <c r="B797" t="s">
        <v>12</v>
      </c>
      <c r="C797" t="s">
        <v>15</v>
      </c>
      <c r="D797">
        <v>-1259892.6299999999</v>
      </c>
    </row>
    <row r="798" spans="1:4" x14ac:dyDescent="0.25">
      <c r="A798" s="4">
        <v>44328</v>
      </c>
      <c r="B798" t="s">
        <v>12</v>
      </c>
      <c r="C798" t="s">
        <v>2091</v>
      </c>
      <c r="D798">
        <v>-2000</v>
      </c>
    </row>
    <row r="799" spans="1:4" x14ac:dyDescent="0.25">
      <c r="A799" s="4">
        <v>44328</v>
      </c>
      <c r="B799" t="s">
        <v>12</v>
      </c>
      <c r="C799" t="s">
        <v>2092</v>
      </c>
      <c r="D799">
        <v>-200</v>
      </c>
    </row>
    <row r="800" spans="1:4" x14ac:dyDescent="0.25">
      <c r="A800" s="4">
        <v>44328</v>
      </c>
      <c r="B800" t="s">
        <v>12</v>
      </c>
      <c r="C800" t="s">
        <v>16</v>
      </c>
      <c r="D800">
        <v>-1486.92</v>
      </c>
    </row>
    <row r="801" spans="1:4" x14ac:dyDescent="0.25">
      <c r="A801" s="4">
        <v>44328</v>
      </c>
      <c r="B801" t="s">
        <v>12</v>
      </c>
      <c r="C801" t="s">
        <v>2093</v>
      </c>
      <c r="D801">
        <v>-359.93</v>
      </c>
    </row>
    <row r="802" spans="1:4" x14ac:dyDescent="0.25">
      <c r="A802" s="4">
        <v>44328</v>
      </c>
      <c r="B802" t="s">
        <v>12</v>
      </c>
      <c r="C802" t="s">
        <v>2094</v>
      </c>
      <c r="D802">
        <v>-20.58</v>
      </c>
    </row>
    <row r="803" spans="1:4" x14ac:dyDescent="0.25">
      <c r="A803" s="4">
        <v>44328</v>
      </c>
      <c r="B803" t="s">
        <v>12</v>
      </c>
      <c r="C803" t="s">
        <v>2095</v>
      </c>
      <c r="D803">
        <v>-63.12</v>
      </c>
    </row>
    <row r="804" spans="1:4" x14ac:dyDescent="0.25">
      <c r="A804" s="4">
        <v>44328</v>
      </c>
      <c r="B804" t="s">
        <v>12</v>
      </c>
      <c r="C804" t="s">
        <v>2060</v>
      </c>
      <c r="D804">
        <v>86.88</v>
      </c>
    </row>
    <row r="805" spans="1:4" x14ac:dyDescent="0.25">
      <c r="A805" s="4">
        <v>44328</v>
      </c>
      <c r="B805" t="s">
        <v>12</v>
      </c>
      <c r="C805" t="s">
        <v>2048</v>
      </c>
      <c r="D805">
        <v>1546.14</v>
      </c>
    </row>
    <row r="806" spans="1:4" x14ac:dyDescent="0.25">
      <c r="A806" s="4">
        <v>44328</v>
      </c>
      <c r="B806" t="s">
        <v>12</v>
      </c>
      <c r="C806" t="s">
        <v>2025</v>
      </c>
      <c r="D806">
        <v>-656.53</v>
      </c>
    </row>
    <row r="807" spans="1:4" x14ac:dyDescent="0.25">
      <c r="A807" s="4">
        <v>44328</v>
      </c>
      <c r="B807" t="s">
        <v>12</v>
      </c>
      <c r="C807" t="s">
        <v>2114</v>
      </c>
      <c r="D807">
        <v>6067.04</v>
      </c>
    </row>
    <row r="808" spans="1:4" x14ac:dyDescent="0.25">
      <c r="A808" s="4">
        <v>44328</v>
      </c>
      <c r="B808" t="s">
        <v>12</v>
      </c>
      <c r="C808" t="s">
        <v>2096</v>
      </c>
      <c r="D808">
        <v>7482</v>
      </c>
    </row>
    <row r="809" spans="1:4" x14ac:dyDescent="0.25">
      <c r="A809" s="4">
        <v>44328</v>
      </c>
      <c r="B809" t="s">
        <v>12</v>
      </c>
      <c r="C809" t="s">
        <v>2097</v>
      </c>
      <c r="D809">
        <v>11837.93</v>
      </c>
    </row>
    <row r="810" spans="1:4" x14ac:dyDescent="0.25">
      <c r="A810" s="4">
        <v>44328</v>
      </c>
      <c r="B810" t="s">
        <v>12</v>
      </c>
      <c r="C810" t="s">
        <v>2115</v>
      </c>
      <c r="D810">
        <v>31536.22</v>
      </c>
    </row>
    <row r="811" spans="1:4" x14ac:dyDescent="0.25">
      <c r="A811" s="4">
        <v>44328</v>
      </c>
      <c r="B811" t="s">
        <v>12</v>
      </c>
      <c r="C811" t="s">
        <v>2099</v>
      </c>
      <c r="D811">
        <v>51439.15</v>
      </c>
    </row>
    <row r="812" spans="1:4" x14ac:dyDescent="0.25">
      <c r="A812" s="4">
        <v>44328</v>
      </c>
      <c r="B812" t="s">
        <v>12</v>
      </c>
      <c r="C812" t="s">
        <v>2103</v>
      </c>
      <c r="D812">
        <v>79215</v>
      </c>
    </row>
    <row r="813" spans="1:4" x14ac:dyDescent="0.25">
      <c r="A813" s="4">
        <v>44328</v>
      </c>
      <c r="B813" t="s">
        <v>12</v>
      </c>
      <c r="C813" t="s">
        <v>2104</v>
      </c>
      <c r="D813">
        <v>212.97</v>
      </c>
    </row>
    <row r="814" spans="1:4" x14ac:dyDescent="0.25">
      <c r="A814" s="4">
        <v>44328</v>
      </c>
      <c r="B814" t="s">
        <v>12</v>
      </c>
      <c r="C814" t="s">
        <v>2021</v>
      </c>
      <c r="D814">
        <v>-38.54</v>
      </c>
    </row>
    <row r="815" spans="1:4" x14ac:dyDescent="0.25">
      <c r="A815" s="4">
        <v>44328</v>
      </c>
      <c r="B815" t="s">
        <v>12</v>
      </c>
      <c r="C815" t="s">
        <v>19</v>
      </c>
      <c r="D815">
        <v>-513.84</v>
      </c>
    </row>
    <row r="816" spans="1:4" x14ac:dyDescent="0.25">
      <c r="A816" s="4">
        <v>44328</v>
      </c>
      <c r="B816" t="s">
        <v>12</v>
      </c>
      <c r="C816" t="s">
        <v>20</v>
      </c>
      <c r="D816">
        <v>-25692.5</v>
      </c>
    </row>
    <row r="817" spans="1:4" x14ac:dyDescent="0.25">
      <c r="A817" s="4">
        <v>44328</v>
      </c>
      <c r="B817" t="s">
        <v>12</v>
      </c>
      <c r="C817" t="s">
        <v>21</v>
      </c>
      <c r="D817">
        <v>-732.24</v>
      </c>
    </row>
    <row r="818" spans="1:4" x14ac:dyDescent="0.25">
      <c r="A818" s="4">
        <v>44329</v>
      </c>
      <c r="B818" t="s">
        <v>12</v>
      </c>
      <c r="C818" t="s">
        <v>2117</v>
      </c>
      <c r="D818">
        <v>0.28999999999999998</v>
      </c>
    </row>
    <row r="819" spans="1:4" x14ac:dyDescent="0.25">
      <c r="A819" s="4">
        <v>44329</v>
      </c>
      <c r="B819" t="s">
        <v>12</v>
      </c>
      <c r="C819" t="s">
        <v>2118</v>
      </c>
      <c r="D819">
        <v>0.35</v>
      </c>
    </row>
    <row r="820" spans="1:4" x14ac:dyDescent="0.25">
      <c r="A820" s="4">
        <v>44329</v>
      </c>
      <c r="B820" t="s">
        <v>12</v>
      </c>
      <c r="C820" t="s">
        <v>23</v>
      </c>
      <c r="D820">
        <v>-1259892.6299999999</v>
      </c>
    </row>
    <row r="821" spans="1:4" x14ac:dyDescent="0.25">
      <c r="A821" s="4">
        <v>44329</v>
      </c>
      <c r="B821" t="s">
        <v>12</v>
      </c>
      <c r="C821" t="s">
        <v>15</v>
      </c>
      <c r="D821">
        <v>-759783.82</v>
      </c>
    </row>
    <row r="822" spans="1:4" x14ac:dyDescent="0.25">
      <c r="A822" s="4">
        <v>44329</v>
      </c>
      <c r="B822" t="s">
        <v>12</v>
      </c>
      <c r="C822" t="s">
        <v>2091</v>
      </c>
      <c r="D822">
        <v>-2000</v>
      </c>
    </row>
    <row r="823" spans="1:4" x14ac:dyDescent="0.25">
      <c r="A823" s="4">
        <v>44329</v>
      </c>
      <c r="B823" t="s">
        <v>12</v>
      </c>
      <c r="C823" t="s">
        <v>2092</v>
      </c>
      <c r="D823">
        <v>-200</v>
      </c>
    </row>
    <row r="824" spans="1:4" x14ac:dyDescent="0.25">
      <c r="A824" s="4">
        <v>44329</v>
      </c>
      <c r="B824" t="s">
        <v>12</v>
      </c>
      <c r="C824" t="s">
        <v>16</v>
      </c>
      <c r="D824">
        <v>-1519.24</v>
      </c>
    </row>
    <row r="825" spans="1:4" x14ac:dyDescent="0.25">
      <c r="A825" s="4">
        <v>44329</v>
      </c>
      <c r="B825" t="s">
        <v>12</v>
      </c>
      <c r="C825" t="s">
        <v>2093</v>
      </c>
      <c r="D825">
        <v>-404.92</v>
      </c>
    </row>
    <row r="826" spans="1:4" x14ac:dyDescent="0.25">
      <c r="A826" s="4">
        <v>44329</v>
      </c>
      <c r="B826" t="s">
        <v>12</v>
      </c>
      <c r="C826" t="s">
        <v>2094</v>
      </c>
      <c r="D826">
        <v>-23.15</v>
      </c>
    </row>
    <row r="827" spans="1:4" x14ac:dyDescent="0.25">
      <c r="A827" s="4">
        <v>44329</v>
      </c>
      <c r="B827" t="s">
        <v>12</v>
      </c>
      <c r="C827" t="s">
        <v>2095</v>
      </c>
      <c r="D827">
        <v>-71.010000000000005</v>
      </c>
    </row>
    <row r="828" spans="1:4" x14ac:dyDescent="0.25">
      <c r="A828" s="4">
        <v>44329</v>
      </c>
      <c r="B828" t="s">
        <v>12</v>
      </c>
      <c r="C828" t="s">
        <v>2060</v>
      </c>
      <c r="D828">
        <v>80.2</v>
      </c>
    </row>
    <row r="829" spans="1:4" x14ac:dyDescent="0.25">
      <c r="A829" s="4">
        <v>44329</v>
      </c>
      <c r="B829" t="s">
        <v>12</v>
      </c>
      <c r="C829" t="s">
        <v>2048</v>
      </c>
      <c r="D829">
        <v>1500.66</v>
      </c>
    </row>
    <row r="830" spans="1:4" x14ac:dyDescent="0.25">
      <c r="A830" s="4">
        <v>44329</v>
      </c>
      <c r="B830" t="s">
        <v>12</v>
      </c>
      <c r="C830" t="s">
        <v>2025</v>
      </c>
      <c r="D830">
        <v>-7505.18</v>
      </c>
    </row>
    <row r="831" spans="1:4" x14ac:dyDescent="0.25">
      <c r="A831" s="4">
        <v>44329</v>
      </c>
      <c r="B831" t="s">
        <v>12</v>
      </c>
      <c r="C831" t="s">
        <v>2114</v>
      </c>
      <c r="D831">
        <v>6067.04</v>
      </c>
    </row>
    <row r="832" spans="1:4" x14ac:dyDescent="0.25">
      <c r="A832" s="4">
        <v>44329</v>
      </c>
      <c r="B832" t="s">
        <v>12</v>
      </c>
      <c r="C832" t="s">
        <v>2096</v>
      </c>
      <c r="D832">
        <v>7482</v>
      </c>
    </row>
    <row r="833" spans="1:4" x14ac:dyDescent="0.25">
      <c r="A833" s="4">
        <v>44329</v>
      </c>
      <c r="B833" t="s">
        <v>12</v>
      </c>
      <c r="C833" t="s">
        <v>2097</v>
      </c>
      <c r="D833">
        <v>11837.93</v>
      </c>
    </row>
    <row r="834" spans="1:4" x14ac:dyDescent="0.25">
      <c r="A834" s="4">
        <v>44329</v>
      </c>
      <c r="B834" t="s">
        <v>12</v>
      </c>
      <c r="C834" t="s">
        <v>2115</v>
      </c>
      <c r="D834">
        <v>31536.22</v>
      </c>
    </row>
    <row r="835" spans="1:4" x14ac:dyDescent="0.25">
      <c r="A835" s="4">
        <v>44329</v>
      </c>
      <c r="B835" t="s">
        <v>12</v>
      </c>
      <c r="C835" t="s">
        <v>2099</v>
      </c>
      <c r="D835">
        <v>51439.15</v>
      </c>
    </row>
    <row r="836" spans="1:4" x14ac:dyDescent="0.25">
      <c r="A836" s="4">
        <v>44329</v>
      </c>
      <c r="B836" t="s">
        <v>12</v>
      </c>
      <c r="C836" t="s">
        <v>2103</v>
      </c>
      <c r="D836">
        <v>79215</v>
      </c>
    </row>
    <row r="837" spans="1:4" x14ac:dyDescent="0.25">
      <c r="A837" s="4">
        <v>44329</v>
      </c>
      <c r="B837" t="s">
        <v>12</v>
      </c>
      <c r="C837" t="s">
        <v>2119</v>
      </c>
      <c r="D837">
        <v>117991.65</v>
      </c>
    </row>
    <row r="838" spans="1:4" x14ac:dyDescent="0.25">
      <c r="A838" s="4">
        <v>44329</v>
      </c>
      <c r="B838" t="s">
        <v>12</v>
      </c>
      <c r="C838" t="s">
        <v>2021</v>
      </c>
      <c r="D838">
        <v>-43.31</v>
      </c>
    </row>
    <row r="839" spans="1:4" x14ac:dyDescent="0.25">
      <c r="A839" s="4">
        <v>44329</v>
      </c>
      <c r="B839" t="s">
        <v>12</v>
      </c>
      <c r="C839" t="s">
        <v>19</v>
      </c>
      <c r="D839">
        <v>-577.44000000000005</v>
      </c>
    </row>
    <row r="840" spans="1:4" x14ac:dyDescent="0.25">
      <c r="A840" s="4">
        <v>44329</v>
      </c>
      <c r="B840" t="s">
        <v>12</v>
      </c>
      <c r="C840" t="s">
        <v>20</v>
      </c>
      <c r="D840">
        <v>-28872.61</v>
      </c>
    </row>
    <row r="841" spans="1:4" x14ac:dyDescent="0.25">
      <c r="A841" s="4">
        <v>44329</v>
      </c>
      <c r="B841" t="s">
        <v>12</v>
      </c>
      <c r="C841" t="s">
        <v>21</v>
      </c>
      <c r="D841">
        <v>-822.87</v>
      </c>
    </row>
    <row r="842" spans="1:4" x14ac:dyDescent="0.25">
      <c r="A842" s="4">
        <v>44330</v>
      </c>
      <c r="B842" t="s">
        <v>12</v>
      </c>
      <c r="C842" t="s">
        <v>2118</v>
      </c>
      <c r="D842">
        <v>0.35</v>
      </c>
    </row>
    <row r="843" spans="1:4" x14ac:dyDescent="0.25">
      <c r="A843" s="4">
        <v>44330</v>
      </c>
      <c r="B843" t="s">
        <v>12</v>
      </c>
      <c r="C843" t="s">
        <v>2120</v>
      </c>
      <c r="D843">
        <v>0.38</v>
      </c>
    </row>
    <row r="844" spans="1:4" x14ac:dyDescent="0.25">
      <c r="A844" s="4">
        <v>44330</v>
      </c>
      <c r="B844" t="s">
        <v>12</v>
      </c>
      <c r="C844" t="s">
        <v>23</v>
      </c>
      <c r="D844">
        <v>-759783.82</v>
      </c>
    </row>
    <row r="845" spans="1:4" x14ac:dyDescent="0.25">
      <c r="A845" s="4">
        <v>44330</v>
      </c>
      <c r="B845" t="s">
        <v>12</v>
      </c>
      <c r="C845" t="s">
        <v>15</v>
      </c>
      <c r="D845">
        <v>-411830.04</v>
      </c>
    </row>
    <row r="846" spans="1:4" x14ac:dyDescent="0.25">
      <c r="A846" s="4">
        <v>44330</v>
      </c>
      <c r="B846" t="s">
        <v>12</v>
      </c>
      <c r="C846" t="s">
        <v>2091</v>
      </c>
      <c r="D846">
        <v>-2000</v>
      </c>
    </row>
    <row r="847" spans="1:4" x14ac:dyDescent="0.25">
      <c r="A847" s="4">
        <v>44330</v>
      </c>
      <c r="B847" t="s">
        <v>12</v>
      </c>
      <c r="C847" t="s">
        <v>2092</v>
      </c>
      <c r="D847">
        <v>-200</v>
      </c>
    </row>
    <row r="848" spans="1:4" x14ac:dyDescent="0.25">
      <c r="A848" s="4">
        <v>44330</v>
      </c>
      <c r="B848" t="s">
        <v>12</v>
      </c>
      <c r="C848" t="s">
        <v>16</v>
      </c>
      <c r="D848">
        <v>-1551.57</v>
      </c>
    </row>
    <row r="849" spans="1:4" x14ac:dyDescent="0.25">
      <c r="A849" s="4">
        <v>44330</v>
      </c>
      <c r="B849" t="s">
        <v>12</v>
      </c>
      <c r="C849" t="s">
        <v>2093</v>
      </c>
      <c r="D849">
        <v>-449.91</v>
      </c>
    </row>
    <row r="850" spans="1:4" x14ac:dyDescent="0.25">
      <c r="A850" s="4">
        <v>44330</v>
      </c>
      <c r="B850" t="s">
        <v>12</v>
      </c>
      <c r="C850" t="s">
        <v>2094</v>
      </c>
      <c r="D850">
        <v>-25.72</v>
      </c>
    </row>
    <row r="851" spans="1:4" x14ac:dyDescent="0.25">
      <c r="A851" s="4">
        <v>44330</v>
      </c>
      <c r="B851" t="s">
        <v>12</v>
      </c>
      <c r="C851" t="s">
        <v>2095</v>
      </c>
      <c r="D851">
        <v>-78.900000000000006</v>
      </c>
    </row>
    <row r="852" spans="1:4" x14ac:dyDescent="0.25">
      <c r="A852" s="4">
        <v>44330</v>
      </c>
      <c r="B852" t="s">
        <v>12</v>
      </c>
      <c r="C852" t="s">
        <v>2060</v>
      </c>
      <c r="D852">
        <v>73.510000000000005</v>
      </c>
    </row>
    <row r="853" spans="1:4" x14ac:dyDescent="0.25">
      <c r="A853" s="4">
        <v>44330</v>
      </c>
      <c r="B853" t="s">
        <v>12</v>
      </c>
      <c r="C853" t="s">
        <v>2048</v>
      </c>
      <c r="D853">
        <v>1455.19</v>
      </c>
    </row>
    <row r="854" spans="1:4" x14ac:dyDescent="0.25">
      <c r="A854" s="4">
        <v>44330</v>
      </c>
      <c r="B854" t="s">
        <v>12</v>
      </c>
      <c r="C854" t="s">
        <v>2025</v>
      </c>
      <c r="D854">
        <v>-9324.6299999999992</v>
      </c>
    </row>
    <row r="855" spans="1:4" x14ac:dyDescent="0.25">
      <c r="A855" s="4">
        <v>44330</v>
      </c>
      <c r="B855" t="s">
        <v>12</v>
      </c>
      <c r="C855" t="s">
        <v>2099</v>
      </c>
      <c r="D855">
        <v>51439.15</v>
      </c>
    </row>
    <row r="856" spans="1:4" x14ac:dyDescent="0.25">
      <c r="A856" s="4">
        <v>44330</v>
      </c>
      <c r="B856" t="s">
        <v>12</v>
      </c>
      <c r="C856" t="s">
        <v>2119</v>
      </c>
      <c r="D856">
        <v>117991.65</v>
      </c>
    </row>
    <row r="857" spans="1:4" x14ac:dyDescent="0.25">
      <c r="A857" s="4">
        <v>44330</v>
      </c>
      <c r="B857" t="s">
        <v>12</v>
      </c>
      <c r="C857" t="s">
        <v>2021</v>
      </c>
      <c r="D857">
        <v>-48.09</v>
      </c>
    </row>
    <row r="858" spans="1:4" x14ac:dyDescent="0.25">
      <c r="A858" s="4">
        <v>44330</v>
      </c>
      <c r="B858" t="s">
        <v>12</v>
      </c>
      <c r="C858" t="s">
        <v>19</v>
      </c>
      <c r="D858">
        <v>-641.14</v>
      </c>
    </row>
    <row r="859" spans="1:4" x14ac:dyDescent="0.25">
      <c r="A859" s="4">
        <v>44330</v>
      </c>
      <c r="B859" t="s">
        <v>12</v>
      </c>
      <c r="C859" t="s">
        <v>20</v>
      </c>
      <c r="D859">
        <v>-32057.73</v>
      </c>
    </row>
    <row r="860" spans="1:4" x14ac:dyDescent="0.25">
      <c r="A860" s="4">
        <v>44330</v>
      </c>
      <c r="B860" t="s">
        <v>12</v>
      </c>
      <c r="C860" t="s">
        <v>21</v>
      </c>
      <c r="D860">
        <v>-913.64</v>
      </c>
    </row>
    <row r="861" spans="1:4" x14ac:dyDescent="0.25">
      <c r="A861" s="4">
        <v>44333</v>
      </c>
      <c r="B861" t="s">
        <v>12</v>
      </c>
      <c r="C861" t="s">
        <v>2120</v>
      </c>
      <c r="D861">
        <v>0.38</v>
      </c>
    </row>
    <row r="862" spans="1:4" x14ac:dyDescent="0.25">
      <c r="A862" s="4">
        <v>44333</v>
      </c>
      <c r="B862" t="s">
        <v>12</v>
      </c>
      <c r="C862" t="s">
        <v>2121</v>
      </c>
      <c r="D862">
        <v>0.22</v>
      </c>
    </row>
    <row r="863" spans="1:4" x14ac:dyDescent="0.25">
      <c r="A863" s="4">
        <v>44333</v>
      </c>
      <c r="B863" t="s">
        <v>12</v>
      </c>
      <c r="C863" t="s">
        <v>23</v>
      </c>
      <c r="D863">
        <v>-411830.04</v>
      </c>
    </row>
    <row r="864" spans="1:4" x14ac:dyDescent="0.25">
      <c r="A864" s="4">
        <v>44333</v>
      </c>
      <c r="B864" t="s">
        <v>12</v>
      </c>
      <c r="C864" t="s">
        <v>15</v>
      </c>
      <c r="D864">
        <v>-1361551.03</v>
      </c>
    </row>
    <row r="865" spans="1:4" x14ac:dyDescent="0.25">
      <c r="A865" s="4">
        <v>44333</v>
      </c>
      <c r="B865" t="s">
        <v>12</v>
      </c>
      <c r="C865" t="s">
        <v>2091</v>
      </c>
      <c r="D865">
        <v>-2000</v>
      </c>
    </row>
    <row r="866" spans="1:4" x14ac:dyDescent="0.25">
      <c r="A866" s="4">
        <v>44333</v>
      </c>
      <c r="B866" t="s">
        <v>12</v>
      </c>
      <c r="C866" t="s">
        <v>2092</v>
      </c>
      <c r="D866">
        <v>-200</v>
      </c>
    </row>
    <row r="867" spans="1:4" x14ac:dyDescent="0.25">
      <c r="A867" s="4">
        <v>44333</v>
      </c>
      <c r="B867" t="s">
        <v>12</v>
      </c>
      <c r="C867" t="s">
        <v>16</v>
      </c>
      <c r="D867">
        <v>-1583.89</v>
      </c>
    </row>
    <row r="868" spans="1:4" x14ac:dyDescent="0.25">
      <c r="A868" s="4">
        <v>44333</v>
      </c>
      <c r="B868" t="s">
        <v>12</v>
      </c>
      <c r="C868" t="s">
        <v>2093</v>
      </c>
      <c r="D868">
        <v>-494.91</v>
      </c>
    </row>
    <row r="869" spans="1:4" x14ac:dyDescent="0.25">
      <c r="A869" s="4">
        <v>44333</v>
      </c>
      <c r="B869" t="s">
        <v>12</v>
      </c>
      <c r="C869" t="s">
        <v>2094</v>
      </c>
      <c r="D869">
        <v>-28.29</v>
      </c>
    </row>
    <row r="870" spans="1:4" x14ac:dyDescent="0.25">
      <c r="A870" s="4">
        <v>44333</v>
      </c>
      <c r="B870" t="s">
        <v>12</v>
      </c>
      <c r="C870" t="s">
        <v>2095</v>
      </c>
      <c r="D870">
        <v>-86.8</v>
      </c>
    </row>
    <row r="871" spans="1:4" x14ac:dyDescent="0.25">
      <c r="A871" s="4">
        <v>44333</v>
      </c>
      <c r="B871" t="s">
        <v>12</v>
      </c>
      <c r="C871" t="s">
        <v>2060</v>
      </c>
      <c r="D871">
        <v>66.83</v>
      </c>
    </row>
    <row r="872" spans="1:4" x14ac:dyDescent="0.25">
      <c r="A872" s="4">
        <v>44333</v>
      </c>
      <c r="B872" t="s">
        <v>12</v>
      </c>
      <c r="C872" t="s">
        <v>2048</v>
      </c>
      <c r="D872">
        <v>1409.72</v>
      </c>
    </row>
    <row r="873" spans="1:4" x14ac:dyDescent="0.25">
      <c r="A873" s="4">
        <v>44333</v>
      </c>
      <c r="B873" t="s">
        <v>12</v>
      </c>
      <c r="C873" t="s">
        <v>2025</v>
      </c>
      <c r="D873">
        <v>-9362.08</v>
      </c>
    </row>
    <row r="874" spans="1:4" x14ac:dyDescent="0.25">
      <c r="A874" s="4">
        <v>44333</v>
      </c>
      <c r="B874" t="s">
        <v>12</v>
      </c>
      <c r="C874" t="s">
        <v>2099</v>
      </c>
      <c r="D874">
        <v>51439.15</v>
      </c>
    </row>
    <row r="875" spans="1:4" x14ac:dyDescent="0.25">
      <c r="A875" s="4">
        <v>44333</v>
      </c>
      <c r="B875" t="s">
        <v>12</v>
      </c>
      <c r="C875" t="s">
        <v>2119</v>
      </c>
      <c r="D875">
        <v>117991.65</v>
      </c>
    </row>
    <row r="876" spans="1:4" x14ac:dyDescent="0.25">
      <c r="A876" s="4">
        <v>44333</v>
      </c>
      <c r="B876" t="s">
        <v>12</v>
      </c>
      <c r="C876" t="s">
        <v>2021</v>
      </c>
      <c r="D876">
        <v>-52.87</v>
      </c>
    </row>
    <row r="877" spans="1:4" x14ac:dyDescent="0.25">
      <c r="A877" s="4">
        <v>44333</v>
      </c>
      <c r="B877" t="s">
        <v>12</v>
      </c>
      <c r="C877" t="s">
        <v>19</v>
      </c>
      <c r="D877">
        <v>-704.85</v>
      </c>
    </row>
    <row r="878" spans="1:4" x14ac:dyDescent="0.25">
      <c r="A878" s="4">
        <v>44333</v>
      </c>
      <c r="B878" t="s">
        <v>12</v>
      </c>
      <c r="C878" t="s">
        <v>20</v>
      </c>
      <c r="D878">
        <v>-35243.18</v>
      </c>
    </row>
    <row r="879" spans="1:4" x14ac:dyDescent="0.25">
      <c r="A879" s="4">
        <v>44333</v>
      </c>
      <c r="B879" t="s">
        <v>12</v>
      </c>
      <c r="C879" t="s">
        <v>21</v>
      </c>
      <c r="D879">
        <v>-1004.42</v>
      </c>
    </row>
    <row r="880" spans="1:4" x14ac:dyDescent="0.25">
      <c r="A880" s="4">
        <v>44334</v>
      </c>
      <c r="B880" t="s">
        <v>12</v>
      </c>
      <c r="C880" t="s">
        <v>2121</v>
      </c>
      <c r="D880">
        <v>0.22</v>
      </c>
    </row>
    <row r="881" spans="1:4" x14ac:dyDescent="0.25">
      <c r="A881" s="4">
        <v>44334</v>
      </c>
      <c r="B881" t="s">
        <v>12</v>
      </c>
      <c r="C881" t="s">
        <v>2122</v>
      </c>
      <c r="D881">
        <v>0.3</v>
      </c>
    </row>
    <row r="882" spans="1:4" x14ac:dyDescent="0.25">
      <c r="A882" s="4">
        <v>44334</v>
      </c>
      <c r="B882" t="s">
        <v>12</v>
      </c>
      <c r="C882" t="s">
        <v>23</v>
      </c>
      <c r="D882">
        <v>-1361551.03</v>
      </c>
    </row>
    <row r="883" spans="1:4" x14ac:dyDescent="0.25">
      <c r="A883" s="4">
        <v>44334</v>
      </c>
      <c r="B883" t="s">
        <v>12</v>
      </c>
      <c r="C883" t="s">
        <v>15</v>
      </c>
      <c r="D883">
        <v>-1251630.1100000001</v>
      </c>
    </row>
    <row r="884" spans="1:4" x14ac:dyDescent="0.25">
      <c r="A884" s="4">
        <v>44334</v>
      </c>
      <c r="B884" t="s">
        <v>12</v>
      </c>
      <c r="C884" t="s">
        <v>2091</v>
      </c>
      <c r="D884">
        <v>-2382.14</v>
      </c>
    </row>
    <row r="885" spans="1:4" x14ac:dyDescent="0.25">
      <c r="A885" s="4">
        <v>44334</v>
      </c>
      <c r="B885" t="s">
        <v>12</v>
      </c>
      <c r="C885" t="s">
        <v>2092</v>
      </c>
      <c r="D885">
        <v>-106.95</v>
      </c>
    </row>
    <row r="886" spans="1:4" x14ac:dyDescent="0.25">
      <c r="A886" s="4">
        <v>44334</v>
      </c>
      <c r="B886" t="s">
        <v>12</v>
      </c>
      <c r="C886" t="s">
        <v>16</v>
      </c>
      <c r="D886">
        <v>-1616.22</v>
      </c>
    </row>
    <row r="887" spans="1:4" x14ac:dyDescent="0.25">
      <c r="A887" s="4">
        <v>44334</v>
      </c>
      <c r="B887" t="s">
        <v>12</v>
      </c>
      <c r="C887" t="s">
        <v>2093</v>
      </c>
      <c r="D887">
        <v>-539.9</v>
      </c>
    </row>
    <row r="888" spans="1:4" x14ac:dyDescent="0.25">
      <c r="A888" s="4">
        <v>44334</v>
      </c>
      <c r="B888" t="s">
        <v>12</v>
      </c>
      <c r="C888" t="s">
        <v>2094</v>
      </c>
      <c r="D888">
        <v>-30.86</v>
      </c>
    </row>
    <row r="889" spans="1:4" x14ac:dyDescent="0.25">
      <c r="A889" s="4">
        <v>44334</v>
      </c>
      <c r="B889" t="s">
        <v>12</v>
      </c>
      <c r="C889" t="s">
        <v>2095</v>
      </c>
      <c r="D889">
        <v>-94.69</v>
      </c>
    </row>
    <row r="890" spans="1:4" x14ac:dyDescent="0.25">
      <c r="A890" s="4">
        <v>44334</v>
      </c>
      <c r="B890" t="s">
        <v>12</v>
      </c>
      <c r="C890" t="s">
        <v>2060</v>
      </c>
      <c r="D890">
        <v>60.15</v>
      </c>
    </row>
    <row r="891" spans="1:4" x14ac:dyDescent="0.25">
      <c r="A891" s="4">
        <v>44334</v>
      </c>
      <c r="B891" t="s">
        <v>12</v>
      </c>
      <c r="C891" t="s">
        <v>2048</v>
      </c>
      <c r="D891">
        <v>1364.24</v>
      </c>
    </row>
    <row r="892" spans="1:4" x14ac:dyDescent="0.25">
      <c r="A892" s="4">
        <v>44334</v>
      </c>
      <c r="B892" t="s">
        <v>12</v>
      </c>
      <c r="C892" t="s">
        <v>2025</v>
      </c>
      <c r="D892">
        <v>-11917.06</v>
      </c>
    </row>
    <row r="893" spans="1:4" x14ac:dyDescent="0.25">
      <c r="A893" s="4">
        <v>44334</v>
      </c>
      <c r="B893" t="s">
        <v>12</v>
      </c>
      <c r="C893" t="s">
        <v>2099</v>
      </c>
      <c r="D893">
        <v>51439.15</v>
      </c>
    </row>
    <row r="894" spans="1:4" x14ac:dyDescent="0.25">
      <c r="A894" s="4">
        <v>44334</v>
      </c>
      <c r="B894" t="s">
        <v>12</v>
      </c>
      <c r="C894" t="s">
        <v>2119</v>
      </c>
      <c r="D894">
        <v>117991.65</v>
      </c>
    </row>
    <row r="895" spans="1:4" x14ac:dyDescent="0.25">
      <c r="A895" s="4">
        <v>44334</v>
      </c>
      <c r="B895" t="s">
        <v>12</v>
      </c>
      <c r="C895" t="s">
        <v>491</v>
      </c>
      <c r="D895">
        <v>-318.99</v>
      </c>
    </row>
    <row r="896" spans="1:4" x14ac:dyDescent="0.25">
      <c r="A896" s="4">
        <v>44334</v>
      </c>
      <c r="B896" t="s">
        <v>12</v>
      </c>
      <c r="C896" t="s">
        <v>2021</v>
      </c>
      <c r="D896">
        <v>-57.64</v>
      </c>
    </row>
    <row r="897" spans="1:4" x14ac:dyDescent="0.25">
      <c r="A897" s="4">
        <v>44334</v>
      </c>
      <c r="B897" t="s">
        <v>12</v>
      </c>
      <c r="C897" t="s">
        <v>19</v>
      </c>
      <c r="D897">
        <v>-768.39</v>
      </c>
    </row>
    <row r="898" spans="1:4" x14ac:dyDescent="0.25">
      <c r="A898" s="4">
        <v>44334</v>
      </c>
      <c r="B898" t="s">
        <v>12</v>
      </c>
      <c r="C898" t="s">
        <v>20</v>
      </c>
      <c r="D898">
        <v>-38420.33</v>
      </c>
    </row>
    <row r="899" spans="1:4" x14ac:dyDescent="0.25">
      <c r="A899" s="4">
        <v>44334</v>
      </c>
      <c r="B899" t="s">
        <v>12</v>
      </c>
      <c r="C899" t="s">
        <v>21</v>
      </c>
      <c r="D899">
        <v>-1094.96</v>
      </c>
    </row>
    <row r="900" spans="1:4" x14ac:dyDescent="0.25">
      <c r="A900" s="4">
        <v>44335</v>
      </c>
      <c r="B900" t="s">
        <v>12</v>
      </c>
      <c r="C900" t="s">
        <v>2122</v>
      </c>
      <c r="D900">
        <v>0.3</v>
      </c>
    </row>
    <row r="901" spans="1:4" x14ac:dyDescent="0.25">
      <c r="A901" s="4">
        <v>44335</v>
      </c>
      <c r="B901" t="s">
        <v>12</v>
      </c>
      <c r="C901" t="s">
        <v>2123</v>
      </c>
      <c r="D901">
        <v>0.31</v>
      </c>
    </row>
    <row r="902" spans="1:4" x14ac:dyDescent="0.25">
      <c r="A902" s="4">
        <v>44335</v>
      </c>
      <c r="B902" t="s">
        <v>12</v>
      </c>
      <c r="C902" t="s">
        <v>23</v>
      </c>
      <c r="D902">
        <v>-1251630.1100000001</v>
      </c>
    </row>
    <row r="903" spans="1:4" x14ac:dyDescent="0.25">
      <c r="A903" s="4">
        <v>44335</v>
      </c>
      <c r="B903" t="s">
        <v>12</v>
      </c>
      <c r="C903" t="s">
        <v>15</v>
      </c>
      <c r="D903">
        <v>-767808.24</v>
      </c>
    </row>
    <row r="904" spans="1:4" x14ac:dyDescent="0.25">
      <c r="A904" s="4">
        <v>44335</v>
      </c>
      <c r="B904" t="s">
        <v>12</v>
      </c>
      <c r="C904" t="s">
        <v>2091</v>
      </c>
      <c r="D904">
        <v>-2382.14</v>
      </c>
    </row>
    <row r="905" spans="1:4" x14ac:dyDescent="0.25">
      <c r="A905" s="4">
        <v>44335</v>
      </c>
      <c r="B905" t="s">
        <v>12</v>
      </c>
      <c r="C905" t="s">
        <v>2092</v>
      </c>
      <c r="D905">
        <v>-106.95</v>
      </c>
    </row>
    <row r="906" spans="1:4" x14ac:dyDescent="0.25">
      <c r="A906" s="4">
        <v>44335</v>
      </c>
      <c r="B906" t="s">
        <v>12</v>
      </c>
      <c r="C906" t="s">
        <v>16</v>
      </c>
      <c r="D906">
        <v>-1648.54</v>
      </c>
    </row>
    <row r="907" spans="1:4" x14ac:dyDescent="0.25">
      <c r="A907" s="4">
        <v>44335</v>
      </c>
      <c r="B907" t="s">
        <v>12</v>
      </c>
      <c r="C907" t="s">
        <v>2093</v>
      </c>
      <c r="D907">
        <v>-584.89</v>
      </c>
    </row>
    <row r="908" spans="1:4" x14ac:dyDescent="0.25">
      <c r="A908" s="4">
        <v>44335</v>
      </c>
      <c r="B908" t="s">
        <v>12</v>
      </c>
      <c r="C908" t="s">
        <v>2094</v>
      </c>
      <c r="D908">
        <v>-33.43</v>
      </c>
    </row>
    <row r="909" spans="1:4" x14ac:dyDescent="0.25">
      <c r="A909" s="4">
        <v>44335</v>
      </c>
      <c r="B909" t="s">
        <v>12</v>
      </c>
      <c r="C909" t="s">
        <v>2095</v>
      </c>
      <c r="D909">
        <v>-102.58</v>
      </c>
    </row>
    <row r="910" spans="1:4" x14ac:dyDescent="0.25">
      <c r="A910" s="4">
        <v>44335</v>
      </c>
      <c r="B910" t="s">
        <v>12</v>
      </c>
      <c r="C910" t="s">
        <v>2060</v>
      </c>
      <c r="D910">
        <v>53.46</v>
      </c>
    </row>
    <row r="911" spans="1:4" x14ac:dyDescent="0.25">
      <c r="A911" s="4">
        <v>44335</v>
      </c>
      <c r="B911" t="s">
        <v>12</v>
      </c>
      <c r="C911" t="s">
        <v>2048</v>
      </c>
      <c r="D911">
        <v>1318.77</v>
      </c>
    </row>
    <row r="912" spans="1:4" x14ac:dyDescent="0.25">
      <c r="A912" s="4">
        <v>44335</v>
      </c>
      <c r="B912" t="s">
        <v>12</v>
      </c>
      <c r="C912" t="s">
        <v>2025</v>
      </c>
      <c r="D912">
        <v>-1595.73</v>
      </c>
    </row>
    <row r="913" spans="1:4" x14ac:dyDescent="0.25">
      <c r="A913" s="4">
        <v>44335</v>
      </c>
      <c r="B913" t="s">
        <v>12</v>
      </c>
      <c r="C913" t="s">
        <v>2099</v>
      </c>
      <c r="D913">
        <v>51439.15</v>
      </c>
    </row>
    <row r="914" spans="1:4" x14ac:dyDescent="0.25">
      <c r="A914" s="4">
        <v>44335</v>
      </c>
      <c r="B914" t="s">
        <v>12</v>
      </c>
      <c r="C914" t="s">
        <v>2124</v>
      </c>
      <c r="D914">
        <v>21367.13</v>
      </c>
    </row>
    <row r="915" spans="1:4" x14ac:dyDescent="0.25">
      <c r="A915" s="4">
        <v>44335</v>
      </c>
      <c r="B915" t="s">
        <v>12</v>
      </c>
      <c r="C915" t="s">
        <v>491</v>
      </c>
      <c r="D915">
        <v>-318.99</v>
      </c>
    </row>
    <row r="916" spans="1:4" x14ac:dyDescent="0.25">
      <c r="A916" s="4">
        <v>44335</v>
      </c>
      <c r="B916" t="s">
        <v>12</v>
      </c>
      <c r="C916" t="s">
        <v>2021</v>
      </c>
      <c r="D916">
        <v>-62.4</v>
      </c>
    </row>
    <row r="917" spans="1:4" x14ac:dyDescent="0.25">
      <c r="A917" s="4">
        <v>44335</v>
      </c>
      <c r="B917" t="s">
        <v>12</v>
      </c>
      <c r="C917" t="s">
        <v>19</v>
      </c>
      <c r="D917">
        <v>-831.98</v>
      </c>
    </row>
    <row r="918" spans="1:4" x14ac:dyDescent="0.25">
      <c r="A918" s="4">
        <v>44335</v>
      </c>
      <c r="B918" t="s">
        <v>12</v>
      </c>
      <c r="C918" t="s">
        <v>20</v>
      </c>
      <c r="D918">
        <v>-41599.86</v>
      </c>
    </row>
    <row r="919" spans="1:4" x14ac:dyDescent="0.25">
      <c r="A919" s="4">
        <v>44335</v>
      </c>
      <c r="B919" t="s">
        <v>12</v>
      </c>
      <c r="C919" t="s">
        <v>21</v>
      </c>
      <c r="D919">
        <v>-1185.5899999999999</v>
      </c>
    </row>
    <row r="920" spans="1:4" x14ac:dyDescent="0.25">
      <c r="A920" s="4">
        <v>44336</v>
      </c>
      <c r="B920" t="s">
        <v>12</v>
      </c>
      <c r="C920" t="s">
        <v>2123</v>
      </c>
      <c r="D920">
        <v>0.31</v>
      </c>
    </row>
    <row r="921" spans="1:4" x14ac:dyDescent="0.25">
      <c r="A921" s="4">
        <v>44336</v>
      </c>
      <c r="B921" t="s">
        <v>12</v>
      </c>
      <c r="C921" t="s">
        <v>2125</v>
      </c>
      <c r="D921">
        <v>0.44</v>
      </c>
    </row>
    <row r="922" spans="1:4" x14ac:dyDescent="0.25">
      <c r="A922" s="4">
        <v>44336</v>
      </c>
      <c r="B922" t="s">
        <v>12</v>
      </c>
      <c r="C922" t="s">
        <v>23</v>
      </c>
      <c r="D922">
        <v>-767808.24</v>
      </c>
    </row>
    <row r="923" spans="1:4" x14ac:dyDescent="0.25">
      <c r="A923" s="4">
        <v>44336</v>
      </c>
      <c r="B923" t="s">
        <v>12</v>
      </c>
      <c r="C923" t="s">
        <v>15</v>
      </c>
      <c r="D923">
        <v>-289733.18</v>
      </c>
    </row>
    <row r="924" spans="1:4" x14ac:dyDescent="0.25">
      <c r="A924" s="4">
        <v>44336</v>
      </c>
      <c r="B924" t="s">
        <v>12</v>
      </c>
      <c r="C924" t="s">
        <v>2092</v>
      </c>
      <c r="D924">
        <v>-106.95</v>
      </c>
    </row>
    <row r="925" spans="1:4" x14ac:dyDescent="0.25">
      <c r="A925" s="4">
        <v>44336</v>
      </c>
      <c r="B925" t="s">
        <v>12</v>
      </c>
      <c r="C925" t="s">
        <v>16</v>
      </c>
      <c r="D925">
        <v>-1680.86</v>
      </c>
    </row>
    <row r="926" spans="1:4" x14ac:dyDescent="0.25">
      <c r="A926" s="4">
        <v>44336</v>
      </c>
      <c r="B926" t="s">
        <v>12</v>
      </c>
      <c r="C926" t="s">
        <v>2093</v>
      </c>
      <c r="D926">
        <v>-629.88</v>
      </c>
    </row>
    <row r="927" spans="1:4" x14ac:dyDescent="0.25">
      <c r="A927" s="4">
        <v>44336</v>
      </c>
      <c r="B927" t="s">
        <v>12</v>
      </c>
      <c r="C927" t="s">
        <v>2094</v>
      </c>
      <c r="D927">
        <v>-36.01</v>
      </c>
    </row>
    <row r="928" spans="1:4" x14ac:dyDescent="0.25">
      <c r="A928" s="4">
        <v>44336</v>
      </c>
      <c r="B928" t="s">
        <v>12</v>
      </c>
      <c r="C928" t="s">
        <v>2095</v>
      </c>
      <c r="D928">
        <v>-110.47</v>
      </c>
    </row>
    <row r="929" spans="1:4" x14ac:dyDescent="0.25">
      <c r="A929" s="4">
        <v>44336</v>
      </c>
      <c r="B929" t="s">
        <v>12</v>
      </c>
      <c r="C929" t="s">
        <v>2060</v>
      </c>
      <c r="D929">
        <v>46.78</v>
      </c>
    </row>
    <row r="930" spans="1:4" x14ac:dyDescent="0.25">
      <c r="A930" s="4">
        <v>44336</v>
      </c>
      <c r="B930" t="s">
        <v>12</v>
      </c>
      <c r="C930" t="s">
        <v>2048</v>
      </c>
      <c r="D930">
        <v>1273.29</v>
      </c>
    </row>
    <row r="931" spans="1:4" x14ac:dyDescent="0.25">
      <c r="A931" s="4">
        <v>44336</v>
      </c>
      <c r="B931" t="s">
        <v>12</v>
      </c>
      <c r="C931" t="s">
        <v>2099</v>
      </c>
      <c r="D931">
        <v>51439.15</v>
      </c>
    </row>
    <row r="932" spans="1:4" x14ac:dyDescent="0.25">
      <c r="A932" s="4">
        <v>44336</v>
      </c>
      <c r="B932" t="s">
        <v>12</v>
      </c>
      <c r="C932" t="s">
        <v>2124</v>
      </c>
      <c r="D932">
        <v>21367.13</v>
      </c>
    </row>
    <row r="933" spans="1:4" x14ac:dyDescent="0.25">
      <c r="A933" s="4">
        <v>44336</v>
      </c>
      <c r="B933" t="s">
        <v>12</v>
      </c>
      <c r="C933" t="s">
        <v>491</v>
      </c>
      <c r="D933">
        <v>-318.99</v>
      </c>
    </row>
    <row r="934" spans="1:4" x14ac:dyDescent="0.25">
      <c r="A934" s="4">
        <v>44336</v>
      </c>
      <c r="B934" t="s">
        <v>12</v>
      </c>
      <c r="C934" t="s">
        <v>2021</v>
      </c>
      <c r="D934">
        <v>-67.16</v>
      </c>
    </row>
    <row r="935" spans="1:4" x14ac:dyDescent="0.25">
      <c r="A935" s="4">
        <v>44336</v>
      </c>
      <c r="B935" t="s">
        <v>12</v>
      </c>
      <c r="C935" t="s">
        <v>19</v>
      </c>
      <c r="D935">
        <v>-895.38</v>
      </c>
    </row>
    <row r="936" spans="1:4" x14ac:dyDescent="0.25">
      <c r="A936" s="4">
        <v>44336</v>
      </c>
      <c r="B936" t="s">
        <v>12</v>
      </c>
      <c r="C936" t="s">
        <v>20</v>
      </c>
      <c r="D936">
        <v>-44770.04</v>
      </c>
    </row>
    <row r="937" spans="1:4" x14ac:dyDescent="0.25">
      <c r="A937" s="4">
        <v>44336</v>
      </c>
      <c r="B937" t="s">
        <v>12</v>
      </c>
      <c r="C937" t="s">
        <v>21</v>
      </c>
      <c r="D937">
        <v>-1275.94</v>
      </c>
    </row>
    <row r="938" spans="1:4" x14ac:dyDescent="0.25">
      <c r="A938" s="4">
        <v>44337</v>
      </c>
      <c r="B938" t="s">
        <v>12</v>
      </c>
      <c r="C938" t="s">
        <v>2125</v>
      </c>
      <c r="D938">
        <v>0.44</v>
      </c>
    </row>
    <row r="939" spans="1:4" x14ac:dyDescent="0.25">
      <c r="A939" s="4">
        <v>44337</v>
      </c>
      <c r="B939" t="s">
        <v>12</v>
      </c>
      <c r="C939" t="s">
        <v>2126</v>
      </c>
      <c r="D939">
        <v>0.57999999999999996</v>
      </c>
    </row>
    <row r="940" spans="1:4" x14ac:dyDescent="0.25">
      <c r="A940" s="4">
        <v>44337</v>
      </c>
      <c r="B940" t="s">
        <v>12</v>
      </c>
      <c r="C940" t="s">
        <v>23</v>
      </c>
      <c r="D940">
        <v>-289733.18</v>
      </c>
    </row>
    <row r="941" spans="1:4" x14ac:dyDescent="0.25">
      <c r="A941" s="4">
        <v>44337</v>
      </c>
      <c r="B941" t="s">
        <v>12</v>
      </c>
      <c r="C941" t="s">
        <v>15</v>
      </c>
      <c r="D941">
        <v>-4832281.78</v>
      </c>
    </row>
    <row r="942" spans="1:4" x14ac:dyDescent="0.25">
      <c r="A942" s="4">
        <v>44337</v>
      </c>
      <c r="B942" t="s">
        <v>12</v>
      </c>
      <c r="C942" t="s">
        <v>2092</v>
      </c>
      <c r="D942">
        <v>-106.95</v>
      </c>
    </row>
    <row r="943" spans="1:4" x14ac:dyDescent="0.25">
      <c r="A943" s="4">
        <v>44337</v>
      </c>
      <c r="B943" t="s">
        <v>12</v>
      </c>
      <c r="C943" t="s">
        <v>16</v>
      </c>
      <c r="D943">
        <v>-1713.19</v>
      </c>
    </row>
    <row r="944" spans="1:4" x14ac:dyDescent="0.25">
      <c r="A944" s="4">
        <v>44337</v>
      </c>
      <c r="B944" t="s">
        <v>12</v>
      </c>
      <c r="C944" t="s">
        <v>2093</v>
      </c>
      <c r="D944">
        <v>-674.87</v>
      </c>
    </row>
    <row r="945" spans="1:4" x14ac:dyDescent="0.25">
      <c r="A945" s="4">
        <v>44337</v>
      </c>
      <c r="B945" t="s">
        <v>12</v>
      </c>
      <c r="C945" t="s">
        <v>2094</v>
      </c>
      <c r="D945">
        <v>-38.58</v>
      </c>
    </row>
    <row r="946" spans="1:4" x14ac:dyDescent="0.25">
      <c r="A946" s="4">
        <v>44337</v>
      </c>
      <c r="B946" t="s">
        <v>12</v>
      </c>
      <c r="C946" t="s">
        <v>2095</v>
      </c>
      <c r="D946">
        <v>-118.36</v>
      </c>
    </row>
    <row r="947" spans="1:4" x14ac:dyDescent="0.25">
      <c r="A947" s="4">
        <v>44337</v>
      </c>
      <c r="B947" t="s">
        <v>12</v>
      </c>
      <c r="C947" t="s">
        <v>2060</v>
      </c>
      <c r="D947">
        <v>40.1</v>
      </c>
    </row>
    <row r="948" spans="1:4" x14ac:dyDescent="0.25">
      <c r="A948" s="4">
        <v>44337</v>
      </c>
      <c r="B948" t="s">
        <v>12</v>
      </c>
      <c r="C948" t="s">
        <v>2048</v>
      </c>
      <c r="D948">
        <v>1227.82</v>
      </c>
    </row>
    <row r="949" spans="1:4" x14ac:dyDescent="0.25">
      <c r="A949" s="4">
        <v>44337</v>
      </c>
      <c r="B949" t="s">
        <v>12</v>
      </c>
      <c r="C949" t="s">
        <v>2124</v>
      </c>
      <c r="D949">
        <v>21367.13</v>
      </c>
    </row>
    <row r="950" spans="1:4" x14ac:dyDescent="0.25">
      <c r="A950" s="4">
        <v>44337</v>
      </c>
      <c r="B950" t="s">
        <v>12</v>
      </c>
      <c r="C950" t="s">
        <v>491</v>
      </c>
      <c r="D950">
        <v>-318.99</v>
      </c>
    </row>
    <row r="951" spans="1:4" x14ac:dyDescent="0.25">
      <c r="A951" s="4">
        <v>44337</v>
      </c>
      <c r="B951" t="s">
        <v>12</v>
      </c>
      <c r="C951" t="s">
        <v>2021</v>
      </c>
      <c r="D951">
        <v>-71.91</v>
      </c>
    </row>
    <row r="952" spans="1:4" x14ac:dyDescent="0.25">
      <c r="A952" s="4">
        <v>44337</v>
      </c>
      <c r="B952" t="s">
        <v>12</v>
      </c>
      <c r="C952" t="s">
        <v>19</v>
      </c>
      <c r="D952">
        <v>-958.76</v>
      </c>
    </row>
    <row r="953" spans="1:4" x14ac:dyDescent="0.25">
      <c r="A953" s="4">
        <v>44337</v>
      </c>
      <c r="B953" t="s">
        <v>12</v>
      </c>
      <c r="C953" t="s">
        <v>20</v>
      </c>
      <c r="D953">
        <v>-47938.91</v>
      </c>
    </row>
    <row r="954" spans="1:4" x14ac:dyDescent="0.25">
      <c r="A954" s="4">
        <v>44337</v>
      </c>
      <c r="B954" t="s">
        <v>12</v>
      </c>
      <c r="C954" t="s">
        <v>21</v>
      </c>
      <c r="D954">
        <v>-1366.26</v>
      </c>
    </row>
    <row r="955" spans="1:4" x14ac:dyDescent="0.25">
      <c r="A955" s="4">
        <v>44340</v>
      </c>
      <c r="B955" t="s">
        <v>12</v>
      </c>
      <c r="C955" t="s">
        <v>2126</v>
      </c>
      <c r="D955">
        <v>0.57999999999999996</v>
      </c>
    </row>
    <row r="956" spans="1:4" x14ac:dyDescent="0.25">
      <c r="A956" s="4">
        <v>44340</v>
      </c>
      <c r="B956" t="s">
        <v>12</v>
      </c>
      <c r="C956" t="s">
        <v>2127</v>
      </c>
      <c r="D956">
        <v>0.06</v>
      </c>
    </row>
    <row r="957" spans="1:4" x14ac:dyDescent="0.25">
      <c r="A957" s="4">
        <v>44340</v>
      </c>
      <c r="B957" t="s">
        <v>12</v>
      </c>
      <c r="C957" t="s">
        <v>23</v>
      </c>
      <c r="D957">
        <v>-142531.09</v>
      </c>
    </row>
    <row r="958" spans="1:4" x14ac:dyDescent="0.25">
      <c r="A958" s="4">
        <v>44340</v>
      </c>
      <c r="B958" t="s">
        <v>12</v>
      </c>
      <c r="C958" t="s">
        <v>15</v>
      </c>
      <c r="D958">
        <v>-757873.31</v>
      </c>
    </row>
    <row r="959" spans="1:4" x14ac:dyDescent="0.25">
      <c r="A959" s="4">
        <v>44340</v>
      </c>
      <c r="B959" t="s">
        <v>12</v>
      </c>
      <c r="C959" t="s">
        <v>2092</v>
      </c>
      <c r="D959">
        <v>-106.95</v>
      </c>
    </row>
    <row r="960" spans="1:4" x14ac:dyDescent="0.25">
      <c r="A960" s="4">
        <v>44340</v>
      </c>
      <c r="B960" t="s">
        <v>12</v>
      </c>
      <c r="C960" t="s">
        <v>16</v>
      </c>
      <c r="D960">
        <v>-1745.51</v>
      </c>
    </row>
    <row r="961" spans="1:4" x14ac:dyDescent="0.25">
      <c r="A961" s="4">
        <v>44340</v>
      </c>
      <c r="B961" t="s">
        <v>12</v>
      </c>
      <c r="C961" t="s">
        <v>2093</v>
      </c>
      <c r="D961">
        <v>-719.86</v>
      </c>
    </row>
    <row r="962" spans="1:4" x14ac:dyDescent="0.25">
      <c r="A962" s="4">
        <v>44340</v>
      </c>
      <c r="B962" t="s">
        <v>12</v>
      </c>
      <c r="C962" t="s">
        <v>2094</v>
      </c>
      <c r="D962">
        <v>-41.15</v>
      </c>
    </row>
    <row r="963" spans="1:4" x14ac:dyDescent="0.25">
      <c r="A963" s="4">
        <v>44340</v>
      </c>
      <c r="B963" t="s">
        <v>12</v>
      </c>
      <c r="C963" t="s">
        <v>2095</v>
      </c>
      <c r="D963">
        <v>-126.25</v>
      </c>
    </row>
    <row r="964" spans="1:4" x14ac:dyDescent="0.25">
      <c r="A964" s="4">
        <v>44340</v>
      </c>
      <c r="B964" t="s">
        <v>12</v>
      </c>
      <c r="C964" t="s">
        <v>2060</v>
      </c>
      <c r="D964">
        <v>33.409999999999997</v>
      </c>
    </row>
    <row r="965" spans="1:4" x14ac:dyDescent="0.25">
      <c r="A965" s="4">
        <v>44340</v>
      </c>
      <c r="B965" t="s">
        <v>12</v>
      </c>
      <c r="C965" t="s">
        <v>2048</v>
      </c>
      <c r="D965">
        <v>1182.3399999999999</v>
      </c>
    </row>
    <row r="966" spans="1:4" x14ac:dyDescent="0.25">
      <c r="A966" s="4">
        <v>44340</v>
      </c>
      <c r="B966" t="s">
        <v>12</v>
      </c>
      <c r="C966" t="s">
        <v>693</v>
      </c>
      <c r="D966">
        <v>-3793457.85</v>
      </c>
    </row>
    <row r="967" spans="1:4" x14ac:dyDescent="0.25">
      <c r="A967" s="4">
        <v>44340</v>
      </c>
      <c r="B967" t="s">
        <v>12</v>
      </c>
      <c r="C967" t="s">
        <v>2124</v>
      </c>
      <c r="D967">
        <v>21367.13</v>
      </c>
    </row>
    <row r="968" spans="1:4" x14ac:dyDescent="0.25">
      <c r="A968" s="4">
        <v>44340</v>
      </c>
      <c r="B968" t="s">
        <v>12</v>
      </c>
      <c r="C968" t="s">
        <v>491</v>
      </c>
      <c r="D968">
        <v>-318.99</v>
      </c>
    </row>
    <row r="969" spans="1:4" x14ac:dyDescent="0.25">
      <c r="A969" s="4">
        <v>44340</v>
      </c>
      <c r="B969" t="s">
        <v>12</v>
      </c>
      <c r="C969" t="s">
        <v>2021</v>
      </c>
      <c r="D969">
        <v>-76.66</v>
      </c>
    </row>
    <row r="970" spans="1:4" x14ac:dyDescent="0.25">
      <c r="A970" s="4">
        <v>44340</v>
      </c>
      <c r="B970" t="s">
        <v>12</v>
      </c>
      <c r="C970" t="s">
        <v>19</v>
      </c>
      <c r="D970">
        <v>-1022.05</v>
      </c>
    </row>
    <row r="971" spans="1:4" x14ac:dyDescent="0.25">
      <c r="A971" s="4">
        <v>44340</v>
      </c>
      <c r="B971" t="s">
        <v>12</v>
      </c>
      <c r="C971" t="s">
        <v>20</v>
      </c>
      <c r="D971">
        <v>-51103.33</v>
      </c>
    </row>
    <row r="972" spans="1:4" x14ac:dyDescent="0.25">
      <c r="A972" s="4">
        <v>44340</v>
      </c>
      <c r="B972" t="s">
        <v>12</v>
      </c>
      <c r="C972" t="s">
        <v>21</v>
      </c>
      <c r="D972">
        <v>-1456.44</v>
      </c>
    </row>
    <row r="973" spans="1:4" x14ac:dyDescent="0.25">
      <c r="A973" s="4">
        <v>44341</v>
      </c>
      <c r="B973" t="s">
        <v>12</v>
      </c>
      <c r="C973" t="s">
        <v>2127</v>
      </c>
      <c r="D973">
        <v>0.06</v>
      </c>
    </row>
    <row r="974" spans="1:4" x14ac:dyDescent="0.25">
      <c r="A974" s="4">
        <v>44341</v>
      </c>
      <c r="B974" t="s">
        <v>12</v>
      </c>
      <c r="C974" t="s">
        <v>23</v>
      </c>
      <c r="D974">
        <v>-757873.31</v>
      </c>
    </row>
    <row r="975" spans="1:4" x14ac:dyDescent="0.25">
      <c r="A975" s="4">
        <v>44341</v>
      </c>
      <c r="B975" t="s">
        <v>12</v>
      </c>
      <c r="C975" t="s">
        <v>15</v>
      </c>
      <c r="D975">
        <v>-548868.61</v>
      </c>
    </row>
    <row r="976" spans="1:4" x14ac:dyDescent="0.25">
      <c r="A976" s="4">
        <v>44341</v>
      </c>
      <c r="B976" t="s">
        <v>12</v>
      </c>
      <c r="C976" t="s">
        <v>16</v>
      </c>
      <c r="D976">
        <v>-1777.84</v>
      </c>
    </row>
    <row r="977" spans="1:4" x14ac:dyDescent="0.25">
      <c r="A977" s="4">
        <v>44341</v>
      </c>
      <c r="B977" t="s">
        <v>12</v>
      </c>
      <c r="C977" t="s">
        <v>2093</v>
      </c>
      <c r="D977">
        <v>-764.85</v>
      </c>
    </row>
    <row r="978" spans="1:4" x14ac:dyDescent="0.25">
      <c r="A978" s="4">
        <v>44341</v>
      </c>
      <c r="B978" t="s">
        <v>12</v>
      </c>
      <c r="C978" t="s">
        <v>2094</v>
      </c>
      <c r="D978">
        <v>-43.72</v>
      </c>
    </row>
    <row r="979" spans="1:4" x14ac:dyDescent="0.25">
      <c r="A979" s="4">
        <v>44341</v>
      </c>
      <c r="B979" t="s">
        <v>12</v>
      </c>
      <c r="C979" t="s">
        <v>2095</v>
      </c>
      <c r="D979">
        <v>-134.13999999999999</v>
      </c>
    </row>
    <row r="980" spans="1:4" x14ac:dyDescent="0.25">
      <c r="A980" s="4">
        <v>44341</v>
      </c>
      <c r="B980" t="s">
        <v>12</v>
      </c>
      <c r="C980" t="s">
        <v>2060</v>
      </c>
      <c r="D980">
        <v>26.73</v>
      </c>
    </row>
    <row r="981" spans="1:4" x14ac:dyDescent="0.25">
      <c r="A981" s="4">
        <v>44341</v>
      </c>
      <c r="B981" t="s">
        <v>12</v>
      </c>
      <c r="C981" t="s">
        <v>2048</v>
      </c>
      <c r="D981">
        <v>1136.8699999999999</v>
      </c>
    </row>
    <row r="982" spans="1:4" x14ac:dyDescent="0.25">
      <c r="A982" s="4">
        <v>44341</v>
      </c>
      <c r="B982" t="s">
        <v>12</v>
      </c>
      <c r="C982" t="s">
        <v>2021</v>
      </c>
      <c r="D982">
        <v>-81.39</v>
      </c>
    </row>
    <row r="983" spans="1:4" x14ac:dyDescent="0.25">
      <c r="A983" s="4">
        <v>44341</v>
      </c>
      <c r="B983" t="s">
        <v>12</v>
      </c>
      <c r="C983" t="s">
        <v>19</v>
      </c>
      <c r="D983">
        <v>-1085.1400000000001</v>
      </c>
    </row>
    <row r="984" spans="1:4" x14ac:dyDescent="0.25">
      <c r="A984" s="4">
        <v>44341</v>
      </c>
      <c r="B984" t="s">
        <v>12</v>
      </c>
      <c r="C984" t="s">
        <v>20</v>
      </c>
      <c r="D984">
        <v>-54257.82</v>
      </c>
    </row>
    <row r="985" spans="1:4" x14ac:dyDescent="0.25">
      <c r="A985" s="4">
        <v>44341</v>
      </c>
      <c r="B985" t="s">
        <v>12</v>
      </c>
      <c r="C985" t="s">
        <v>21</v>
      </c>
      <c r="D985">
        <v>-1546.34</v>
      </c>
    </row>
    <row r="986" spans="1:4" x14ac:dyDescent="0.25">
      <c r="A986" s="4">
        <v>44342</v>
      </c>
      <c r="B986" t="s">
        <v>12</v>
      </c>
      <c r="C986" t="s">
        <v>2128</v>
      </c>
      <c r="D986">
        <v>0.19</v>
      </c>
    </row>
    <row r="987" spans="1:4" x14ac:dyDescent="0.25">
      <c r="A987" s="4">
        <v>44342</v>
      </c>
      <c r="B987" t="s">
        <v>12</v>
      </c>
      <c r="C987" t="s">
        <v>2129</v>
      </c>
      <c r="D987">
        <v>0.44</v>
      </c>
    </row>
    <row r="988" spans="1:4" x14ac:dyDescent="0.25">
      <c r="A988" s="4">
        <v>44342</v>
      </c>
      <c r="B988" t="s">
        <v>12</v>
      </c>
      <c r="C988" t="s">
        <v>23</v>
      </c>
      <c r="D988">
        <v>-548868.61</v>
      </c>
    </row>
    <row r="989" spans="1:4" x14ac:dyDescent="0.25">
      <c r="A989" s="4">
        <v>44342</v>
      </c>
      <c r="B989" t="s">
        <v>12</v>
      </c>
      <c r="C989" t="s">
        <v>15</v>
      </c>
      <c r="D989">
        <v>-255962.58</v>
      </c>
    </row>
    <row r="990" spans="1:4" x14ac:dyDescent="0.25">
      <c r="A990" s="4">
        <v>44342</v>
      </c>
      <c r="B990" t="s">
        <v>12</v>
      </c>
      <c r="C990" t="s">
        <v>16</v>
      </c>
      <c r="D990">
        <v>-1810.16</v>
      </c>
    </row>
    <row r="991" spans="1:4" x14ac:dyDescent="0.25">
      <c r="A991" s="4">
        <v>44342</v>
      </c>
      <c r="B991" t="s">
        <v>12</v>
      </c>
      <c r="C991" t="s">
        <v>2093</v>
      </c>
      <c r="D991">
        <v>-809.85</v>
      </c>
    </row>
    <row r="992" spans="1:4" x14ac:dyDescent="0.25">
      <c r="A992" s="4">
        <v>44342</v>
      </c>
      <c r="B992" t="s">
        <v>12</v>
      </c>
      <c r="C992" t="s">
        <v>2094</v>
      </c>
      <c r="D992">
        <v>-46.29</v>
      </c>
    </row>
    <row r="993" spans="1:4" x14ac:dyDescent="0.25">
      <c r="A993" s="4">
        <v>44342</v>
      </c>
      <c r="B993" t="s">
        <v>12</v>
      </c>
      <c r="C993" t="s">
        <v>2095</v>
      </c>
      <c r="D993">
        <v>-142.03</v>
      </c>
    </row>
    <row r="994" spans="1:4" x14ac:dyDescent="0.25">
      <c r="A994" s="4">
        <v>44342</v>
      </c>
      <c r="B994" t="s">
        <v>12</v>
      </c>
      <c r="C994" t="s">
        <v>2060</v>
      </c>
      <c r="D994">
        <v>20.05</v>
      </c>
    </row>
    <row r="995" spans="1:4" x14ac:dyDescent="0.25">
      <c r="A995" s="4">
        <v>44342</v>
      </c>
      <c r="B995" t="s">
        <v>12</v>
      </c>
      <c r="C995" t="s">
        <v>2048</v>
      </c>
      <c r="D995">
        <v>1091.3900000000001</v>
      </c>
    </row>
    <row r="996" spans="1:4" x14ac:dyDescent="0.25">
      <c r="A996" s="4">
        <v>44342</v>
      </c>
      <c r="B996" t="s">
        <v>12</v>
      </c>
      <c r="C996" t="s">
        <v>2021</v>
      </c>
      <c r="D996">
        <v>-86.13</v>
      </c>
    </row>
    <row r="997" spans="1:4" x14ac:dyDescent="0.25">
      <c r="A997" s="4">
        <v>44342</v>
      </c>
      <c r="B997" t="s">
        <v>12</v>
      </c>
      <c r="C997" t="s">
        <v>19</v>
      </c>
      <c r="D997">
        <v>-1148.33</v>
      </c>
    </row>
    <row r="998" spans="1:4" x14ac:dyDescent="0.25">
      <c r="A998" s="4">
        <v>44342</v>
      </c>
      <c r="B998" t="s">
        <v>12</v>
      </c>
      <c r="C998" t="s">
        <v>20</v>
      </c>
      <c r="D998">
        <v>-57417.08</v>
      </c>
    </row>
    <row r="999" spans="1:4" x14ac:dyDescent="0.25">
      <c r="A999" s="4">
        <v>44342</v>
      </c>
      <c r="B999" t="s">
        <v>12</v>
      </c>
      <c r="C999" t="s">
        <v>21</v>
      </c>
      <c r="D999">
        <v>-1636.38</v>
      </c>
    </row>
    <row r="1000" spans="1:4" x14ac:dyDescent="0.25">
      <c r="A1000" s="4">
        <v>44343</v>
      </c>
      <c r="B1000" t="s">
        <v>12</v>
      </c>
      <c r="C1000" t="s">
        <v>2129</v>
      </c>
      <c r="D1000">
        <v>0.44</v>
      </c>
    </row>
    <row r="1001" spans="1:4" x14ac:dyDescent="0.25">
      <c r="A1001" s="4">
        <v>44343</v>
      </c>
      <c r="B1001" t="s">
        <v>12</v>
      </c>
      <c r="C1001" t="s">
        <v>2130</v>
      </c>
      <c r="D1001">
        <v>0.56000000000000005</v>
      </c>
    </row>
    <row r="1002" spans="1:4" x14ac:dyDescent="0.25">
      <c r="A1002" s="4">
        <v>44343</v>
      </c>
      <c r="B1002" t="s">
        <v>12</v>
      </c>
      <c r="C1002" t="s">
        <v>23</v>
      </c>
      <c r="D1002">
        <v>-255962.58</v>
      </c>
    </row>
    <row r="1003" spans="1:4" x14ac:dyDescent="0.25">
      <c r="A1003" s="4">
        <v>44343</v>
      </c>
      <c r="B1003" t="s">
        <v>12</v>
      </c>
      <c r="C1003" t="s">
        <v>15</v>
      </c>
      <c r="D1003">
        <v>-188117.18</v>
      </c>
    </row>
    <row r="1004" spans="1:4" x14ac:dyDescent="0.25">
      <c r="A1004" s="4">
        <v>44343</v>
      </c>
      <c r="B1004" t="s">
        <v>12</v>
      </c>
      <c r="C1004" t="s">
        <v>16</v>
      </c>
      <c r="D1004">
        <v>-1842.49</v>
      </c>
    </row>
    <row r="1005" spans="1:4" x14ac:dyDescent="0.25">
      <c r="A1005" s="4">
        <v>44343</v>
      </c>
      <c r="B1005" t="s">
        <v>12</v>
      </c>
      <c r="C1005" t="s">
        <v>2093</v>
      </c>
      <c r="D1005">
        <v>-854.84</v>
      </c>
    </row>
    <row r="1006" spans="1:4" x14ac:dyDescent="0.25">
      <c r="A1006" s="4">
        <v>44343</v>
      </c>
      <c r="B1006" t="s">
        <v>12</v>
      </c>
      <c r="C1006" t="s">
        <v>2094</v>
      </c>
      <c r="D1006">
        <v>-48.87</v>
      </c>
    </row>
    <row r="1007" spans="1:4" x14ac:dyDescent="0.25">
      <c r="A1007" s="4">
        <v>44343</v>
      </c>
      <c r="B1007" t="s">
        <v>12</v>
      </c>
      <c r="C1007" t="s">
        <v>2095</v>
      </c>
      <c r="D1007">
        <v>-149.91999999999999</v>
      </c>
    </row>
    <row r="1008" spans="1:4" x14ac:dyDescent="0.25">
      <c r="A1008" s="4">
        <v>44343</v>
      </c>
      <c r="B1008" t="s">
        <v>12</v>
      </c>
      <c r="C1008" t="s">
        <v>2060</v>
      </c>
      <c r="D1008">
        <v>13.37</v>
      </c>
    </row>
    <row r="1009" spans="1:4" x14ac:dyDescent="0.25">
      <c r="A1009" s="4">
        <v>44343</v>
      </c>
      <c r="B1009" t="s">
        <v>12</v>
      </c>
      <c r="C1009" t="s">
        <v>2048</v>
      </c>
      <c r="D1009">
        <v>1045.92</v>
      </c>
    </row>
    <row r="1010" spans="1:4" x14ac:dyDescent="0.25">
      <c r="A1010" s="4">
        <v>44343</v>
      </c>
      <c r="B1010" t="s">
        <v>12</v>
      </c>
      <c r="C1010" t="s">
        <v>2021</v>
      </c>
      <c r="D1010">
        <v>-90.84</v>
      </c>
    </row>
    <row r="1011" spans="1:4" x14ac:dyDescent="0.25">
      <c r="A1011" s="4">
        <v>44343</v>
      </c>
      <c r="B1011" t="s">
        <v>12</v>
      </c>
      <c r="C1011" t="s">
        <v>19</v>
      </c>
      <c r="D1011">
        <v>-1211.1199999999999</v>
      </c>
    </row>
    <row r="1012" spans="1:4" x14ac:dyDescent="0.25">
      <c r="A1012" s="4">
        <v>44343</v>
      </c>
      <c r="B1012" t="s">
        <v>12</v>
      </c>
      <c r="C1012" t="s">
        <v>20</v>
      </c>
      <c r="D1012">
        <v>-60556.75</v>
      </c>
    </row>
    <row r="1013" spans="1:4" x14ac:dyDescent="0.25">
      <c r="A1013" s="4">
        <v>44343</v>
      </c>
      <c r="B1013" t="s">
        <v>12</v>
      </c>
      <c r="C1013" t="s">
        <v>21</v>
      </c>
      <c r="D1013">
        <v>-1725.86</v>
      </c>
    </row>
    <row r="1014" spans="1:4" x14ac:dyDescent="0.25">
      <c r="A1014" s="4">
        <v>44344</v>
      </c>
      <c r="B1014" t="s">
        <v>12</v>
      </c>
      <c r="C1014" t="s">
        <v>2130</v>
      </c>
      <c r="D1014">
        <v>0.56000000000000005</v>
      </c>
    </row>
    <row r="1015" spans="1:4" x14ac:dyDescent="0.25">
      <c r="A1015" s="4">
        <v>44344</v>
      </c>
      <c r="B1015" t="s">
        <v>12</v>
      </c>
      <c r="C1015" t="s">
        <v>2131</v>
      </c>
      <c r="D1015">
        <v>0.18</v>
      </c>
    </row>
    <row r="1016" spans="1:4" x14ac:dyDescent="0.25">
      <c r="A1016" s="4">
        <v>44344</v>
      </c>
      <c r="B1016" t="s">
        <v>12</v>
      </c>
      <c r="C1016" t="s">
        <v>23</v>
      </c>
      <c r="D1016">
        <v>-188117.18</v>
      </c>
    </row>
    <row r="1017" spans="1:4" x14ac:dyDescent="0.25">
      <c r="A1017" s="4">
        <v>44344</v>
      </c>
      <c r="B1017" t="s">
        <v>12</v>
      </c>
      <c r="C1017" t="s">
        <v>15</v>
      </c>
      <c r="D1017">
        <v>-2180091.69</v>
      </c>
    </row>
    <row r="1018" spans="1:4" x14ac:dyDescent="0.25">
      <c r="A1018" s="4">
        <v>44344</v>
      </c>
      <c r="B1018" t="s">
        <v>12</v>
      </c>
      <c r="C1018" t="s">
        <v>16</v>
      </c>
      <c r="D1018">
        <v>-1874.81</v>
      </c>
    </row>
    <row r="1019" spans="1:4" x14ac:dyDescent="0.25">
      <c r="A1019" s="4">
        <v>44344</v>
      </c>
      <c r="B1019" t="s">
        <v>12</v>
      </c>
      <c r="C1019" t="s">
        <v>2093</v>
      </c>
      <c r="D1019">
        <v>-899.83</v>
      </c>
    </row>
    <row r="1020" spans="1:4" x14ac:dyDescent="0.25">
      <c r="A1020" s="4">
        <v>44344</v>
      </c>
      <c r="B1020" t="s">
        <v>12</v>
      </c>
      <c r="C1020" t="s">
        <v>2094</v>
      </c>
      <c r="D1020">
        <v>-51.44</v>
      </c>
    </row>
    <row r="1021" spans="1:4" x14ac:dyDescent="0.25">
      <c r="A1021" s="4">
        <v>44344</v>
      </c>
      <c r="B1021" t="s">
        <v>12</v>
      </c>
      <c r="C1021" t="s">
        <v>2095</v>
      </c>
      <c r="D1021">
        <v>-157.81</v>
      </c>
    </row>
    <row r="1022" spans="1:4" x14ac:dyDescent="0.25">
      <c r="A1022" s="4">
        <v>44344</v>
      </c>
      <c r="B1022" t="s">
        <v>12</v>
      </c>
      <c r="C1022" t="s">
        <v>2060</v>
      </c>
      <c r="D1022">
        <v>6.68</v>
      </c>
    </row>
    <row r="1023" spans="1:4" x14ac:dyDescent="0.25">
      <c r="A1023" s="4">
        <v>44344</v>
      </c>
      <c r="B1023" t="s">
        <v>12</v>
      </c>
      <c r="C1023" t="s">
        <v>2048</v>
      </c>
      <c r="D1023">
        <v>1000.44</v>
      </c>
    </row>
    <row r="1024" spans="1:4" x14ac:dyDescent="0.25">
      <c r="A1024" s="4">
        <v>44344</v>
      </c>
      <c r="B1024" t="s">
        <v>12</v>
      </c>
      <c r="C1024" t="s">
        <v>2025</v>
      </c>
      <c r="D1024">
        <v>-6777.95</v>
      </c>
    </row>
    <row r="1025" spans="1:4" x14ac:dyDescent="0.25">
      <c r="A1025" s="4">
        <v>44344</v>
      </c>
      <c r="B1025" t="s">
        <v>12</v>
      </c>
      <c r="C1025" t="s">
        <v>2021</v>
      </c>
      <c r="D1025">
        <v>-95.58</v>
      </c>
    </row>
    <row r="1026" spans="1:4" x14ac:dyDescent="0.25">
      <c r="A1026" s="4">
        <v>44344</v>
      </c>
      <c r="B1026" t="s">
        <v>12</v>
      </c>
      <c r="C1026" t="s">
        <v>19</v>
      </c>
      <c r="D1026">
        <v>-1274.32</v>
      </c>
    </row>
    <row r="1027" spans="1:4" x14ac:dyDescent="0.25">
      <c r="A1027" s="4">
        <v>44344</v>
      </c>
      <c r="B1027" t="s">
        <v>12</v>
      </c>
      <c r="C1027" t="s">
        <v>20</v>
      </c>
      <c r="D1027">
        <v>-63716.79</v>
      </c>
    </row>
    <row r="1028" spans="1:4" x14ac:dyDescent="0.25">
      <c r="A1028" s="4">
        <v>44344</v>
      </c>
      <c r="B1028" t="s">
        <v>12</v>
      </c>
      <c r="C1028" t="s">
        <v>21</v>
      </c>
      <c r="D1028">
        <v>-1815.92</v>
      </c>
    </row>
    <row r="1029" spans="1:4" x14ac:dyDescent="0.25">
      <c r="A1029" s="4">
        <v>44347</v>
      </c>
      <c r="B1029" t="s">
        <v>12</v>
      </c>
      <c r="C1029" t="s">
        <v>2131</v>
      </c>
      <c r="D1029">
        <v>0.18</v>
      </c>
    </row>
    <row r="1030" spans="1:4" x14ac:dyDescent="0.25">
      <c r="A1030" s="4">
        <v>44347</v>
      </c>
      <c r="B1030" t="s">
        <v>12</v>
      </c>
      <c r="C1030" t="s">
        <v>2132</v>
      </c>
      <c r="D1030">
        <v>0.28000000000000003</v>
      </c>
    </row>
    <row r="1031" spans="1:4" x14ac:dyDescent="0.25">
      <c r="A1031" s="4">
        <v>44347</v>
      </c>
      <c r="B1031" t="s">
        <v>12</v>
      </c>
      <c r="C1031" t="s">
        <v>23</v>
      </c>
      <c r="D1031">
        <v>-2180091.69</v>
      </c>
    </row>
    <row r="1032" spans="1:4" x14ac:dyDescent="0.25">
      <c r="A1032" s="4">
        <v>44347</v>
      </c>
      <c r="B1032" t="s">
        <v>12</v>
      </c>
      <c r="C1032" t="s">
        <v>15</v>
      </c>
      <c r="D1032">
        <v>-1024351.92</v>
      </c>
    </row>
    <row r="1033" spans="1:4" x14ac:dyDescent="0.25">
      <c r="A1033" s="4">
        <v>44347</v>
      </c>
      <c r="B1033" t="s">
        <v>12</v>
      </c>
      <c r="C1033" t="s">
        <v>16</v>
      </c>
      <c r="D1033">
        <v>-1907.14</v>
      </c>
    </row>
    <row r="1034" spans="1:4" x14ac:dyDescent="0.25">
      <c r="A1034" s="4">
        <v>44347</v>
      </c>
      <c r="B1034" t="s">
        <v>12</v>
      </c>
      <c r="C1034" t="s">
        <v>2093</v>
      </c>
      <c r="D1034">
        <v>-944.82</v>
      </c>
    </row>
    <row r="1035" spans="1:4" x14ac:dyDescent="0.25">
      <c r="A1035" s="4">
        <v>44347</v>
      </c>
      <c r="B1035" t="s">
        <v>12</v>
      </c>
      <c r="C1035" t="s">
        <v>2094</v>
      </c>
      <c r="D1035">
        <v>-54.01</v>
      </c>
    </row>
    <row r="1036" spans="1:4" x14ac:dyDescent="0.25">
      <c r="A1036" s="4">
        <v>44347</v>
      </c>
      <c r="B1036" t="s">
        <v>12</v>
      </c>
      <c r="C1036" t="s">
        <v>2095</v>
      </c>
      <c r="D1036">
        <v>-165.7</v>
      </c>
    </row>
    <row r="1037" spans="1:4" x14ac:dyDescent="0.25">
      <c r="A1037" s="4">
        <v>44347</v>
      </c>
      <c r="B1037" t="s">
        <v>12</v>
      </c>
      <c r="C1037" t="s">
        <v>2048</v>
      </c>
      <c r="D1037">
        <v>954.97</v>
      </c>
    </row>
    <row r="1038" spans="1:4" x14ac:dyDescent="0.25">
      <c r="A1038" s="4">
        <v>44347</v>
      </c>
      <c r="B1038" t="s">
        <v>12</v>
      </c>
      <c r="C1038" t="s">
        <v>2025</v>
      </c>
      <c r="D1038">
        <v>-14482.85</v>
      </c>
    </row>
    <row r="1039" spans="1:4" x14ac:dyDescent="0.25">
      <c r="A1039" s="4">
        <v>44347</v>
      </c>
      <c r="B1039" t="s">
        <v>12</v>
      </c>
      <c r="C1039" t="s">
        <v>2133</v>
      </c>
      <c r="D1039">
        <v>-100.34</v>
      </c>
    </row>
    <row r="1040" spans="1:4" x14ac:dyDescent="0.25">
      <c r="A1040" s="4">
        <v>44347</v>
      </c>
      <c r="B1040" t="s">
        <v>12</v>
      </c>
      <c r="C1040" t="s">
        <v>2134</v>
      </c>
      <c r="D1040">
        <v>-1337.77</v>
      </c>
    </row>
    <row r="1041" spans="1:4" x14ac:dyDescent="0.25">
      <c r="A1041" s="4">
        <v>44347</v>
      </c>
      <c r="B1041" t="s">
        <v>12</v>
      </c>
      <c r="C1041" t="s">
        <v>2135</v>
      </c>
      <c r="D1041">
        <v>-1906.33</v>
      </c>
    </row>
    <row r="1042" spans="1:4" x14ac:dyDescent="0.25">
      <c r="A1042" s="4">
        <v>44347</v>
      </c>
      <c r="B1042" t="s">
        <v>12</v>
      </c>
      <c r="C1042" t="s">
        <v>2136</v>
      </c>
      <c r="D1042">
        <v>-66889.19</v>
      </c>
    </row>
    <row r="1043" spans="1:4" x14ac:dyDescent="0.25">
      <c r="A1043" s="4">
        <v>44348</v>
      </c>
      <c r="B1043" t="s">
        <v>12</v>
      </c>
      <c r="C1043" t="s">
        <v>2137</v>
      </c>
      <c r="D1043">
        <v>0.62</v>
      </c>
    </row>
    <row r="1044" spans="1:4" x14ac:dyDescent="0.25">
      <c r="A1044" s="4">
        <v>44348</v>
      </c>
      <c r="B1044" t="s">
        <v>12</v>
      </c>
      <c r="C1044" t="s">
        <v>2132</v>
      </c>
      <c r="D1044">
        <v>0.28000000000000003</v>
      </c>
    </row>
    <row r="1045" spans="1:4" x14ac:dyDescent="0.25">
      <c r="A1045" s="4">
        <v>44348</v>
      </c>
      <c r="B1045" t="s">
        <v>12</v>
      </c>
      <c r="C1045" t="s">
        <v>23</v>
      </c>
      <c r="D1045">
        <v>-1024351.92</v>
      </c>
    </row>
    <row r="1046" spans="1:4" x14ac:dyDescent="0.25">
      <c r="A1046" s="4">
        <v>44348</v>
      </c>
      <c r="B1046" t="s">
        <v>12</v>
      </c>
      <c r="C1046" t="s">
        <v>15</v>
      </c>
      <c r="D1046">
        <v>-165690.20000000001</v>
      </c>
    </row>
    <row r="1047" spans="1:4" x14ac:dyDescent="0.25">
      <c r="A1047" s="4">
        <v>44348</v>
      </c>
      <c r="B1047" t="s">
        <v>12</v>
      </c>
      <c r="C1047" t="s">
        <v>2138</v>
      </c>
      <c r="D1047">
        <v>-944.82</v>
      </c>
    </row>
    <row r="1048" spans="1:4" x14ac:dyDescent="0.25">
      <c r="A1048" s="4">
        <v>44348</v>
      </c>
      <c r="B1048" t="s">
        <v>12</v>
      </c>
      <c r="C1048" t="s">
        <v>2139</v>
      </c>
      <c r="D1048">
        <v>-54.01</v>
      </c>
    </row>
    <row r="1049" spans="1:4" x14ac:dyDescent="0.25">
      <c r="A1049" s="4">
        <v>44348</v>
      </c>
      <c r="B1049" t="s">
        <v>12</v>
      </c>
      <c r="C1049" t="s">
        <v>16</v>
      </c>
      <c r="D1049">
        <v>-1939.46</v>
      </c>
    </row>
    <row r="1050" spans="1:4" x14ac:dyDescent="0.25">
      <c r="A1050" s="4">
        <v>44348</v>
      </c>
      <c r="B1050" t="s">
        <v>12</v>
      </c>
      <c r="C1050" t="s">
        <v>2140</v>
      </c>
      <c r="D1050">
        <v>-113.44</v>
      </c>
    </row>
    <row r="1051" spans="1:4" x14ac:dyDescent="0.25">
      <c r="A1051" s="4">
        <v>44348</v>
      </c>
      <c r="B1051" t="s">
        <v>12</v>
      </c>
      <c r="C1051" t="s">
        <v>2141</v>
      </c>
      <c r="D1051">
        <v>-5.09</v>
      </c>
    </row>
    <row r="1052" spans="1:4" x14ac:dyDescent="0.25">
      <c r="A1052" s="4">
        <v>44348</v>
      </c>
      <c r="B1052" t="s">
        <v>12</v>
      </c>
      <c r="C1052" t="s">
        <v>838</v>
      </c>
      <c r="D1052">
        <v>-165.7</v>
      </c>
    </row>
    <row r="1053" spans="1:4" x14ac:dyDescent="0.25">
      <c r="A1053" s="4">
        <v>44348</v>
      </c>
      <c r="B1053" t="s">
        <v>12</v>
      </c>
      <c r="C1053" t="s">
        <v>2142</v>
      </c>
      <c r="D1053">
        <v>-15.19</v>
      </c>
    </row>
    <row r="1054" spans="1:4" x14ac:dyDescent="0.25">
      <c r="A1054" s="4">
        <v>44348</v>
      </c>
      <c r="B1054" t="s">
        <v>12</v>
      </c>
      <c r="C1054" t="s">
        <v>2143</v>
      </c>
      <c r="D1054">
        <v>-661</v>
      </c>
    </row>
    <row r="1055" spans="1:4" x14ac:dyDescent="0.25">
      <c r="A1055" s="4">
        <v>44348</v>
      </c>
      <c r="B1055" t="s">
        <v>12</v>
      </c>
      <c r="C1055" t="s">
        <v>2144</v>
      </c>
      <c r="D1055">
        <v>645.63</v>
      </c>
    </row>
    <row r="1056" spans="1:4" x14ac:dyDescent="0.25">
      <c r="A1056" s="4">
        <v>44348</v>
      </c>
      <c r="B1056" t="s">
        <v>12</v>
      </c>
      <c r="C1056" t="s">
        <v>2048</v>
      </c>
      <c r="D1056">
        <v>909.49</v>
      </c>
    </row>
    <row r="1057" spans="1:4" x14ac:dyDescent="0.25">
      <c r="A1057" s="4">
        <v>44348</v>
      </c>
      <c r="B1057" t="s">
        <v>12</v>
      </c>
      <c r="C1057" t="s">
        <v>749</v>
      </c>
      <c r="D1057">
        <v>-3549943.25</v>
      </c>
    </row>
    <row r="1058" spans="1:4" x14ac:dyDescent="0.25">
      <c r="A1058" s="4">
        <v>44348</v>
      </c>
      <c r="B1058" t="s">
        <v>12</v>
      </c>
      <c r="C1058" t="s">
        <v>2025</v>
      </c>
      <c r="D1058">
        <v>-4885.59</v>
      </c>
    </row>
    <row r="1059" spans="1:4" x14ac:dyDescent="0.25">
      <c r="A1059" s="4">
        <v>44348</v>
      </c>
      <c r="B1059" t="s">
        <v>12</v>
      </c>
      <c r="C1059" t="s">
        <v>2145</v>
      </c>
      <c r="D1059">
        <v>55</v>
      </c>
    </row>
    <row r="1060" spans="1:4" x14ac:dyDescent="0.25">
      <c r="A1060" s="4">
        <v>44348</v>
      </c>
      <c r="B1060" t="s">
        <v>12</v>
      </c>
      <c r="C1060" t="s">
        <v>2146</v>
      </c>
      <c r="D1060">
        <v>24.4</v>
      </c>
    </row>
    <row r="1061" spans="1:4" x14ac:dyDescent="0.25">
      <c r="A1061" s="4">
        <v>44348</v>
      </c>
      <c r="B1061" t="s">
        <v>12</v>
      </c>
      <c r="C1061" t="s">
        <v>2147</v>
      </c>
      <c r="D1061">
        <v>19589.849999999999</v>
      </c>
    </row>
    <row r="1062" spans="1:4" x14ac:dyDescent="0.25">
      <c r="A1062" s="4">
        <v>44348</v>
      </c>
      <c r="B1062" t="s">
        <v>12</v>
      </c>
      <c r="C1062" t="s">
        <v>2148</v>
      </c>
      <c r="D1062">
        <v>12625.54</v>
      </c>
    </row>
    <row r="1063" spans="1:4" x14ac:dyDescent="0.25">
      <c r="A1063" s="4">
        <v>44348</v>
      </c>
      <c r="B1063" t="s">
        <v>12</v>
      </c>
      <c r="C1063" t="s">
        <v>2149</v>
      </c>
      <c r="D1063">
        <v>66715.34</v>
      </c>
    </row>
    <row r="1064" spans="1:4" x14ac:dyDescent="0.25">
      <c r="A1064" s="4">
        <v>44348</v>
      </c>
      <c r="B1064" t="s">
        <v>12</v>
      </c>
      <c r="C1064" t="s">
        <v>2150</v>
      </c>
      <c r="D1064">
        <v>44872.92</v>
      </c>
    </row>
    <row r="1065" spans="1:4" x14ac:dyDescent="0.25">
      <c r="A1065" s="4">
        <v>44348</v>
      </c>
      <c r="B1065" t="s">
        <v>12</v>
      </c>
      <c r="C1065" t="s">
        <v>2151</v>
      </c>
      <c r="D1065">
        <v>86317.38</v>
      </c>
    </row>
    <row r="1066" spans="1:4" x14ac:dyDescent="0.25">
      <c r="A1066" s="4">
        <v>44348</v>
      </c>
      <c r="B1066" t="s">
        <v>12</v>
      </c>
      <c r="C1066" t="s">
        <v>2152</v>
      </c>
      <c r="D1066">
        <v>77672</v>
      </c>
    </row>
    <row r="1067" spans="1:4" x14ac:dyDescent="0.25">
      <c r="A1067" s="4">
        <v>44348</v>
      </c>
      <c r="B1067" t="s">
        <v>12</v>
      </c>
      <c r="C1067" t="s">
        <v>2153</v>
      </c>
      <c r="D1067">
        <v>29540.25</v>
      </c>
    </row>
    <row r="1068" spans="1:4" x14ac:dyDescent="0.25">
      <c r="A1068" s="4">
        <v>44348</v>
      </c>
      <c r="B1068" t="s">
        <v>12</v>
      </c>
      <c r="C1068" t="s">
        <v>2154</v>
      </c>
      <c r="D1068">
        <v>80717.03</v>
      </c>
    </row>
    <row r="1069" spans="1:4" x14ac:dyDescent="0.25">
      <c r="A1069" s="4">
        <v>44348</v>
      </c>
      <c r="B1069" t="s">
        <v>12</v>
      </c>
      <c r="C1069" t="s">
        <v>2155</v>
      </c>
      <c r="D1069">
        <v>229</v>
      </c>
    </row>
    <row r="1070" spans="1:4" x14ac:dyDescent="0.25">
      <c r="A1070" s="4">
        <v>44348</v>
      </c>
      <c r="B1070" t="s">
        <v>12</v>
      </c>
      <c r="C1070" t="s">
        <v>2156</v>
      </c>
      <c r="D1070">
        <v>-100.34</v>
      </c>
    </row>
    <row r="1071" spans="1:4" x14ac:dyDescent="0.25">
      <c r="A1071" s="4">
        <v>44348</v>
      </c>
      <c r="B1071" t="s">
        <v>12</v>
      </c>
      <c r="C1071" t="s">
        <v>2021</v>
      </c>
      <c r="D1071">
        <v>-5.21</v>
      </c>
    </row>
    <row r="1072" spans="1:4" x14ac:dyDescent="0.25">
      <c r="A1072" s="4">
        <v>44348</v>
      </c>
      <c r="B1072" t="s">
        <v>12</v>
      </c>
      <c r="C1072" t="s">
        <v>2157</v>
      </c>
      <c r="D1072">
        <v>-1906.33</v>
      </c>
    </row>
    <row r="1073" spans="1:4" x14ac:dyDescent="0.25">
      <c r="A1073" s="4">
        <v>44348</v>
      </c>
      <c r="B1073" t="s">
        <v>12</v>
      </c>
      <c r="C1073" t="s">
        <v>2158</v>
      </c>
      <c r="D1073">
        <v>-1337.77</v>
      </c>
    </row>
    <row r="1074" spans="1:4" x14ac:dyDescent="0.25">
      <c r="A1074" s="4">
        <v>44348</v>
      </c>
      <c r="B1074" t="s">
        <v>12</v>
      </c>
      <c r="C1074" t="s">
        <v>19</v>
      </c>
      <c r="D1074">
        <v>-69.36</v>
      </c>
    </row>
    <row r="1075" spans="1:4" x14ac:dyDescent="0.25">
      <c r="A1075" s="4">
        <v>44348</v>
      </c>
      <c r="B1075" t="s">
        <v>12</v>
      </c>
      <c r="C1075" t="s">
        <v>20</v>
      </c>
      <c r="D1075">
        <v>-3467.78</v>
      </c>
    </row>
    <row r="1076" spans="1:4" x14ac:dyDescent="0.25">
      <c r="A1076" s="4">
        <v>44348</v>
      </c>
      <c r="B1076" t="s">
        <v>12</v>
      </c>
      <c r="C1076" t="s">
        <v>21</v>
      </c>
      <c r="D1076">
        <v>-98.82</v>
      </c>
    </row>
    <row r="1077" spans="1:4" x14ac:dyDescent="0.25">
      <c r="A1077" s="4">
        <v>44348</v>
      </c>
      <c r="B1077" t="s">
        <v>12</v>
      </c>
      <c r="C1077" t="s">
        <v>2136</v>
      </c>
      <c r="D1077">
        <v>-66889.19</v>
      </c>
    </row>
    <row r="1078" spans="1:4" x14ac:dyDescent="0.25">
      <c r="A1078" s="4">
        <v>44349</v>
      </c>
      <c r="B1078" t="s">
        <v>12</v>
      </c>
      <c r="C1078" t="s">
        <v>2137</v>
      </c>
      <c r="D1078">
        <v>0.62</v>
      </c>
    </row>
    <row r="1079" spans="1:4" x14ac:dyDescent="0.25">
      <c r="A1079" s="4">
        <v>44349</v>
      </c>
      <c r="B1079" t="s">
        <v>12</v>
      </c>
      <c r="C1079" t="s">
        <v>2159</v>
      </c>
      <c r="D1079">
        <v>0.24</v>
      </c>
    </row>
    <row r="1080" spans="1:4" x14ac:dyDescent="0.25">
      <c r="A1080" s="4">
        <v>44349</v>
      </c>
      <c r="B1080" t="s">
        <v>12</v>
      </c>
      <c r="C1080" t="s">
        <v>23</v>
      </c>
      <c r="D1080">
        <v>-165690.20000000001</v>
      </c>
    </row>
    <row r="1081" spans="1:4" x14ac:dyDescent="0.25">
      <c r="A1081" s="4">
        <v>44349</v>
      </c>
      <c r="B1081" t="s">
        <v>12</v>
      </c>
      <c r="C1081" t="s">
        <v>15</v>
      </c>
      <c r="D1081">
        <v>-1719852.51</v>
      </c>
    </row>
    <row r="1082" spans="1:4" x14ac:dyDescent="0.25">
      <c r="A1082" s="4">
        <v>44349</v>
      </c>
      <c r="B1082" t="s">
        <v>12</v>
      </c>
      <c r="C1082" t="s">
        <v>2138</v>
      </c>
      <c r="D1082">
        <v>-944.82</v>
      </c>
    </row>
    <row r="1083" spans="1:4" x14ac:dyDescent="0.25">
      <c r="A1083" s="4">
        <v>44349</v>
      </c>
      <c r="B1083" t="s">
        <v>12</v>
      </c>
      <c r="C1083" t="s">
        <v>2139</v>
      </c>
      <c r="D1083">
        <v>-54.01</v>
      </c>
    </row>
    <row r="1084" spans="1:4" x14ac:dyDescent="0.25">
      <c r="A1084" s="4">
        <v>44349</v>
      </c>
      <c r="B1084" t="s">
        <v>12</v>
      </c>
      <c r="C1084" t="s">
        <v>16</v>
      </c>
      <c r="D1084">
        <v>-1971.78</v>
      </c>
    </row>
    <row r="1085" spans="1:4" x14ac:dyDescent="0.25">
      <c r="A1085" s="4">
        <v>44349</v>
      </c>
      <c r="B1085" t="s">
        <v>12</v>
      </c>
      <c r="C1085" t="s">
        <v>2140</v>
      </c>
      <c r="D1085">
        <v>-226.87</v>
      </c>
    </row>
    <row r="1086" spans="1:4" x14ac:dyDescent="0.25">
      <c r="A1086" s="4">
        <v>44349</v>
      </c>
      <c r="B1086" t="s">
        <v>12</v>
      </c>
      <c r="C1086" t="s">
        <v>2141</v>
      </c>
      <c r="D1086">
        <v>-10.19</v>
      </c>
    </row>
    <row r="1087" spans="1:4" x14ac:dyDescent="0.25">
      <c r="A1087" s="4">
        <v>44349</v>
      </c>
      <c r="B1087" t="s">
        <v>12</v>
      </c>
      <c r="C1087" t="s">
        <v>838</v>
      </c>
      <c r="D1087">
        <v>-165.7</v>
      </c>
    </row>
    <row r="1088" spans="1:4" x14ac:dyDescent="0.25">
      <c r="A1088" s="4">
        <v>44349</v>
      </c>
      <c r="B1088" t="s">
        <v>12</v>
      </c>
      <c r="C1088" t="s">
        <v>2142</v>
      </c>
      <c r="D1088">
        <v>-30.38</v>
      </c>
    </row>
    <row r="1089" spans="1:4" x14ac:dyDescent="0.25">
      <c r="A1089" s="4">
        <v>44349</v>
      </c>
      <c r="B1089" t="s">
        <v>12</v>
      </c>
      <c r="C1089" t="s">
        <v>2143</v>
      </c>
      <c r="D1089">
        <v>-661</v>
      </c>
    </row>
    <row r="1090" spans="1:4" x14ac:dyDescent="0.25">
      <c r="A1090" s="4">
        <v>44349</v>
      </c>
      <c r="B1090" t="s">
        <v>12</v>
      </c>
      <c r="C1090" t="s">
        <v>2144</v>
      </c>
      <c r="D1090">
        <v>630.26</v>
      </c>
    </row>
    <row r="1091" spans="1:4" x14ac:dyDescent="0.25">
      <c r="A1091" s="4">
        <v>44349</v>
      </c>
      <c r="B1091" t="s">
        <v>12</v>
      </c>
      <c r="C1091" t="s">
        <v>2048</v>
      </c>
      <c r="D1091">
        <v>864.02</v>
      </c>
    </row>
    <row r="1092" spans="1:4" x14ac:dyDescent="0.25">
      <c r="A1092" s="4">
        <v>44349</v>
      </c>
      <c r="B1092" t="s">
        <v>12</v>
      </c>
      <c r="C1092" t="s">
        <v>749</v>
      </c>
      <c r="D1092">
        <v>-3549943.25</v>
      </c>
    </row>
    <row r="1093" spans="1:4" x14ac:dyDescent="0.25">
      <c r="A1093" s="4">
        <v>44349</v>
      </c>
      <c r="B1093" t="s">
        <v>12</v>
      </c>
      <c r="C1093" t="s">
        <v>2025</v>
      </c>
      <c r="D1093">
        <v>-60734.51</v>
      </c>
    </row>
    <row r="1094" spans="1:4" x14ac:dyDescent="0.25">
      <c r="A1094" s="4">
        <v>44349</v>
      </c>
      <c r="B1094" t="s">
        <v>12</v>
      </c>
      <c r="C1094" t="s">
        <v>2145</v>
      </c>
      <c r="D1094">
        <v>55</v>
      </c>
    </row>
    <row r="1095" spans="1:4" x14ac:dyDescent="0.25">
      <c r="A1095" s="4">
        <v>44349</v>
      </c>
      <c r="B1095" t="s">
        <v>12</v>
      </c>
      <c r="C1095" t="s">
        <v>2146</v>
      </c>
      <c r="D1095">
        <v>24.4</v>
      </c>
    </row>
    <row r="1096" spans="1:4" x14ac:dyDescent="0.25">
      <c r="A1096" s="4">
        <v>44349</v>
      </c>
      <c r="B1096" t="s">
        <v>12</v>
      </c>
      <c r="C1096" t="s">
        <v>2160</v>
      </c>
      <c r="D1096">
        <v>19589.849999999999</v>
      </c>
    </row>
    <row r="1097" spans="1:4" x14ac:dyDescent="0.25">
      <c r="A1097" s="4">
        <v>44349</v>
      </c>
      <c r="B1097" t="s">
        <v>12</v>
      </c>
      <c r="C1097" t="s">
        <v>2161</v>
      </c>
      <c r="D1097">
        <v>32502.92</v>
      </c>
    </row>
    <row r="1098" spans="1:4" x14ac:dyDescent="0.25">
      <c r="A1098" s="4">
        <v>44349</v>
      </c>
      <c r="B1098" t="s">
        <v>12</v>
      </c>
      <c r="C1098" t="s">
        <v>2148</v>
      </c>
      <c r="D1098">
        <v>12625.54</v>
      </c>
    </row>
    <row r="1099" spans="1:4" x14ac:dyDescent="0.25">
      <c r="A1099" s="4">
        <v>44349</v>
      </c>
      <c r="B1099" t="s">
        <v>12</v>
      </c>
      <c r="C1099" t="s">
        <v>2149</v>
      </c>
      <c r="D1099">
        <v>66715.34</v>
      </c>
    </row>
    <row r="1100" spans="1:4" x14ac:dyDescent="0.25">
      <c r="A1100" s="4">
        <v>44349</v>
      </c>
      <c r="B1100" t="s">
        <v>12</v>
      </c>
      <c r="C1100" t="s">
        <v>2150</v>
      </c>
      <c r="D1100">
        <v>44872.92</v>
      </c>
    </row>
    <row r="1101" spans="1:4" x14ac:dyDescent="0.25">
      <c r="A1101" s="4">
        <v>44349</v>
      </c>
      <c r="B1101" t="s">
        <v>12</v>
      </c>
      <c r="C1101" t="s">
        <v>2151</v>
      </c>
      <c r="D1101">
        <v>86317.38</v>
      </c>
    </row>
    <row r="1102" spans="1:4" x14ac:dyDescent="0.25">
      <c r="A1102" s="4">
        <v>44349</v>
      </c>
      <c r="B1102" t="s">
        <v>12</v>
      </c>
      <c r="C1102" t="s">
        <v>2152</v>
      </c>
      <c r="D1102">
        <v>77672</v>
      </c>
    </row>
    <row r="1103" spans="1:4" x14ac:dyDescent="0.25">
      <c r="A1103" s="4">
        <v>44349</v>
      </c>
      <c r="B1103" t="s">
        <v>12</v>
      </c>
      <c r="C1103" t="s">
        <v>2153</v>
      </c>
      <c r="D1103">
        <v>29540.25</v>
      </c>
    </row>
    <row r="1104" spans="1:4" x14ac:dyDescent="0.25">
      <c r="A1104" s="4">
        <v>44349</v>
      </c>
      <c r="B1104" t="s">
        <v>12</v>
      </c>
      <c r="C1104" t="s">
        <v>2154</v>
      </c>
      <c r="D1104">
        <v>80717.03</v>
      </c>
    </row>
    <row r="1105" spans="1:4" x14ac:dyDescent="0.25">
      <c r="A1105" s="4">
        <v>44349</v>
      </c>
      <c r="B1105" t="s">
        <v>12</v>
      </c>
      <c r="C1105" t="s">
        <v>2155</v>
      </c>
      <c r="D1105">
        <v>229</v>
      </c>
    </row>
    <row r="1106" spans="1:4" x14ac:dyDescent="0.25">
      <c r="A1106" s="4">
        <v>44349</v>
      </c>
      <c r="B1106" t="s">
        <v>12</v>
      </c>
      <c r="C1106" t="s">
        <v>2156</v>
      </c>
      <c r="D1106">
        <v>-100.34</v>
      </c>
    </row>
    <row r="1107" spans="1:4" x14ac:dyDescent="0.25">
      <c r="A1107" s="4">
        <v>44349</v>
      </c>
      <c r="B1107" t="s">
        <v>12</v>
      </c>
      <c r="C1107" t="s">
        <v>2021</v>
      </c>
      <c r="D1107">
        <v>-10.39</v>
      </c>
    </row>
    <row r="1108" spans="1:4" x14ac:dyDescent="0.25">
      <c r="A1108" s="4">
        <v>44349</v>
      </c>
      <c r="B1108" t="s">
        <v>12</v>
      </c>
      <c r="C1108" t="s">
        <v>2157</v>
      </c>
      <c r="D1108">
        <v>-1906.33</v>
      </c>
    </row>
    <row r="1109" spans="1:4" x14ac:dyDescent="0.25">
      <c r="A1109" s="4">
        <v>44349</v>
      </c>
      <c r="B1109" t="s">
        <v>12</v>
      </c>
      <c r="C1109" t="s">
        <v>2158</v>
      </c>
      <c r="D1109">
        <v>-1337.77</v>
      </c>
    </row>
    <row r="1110" spans="1:4" x14ac:dyDescent="0.25">
      <c r="A1110" s="4">
        <v>44349</v>
      </c>
      <c r="B1110" t="s">
        <v>12</v>
      </c>
      <c r="C1110" t="s">
        <v>19</v>
      </c>
      <c r="D1110">
        <v>-138.44</v>
      </c>
    </row>
    <row r="1111" spans="1:4" x14ac:dyDescent="0.25">
      <c r="A1111" s="4">
        <v>44349</v>
      </c>
      <c r="B1111" t="s">
        <v>12</v>
      </c>
      <c r="C1111" t="s">
        <v>20</v>
      </c>
      <c r="D1111">
        <v>-6922</v>
      </c>
    </row>
    <row r="1112" spans="1:4" x14ac:dyDescent="0.25">
      <c r="A1112" s="4">
        <v>44349</v>
      </c>
      <c r="B1112" t="s">
        <v>12</v>
      </c>
      <c r="C1112" t="s">
        <v>21</v>
      </c>
      <c r="D1112">
        <v>-197.27</v>
      </c>
    </row>
    <row r="1113" spans="1:4" x14ac:dyDescent="0.25">
      <c r="A1113" s="4">
        <v>44349</v>
      </c>
      <c r="B1113" t="s">
        <v>12</v>
      </c>
      <c r="C1113" t="s">
        <v>2136</v>
      </c>
      <c r="D1113">
        <v>-66889.19</v>
      </c>
    </row>
    <row r="1114" spans="1:4" x14ac:dyDescent="0.25">
      <c r="A1114" s="4">
        <v>44351</v>
      </c>
      <c r="B1114" t="s">
        <v>12</v>
      </c>
      <c r="C1114" t="s">
        <v>2159</v>
      </c>
      <c r="D1114">
        <v>0.24</v>
      </c>
    </row>
    <row r="1115" spans="1:4" x14ac:dyDescent="0.25">
      <c r="A1115" s="4">
        <v>44351</v>
      </c>
      <c r="B1115" t="s">
        <v>12</v>
      </c>
      <c r="C1115" t="s">
        <v>2162</v>
      </c>
      <c r="D1115">
        <v>0.08</v>
      </c>
    </row>
    <row r="1116" spans="1:4" x14ac:dyDescent="0.25">
      <c r="A1116" s="4">
        <v>44351</v>
      </c>
      <c r="B1116" t="s">
        <v>12</v>
      </c>
      <c r="C1116" t="s">
        <v>23</v>
      </c>
      <c r="D1116">
        <v>-1719852.51</v>
      </c>
    </row>
    <row r="1117" spans="1:4" x14ac:dyDescent="0.25">
      <c r="A1117" s="4">
        <v>44351</v>
      </c>
      <c r="B1117" t="s">
        <v>12</v>
      </c>
      <c r="C1117" t="s">
        <v>15</v>
      </c>
      <c r="D1117">
        <v>-1875556.68</v>
      </c>
    </row>
    <row r="1118" spans="1:4" x14ac:dyDescent="0.25">
      <c r="A1118" s="4">
        <v>44351</v>
      </c>
      <c r="B1118" t="s">
        <v>12</v>
      </c>
      <c r="C1118" t="s">
        <v>2138</v>
      </c>
      <c r="D1118">
        <v>-944.82</v>
      </c>
    </row>
    <row r="1119" spans="1:4" x14ac:dyDescent="0.25">
      <c r="A1119" s="4">
        <v>44351</v>
      </c>
      <c r="B1119" t="s">
        <v>12</v>
      </c>
      <c r="C1119" t="s">
        <v>2139</v>
      </c>
      <c r="D1119">
        <v>-54.01</v>
      </c>
    </row>
    <row r="1120" spans="1:4" x14ac:dyDescent="0.25">
      <c r="A1120" s="4">
        <v>44351</v>
      </c>
      <c r="B1120" t="s">
        <v>12</v>
      </c>
      <c r="C1120" t="s">
        <v>16</v>
      </c>
      <c r="D1120">
        <v>-2004.11</v>
      </c>
    </row>
    <row r="1121" spans="1:4" x14ac:dyDescent="0.25">
      <c r="A1121" s="4">
        <v>44351</v>
      </c>
      <c r="B1121" t="s">
        <v>12</v>
      </c>
      <c r="C1121" t="s">
        <v>2140</v>
      </c>
      <c r="D1121">
        <v>-340.31</v>
      </c>
    </row>
    <row r="1122" spans="1:4" x14ac:dyDescent="0.25">
      <c r="A1122" s="4">
        <v>44351</v>
      </c>
      <c r="B1122" t="s">
        <v>12</v>
      </c>
      <c r="C1122" t="s">
        <v>2141</v>
      </c>
      <c r="D1122">
        <v>-15.28</v>
      </c>
    </row>
    <row r="1123" spans="1:4" x14ac:dyDescent="0.25">
      <c r="A1123" s="4">
        <v>44351</v>
      </c>
      <c r="B1123" t="s">
        <v>12</v>
      </c>
      <c r="C1123" t="s">
        <v>838</v>
      </c>
      <c r="D1123">
        <v>-165.7</v>
      </c>
    </row>
    <row r="1124" spans="1:4" x14ac:dyDescent="0.25">
      <c r="A1124" s="4">
        <v>44351</v>
      </c>
      <c r="B1124" t="s">
        <v>12</v>
      </c>
      <c r="C1124" t="s">
        <v>2142</v>
      </c>
      <c r="D1124">
        <v>-45.57</v>
      </c>
    </row>
    <row r="1125" spans="1:4" x14ac:dyDescent="0.25">
      <c r="A1125" s="4">
        <v>44351</v>
      </c>
      <c r="B1125" t="s">
        <v>12</v>
      </c>
      <c r="C1125" t="s">
        <v>2143</v>
      </c>
      <c r="D1125">
        <v>-661</v>
      </c>
    </row>
    <row r="1126" spans="1:4" x14ac:dyDescent="0.25">
      <c r="A1126" s="4">
        <v>44351</v>
      </c>
      <c r="B1126" t="s">
        <v>12</v>
      </c>
      <c r="C1126" t="s">
        <v>2144</v>
      </c>
      <c r="D1126">
        <v>614.88</v>
      </c>
    </row>
    <row r="1127" spans="1:4" x14ac:dyDescent="0.25">
      <c r="A1127" s="4">
        <v>44351</v>
      </c>
      <c r="B1127" t="s">
        <v>12</v>
      </c>
      <c r="C1127" t="s">
        <v>2048</v>
      </c>
      <c r="D1127">
        <v>818.54</v>
      </c>
    </row>
    <row r="1128" spans="1:4" x14ac:dyDescent="0.25">
      <c r="A1128" s="4">
        <v>44351</v>
      </c>
      <c r="B1128" t="s">
        <v>12</v>
      </c>
      <c r="C1128" t="s">
        <v>749</v>
      </c>
      <c r="D1128">
        <v>-3549943.25</v>
      </c>
    </row>
    <row r="1129" spans="1:4" x14ac:dyDescent="0.25">
      <c r="A1129" s="4">
        <v>44351</v>
      </c>
      <c r="B1129" t="s">
        <v>12</v>
      </c>
      <c r="C1129" t="s">
        <v>2025</v>
      </c>
      <c r="D1129">
        <v>-85083.53</v>
      </c>
    </row>
    <row r="1130" spans="1:4" x14ac:dyDescent="0.25">
      <c r="A1130" s="4">
        <v>44351</v>
      </c>
      <c r="B1130" t="s">
        <v>12</v>
      </c>
      <c r="C1130" t="s">
        <v>2145</v>
      </c>
      <c r="D1130">
        <v>55</v>
      </c>
    </row>
    <row r="1131" spans="1:4" x14ac:dyDescent="0.25">
      <c r="A1131" s="4">
        <v>44351</v>
      </c>
      <c r="B1131" t="s">
        <v>12</v>
      </c>
      <c r="C1131" t="s">
        <v>2146</v>
      </c>
      <c r="D1131">
        <v>24.4</v>
      </c>
    </row>
    <row r="1132" spans="1:4" x14ac:dyDescent="0.25">
      <c r="A1132" s="4">
        <v>44351</v>
      </c>
      <c r="B1132" t="s">
        <v>12</v>
      </c>
      <c r="C1132" t="s">
        <v>2160</v>
      </c>
      <c r="D1132">
        <v>19589.849999999999</v>
      </c>
    </row>
    <row r="1133" spans="1:4" x14ac:dyDescent="0.25">
      <c r="A1133" s="4">
        <v>44351</v>
      </c>
      <c r="B1133" t="s">
        <v>12</v>
      </c>
      <c r="C1133" t="s">
        <v>2161</v>
      </c>
      <c r="D1133">
        <v>32502.92</v>
      </c>
    </row>
    <row r="1134" spans="1:4" x14ac:dyDescent="0.25">
      <c r="A1134" s="4">
        <v>44351</v>
      </c>
      <c r="B1134" t="s">
        <v>12</v>
      </c>
      <c r="C1134" t="s">
        <v>2148</v>
      </c>
      <c r="D1134">
        <v>12625.54</v>
      </c>
    </row>
    <row r="1135" spans="1:4" x14ac:dyDescent="0.25">
      <c r="A1135" s="4">
        <v>44351</v>
      </c>
      <c r="B1135" t="s">
        <v>12</v>
      </c>
      <c r="C1135" t="s">
        <v>2149</v>
      </c>
      <c r="D1135">
        <v>66715.34</v>
      </c>
    </row>
    <row r="1136" spans="1:4" x14ac:dyDescent="0.25">
      <c r="A1136" s="4">
        <v>44351</v>
      </c>
      <c r="B1136" t="s">
        <v>12</v>
      </c>
      <c r="C1136" t="s">
        <v>2150</v>
      </c>
      <c r="D1136">
        <v>44872.92</v>
      </c>
    </row>
    <row r="1137" spans="1:4" x14ac:dyDescent="0.25">
      <c r="A1137" s="4">
        <v>44351</v>
      </c>
      <c r="B1137" t="s">
        <v>12</v>
      </c>
      <c r="C1137" t="s">
        <v>2151</v>
      </c>
      <c r="D1137">
        <v>86317.38</v>
      </c>
    </row>
    <row r="1138" spans="1:4" x14ac:dyDescent="0.25">
      <c r="A1138" s="4">
        <v>44351</v>
      </c>
      <c r="B1138" t="s">
        <v>12</v>
      </c>
      <c r="C1138" t="s">
        <v>2152</v>
      </c>
      <c r="D1138">
        <v>77672</v>
      </c>
    </row>
    <row r="1139" spans="1:4" x14ac:dyDescent="0.25">
      <c r="A1139" s="4">
        <v>44351</v>
      </c>
      <c r="B1139" t="s">
        <v>12</v>
      </c>
      <c r="C1139" t="s">
        <v>2153</v>
      </c>
      <c r="D1139">
        <v>29540.25</v>
      </c>
    </row>
    <row r="1140" spans="1:4" x14ac:dyDescent="0.25">
      <c r="A1140" s="4">
        <v>44351</v>
      </c>
      <c r="B1140" t="s">
        <v>12</v>
      </c>
      <c r="C1140" t="s">
        <v>2154</v>
      </c>
      <c r="D1140">
        <v>80717.03</v>
      </c>
    </row>
    <row r="1141" spans="1:4" x14ac:dyDescent="0.25">
      <c r="A1141" s="4">
        <v>44351</v>
      </c>
      <c r="B1141" t="s">
        <v>12</v>
      </c>
      <c r="C1141" t="s">
        <v>2155</v>
      </c>
      <c r="D1141">
        <v>229</v>
      </c>
    </row>
    <row r="1142" spans="1:4" x14ac:dyDescent="0.25">
      <c r="A1142" s="4">
        <v>44351</v>
      </c>
      <c r="B1142" t="s">
        <v>12</v>
      </c>
      <c r="C1142" t="s">
        <v>2156</v>
      </c>
      <c r="D1142">
        <v>-100.34</v>
      </c>
    </row>
    <row r="1143" spans="1:4" x14ac:dyDescent="0.25">
      <c r="A1143" s="4">
        <v>44351</v>
      </c>
      <c r="B1143" t="s">
        <v>12</v>
      </c>
      <c r="C1143" t="s">
        <v>2021</v>
      </c>
      <c r="D1143">
        <v>-15.6</v>
      </c>
    </row>
    <row r="1144" spans="1:4" x14ac:dyDescent="0.25">
      <c r="A1144" s="4">
        <v>44351</v>
      </c>
      <c r="B1144" t="s">
        <v>12</v>
      </c>
      <c r="C1144" t="s">
        <v>2157</v>
      </c>
      <c r="D1144">
        <v>-1906.33</v>
      </c>
    </row>
    <row r="1145" spans="1:4" x14ac:dyDescent="0.25">
      <c r="A1145" s="4">
        <v>44351</v>
      </c>
      <c r="B1145" t="s">
        <v>12</v>
      </c>
      <c r="C1145" t="s">
        <v>2158</v>
      </c>
      <c r="D1145">
        <v>-1337.77</v>
      </c>
    </row>
    <row r="1146" spans="1:4" x14ac:dyDescent="0.25">
      <c r="A1146" s="4">
        <v>44351</v>
      </c>
      <c r="B1146" t="s">
        <v>12</v>
      </c>
      <c r="C1146" t="s">
        <v>19</v>
      </c>
      <c r="D1146">
        <v>-207.93</v>
      </c>
    </row>
    <row r="1147" spans="1:4" x14ac:dyDescent="0.25">
      <c r="A1147" s="4">
        <v>44351</v>
      </c>
      <c r="B1147" t="s">
        <v>12</v>
      </c>
      <c r="C1147" t="s">
        <v>20</v>
      </c>
      <c r="D1147">
        <v>-10396.540000000001</v>
      </c>
    </row>
    <row r="1148" spans="1:4" x14ac:dyDescent="0.25">
      <c r="A1148" s="4">
        <v>44351</v>
      </c>
      <c r="B1148" t="s">
        <v>12</v>
      </c>
      <c r="C1148" t="s">
        <v>21</v>
      </c>
      <c r="D1148">
        <v>-296.3</v>
      </c>
    </row>
    <row r="1149" spans="1:4" x14ac:dyDescent="0.25">
      <c r="A1149" s="4">
        <v>44351</v>
      </c>
      <c r="B1149" t="s">
        <v>12</v>
      </c>
      <c r="C1149" t="s">
        <v>2136</v>
      </c>
      <c r="D1149">
        <v>-66889.19</v>
      </c>
    </row>
    <row r="1150" spans="1:4" x14ac:dyDescent="0.25">
      <c r="A1150" s="4">
        <v>44354</v>
      </c>
      <c r="B1150" t="s">
        <v>12</v>
      </c>
      <c r="C1150" t="s">
        <v>2162</v>
      </c>
      <c r="D1150">
        <v>0.08</v>
      </c>
    </row>
    <row r="1151" spans="1:4" x14ac:dyDescent="0.25">
      <c r="A1151" s="4">
        <v>44354</v>
      </c>
      <c r="B1151" t="s">
        <v>12</v>
      </c>
      <c r="C1151" t="s">
        <v>2163</v>
      </c>
      <c r="D1151">
        <v>0.75</v>
      </c>
    </row>
    <row r="1152" spans="1:4" x14ac:dyDescent="0.25">
      <c r="A1152" s="4">
        <v>44354</v>
      </c>
      <c r="B1152" t="s">
        <v>12</v>
      </c>
      <c r="C1152" t="s">
        <v>23</v>
      </c>
      <c r="D1152">
        <v>-1875556.68</v>
      </c>
    </row>
    <row r="1153" spans="1:4" x14ac:dyDescent="0.25">
      <c r="A1153" s="4">
        <v>44354</v>
      </c>
      <c r="B1153" t="s">
        <v>12</v>
      </c>
      <c r="C1153" t="s">
        <v>15</v>
      </c>
      <c r="D1153">
        <v>-12993.77</v>
      </c>
    </row>
    <row r="1154" spans="1:4" x14ac:dyDescent="0.25">
      <c r="A1154" s="4">
        <v>44354</v>
      </c>
      <c r="B1154" t="s">
        <v>12</v>
      </c>
      <c r="C1154" t="s">
        <v>2138</v>
      </c>
      <c r="D1154">
        <v>-944.82</v>
      </c>
    </row>
    <row r="1155" spans="1:4" x14ac:dyDescent="0.25">
      <c r="A1155" s="4">
        <v>44354</v>
      </c>
      <c r="B1155" t="s">
        <v>12</v>
      </c>
      <c r="C1155" t="s">
        <v>2139</v>
      </c>
      <c r="D1155">
        <v>-54.01</v>
      </c>
    </row>
    <row r="1156" spans="1:4" x14ac:dyDescent="0.25">
      <c r="A1156" s="4">
        <v>44354</v>
      </c>
      <c r="B1156" t="s">
        <v>12</v>
      </c>
      <c r="C1156" t="s">
        <v>16</v>
      </c>
      <c r="D1156">
        <v>-2036.43</v>
      </c>
    </row>
    <row r="1157" spans="1:4" x14ac:dyDescent="0.25">
      <c r="A1157" s="4">
        <v>44354</v>
      </c>
      <c r="B1157" t="s">
        <v>12</v>
      </c>
      <c r="C1157" t="s">
        <v>2140</v>
      </c>
      <c r="D1157">
        <v>-453.74</v>
      </c>
    </row>
    <row r="1158" spans="1:4" x14ac:dyDescent="0.25">
      <c r="A1158" s="4">
        <v>44354</v>
      </c>
      <c r="B1158" t="s">
        <v>12</v>
      </c>
      <c r="C1158" t="s">
        <v>2141</v>
      </c>
      <c r="D1158">
        <v>-20.37</v>
      </c>
    </row>
    <row r="1159" spans="1:4" x14ac:dyDescent="0.25">
      <c r="A1159" s="4">
        <v>44354</v>
      </c>
      <c r="B1159" t="s">
        <v>12</v>
      </c>
      <c r="C1159" t="s">
        <v>838</v>
      </c>
      <c r="D1159">
        <v>-165.7</v>
      </c>
    </row>
    <row r="1160" spans="1:4" x14ac:dyDescent="0.25">
      <c r="A1160" s="4">
        <v>44354</v>
      </c>
      <c r="B1160" t="s">
        <v>12</v>
      </c>
      <c r="C1160" t="s">
        <v>2142</v>
      </c>
      <c r="D1160">
        <v>-60.76</v>
      </c>
    </row>
    <row r="1161" spans="1:4" x14ac:dyDescent="0.25">
      <c r="A1161" s="4">
        <v>44354</v>
      </c>
      <c r="B1161" t="s">
        <v>12</v>
      </c>
      <c r="C1161" t="s">
        <v>2143</v>
      </c>
      <c r="D1161">
        <v>-661</v>
      </c>
    </row>
    <row r="1162" spans="1:4" x14ac:dyDescent="0.25">
      <c r="A1162" s="4">
        <v>44354</v>
      </c>
      <c r="B1162" t="s">
        <v>12</v>
      </c>
      <c r="C1162" t="s">
        <v>2144</v>
      </c>
      <c r="D1162">
        <v>599.51</v>
      </c>
    </row>
    <row r="1163" spans="1:4" x14ac:dyDescent="0.25">
      <c r="A1163" s="4">
        <v>44354</v>
      </c>
      <c r="B1163" t="s">
        <v>12</v>
      </c>
      <c r="C1163" t="s">
        <v>2048</v>
      </c>
      <c r="D1163">
        <v>773.07</v>
      </c>
    </row>
    <row r="1164" spans="1:4" x14ac:dyDescent="0.25">
      <c r="A1164" s="4">
        <v>44354</v>
      </c>
      <c r="B1164" t="s">
        <v>12</v>
      </c>
      <c r="C1164" t="s">
        <v>749</v>
      </c>
      <c r="D1164">
        <v>-3549943.25</v>
      </c>
    </row>
    <row r="1165" spans="1:4" x14ac:dyDescent="0.25">
      <c r="A1165" s="4">
        <v>44354</v>
      </c>
      <c r="B1165" t="s">
        <v>12</v>
      </c>
      <c r="C1165" t="s">
        <v>2025</v>
      </c>
      <c r="D1165">
        <v>-109852.94</v>
      </c>
    </row>
    <row r="1166" spans="1:4" x14ac:dyDescent="0.25">
      <c r="A1166" s="4">
        <v>44354</v>
      </c>
      <c r="B1166" t="s">
        <v>12</v>
      </c>
      <c r="C1166" t="s">
        <v>2145</v>
      </c>
      <c r="D1166">
        <v>55</v>
      </c>
    </row>
    <row r="1167" spans="1:4" x14ac:dyDescent="0.25">
      <c r="A1167" s="4">
        <v>44354</v>
      </c>
      <c r="B1167" t="s">
        <v>12</v>
      </c>
      <c r="C1167" t="s">
        <v>2146</v>
      </c>
      <c r="D1167">
        <v>24.4</v>
      </c>
    </row>
    <row r="1168" spans="1:4" x14ac:dyDescent="0.25">
      <c r="A1168" s="4">
        <v>44354</v>
      </c>
      <c r="B1168" t="s">
        <v>12</v>
      </c>
      <c r="C1168" t="s">
        <v>2160</v>
      </c>
      <c r="D1168">
        <v>19589.849999999999</v>
      </c>
    </row>
    <row r="1169" spans="1:4" x14ac:dyDescent="0.25">
      <c r="A1169" s="4">
        <v>44354</v>
      </c>
      <c r="B1169" t="s">
        <v>12</v>
      </c>
      <c r="C1169" t="s">
        <v>2161</v>
      </c>
      <c r="D1169">
        <v>32502.92</v>
      </c>
    </row>
    <row r="1170" spans="1:4" x14ac:dyDescent="0.25">
      <c r="A1170" s="4">
        <v>44354</v>
      </c>
      <c r="B1170" t="s">
        <v>12</v>
      </c>
      <c r="C1170" t="s">
        <v>2148</v>
      </c>
      <c r="D1170">
        <v>12625.54</v>
      </c>
    </row>
    <row r="1171" spans="1:4" x14ac:dyDescent="0.25">
      <c r="A1171" s="4">
        <v>44354</v>
      </c>
      <c r="B1171" t="s">
        <v>12</v>
      </c>
      <c r="C1171" t="s">
        <v>2149</v>
      </c>
      <c r="D1171">
        <v>66715.34</v>
      </c>
    </row>
    <row r="1172" spans="1:4" x14ac:dyDescent="0.25">
      <c r="A1172" s="4">
        <v>44354</v>
      </c>
      <c r="B1172" t="s">
        <v>12</v>
      </c>
      <c r="C1172" t="s">
        <v>2150</v>
      </c>
      <c r="D1172">
        <v>44872.92</v>
      </c>
    </row>
    <row r="1173" spans="1:4" x14ac:dyDescent="0.25">
      <c r="A1173" s="4">
        <v>44354</v>
      </c>
      <c r="B1173" t="s">
        <v>12</v>
      </c>
      <c r="C1173" t="s">
        <v>2151</v>
      </c>
      <c r="D1173">
        <v>86317.38</v>
      </c>
    </row>
    <row r="1174" spans="1:4" x14ac:dyDescent="0.25">
      <c r="A1174" s="4">
        <v>44354</v>
      </c>
      <c r="B1174" t="s">
        <v>12</v>
      </c>
      <c r="C1174" t="s">
        <v>2152</v>
      </c>
      <c r="D1174">
        <v>77672</v>
      </c>
    </row>
    <row r="1175" spans="1:4" x14ac:dyDescent="0.25">
      <c r="A1175" s="4">
        <v>44354</v>
      </c>
      <c r="B1175" t="s">
        <v>12</v>
      </c>
      <c r="C1175" t="s">
        <v>2153</v>
      </c>
      <c r="D1175">
        <v>29540.25</v>
      </c>
    </row>
    <row r="1176" spans="1:4" x14ac:dyDescent="0.25">
      <c r="A1176" s="4">
        <v>44354</v>
      </c>
      <c r="B1176" t="s">
        <v>12</v>
      </c>
      <c r="C1176" t="s">
        <v>2154</v>
      </c>
      <c r="D1176">
        <v>80717.03</v>
      </c>
    </row>
    <row r="1177" spans="1:4" x14ac:dyDescent="0.25">
      <c r="A1177" s="4">
        <v>44354</v>
      </c>
      <c r="B1177" t="s">
        <v>12</v>
      </c>
      <c r="C1177" t="s">
        <v>2155</v>
      </c>
      <c r="D1177">
        <v>229</v>
      </c>
    </row>
    <row r="1178" spans="1:4" x14ac:dyDescent="0.25">
      <c r="A1178" s="4">
        <v>44354</v>
      </c>
      <c r="B1178" t="s">
        <v>12</v>
      </c>
      <c r="C1178" t="s">
        <v>2156</v>
      </c>
      <c r="D1178">
        <v>-100.34</v>
      </c>
    </row>
    <row r="1179" spans="1:4" x14ac:dyDescent="0.25">
      <c r="A1179" s="4">
        <v>44354</v>
      </c>
      <c r="B1179" t="s">
        <v>12</v>
      </c>
      <c r="C1179" t="s">
        <v>2021</v>
      </c>
      <c r="D1179">
        <v>-20.83</v>
      </c>
    </row>
    <row r="1180" spans="1:4" x14ac:dyDescent="0.25">
      <c r="A1180" s="4">
        <v>44354</v>
      </c>
      <c r="B1180" t="s">
        <v>12</v>
      </c>
      <c r="C1180" t="s">
        <v>2157</v>
      </c>
      <c r="D1180">
        <v>-1906.33</v>
      </c>
    </row>
    <row r="1181" spans="1:4" x14ac:dyDescent="0.25">
      <c r="A1181" s="4">
        <v>44354</v>
      </c>
      <c r="B1181" t="s">
        <v>12</v>
      </c>
      <c r="C1181" t="s">
        <v>2158</v>
      </c>
      <c r="D1181">
        <v>-1337.77</v>
      </c>
    </row>
    <row r="1182" spans="1:4" x14ac:dyDescent="0.25">
      <c r="A1182" s="4">
        <v>44354</v>
      </c>
      <c r="B1182" t="s">
        <v>12</v>
      </c>
      <c r="C1182" t="s">
        <v>19</v>
      </c>
      <c r="D1182">
        <v>-277.64999999999998</v>
      </c>
    </row>
    <row r="1183" spans="1:4" x14ac:dyDescent="0.25">
      <c r="A1183" s="4">
        <v>44354</v>
      </c>
      <c r="B1183" t="s">
        <v>12</v>
      </c>
      <c r="C1183" t="s">
        <v>20</v>
      </c>
      <c r="D1183">
        <v>-13882.74</v>
      </c>
    </row>
    <row r="1184" spans="1:4" x14ac:dyDescent="0.25">
      <c r="A1184" s="4">
        <v>44354</v>
      </c>
      <c r="B1184" t="s">
        <v>12</v>
      </c>
      <c r="C1184" t="s">
        <v>21</v>
      </c>
      <c r="D1184">
        <v>-395.66</v>
      </c>
    </row>
    <row r="1185" spans="1:4" x14ac:dyDescent="0.25">
      <c r="A1185" s="4">
        <v>44354</v>
      </c>
      <c r="B1185" t="s">
        <v>12</v>
      </c>
      <c r="C1185" t="s">
        <v>2136</v>
      </c>
      <c r="D1185">
        <v>-66889.19</v>
      </c>
    </row>
    <row r="1186" spans="1:4" x14ac:dyDescent="0.25">
      <c r="A1186" s="4">
        <v>44355</v>
      </c>
      <c r="B1186" t="s">
        <v>12</v>
      </c>
      <c r="C1186" t="s">
        <v>2163</v>
      </c>
      <c r="D1186">
        <v>0.75</v>
      </c>
    </row>
    <row r="1187" spans="1:4" x14ac:dyDescent="0.25">
      <c r="A1187" s="4">
        <v>44355</v>
      </c>
      <c r="B1187" t="s">
        <v>12</v>
      </c>
      <c r="C1187" t="s">
        <v>2164</v>
      </c>
      <c r="D1187">
        <v>0.38</v>
      </c>
    </row>
    <row r="1188" spans="1:4" x14ac:dyDescent="0.25">
      <c r="A1188" s="4">
        <v>44355</v>
      </c>
      <c r="B1188" t="s">
        <v>12</v>
      </c>
      <c r="C1188" t="s">
        <v>23</v>
      </c>
      <c r="D1188">
        <v>-12993.77</v>
      </c>
    </row>
    <row r="1189" spans="1:4" x14ac:dyDescent="0.25">
      <c r="A1189" s="4">
        <v>44355</v>
      </c>
      <c r="B1189" t="s">
        <v>12</v>
      </c>
      <c r="C1189" t="s">
        <v>15</v>
      </c>
      <c r="D1189">
        <v>-182516.96</v>
      </c>
    </row>
    <row r="1190" spans="1:4" x14ac:dyDescent="0.25">
      <c r="A1190" s="4">
        <v>44355</v>
      </c>
      <c r="B1190" t="s">
        <v>12</v>
      </c>
      <c r="C1190" t="s">
        <v>2138</v>
      </c>
      <c r="D1190">
        <v>-944.82</v>
      </c>
    </row>
    <row r="1191" spans="1:4" x14ac:dyDescent="0.25">
      <c r="A1191" s="4">
        <v>44355</v>
      </c>
      <c r="B1191" t="s">
        <v>12</v>
      </c>
      <c r="C1191" t="s">
        <v>2139</v>
      </c>
      <c r="D1191">
        <v>-54.01</v>
      </c>
    </row>
    <row r="1192" spans="1:4" x14ac:dyDescent="0.25">
      <c r="A1192" s="4">
        <v>44355</v>
      </c>
      <c r="B1192" t="s">
        <v>12</v>
      </c>
      <c r="C1192" t="s">
        <v>16</v>
      </c>
      <c r="D1192">
        <v>-2068.7600000000002</v>
      </c>
    </row>
    <row r="1193" spans="1:4" x14ac:dyDescent="0.25">
      <c r="A1193" s="4">
        <v>44355</v>
      </c>
      <c r="B1193" t="s">
        <v>12</v>
      </c>
      <c r="C1193" t="s">
        <v>2140</v>
      </c>
      <c r="D1193">
        <v>-567.17999999999995</v>
      </c>
    </row>
    <row r="1194" spans="1:4" x14ac:dyDescent="0.25">
      <c r="A1194" s="4">
        <v>44355</v>
      </c>
      <c r="B1194" t="s">
        <v>12</v>
      </c>
      <c r="C1194" t="s">
        <v>2141</v>
      </c>
      <c r="D1194">
        <v>-25.46</v>
      </c>
    </row>
    <row r="1195" spans="1:4" x14ac:dyDescent="0.25">
      <c r="A1195" s="4">
        <v>44355</v>
      </c>
      <c r="B1195" t="s">
        <v>12</v>
      </c>
      <c r="C1195" t="s">
        <v>838</v>
      </c>
      <c r="D1195">
        <v>-165.7</v>
      </c>
    </row>
    <row r="1196" spans="1:4" x14ac:dyDescent="0.25">
      <c r="A1196" s="4">
        <v>44355</v>
      </c>
      <c r="B1196" t="s">
        <v>12</v>
      </c>
      <c r="C1196" t="s">
        <v>2142</v>
      </c>
      <c r="D1196">
        <v>-75.95</v>
      </c>
    </row>
    <row r="1197" spans="1:4" x14ac:dyDescent="0.25">
      <c r="A1197" s="4">
        <v>44355</v>
      </c>
      <c r="B1197" t="s">
        <v>12</v>
      </c>
      <c r="C1197" t="s">
        <v>2143</v>
      </c>
      <c r="D1197">
        <v>-661</v>
      </c>
    </row>
    <row r="1198" spans="1:4" x14ac:dyDescent="0.25">
      <c r="A1198" s="4">
        <v>44355</v>
      </c>
      <c r="B1198" t="s">
        <v>12</v>
      </c>
      <c r="C1198" t="s">
        <v>2144</v>
      </c>
      <c r="D1198">
        <v>584.14</v>
      </c>
    </row>
    <row r="1199" spans="1:4" x14ac:dyDescent="0.25">
      <c r="A1199" s="4">
        <v>44355</v>
      </c>
      <c r="B1199" t="s">
        <v>12</v>
      </c>
      <c r="C1199" t="s">
        <v>2048</v>
      </c>
      <c r="D1199">
        <v>727.59</v>
      </c>
    </row>
    <row r="1200" spans="1:4" x14ac:dyDescent="0.25">
      <c r="A1200" s="4">
        <v>44355</v>
      </c>
      <c r="B1200" t="s">
        <v>12</v>
      </c>
      <c r="C1200" t="s">
        <v>749</v>
      </c>
      <c r="D1200">
        <v>-3549943.25</v>
      </c>
    </row>
    <row r="1201" spans="1:4" x14ac:dyDescent="0.25">
      <c r="A1201" s="4">
        <v>44355</v>
      </c>
      <c r="B1201" t="s">
        <v>12</v>
      </c>
      <c r="C1201" t="s">
        <v>2025</v>
      </c>
      <c r="D1201">
        <v>-275410.48</v>
      </c>
    </row>
    <row r="1202" spans="1:4" x14ac:dyDescent="0.25">
      <c r="A1202" s="4">
        <v>44355</v>
      </c>
      <c r="B1202" t="s">
        <v>12</v>
      </c>
      <c r="C1202" t="s">
        <v>2145</v>
      </c>
      <c r="D1202">
        <v>55</v>
      </c>
    </row>
    <row r="1203" spans="1:4" x14ac:dyDescent="0.25">
      <c r="A1203" s="4">
        <v>44355</v>
      </c>
      <c r="B1203" t="s">
        <v>12</v>
      </c>
      <c r="C1203" t="s">
        <v>2146</v>
      </c>
      <c r="D1203">
        <v>24.4</v>
      </c>
    </row>
    <row r="1204" spans="1:4" x14ac:dyDescent="0.25">
      <c r="A1204" s="4">
        <v>44355</v>
      </c>
      <c r="B1204" t="s">
        <v>12</v>
      </c>
      <c r="C1204" t="s">
        <v>2160</v>
      </c>
      <c r="D1204">
        <v>19589.849999999999</v>
      </c>
    </row>
    <row r="1205" spans="1:4" x14ac:dyDescent="0.25">
      <c r="A1205" s="4">
        <v>44355</v>
      </c>
      <c r="B1205" t="s">
        <v>12</v>
      </c>
      <c r="C1205" t="s">
        <v>2161</v>
      </c>
      <c r="D1205">
        <v>32502.92</v>
      </c>
    </row>
    <row r="1206" spans="1:4" x14ac:dyDescent="0.25">
      <c r="A1206" s="4">
        <v>44355</v>
      </c>
      <c r="B1206" t="s">
        <v>12</v>
      </c>
      <c r="C1206" t="s">
        <v>2148</v>
      </c>
      <c r="D1206">
        <v>12625.54</v>
      </c>
    </row>
    <row r="1207" spans="1:4" x14ac:dyDescent="0.25">
      <c r="A1207" s="4">
        <v>44355</v>
      </c>
      <c r="B1207" t="s">
        <v>12</v>
      </c>
      <c r="C1207" t="s">
        <v>2149</v>
      </c>
      <c r="D1207">
        <v>66715.34</v>
      </c>
    </row>
    <row r="1208" spans="1:4" x14ac:dyDescent="0.25">
      <c r="A1208" s="4">
        <v>44355</v>
      </c>
      <c r="B1208" t="s">
        <v>12</v>
      </c>
      <c r="C1208" t="s">
        <v>2153</v>
      </c>
      <c r="D1208">
        <v>29540.25</v>
      </c>
    </row>
    <row r="1209" spans="1:4" x14ac:dyDescent="0.25">
      <c r="A1209" s="4">
        <v>44355</v>
      </c>
      <c r="B1209" t="s">
        <v>12</v>
      </c>
      <c r="C1209" t="s">
        <v>2154</v>
      </c>
      <c r="D1209">
        <v>80717.03</v>
      </c>
    </row>
    <row r="1210" spans="1:4" x14ac:dyDescent="0.25">
      <c r="A1210" s="4">
        <v>44355</v>
      </c>
      <c r="B1210" t="s">
        <v>12</v>
      </c>
      <c r="C1210" t="s">
        <v>2155</v>
      </c>
      <c r="D1210">
        <v>229</v>
      </c>
    </row>
    <row r="1211" spans="1:4" x14ac:dyDescent="0.25">
      <c r="A1211" s="4">
        <v>44355</v>
      </c>
      <c r="B1211" t="s">
        <v>12</v>
      </c>
      <c r="C1211" t="s">
        <v>2021</v>
      </c>
      <c r="D1211">
        <v>-26.06</v>
      </c>
    </row>
    <row r="1212" spans="1:4" x14ac:dyDescent="0.25">
      <c r="A1212" s="4">
        <v>44355</v>
      </c>
      <c r="B1212" t="s">
        <v>12</v>
      </c>
      <c r="C1212" t="s">
        <v>19</v>
      </c>
      <c r="D1212">
        <v>-347.43</v>
      </c>
    </row>
    <row r="1213" spans="1:4" x14ac:dyDescent="0.25">
      <c r="A1213" s="4">
        <v>44355</v>
      </c>
      <c r="B1213" t="s">
        <v>12</v>
      </c>
      <c r="C1213" t="s">
        <v>20</v>
      </c>
      <c r="D1213">
        <v>-17371.599999999999</v>
      </c>
    </row>
    <row r="1214" spans="1:4" x14ac:dyDescent="0.25">
      <c r="A1214" s="4">
        <v>44355</v>
      </c>
      <c r="B1214" t="s">
        <v>12</v>
      </c>
      <c r="C1214" t="s">
        <v>21</v>
      </c>
      <c r="D1214">
        <v>-495.1</v>
      </c>
    </row>
    <row r="1215" spans="1:4" x14ac:dyDescent="0.25">
      <c r="A1215" s="4">
        <v>44356</v>
      </c>
      <c r="B1215" t="s">
        <v>12</v>
      </c>
      <c r="C1215" t="s">
        <v>2164</v>
      </c>
      <c r="D1215">
        <v>0.38</v>
      </c>
    </row>
    <row r="1216" spans="1:4" x14ac:dyDescent="0.25">
      <c r="A1216" s="4">
        <v>44356</v>
      </c>
      <c r="B1216" t="s">
        <v>12</v>
      </c>
      <c r="C1216" t="s">
        <v>2165</v>
      </c>
      <c r="D1216">
        <v>0.66</v>
      </c>
    </row>
    <row r="1217" spans="1:4" x14ac:dyDescent="0.25">
      <c r="A1217" s="4">
        <v>44356</v>
      </c>
      <c r="B1217" t="s">
        <v>12</v>
      </c>
      <c r="C1217" t="s">
        <v>23</v>
      </c>
      <c r="D1217">
        <v>-182516.96</v>
      </c>
    </row>
    <row r="1218" spans="1:4" x14ac:dyDescent="0.25">
      <c r="A1218" s="4">
        <v>44356</v>
      </c>
      <c r="B1218" t="s">
        <v>12</v>
      </c>
      <c r="C1218" t="s">
        <v>15</v>
      </c>
      <c r="D1218">
        <v>-58632.93</v>
      </c>
    </row>
    <row r="1219" spans="1:4" x14ac:dyDescent="0.25">
      <c r="A1219" s="4">
        <v>44356</v>
      </c>
      <c r="B1219" t="s">
        <v>12</v>
      </c>
      <c r="C1219" t="s">
        <v>2138</v>
      </c>
      <c r="D1219">
        <v>-944.82</v>
      </c>
    </row>
    <row r="1220" spans="1:4" x14ac:dyDescent="0.25">
      <c r="A1220" s="4">
        <v>44356</v>
      </c>
      <c r="B1220" t="s">
        <v>12</v>
      </c>
      <c r="C1220" t="s">
        <v>2139</v>
      </c>
      <c r="D1220">
        <v>-54.01</v>
      </c>
    </row>
    <row r="1221" spans="1:4" x14ac:dyDescent="0.25">
      <c r="A1221" s="4">
        <v>44356</v>
      </c>
      <c r="B1221" t="s">
        <v>12</v>
      </c>
      <c r="C1221" t="s">
        <v>16</v>
      </c>
      <c r="D1221">
        <v>-2101.08</v>
      </c>
    </row>
    <row r="1222" spans="1:4" x14ac:dyDescent="0.25">
      <c r="A1222" s="4">
        <v>44356</v>
      </c>
      <c r="B1222" t="s">
        <v>12</v>
      </c>
      <c r="C1222" t="s">
        <v>2140</v>
      </c>
      <c r="D1222">
        <v>-680.61</v>
      </c>
    </row>
    <row r="1223" spans="1:4" x14ac:dyDescent="0.25">
      <c r="A1223" s="4">
        <v>44356</v>
      </c>
      <c r="B1223" t="s">
        <v>12</v>
      </c>
      <c r="C1223" t="s">
        <v>2141</v>
      </c>
      <c r="D1223">
        <v>-30.56</v>
      </c>
    </row>
    <row r="1224" spans="1:4" x14ac:dyDescent="0.25">
      <c r="A1224" s="4">
        <v>44356</v>
      </c>
      <c r="B1224" t="s">
        <v>12</v>
      </c>
      <c r="C1224" t="s">
        <v>838</v>
      </c>
      <c r="D1224">
        <v>-165.7</v>
      </c>
    </row>
    <row r="1225" spans="1:4" x14ac:dyDescent="0.25">
      <c r="A1225" s="4">
        <v>44356</v>
      </c>
      <c r="B1225" t="s">
        <v>12</v>
      </c>
      <c r="C1225" t="s">
        <v>2142</v>
      </c>
      <c r="D1225">
        <v>-91.14</v>
      </c>
    </row>
    <row r="1226" spans="1:4" x14ac:dyDescent="0.25">
      <c r="A1226" s="4">
        <v>44356</v>
      </c>
      <c r="B1226" t="s">
        <v>12</v>
      </c>
      <c r="C1226" t="s">
        <v>2143</v>
      </c>
      <c r="D1226">
        <v>-661</v>
      </c>
    </row>
    <row r="1227" spans="1:4" x14ac:dyDescent="0.25">
      <c r="A1227" s="4">
        <v>44356</v>
      </c>
      <c r="B1227" t="s">
        <v>12</v>
      </c>
      <c r="C1227" t="s">
        <v>2144</v>
      </c>
      <c r="D1227">
        <v>568.77</v>
      </c>
    </row>
    <row r="1228" spans="1:4" x14ac:dyDescent="0.25">
      <c r="A1228" s="4">
        <v>44356</v>
      </c>
      <c r="B1228" t="s">
        <v>12</v>
      </c>
      <c r="C1228" t="s">
        <v>2048</v>
      </c>
      <c r="D1228">
        <v>682.12</v>
      </c>
    </row>
    <row r="1229" spans="1:4" x14ac:dyDescent="0.25">
      <c r="A1229" s="4">
        <v>44356</v>
      </c>
      <c r="B1229" t="s">
        <v>12</v>
      </c>
      <c r="C1229" t="s">
        <v>2025</v>
      </c>
      <c r="D1229">
        <v>-257536.06</v>
      </c>
    </row>
    <row r="1230" spans="1:4" x14ac:dyDescent="0.25">
      <c r="A1230" s="4">
        <v>44356</v>
      </c>
      <c r="B1230" t="s">
        <v>12</v>
      </c>
      <c r="C1230" t="s">
        <v>2166</v>
      </c>
      <c r="D1230">
        <v>2754.43</v>
      </c>
    </row>
    <row r="1231" spans="1:4" x14ac:dyDescent="0.25">
      <c r="A1231" s="4">
        <v>44356</v>
      </c>
      <c r="B1231" t="s">
        <v>12</v>
      </c>
      <c r="C1231" t="s">
        <v>2167</v>
      </c>
      <c r="D1231">
        <v>4821.3</v>
      </c>
    </row>
    <row r="1232" spans="1:4" x14ac:dyDescent="0.25">
      <c r="A1232" s="4">
        <v>44356</v>
      </c>
      <c r="B1232" t="s">
        <v>12</v>
      </c>
      <c r="C1232" t="s">
        <v>2145</v>
      </c>
      <c r="D1232">
        <v>55</v>
      </c>
    </row>
    <row r="1233" spans="1:4" x14ac:dyDescent="0.25">
      <c r="A1233" s="4">
        <v>44356</v>
      </c>
      <c r="B1233" t="s">
        <v>12</v>
      </c>
      <c r="C1233" t="s">
        <v>2146</v>
      </c>
      <c r="D1233">
        <v>24.4</v>
      </c>
    </row>
    <row r="1234" spans="1:4" x14ac:dyDescent="0.25">
      <c r="A1234" s="4">
        <v>44356</v>
      </c>
      <c r="B1234" t="s">
        <v>12</v>
      </c>
      <c r="C1234" t="s">
        <v>2160</v>
      </c>
      <c r="D1234">
        <v>19589.849999999999</v>
      </c>
    </row>
    <row r="1235" spans="1:4" x14ac:dyDescent="0.25">
      <c r="A1235" s="4">
        <v>44356</v>
      </c>
      <c r="B1235" t="s">
        <v>12</v>
      </c>
      <c r="C1235" t="s">
        <v>2148</v>
      </c>
      <c r="D1235">
        <v>12625.54</v>
      </c>
    </row>
    <row r="1236" spans="1:4" x14ac:dyDescent="0.25">
      <c r="A1236" s="4">
        <v>44356</v>
      </c>
      <c r="B1236" t="s">
        <v>12</v>
      </c>
      <c r="C1236" t="s">
        <v>2168</v>
      </c>
      <c r="D1236">
        <v>33252.94</v>
      </c>
    </row>
    <row r="1237" spans="1:4" x14ac:dyDescent="0.25">
      <c r="A1237" s="4">
        <v>44356</v>
      </c>
      <c r="B1237" t="s">
        <v>12</v>
      </c>
      <c r="C1237" t="s">
        <v>2149</v>
      </c>
      <c r="D1237">
        <v>66715.34</v>
      </c>
    </row>
    <row r="1238" spans="1:4" x14ac:dyDescent="0.25">
      <c r="A1238" s="4">
        <v>44356</v>
      </c>
      <c r="B1238" t="s">
        <v>12</v>
      </c>
      <c r="C1238" t="s">
        <v>2154</v>
      </c>
      <c r="D1238">
        <v>80717.03</v>
      </c>
    </row>
    <row r="1239" spans="1:4" x14ac:dyDescent="0.25">
      <c r="A1239" s="4">
        <v>44356</v>
      </c>
      <c r="B1239" t="s">
        <v>12</v>
      </c>
      <c r="C1239" t="s">
        <v>2155</v>
      </c>
      <c r="D1239">
        <v>229</v>
      </c>
    </row>
    <row r="1240" spans="1:4" x14ac:dyDescent="0.25">
      <c r="A1240" s="4">
        <v>44356</v>
      </c>
      <c r="B1240" t="s">
        <v>12</v>
      </c>
      <c r="C1240" t="s">
        <v>2021</v>
      </c>
      <c r="D1240">
        <v>-31.32</v>
      </c>
    </row>
    <row r="1241" spans="1:4" x14ac:dyDescent="0.25">
      <c r="A1241" s="4">
        <v>44356</v>
      </c>
      <c r="B1241" t="s">
        <v>12</v>
      </c>
      <c r="C1241" t="s">
        <v>19</v>
      </c>
      <c r="D1241">
        <v>-417.46</v>
      </c>
    </row>
    <row r="1242" spans="1:4" x14ac:dyDescent="0.25">
      <c r="A1242" s="4">
        <v>44356</v>
      </c>
      <c r="B1242" t="s">
        <v>12</v>
      </c>
      <c r="C1242" t="s">
        <v>20</v>
      </c>
      <c r="D1242">
        <v>-20873.14</v>
      </c>
    </row>
    <row r="1243" spans="1:4" x14ac:dyDescent="0.25">
      <c r="A1243" s="4">
        <v>44356</v>
      </c>
      <c r="B1243" t="s">
        <v>12</v>
      </c>
      <c r="C1243" t="s">
        <v>21</v>
      </c>
      <c r="D1243">
        <v>-594.89</v>
      </c>
    </row>
    <row r="1244" spans="1:4" x14ac:dyDescent="0.25">
      <c r="A1244" s="4">
        <v>44357</v>
      </c>
      <c r="B1244" t="s">
        <v>12</v>
      </c>
      <c r="C1244" t="s">
        <v>2165</v>
      </c>
      <c r="D1244">
        <v>0.66</v>
      </c>
    </row>
    <row r="1245" spans="1:4" x14ac:dyDescent="0.25">
      <c r="A1245" s="4">
        <v>44357</v>
      </c>
      <c r="B1245" t="s">
        <v>12</v>
      </c>
      <c r="C1245" t="s">
        <v>2169</v>
      </c>
      <c r="D1245">
        <v>9.32</v>
      </c>
    </row>
    <row r="1246" spans="1:4" x14ac:dyDescent="0.25">
      <c r="A1246" s="4">
        <v>44357</v>
      </c>
      <c r="B1246" t="s">
        <v>12</v>
      </c>
      <c r="C1246" t="s">
        <v>23</v>
      </c>
      <c r="D1246">
        <v>-58632.93</v>
      </c>
    </row>
    <row r="1247" spans="1:4" x14ac:dyDescent="0.25">
      <c r="A1247" s="4">
        <v>44357</v>
      </c>
      <c r="B1247" t="s">
        <v>12</v>
      </c>
      <c r="C1247" t="s">
        <v>15</v>
      </c>
      <c r="D1247">
        <v>-376648.02</v>
      </c>
    </row>
    <row r="1248" spans="1:4" x14ac:dyDescent="0.25">
      <c r="A1248" s="4">
        <v>44357</v>
      </c>
      <c r="B1248" t="s">
        <v>12</v>
      </c>
      <c r="C1248" t="s">
        <v>2138</v>
      </c>
      <c r="D1248">
        <v>-944.82</v>
      </c>
    </row>
    <row r="1249" spans="1:4" x14ac:dyDescent="0.25">
      <c r="A1249" s="4">
        <v>44357</v>
      </c>
      <c r="B1249" t="s">
        <v>12</v>
      </c>
      <c r="C1249" t="s">
        <v>2139</v>
      </c>
      <c r="D1249">
        <v>-54.01</v>
      </c>
    </row>
    <row r="1250" spans="1:4" x14ac:dyDescent="0.25">
      <c r="A1250" s="4">
        <v>44357</v>
      </c>
      <c r="B1250" t="s">
        <v>12</v>
      </c>
      <c r="C1250" t="s">
        <v>16</v>
      </c>
      <c r="D1250">
        <v>-2133.41</v>
      </c>
    </row>
    <row r="1251" spans="1:4" x14ac:dyDescent="0.25">
      <c r="A1251" s="4">
        <v>44357</v>
      </c>
      <c r="B1251" t="s">
        <v>12</v>
      </c>
      <c r="C1251" t="s">
        <v>2140</v>
      </c>
      <c r="D1251">
        <v>-794.05</v>
      </c>
    </row>
    <row r="1252" spans="1:4" x14ac:dyDescent="0.25">
      <c r="A1252" s="4">
        <v>44357</v>
      </c>
      <c r="B1252" t="s">
        <v>12</v>
      </c>
      <c r="C1252" t="s">
        <v>2141</v>
      </c>
      <c r="D1252">
        <v>-35.65</v>
      </c>
    </row>
    <row r="1253" spans="1:4" x14ac:dyDescent="0.25">
      <c r="A1253" s="4">
        <v>44357</v>
      </c>
      <c r="B1253" t="s">
        <v>12</v>
      </c>
      <c r="C1253" t="s">
        <v>838</v>
      </c>
      <c r="D1253">
        <v>-165.7</v>
      </c>
    </row>
    <row r="1254" spans="1:4" x14ac:dyDescent="0.25">
      <c r="A1254" s="4">
        <v>44357</v>
      </c>
      <c r="B1254" t="s">
        <v>12</v>
      </c>
      <c r="C1254" t="s">
        <v>2142</v>
      </c>
      <c r="D1254">
        <v>-106.33</v>
      </c>
    </row>
    <row r="1255" spans="1:4" x14ac:dyDescent="0.25">
      <c r="A1255" s="4">
        <v>44357</v>
      </c>
      <c r="B1255" t="s">
        <v>12</v>
      </c>
      <c r="C1255" t="s">
        <v>2143</v>
      </c>
      <c r="D1255">
        <v>-661</v>
      </c>
    </row>
    <row r="1256" spans="1:4" x14ac:dyDescent="0.25">
      <c r="A1256" s="4">
        <v>44357</v>
      </c>
      <c r="B1256" t="s">
        <v>12</v>
      </c>
      <c r="C1256" t="s">
        <v>2144</v>
      </c>
      <c r="D1256">
        <v>553.4</v>
      </c>
    </row>
    <row r="1257" spans="1:4" x14ac:dyDescent="0.25">
      <c r="A1257" s="4">
        <v>44357</v>
      </c>
      <c r="B1257" t="s">
        <v>12</v>
      </c>
      <c r="C1257" t="s">
        <v>2048</v>
      </c>
      <c r="D1257">
        <v>636.65</v>
      </c>
    </row>
    <row r="1258" spans="1:4" x14ac:dyDescent="0.25">
      <c r="A1258" s="4">
        <v>44357</v>
      </c>
      <c r="B1258" t="s">
        <v>12</v>
      </c>
      <c r="C1258" t="s">
        <v>2025</v>
      </c>
      <c r="D1258">
        <v>-343917.46</v>
      </c>
    </row>
    <row r="1259" spans="1:4" x14ac:dyDescent="0.25">
      <c r="A1259" s="4">
        <v>44357</v>
      </c>
      <c r="B1259" t="s">
        <v>12</v>
      </c>
      <c r="C1259" t="s">
        <v>2166</v>
      </c>
      <c r="D1259">
        <v>2754.43</v>
      </c>
    </row>
    <row r="1260" spans="1:4" x14ac:dyDescent="0.25">
      <c r="A1260" s="4">
        <v>44357</v>
      </c>
      <c r="B1260" t="s">
        <v>12</v>
      </c>
      <c r="C1260" t="s">
        <v>2167</v>
      </c>
      <c r="D1260">
        <v>4821.3</v>
      </c>
    </row>
    <row r="1261" spans="1:4" x14ac:dyDescent="0.25">
      <c r="A1261" s="4">
        <v>44357</v>
      </c>
      <c r="B1261" t="s">
        <v>12</v>
      </c>
      <c r="C1261" t="s">
        <v>2145</v>
      </c>
      <c r="D1261">
        <v>55</v>
      </c>
    </row>
    <row r="1262" spans="1:4" x14ac:dyDescent="0.25">
      <c r="A1262" s="4">
        <v>44357</v>
      </c>
      <c r="B1262" t="s">
        <v>12</v>
      </c>
      <c r="C1262" t="s">
        <v>2146</v>
      </c>
      <c r="D1262">
        <v>24.4</v>
      </c>
    </row>
    <row r="1263" spans="1:4" x14ac:dyDescent="0.25">
      <c r="A1263" s="4">
        <v>44357</v>
      </c>
      <c r="B1263" t="s">
        <v>12</v>
      </c>
      <c r="C1263" t="s">
        <v>2160</v>
      </c>
      <c r="D1263">
        <v>19589.849999999999</v>
      </c>
    </row>
    <row r="1264" spans="1:4" x14ac:dyDescent="0.25">
      <c r="A1264" s="4">
        <v>44357</v>
      </c>
      <c r="B1264" t="s">
        <v>12</v>
      </c>
      <c r="C1264" t="s">
        <v>2148</v>
      </c>
      <c r="D1264">
        <v>12625.54</v>
      </c>
    </row>
    <row r="1265" spans="1:4" x14ac:dyDescent="0.25">
      <c r="A1265" s="4">
        <v>44357</v>
      </c>
      <c r="B1265" t="s">
        <v>12</v>
      </c>
      <c r="C1265" t="s">
        <v>2168</v>
      </c>
      <c r="D1265">
        <v>33252.94</v>
      </c>
    </row>
    <row r="1266" spans="1:4" x14ac:dyDescent="0.25">
      <c r="A1266" s="4">
        <v>44357</v>
      </c>
      <c r="B1266" t="s">
        <v>12</v>
      </c>
      <c r="C1266" t="s">
        <v>2149</v>
      </c>
      <c r="D1266">
        <v>66715.34</v>
      </c>
    </row>
    <row r="1267" spans="1:4" x14ac:dyDescent="0.25">
      <c r="A1267" s="4">
        <v>44357</v>
      </c>
      <c r="B1267" t="s">
        <v>12</v>
      </c>
      <c r="C1267" t="s">
        <v>2154</v>
      </c>
      <c r="D1267">
        <v>80717.03</v>
      </c>
    </row>
    <row r="1268" spans="1:4" x14ac:dyDescent="0.25">
      <c r="A1268" s="4">
        <v>44357</v>
      </c>
      <c r="B1268" t="s">
        <v>12</v>
      </c>
      <c r="C1268" t="s">
        <v>2170</v>
      </c>
      <c r="D1268">
        <v>17997</v>
      </c>
    </row>
    <row r="1269" spans="1:4" x14ac:dyDescent="0.25">
      <c r="A1269" s="4">
        <v>44357</v>
      </c>
      <c r="B1269" t="s">
        <v>12</v>
      </c>
      <c r="C1269" t="s">
        <v>2155</v>
      </c>
      <c r="D1269">
        <v>229</v>
      </c>
    </row>
    <row r="1270" spans="1:4" x14ac:dyDescent="0.25">
      <c r="A1270" s="4">
        <v>44357</v>
      </c>
      <c r="B1270" t="s">
        <v>12</v>
      </c>
      <c r="C1270" t="s">
        <v>2021</v>
      </c>
      <c r="D1270">
        <v>-36.57</v>
      </c>
    </row>
    <row r="1271" spans="1:4" x14ac:dyDescent="0.25">
      <c r="A1271" s="4">
        <v>44357</v>
      </c>
      <c r="B1271" t="s">
        <v>12</v>
      </c>
      <c r="C1271" t="s">
        <v>19</v>
      </c>
      <c r="D1271">
        <v>-487.51</v>
      </c>
    </row>
    <row r="1272" spans="1:4" x14ac:dyDescent="0.25">
      <c r="A1272" s="4">
        <v>44357</v>
      </c>
      <c r="B1272" t="s">
        <v>12</v>
      </c>
      <c r="C1272" t="s">
        <v>20</v>
      </c>
      <c r="D1272">
        <v>-24375.66</v>
      </c>
    </row>
    <row r="1273" spans="1:4" x14ac:dyDescent="0.25">
      <c r="A1273" s="4">
        <v>44357</v>
      </c>
      <c r="B1273" t="s">
        <v>12</v>
      </c>
      <c r="C1273" t="s">
        <v>21</v>
      </c>
      <c r="D1273">
        <v>-694.72</v>
      </c>
    </row>
    <row r="1274" spans="1:4" x14ac:dyDescent="0.25">
      <c r="A1274" s="4">
        <v>44358</v>
      </c>
      <c r="B1274" t="s">
        <v>12</v>
      </c>
      <c r="C1274" t="s">
        <v>2169</v>
      </c>
      <c r="D1274">
        <v>9.32</v>
      </c>
    </row>
    <row r="1275" spans="1:4" x14ac:dyDescent="0.25">
      <c r="A1275" s="4">
        <v>44358</v>
      </c>
      <c r="B1275" t="s">
        <v>12</v>
      </c>
      <c r="C1275" t="s">
        <v>23</v>
      </c>
      <c r="D1275">
        <v>-376648.02</v>
      </c>
    </row>
    <row r="1276" spans="1:4" x14ac:dyDescent="0.25">
      <c r="A1276" s="4">
        <v>44358</v>
      </c>
      <c r="B1276" t="s">
        <v>12</v>
      </c>
      <c r="C1276" t="s">
        <v>15</v>
      </c>
      <c r="D1276">
        <v>-154083.53</v>
      </c>
    </row>
    <row r="1277" spans="1:4" x14ac:dyDescent="0.25">
      <c r="A1277" s="4">
        <v>44358</v>
      </c>
      <c r="B1277" t="s">
        <v>12</v>
      </c>
      <c r="C1277" t="s">
        <v>2138</v>
      </c>
      <c r="D1277">
        <v>-944.82</v>
      </c>
    </row>
    <row r="1278" spans="1:4" x14ac:dyDescent="0.25">
      <c r="A1278" s="4">
        <v>44358</v>
      </c>
      <c r="B1278" t="s">
        <v>12</v>
      </c>
      <c r="C1278" t="s">
        <v>2139</v>
      </c>
      <c r="D1278">
        <v>-54.01</v>
      </c>
    </row>
    <row r="1279" spans="1:4" x14ac:dyDescent="0.25">
      <c r="A1279" s="4">
        <v>44358</v>
      </c>
      <c r="B1279" t="s">
        <v>12</v>
      </c>
      <c r="C1279" t="s">
        <v>16</v>
      </c>
      <c r="D1279">
        <v>-2165.73</v>
      </c>
    </row>
    <row r="1280" spans="1:4" x14ac:dyDescent="0.25">
      <c r="A1280" s="4">
        <v>44358</v>
      </c>
      <c r="B1280" t="s">
        <v>12</v>
      </c>
      <c r="C1280" t="s">
        <v>2140</v>
      </c>
      <c r="D1280">
        <v>-907.48</v>
      </c>
    </row>
    <row r="1281" spans="1:4" x14ac:dyDescent="0.25">
      <c r="A1281" s="4">
        <v>44358</v>
      </c>
      <c r="B1281" t="s">
        <v>12</v>
      </c>
      <c r="C1281" t="s">
        <v>2141</v>
      </c>
      <c r="D1281">
        <v>-40.74</v>
      </c>
    </row>
    <row r="1282" spans="1:4" x14ac:dyDescent="0.25">
      <c r="A1282" s="4">
        <v>44358</v>
      </c>
      <c r="B1282" t="s">
        <v>12</v>
      </c>
      <c r="C1282" t="s">
        <v>838</v>
      </c>
      <c r="D1282">
        <v>-165.7</v>
      </c>
    </row>
    <row r="1283" spans="1:4" x14ac:dyDescent="0.25">
      <c r="A1283" s="4">
        <v>44358</v>
      </c>
      <c r="B1283" t="s">
        <v>12</v>
      </c>
      <c r="C1283" t="s">
        <v>2142</v>
      </c>
      <c r="D1283">
        <v>-121.52</v>
      </c>
    </row>
    <row r="1284" spans="1:4" x14ac:dyDescent="0.25">
      <c r="A1284" s="4">
        <v>44358</v>
      </c>
      <c r="B1284" t="s">
        <v>12</v>
      </c>
      <c r="C1284" t="s">
        <v>2143</v>
      </c>
      <c r="D1284">
        <v>-661</v>
      </c>
    </row>
    <row r="1285" spans="1:4" x14ac:dyDescent="0.25">
      <c r="A1285" s="4">
        <v>44358</v>
      </c>
      <c r="B1285" t="s">
        <v>12</v>
      </c>
      <c r="C1285" t="s">
        <v>2144</v>
      </c>
      <c r="D1285">
        <v>538.02</v>
      </c>
    </row>
    <row r="1286" spans="1:4" x14ac:dyDescent="0.25">
      <c r="A1286" s="4">
        <v>44358</v>
      </c>
      <c r="B1286" t="s">
        <v>12</v>
      </c>
      <c r="C1286" t="s">
        <v>2048</v>
      </c>
      <c r="D1286">
        <v>591.16999999999996</v>
      </c>
    </row>
    <row r="1287" spans="1:4" x14ac:dyDescent="0.25">
      <c r="A1287" s="4">
        <v>44358</v>
      </c>
      <c r="B1287" t="s">
        <v>12</v>
      </c>
      <c r="C1287" t="s">
        <v>2025</v>
      </c>
      <c r="D1287">
        <v>-298128.64000000001</v>
      </c>
    </row>
    <row r="1288" spans="1:4" x14ac:dyDescent="0.25">
      <c r="A1288" s="4">
        <v>44358</v>
      </c>
      <c r="B1288" t="s">
        <v>12</v>
      </c>
      <c r="C1288" t="s">
        <v>2166</v>
      </c>
      <c r="D1288">
        <v>2754.43</v>
      </c>
    </row>
    <row r="1289" spans="1:4" x14ac:dyDescent="0.25">
      <c r="A1289" s="4">
        <v>44358</v>
      </c>
      <c r="B1289" t="s">
        <v>12</v>
      </c>
      <c r="C1289" t="s">
        <v>2167</v>
      </c>
      <c r="D1289">
        <v>4821.3</v>
      </c>
    </row>
    <row r="1290" spans="1:4" x14ac:dyDescent="0.25">
      <c r="A1290" s="4">
        <v>44358</v>
      </c>
      <c r="B1290" t="s">
        <v>12</v>
      </c>
      <c r="C1290" t="s">
        <v>2145</v>
      </c>
      <c r="D1290">
        <v>55</v>
      </c>
    </row>
    <row r="1291" spans="1:4" x14ac:dyDescent="0.25">
      <c r="A1291" s="4">
        <v>44358</v>
      </c>
      <c r="B1291" t="s">
        <v>12</v>
      </c>
      <c r="C1291" t="s">
        <v>2146</v>
      </c>
      <c r="D1291">
        <v>24.4</v>
      </c>
    </row>
    <row r="1292" spans="1:4" x14ac:dyDescent="0.25">
      <c r="A1292" s="4">
        <v>44358</v>
      </c>
      <c r="B1292" t="s">
        <v>12</v>
      </c>
      <c r="C1292" t="s">
        <v>2160</v>
      </c>
      <c r="D1292">
        <v>19589.849999999999</v>
      </c>
    </row>
    <row r="1293" spans="1:4" x14ac:dyDescent="0.25">
      <c r="A1293" s="4">
        <v>44358</v>
      </c>
      <c r="B1293" t="s">
        <v>12</v>
      </c>
      <c r="C1293" t="s">
        <v>2148</v>
      </c>
      <c r="D1293">
        <v>12625.54</v>
      </c>
    </row>
    <row r="1294" spans="1:4" x14ac:dyDescent="0.25">
      <c r="A1294" s="4">
        <v>44358</v>
      </c>
      <c r="B1294" t="s">
        <v>12</v>
      </c>
      <c r="C1294" t="s">
        <v>2168</v>
      </c>
      <c r="D1294">
        <v>33252.94</v>
      </c>
    </row>
    <row r="1295" spans="1:4" x14ac:dyDescent="0.25">
      <c r="A1295" s="4">
        <v>44358</v>
      </c>
      <c r="B1295" t="s">
        <v>12</v>
      </c>
      <c r="C1295" t="s">
        <v>2149</v>
      </c>
      <c r="D1295">
        <v>66715.34</v>
      </c>
    </row>
    <row r="1296" spans="1:4" x14ac:dyDescent="0.25">
      <c r="A1296" s="4">
        <v>44358</v>
      </c>
      <c r="B1296" t="s">
        <v>12</v>
      </c>
      <c r="C1296" t="s">
        <v>2154</v>
      </c>
      <c r="D1296">
        <v>80717.03</v>
      </c>
    </row>
    <row r="1297" spans="1:4" x14ac:dyDescent="0.25">
      <c r="A1297" s="4">
        <v>44358</v>
      </c>
      <c r="B1297" t="s">
        <v>12</v>
      </c>
      <c r="C1297" t="s">
        <v>2170</v>
      </c>
      <c r="D1297">
        <v>17997</v>
      </c>
    </row>
    <row r="1298" spans="1:4" x14ac:dyDescent="0.25">
      <c r="A1298" s="4">
        <v>44358</v>
      </c>
      <c r="B1298" t="s">
        <v>12</v>
      </c>
      <c r="C1298" t="s">
        <v>2155</v>
      </c>
      <c r="D1298">
        <v>229</v>
      </c>
    </row>
    <row r="1299" spans="1:4" x14ac:dyDescent="0.25">
      <c r="A1299" s="4">
        <v>44358</v>
      </c>
      <c r="B1299" t="s">
        <v>12</v>
      </c>
      <c r="C1299" t="s">
        <v>2021</v>
      </c>
      <c r="D1299">
        <v>-41.84</v>
      </c>
    </row>
    <row r="1300" spans="1:4" x14ac:dyDescent="0.25">
      <c r="A1300" s="4">
        <v>44358</v>
      </c>
      <c r="B1300" t="s">
        <v>12</v>
      </c>
      <c r="C1300" t="s">
        <v>19</v>
      </c>
      <c r="D1300">
        <v>-557.72</v>
      </c>
    </row>
    <row r="1301" spans="1:4" x14ac:dyDescent="0.25">
      <c r="A1301" s="4">
        <v>44358</v>
      </c>
      <c r="B1301" t="s">
        <v>12</v>
      </c>
      <c r="C1301" t="s">
        <v>20</v>
      </c>
      <c r="D1301">
        <v>-27886.27</v>
      </c>
    </row>
    <row r="1302" spans="1:4" x14ac:dyDescent="0.25">
      <c r="A1302" s="4">
        <v>44358</v>
      </c>
      <c r="B1302" t="s">
        <v>12</v>
      </c>
      <c r="C1302" t="s">
        <v>21</v>
      </c>
      <c r="D1302">
        <v>-794.77</v>
      </c>
    </row>
    <row r="1303" spans="1:4" x14ac:dyDescent="0.25">
      <c r="A1303" s="4">
        <v>44361</v>
      </c>
      <c r="B1303" t="s">
        <v>12</v>
      </c>
      <c r="C1303" t="s">
        <v>2171</v>
      </c>
      <c r="D1303">
        <v>0.56999999999999995</v>
      </c>
    </row>
    <row r="1304" spans="1:4" x14ac:dyDescent="0.25">
      <c r="A1304" s="4">
        <v>44361</v>
      </c>
      <c r="B1304" t="s">
        <v>12</v>
      </c>
      <c r="C1304" t="s">
        <v>23</v>
      </c>
      <c r="D1304">
        <v>-154083.53</v>
      </c>
    </row>
    <row r="1305" spans="1:4" x14ac:dyDescent="0.25">
      <c r="A1305" s="4">
        <v>44361</v>
      </c>
      <c r="B1305" t="s">
        <v>12</v>
      </c>
      <c r="C1305" t="s">
        <v>15</v>
      </c>
      <c r="D1305">
        <v>-900725.99</v>
      </c>
    </row>
    <row r="1306" spans="1:4" x14ac:dyDescent="0.25">
      <c r="A1306" s="4">
        <v>44361</v>
      </c>
      <c r="B1306" t="s">
        <v>12</v>
      </c>
      <c r="C1306" t="s">
        <v>2138</v>
      </c>
      <c r="D1306">
        <v>-944.82</v>
      </c>
    </row>
    <row r="1307" spans="1:4" x14ac:dyDescent="0.25">
      <c r="A1307" s="4">
        <v>44361</v>
      </c>
      <c r="B1307" t="s">
        <v>12</v>
      </c>
      <c r="C1307" t="s">
        <v>2139</v>
      </c>
      <c r="D1307">
        <v>-54.01</v>
      </c>
    </row>
    <row r="1308" spans="1:4" x14ac:dyDescent="0.25">
      <c r="A1308" s="4">
        <v>44361</v>
      </c>
      <c r="B1308" t="s">
        <v>12</v>
      </c>
      <c r="C1308" t="s">
        <v>16</v>
      </c>
      <c r="D1308">
        <v>-2198.0500000000002</v>
      </c>
    </row>
    <row r="1309" spans="1:4" x14ac:dyDescent="0.25">
      <c r="A1309" s="4">
        <v>44361</v>
      </c>
      <c r="B1309" t="s">
        <v>12</v>
      </c>
      <c r="C1309" t="s">
        <v>2140</v>
      </c>
      <c r="D1309">
        <v>-1020.92</v>
      </c>
    </row>
    <row r="1310" spans="1:4" x14ac:dyDescent="0.25">
      <c r="A1310" s="4">
        <v>44361</v>
      </c>
      <c r="B1310" t="s">
        <v>12</v>
      </c>
      <c r="C1310" t="s">
        <v>2141</v>
      </c>
      <c r="D1310">
        <v>-45.84</v>
      </c>
    </row>
    <row r="1311" spans="1:4" x14ac:dyDescent="0.25">
      <c r="A1311" s="4">
        <v>44361</v>
      </c>
      <c r="B1311" t="s">
        <v>12</v>
      </c>
      <c r="C1311" t="s">
        <v>838</v>
      </c>
      <c r="D1311">
        <v>-165.7</v>
      </c>
    </row>
    <row r="1312" spans="1:4" x14ac:dyDescent="0.25">
      <c r="A1312" s="4">
        <v>44361</v>
      </c>
      <c r="B1312" t="s">
        <v>12</v>
      </c>
      <c r="C1312" t="s">
        <v>2142</v>
      </c>
      <c r="D1312">
        <v>-136.71</v>
      </c>
    </row>
    <row r="1313" spans="1:4" x14ac:dyDescent="0.25">
      <c r="A1313" s="4">
        <v>44361</v>
      </c>
      <c r="B1313" t="s">
        <v>12</v>
      </c>
      <c r="C1313" t="s">
        <v>2143</v>
      </c>
      <c r="D1313">
        <v>-661</v>
      </c>
    </row>
    <row r="1314" spans="1:4" x14ac:dyDescent="0.25">
      <c r="A1314" s="4">
        <v>44361</v>
      </c>
      <c r="B1314" t="s">
        <v>12</v>
      </c>
      <c r="C1314" t="s">
        <v>2144</v>
      </c>
      <c r="D1314">
        <v>522.65</v>
      </c>
    </row>
    <row r="1315" spans="1:4" x14ac:dyDescent="0.25">
      <c r="A1315" s="4">
        <v>44361</v>
      </c>
      <c r="B1315" t="s">
        <v>12</v>
      </c>
      <c r="C1315" t="s">
        <v>2048</v>
      </c>
      <c r="D1315">
        <v>545.70000000000005</v>
      </c>
    </row>
    <row r="1316" spans="1:4" x14ac:dyDescent="0.25">
      <c r="A1316" s="4">
        <v>44361</v>
      </c>
      <c r="B1316" t="s">
        <v>12</v>
      </c>
      <c r="C1316" t="s">
        <v>2025</v>
      </c>
      <c r="D1316">
        <v>-191797.2</v>
      </c>
    </row>
    <row r="1317" spans="1:4" x14ac:dyDescent="0.25">
      <c r="A1317" s="4">
        <v>44361</v>
      </c>
      <c r="B1317" t="s">
        <v>12</v>
      </c>
      <c r="C1317" t="s">
        <v>2166</v>
      </c>
      <c r="D1317">
        <v>2754.43</v>
      </c>
    </row>
    <row r="1318" spans="1:4" x14ac:dyDescent="0.25">
      <c r="A1318" s="4">
        <v>44361</v>
      </c>
      <c r="B1318" t="s">
        <v>12</v>
      </c>
      <c r="C1318" t="s">
        <v>2167</v>
      </c>
      <c r="D1318">
        <v>4821.3</v>
      </c>
    </row>
    <row r="1319" spans="1:4" x14ac:dyDescent="0.25">
      <c r="A1319" s="4">
        <v>44361</v>
      </c>
      <c r="B1319" t="s">
        <v>12</v>
      </c>
      <c r="C1319" t="s">
        <v>2160</v>
      </c>
      <c r="D1319">
        <v>19589.849999999999</v>
      </c>
    </row>
    <row r="1320" spans="1:4" x14ac:dyDescent="0.25">
      <c r="A1320" s="4">
        <v>44361</v>
      </c>
      <c r="B1320" t="s">
        <v>12</v>
      </c>
      <c r="C1320" t="s">
        <v>2148</v>
      </c>
      <c r="D1320">
        <v>12625.54</v>
      </c>
    </row>
    <row r="1321" spans="1:4" x14ac:dyDescent="0.25">
      <c r="A1321" s="4">
        <v>44361</v>
      </c>
      <c r="B1321" t="s">
        <v>12</v>
      </c>
      <c r="C1321" t="s">
        <v>2168</v>
      </c>
      <c r="D1321">
        <v>33252.94</v>
      </c>
    </row>
    <row r="1322" spans="1:4" x14ac:dyDescent="0.25">
      <c r="A1322" s="4">
        <v>44361</v>
      </c>
      <c r="B1322" t="s">
        <v>12</v>
      </c>
      <c r="C1322" t="s">
        <v>2149</v>
      </c>
      <c r="D1322">
        <v>66715.34</v>
      </c>
    </row>
    <row r="1323" spans="1:4" x14ac:dyDescent="0.25">
      <c r="A1323" s="4">
        <v>44361</v>
      </c>
      <c r="B1323" t="s">
        <v>12</v>
      </c>
      <c r="C1323" t="s">
        <v>2154</v>
      </c>
      <c r="D1323">
        <v>80717.03</v>
      </c>
    </row>
    <row r="1324" spans="1:4" x14ac:dyDescent="0.25">
      <c r="A1324" s="4">
        <v>44361</v>
      </c>
      <c r="B1324" t="s">
        <v>12</v>
      </c>
      <c r="C1324" t="s">
        <v>2172</v>
      </c>
      <c r="D1324">
        <v>112373</v>
      </c>
    </row>
    <row r="1325" spans="1:4" x14ac:dyDescent="0.25">
      <c r="A1325" s="4">
        <v>44361</v>
      </c>
      <c r="B1325" t="s">
        <v>12</v>
      </c>
      <c r="C1325" t="s">
        <v>2170</v>
      </c>
      <c r="D1325">
        <v>17997</v>
      </c>
    </row>
    <row r="1326" spans="1:4" x14ac:dyDescent="0.25">
      <c r="A1326" s="4">
        <v>44361</v>
      </c>
      <c r="B1326" t="s">
        <v>12</v>
      </c>
      <c r="C1326" t="s">
        <v>2021</v>
      </c>
      <c r="D1326">
        <v>-47.09</v>
      </c>
    </row>
    <row r="1327" spans="1:4" x14ac:dyDescent="0.25">
      <c r="A1327" s="4">
        <v>44361</v>
      </c>
      <c r="B1327" t="s">
        <v>12</v>
      </c>
      <c r="C1327" t="s">
        <v>19</v>
      </c>
      <c r="D1327">
        <v>-627.78</v>
      </c>
    </row>
    <row r="1328" spans="1:4" x14ac:dyDescent="0.25">
      <c r="A1328" s="4">
        <v>44361</v>
      </c>
      <c r="B1328" t="s">
        <v>12</v>
      </c>
      <c r="C1328" t="s">
        <v>20</v>
      </c>
      <c r="D1328">
        <v>-31389.040000000001</v>
      </c>
    </row>
    <row r="1329" spans="1:4" x14ac:dyDescent="0.25">
      <c r="A1329" s="4">
        <v>44361</v>
      </c>
      <c r="B1329" t="s">
        <v>12</v>
      </c>
      <c r="C1329" t="s">
        <v>21</v>
      </c>
      <c r="D1329">
        <v>-894.6</v>
      </c>
    </row>
    <row r="1330" spans="1:4" x14ac:dyDescent="0.25">
      <c r="A1330" s="4">
        <v>44362</v>
      </c>
      <c r="B1330" t="s">
        <v>12</v>
      </c>
      <c r="C1330" t="s">
        <v>2173</v>
      </c>
      <c r="D1330">
        <v>0.41</v>
      </c>
    </row>
    <row r="1331" spans="1:4" x14ac:dyDescent="0.25">
      <c r="A1331" s="4">
        <v>44362</v>
      </c>
      <c r="B1331" t="s">
        <v>12</v>
      </c>
      <c r="C1331" t="s">
        <v>2174</v>
      </c>
      <c r="D1331">
        <v>0.38</v>
      </c>
    </row>
    <row r="1332" spans="1:4" x14ac:dyDescent="0.25">
      <c r="A1332" s="4">
        <v>44362</v>
      </c>
      <c r="B1332" t="s">
        <v>12</v>
      </c>
      <c r="C1332" t="s">
        <v>23</v>
      </c>
      <c r="D1332">
        <v>-900725.99</v>
      </c>
    </row>
    <row r="1333" spans="1:4" x14ac:dyDescent="0.25">
      <c r="A1333" s="4">
        <v>44362</v>
      </c>
      <c r="B1333" t="s">
        <v>12</v>
      </c>
      <c r="C1333" t="s">
        <v>15</v>
      </c>
      <c r="D1333">
        <v>-889995.09</v>
      </c>
    </row>
    <row r="1334" spans="1:4" x14ac:dyDescent="0.25">
      <c r="A1334" s="4">
        <v>44362</v>
      </c>
      <c r="B1334" t="s">
        <v>12</v>
      </c>
      <c r="C1334" t="s">
        <v>2138</v>
      </c>
      <c r="D1334">
        <v>-944.82</v>
      </c>
    </row>
    <row r="1335" spans="1:4" x14ac:dyDescent="0.25">
      <c r="A1335" s="4">
        <v>44362</v>
      </c>
      <c r="B1335" t="s">
        <v>12</v>
      </c>
      <c r="C1335" t="s">
        <v>2139</v>
      </c>
      <c r="D1335">
        <v>-54.01</v>
      </c>
    </row>
    <row r="1336" spans="1:4" x14ac:dyDescent="0.25">
      <c r="A1336" s="4">
        <v>44362</v>
      </c>
      <c r="B1336" t="s">
        <v>12</v>
      </c>
      <c r="C1336" t="s">
        <v>16</v>
      </c>
      <c r="D1336">
        <v>-2230.38</v>
      </c>
    </row>
    <row r="1337" spans="1:4" x14ac:dyDescent="0.25">
      <c r="A1337" s="4">
        <v>44362</v>
      </c>
      <c r="B1337" t="s">
        <v>12</v>
      </c>
      <c r="C1337" t="s">
        <v>2140</v>
      </c>
      <c r="D1337">
        <v>-1134.3499999999999</v>
      </c>
    </row>
    <row r="1338" spans="1:4" x14ac:dyDescent="0.25">
      <c r="A1338" s="4">
        <v>44362</v>
      </c>
      <c r="B1338" t="s">
        <v>12</v>
      </c>
      <c r="C1338" t="s">
        <v>2141</v>
      </c>
      <c r="D1338">
        <v>-50.93</v>
      </c>
    </row>
    <row r="1339" spans="1:4" x14ac:dyDescent="0.25">
      <c r="A1339" s="4">
        <v>44362</v>
      </c>
      <c r="B1339" t="s">
        <v>12</v>
      </c>
      <c r="C1339" t="s">
        <v>838</v>
      </c>
      <c r="D1339">
        <v>-165.7</v>
      </c>
    </row>
    <row r="1340" spans="1:4" x14ac:dyDescent="0.25">
      <c r="A1340" s="4">
        <v>44362</v>
      </c>
      <c r="B1340" t="s">
        <v>12</v>
      </c>
      <c r="C1340" t="s">
        <v>2142</v>
      </c>
      <c r="D1340">
        <v>-151.9</v>
      </c>
    </row>
    <row r="1341" spans="1:4" x14ac:dyDescent="0.25">
      <c r="A1341" s="4">
        <v>44362</v>
      </c>
      <c r="B1341" t="s">
        <v>12</v>
      </c>
      <c r="C1341" t="s">
        <v>2175</v>
      </c>
      <c r="D1341">
        <v>-661</v>
      </c>
    </row>
    <row r="1342" spans="1:4" x14ac:dyDescent="0.25">
      <c r="A1342" s="4">
        <v>44362</v>
      </c>
      <c r="B1342" t="s">
        <v>12</v>
      </c>
      <c r="C1342" t="s">
        <v>2144</v>
      </c>
      <c r="D1342">
        <v>507.28</v>
      </c>
    </row>
    <row r="1343" spans="1:4" x14ac:dyDescent="0.25">
      <c r="A1343" s="4">
        <v>44362</v>
      </c>
      <c r="B1343" t="s">
        <v>12</v>
      </c>
      <c r="C1343" t="s">
        <v>2048</v>
      </c>
      <c r="D1343">
        <v>500.22</v>
      </c>
    </row>
    <row r="1344" spans="1:4" x14ac:dyDescent="0.25">
      <c r="A1344" s="4">
        <v>44362</v>
      </c>
      <c r="B1344" t="s">
        <v>12</v>
      </c>
      <c r="C1344" t="s">
        <v>2025</v>
      </c>
      <c r="D1344">
        <v>-107845.56</v>
      </c>
    </row>
    <row r="1345" spans="1:4" x14ac:dyDescent="0.25">
      <c r="A1345" s="4">
        <v>44362</v>
      </c>
      <c r="B1345" t="s">
        <v>12</v>
      </c>
      <c r="C1345" t="s">
        <v>2149</v>
      </c>
      <c r="D1345">
        <v>66715.34</v>
      </c>
    </row>
    <row r="1346" spans="1:4" x14ac:dyDescent="0.25">
      <c r="A1346" s="4">
        <v>44362</v>
      </c>
      <c r="B1346" t="s">
        <v>12</v>
      </c>
      <c r="C1346" t="s">
        <v>2172</v>
      </c>
      <c r="D1346">
        <v>112373</v>
      </c>
    </row>
    <row r="1347" spans="1:4" x14ac:dyDescent="0.25">
      <c r="A1347" s="4">
        <v>44362</v>
      </c>
      <c r="B1347" t="s">
        <v>12</v>
      </c>
      <c r="C1347" t="s">
        <v>2170</v>
      </c>
      <c r="D1347">
        <v>17997</v>
      </c>
    </row>
    <row r="1348" spans="1:4" x14ac:dyDescent="0.25">
      <c r="A1348" s="4">
        <v>44362</v>
      </c>
      <c r="B1348" t="s">
        <v>12</v>
      </c>
      <c r="C1348" t="s">
        <v>2021</v>
      </c>
      <c r="D1348">
        <v>-52.33</v>
      </c>
    </row>
    <row r="1349" spans="1:4" x14ac:dyDescent="0.25">
      <c r="A1349" s="4">
        <v>44362</v>
      </c>
      <c r="B1349" t="s">
        <v>12</v>
      </c>
      <c r="C1349" t="s">
        <v>19</v>
      </c>
      <c r="D1349">
        <v>-697.61</v>
      </c>
    </row>
    <row r="1350" spans="1:4" x14ac:dyDescent="0.25">
      <c r="A1350" s="4">
        <v>44362</v>
      </c>
      <c r="B1350" t="s">
        <v>12</v>
      </c>
      <c r="C1350" t="s">
        <v>20</v>
      </c>
      <c r="D1350">
        <v>-34880.379999999997</v>
      </c>
    </row>
    <row r="1351" spans="1:4" x14ac:dyDescent="0.25">
      <c r="A1351" s="4">
        <v>44362</v>
      </c>
      <c r="B1351" t="s">
        <v>12</v>
      </c>
      <c r="C1351" t="s">
        <v>21</v>
      </c>
      <c r="D1351">
        <v>-994.1</v>
      </c>
    </row>
    <row r="1352" spans="1:4" x14ac:dyDescent="0.25">
      <c r="A1352" s="4">
        <v>44363</v>
      </c>
      <c r="B1352" t="s">
        <v>12</v>
      </c>
      <c r="C1352" t="s">
        <v>2174</v>
      </c>
      <c r="D1352">
        <v>0.38</v>
      </c>
    </row>
    <row r="1353" spans="1:4" x14ac:dyDescent="0.25">
      <c r="A1353" s="4">
        <v>44363</v>
      </c>
      <c r="B1353" t="s">
        <v>12</v>
      </c>
      <c r="C1353" t="s">
        <v>23</v>
      </c>
      <c r="D1353">
        <v>-889995.09</v>
      </c>
    </row>
    <row r="1354" spans="1:4" x14ac:dyDescent="0.25">
      <c r="A1354" s="4">
        <v>44363</v>
      </c>
      <c r="B1354" t="s">
        <v>12</v>
      </c>
      <c r="C1354" t="s">
        <v>2138</v>
      </c>
      <c r="D1354">
        <v>-944.82</v>
      </c>
    </row>
    <row r="1355" spans="1:4" x14ac:dyDescent="0.25">
      <c r="A1355" s="4">
        <v>44363</v>
      </c>
      <c r="B1355" t="s">
        <v>12</v>
      </c>
      <c r="C1355" t="s">
        <v>2139</v>
      </c>
      <c r="D1355">
        <v>-54.01</v>
      </c>
    </row>
    <row r="1356" spans="1:4" x14ac:dyDescent="0.25">
      <c r="A1356" s="4">
        <v>44363</v>
      </c>
      <c r="B1356" t="s">
        <v>12</v>
      </c>
      <c r="C1356" t="s">
        <v>16</v>
      </c>
      <c r="D1356">
        <v>-2262.6999999999998</v>
      </c>
    </row>
    <row r="1357" spans="1:4" x14ac:dyDescent="0.25">
      <c r="A1357" s="4">
        <v>44363</v>
      </c>
      <c r="B1357" t="s">
        <v>12</v>
      </c>
      <c r="C1357" t="s">
        <v>2140</v>
      </c>
      <c r="D1357">
        <v>-1247.79</v>
      </c>
    </row>
    <row r="1358" spans="1:4" x14ac:dyDescent="0.25">
      <c r="A1358" s="4">
        <v>44363</v>
      </c>
      <c r="B1358" t="s">
        <v>12</v>
      </c>
      <c r="C1358" t="s">
        <v>2141</v>
      </c>
      <c r="D1358">
        <v>-56.02</v>
      </c>
    </row>
    <row r="1359" spans="1:4" x14ac:dyDescent="0.25">
      <c r="A1359" s="4">
        <v>44363</v>
      </c>
      <c r="B1359" t="s">
        <v>12</v>
      </c>
      <c r="C1359" t="s">
        <v>838</v>
      </c>
      <c r="D1359">
        <v>-165.7</v>
      </c>
    </row>
    <row r="1360" spans="1:4" x14ac:dyDescent="0.25">
      <c r="A1360" s="4">
        <v>44363</v>
      </c>
      <c r="B1360" t="s">
        <v>12</v>
      </c>
      <c r="C1360" t="s">
        <v>2142</v>
      </c>
      <c r="D1360">
        <v>-167.09</v>
      </c>
    </row>
    <row r="1361" spans="1:4" x14ac:dyDescent="0.25">
      <c r="A1361" s="4">
        <v>44363</v>
      </c>
      <c r="B1361" t="s">
        <v>12</v>
      </c>
      <c r="C1361" t="s">
        <v>2175</v>
      </c>
      <c r="D1361">
        <v>-661</v>
      </c>
    </row>
    <row r="1362" spans="1:4" x14ac:dyDescent="0.25">
      <c r="A1362" s="4">
        <v>44363</v>
      </c>
      <c r="B1362" t="s">
        <v>12</v>
      </c>
      <c r="C1362" t="s">
        <v>2144</v>
      </c>
      <c r="D1362">
        <v>491.91</v>
      </c>
    </row>
    <row r="1363" spans="1:4" x14ac:dyDescent="0.25">
      <c r="A1363" s="4">
        <v>44363</v>
      </c>
      <c r="B1363" t="s">
        <v>12</v>
      </c>
      <c r="C1363" t="s">
        <v>2048</v>
      </c>
      <c r="D1363">
        <v>454.75</v>
      </c>
    </row>
    <row r="1364" spans="1:4" x14ac:dyDescent="0.25">
      <c r="A1364" s="4">
        <v>44363</v>
      </c>
      <c r="B1364" t="s">
        <v>12</v>
      </c>
      <c r="C1364" t="s">
        <v>2176</v>
      </c>
      <c r="D1364">
        <v>-837646.16</v>
      </c>
    </row>
    <row r="1365" spans="1:4" x14ac:dyDescent="0.25">
      <c r="A1365" s="4">
        <v>44363</v>
      </c>
      <c r="B1365" t="s">
        <v>12</v>
      </c>
      <c r="C1365" t="s">
        <v>2025</v>
      </c>
      <c r="D1365">
        <v>-149311.29</v>
      </c>
    </row>
    <row r="1366" spans="1:4" x14ac:dyDescent="0.25">
      <c r="A1366" s="4">
        <v>44363</v>
      </c>
      <c r="B1366" t="s">
        <v>12</v>
      </c>
      <c r="C1366" t="s">
        <v>2149</v>
      </c>
      <c r="D1366">
        <v>66715.34</v>
      </c>
    </row>
    <row r="1367" spans="1:4" x14ac:dyDescent="0.25">
      <c r="A1367" s="4">
        <v>44363</v>
      </c>
      <c r="B1367" t="s">
        <v>12</v>
      </c>
      <c r="C1367" t="s">
        <v>2172</v>
      </c>
      <c r="D1367">
        <v>112373</v>
      </c>
    </row>
    <row r="1368" spans="1:4" x14ac:dyDescent="0.25">
      <c r="A1368" s="4">
        <v>44363</v>
      </c>
      <c r="B1368" t="s">
        <v>12</v>
      </c>
      <c r="C1368" t="s">
        <v>2021</v>
      </c>
      <c r="D1368">
        <v>-57.55</v>
      </c>
    </row>
    <row r="1369" spans="1:4" x14ac:dyDescent="0.25">
      <c r="A1369" s="4">
        <v>44363</v>
      </c>
      <c r="B1369" t="s">
        <v>12</v>
      </c>
      <c r="C1369" t="s">
        <v>19</v>
      </c>
      <c r="D1369">
        <v>-767.23</v>
      </c>
    </row>
    <row r="1370" spans="1:4" x14ac:dyDescent="0.25">
      <c r="A1370" s="4">
        <v>44363</v>
      </c>
      <c r="B1370" t="s">
        <v>12</v>
      </c>
      <c r="C1370" t="s">
        <v>20</v>
      </c>
      <c r="D1370">
        <v>-38361.589999999997</v>
      </c>
    </row>
    <row r="1371" spans="1:4" x14ac:dyDescent="0.25">
      <c r="A1371" s="4">
        <v>44363</v>
      </c>
      <c r="B1371" t="s">
        <v>12</v>
      </c>
      <c r="C1371" t="s">
        <v>21</v>
      </c>
      <c r="D1371">
        <v>-1093.32</v>
      </c>
    </row>
    <row r="1372" spans="1:4" x14ac:dyDescent="0.25">
      <c r="A1372" s="4">
        <v>44364</v>
      </c>
      <c r="B1372" t="s">
        <v>12</v>
      </c>
      <c r="C1372" t="s">
        <v>2177</v>
      </c>
      <c r="D1372">
        <v>0.63</v>
      </c>
    </row>
    <row r="1373" spans="1:4" x14ac:dyDescent="0.25">
      <c r="A1373" s="4">
        <v>44364</v>
      </c>
      <c r="B1373" t="s">
        <v>12</v>
      </c>
      <c r="C1373" t="s">
        <v>15</v>
      </c>
      <c r="D1373">
        <v>-307769.89</v>
      </c>
    </row>
    <row r="1374" spans="1:4" x14ac:dyDescent="0.25">
      <c r="A1374" s="4">
        <v>44364</v>
      </c>
      <c r="B1374" t="s">
        <v>12</v>
      </c>
      <c r="C1374" t="s">
        <v>2138</v>
      </c>
      <c r="D1374">
        <v>-944.82</v>
      </c>
    </row>
    <row r="1375" spans="1:4" x14ac:dyDescent="0.25">
      <c r="A1375" s="4">
        <v>44364</v>
      </c>
      <c r="B1375" t="s">
        <v>12</v>
      </c>
      <c r="C1375" t="s">
        <v>2139</v>
      </c>
      <c r="D1375">
        <v>-54.01</v>
      </c>
    </row>
    <row r="1376" spans="1:4" x14ac:dyDescent="0.25">
      <c r="A1376" s="4">
        <v>44364</v>
      </c>
      <c r="B1376" t="s">
        <v>12</v>
      </c>
      <c r="C1376" t="s">
        <v>16</v>
      </c>
      <c r="D1376">
        <v>-2295.0300000000002</v>
      </c>
    </row>
    <row r="1377" spans="1:4" x14ac:dyDescent="0.25">
      <c r="A1377" s="4">
        <v>44364</v>
      </c>
      <c r="B1377" t="s">
        <v>12</v>
      </c>
      <c r="C1377" t="s">
        <v>2140</v>
      </c>
      <c r="D1377">
        <v>-1361.22</v>
      </c>
    </row>
    <row r="1378" spans="1:4" x14ac:dyDescent="0.25">
      <c r="A1378" s="4">
        <v>44364</v>
      </c>
      <c r="B1378" t="s">
        <v>12</v>
      </c>
      <c r="C1378" t="s">
        <v>2141</v>
      </c>
      <c r="D1378">
        <v>-61.11</v>
      </c>
    </row>
    <row r="1379" spans="1:4" x14ac:dyDescent="0.25">
      <c r="A1379" s="4">
        <v>44364</v>
      </c>
      <c r="B1379" t="s">
        <v>12</v>
      </c>
      <c r="C1379" t="s">
        <v>838</v>
      </c>
      <c r="D1379">
        <v>-165.7</v>
      </c>
    </row>
    <row r="1380" spans="1:4" x14ac:dyDescent="0.25">
      <c r="A1380" s="4">
        <v>44364</v>
      </c>
      <c r="B1380" t="s">
        <v>12</v>
      </c>
      <c r="C1380" t="s">
        <v>2142</v>
      </c>
      <c r="D1380">
        <v>-182.28</v>
      </c>
    </row>
    <row r="1381" spans="1:4" x14ac:dyDescent="0.25">
      <c r="A1381" s="4">
        <v>44364</v>
      </c>
      <c r="B1381" t="s">
        <v>12</v>
      </c>
      <c r="C1381" t="s">
        <v>2175</v>
      </c>
      <c r="D1381">
        <v>-661</v>
      </c>
    </row>
    <row r="1382" spans="1:4" x14ac:dyDescent="0.25">
      <c r="A1382" s="4">
        <v>44364</v>
      </c>
      <c r="B1382" t="s">
        <v>12</v>
      </c>
      <c r="C1382" t="s">
        <v>2144</v>
      </c>
      <c r="D1382">
        <v>476.53</v>
      </c>
    </row>
    <row r="1383" spans="1:4" x14ac:dyDescent="0.25">
      <c r="A1383" s="4">
        <v>44364</v>
      </c>
      <c r="B1383" t="s">
        <v>12</v>
      </c>
      <c r="C1383" t="s">
        <v>2048</v>
      </c>
      <c r="D1383">
        <v>409.27</v>
      </c>
    </row>
    <row r="1384" spans="1:4" x14ac:dyDescent="0.25">
      <c r="A1384" s="4">
        <v>44364</v>
      </c>
      <c r="B1384" t="s">
        <v>12</v>
      </c>
      <c r="C1384" t="s">
        <v>2176</v>
      </c>
      <c r="D1384">
        <v>-94.81</v>
      </c>
    </row>
    <row r="1385" spans="1:4" x14ac:dyDescent="0.25">
      <c r="A1385" s="4">
        <v>44364</v>
      </c>
      <c r="B1385" t="s">
        <v>12</v>
      </c>
      <c r="C1385" t="s">
        <v>2025</v>
      </c>
      <c r="D1385">
        <v>-50967.67</v>
      </c>
    </row>
    <row r="1386" spans="1:4" x14ac:dyDescent="0.25">
      <c r="A1386" s="4">
        <v>44364</v>
      </c>
      <c r="B1386" t="s">
        <v>12</v>
      </c>
      <c r="C1386" t="s">
        <v>2149</v>
      </c>
      <c r="D1386">
        <v>66715.34</v>
      </c>
    </row>
    <row r="1387" spans="1:4" x14ac:dyDescent="0.25">
      <c r="A1387" s="4">
        <v>44364</v>
      </c>
      <c r="B1387" t="s">
        <v>12</v>
      </c>
      <c r="C1387" t="s">
        <v>2172</v>
      </c>
      <c r="D1387">
        <v>112373</v>
      </c>
    </row>
    <row r="1388" spans="1:4" x14ac:dyDescent="0.25">
      <c r="A1388" s="4">
        <v>44364</v>
      </c>
      <c r="B1388" t="s">
        <v>12</v>
      </c>
      <c r="C1388" t="s">
        <v>2021</v>
      </c>
      <c r="D1388">
        <v>-62.78</v>
      </c>
    </row>
    <row r="1389" spans="1:4" x14ac:dyDescent="0.25">
      <c r="A1389" s="4">
        <v>44364</v>
      </c>
      <c r="B1389" t="s">
        <v>12</v>
      </c>
      <c r="C1389" t="s">
        <v>19</v>
      </c>
      <c r="D1389">
        <v>-836.95</v>
      </c>
    </row>
    <row r="1390" spans="1:4" x14ac:dyDescent="0.25">
      <c r="A1390" s="4">
        <v>44364</v>
      </c>
      <c r="B1390" t="s">
        <v>12</v>
      </c>
      <c r="C1390" t="s">
        <v>20</v>
      </c>
      <c r="D1390">
        <v>-41847.410000000003</v>
      </c>
    </row>
    <row r="1391" spans="1:4" x14ac:dyDescent="0.25">
      <c r="A1391" s="4">
        <v>44364</v>
      </c>
      <c r="B1391" t="s">
        <v>12</v>
      </c>
      <c r="C1391" t="s">
        <v>21</v>
      </c>
      <c r="D1391">
        <v>-1192.6600000000001</v>
      </c>
    </row>
    <row r="1392" spans="1:4" x14ac:dyDescent="0.25">
      <c r="A1392" s="4">
        <v>44365</v>
      </c>
      <c r="B1392" t="s">
        <v>12</v>
      </c>
      <c r="C1392" t="s">
        <v>2177</v>
      </c>
      <c r="D1392">
        <v>0.63</v>
      </c>
    </row>
    <row r="1393" spans="1:4" x14ac:dyDescent="0.25">
      <c r="A1393" s="4">
        <v>44365</v>
      </c>
      <c r="B1393" t="s">
        <v>12</v>
      </c>
      <c r="C1393" t="s">
        <v>2178</v>
      </c>
      <c r="D1393">
        <v>0.76</v>
      </c>
    </row>
    <row r="1394" spans="1:4" x14ac:dyDescent="0.25">
      <c r="A1394" s="4">
        <v>44365</v>
      </c>
      <c r="B1394" t="s">
        <v>12</v>
      </c>
      <c r="C1394" t="s">
        <v>23</v>
      </c>
      <c r="D1394">
        <v>-307769.89</v>
      </c>
    </row>
    <row r="1395" spans="1:4" x14ac:dyDescent="0.25">
      <c r="A1395" s="4">
        <v>44365</v>
      </c>
      <c r="B1395" t="s">
        <v>12</v>
      </c>
      <c r="C1395" t="s">
        <v>15</v>
      </c>
      <c r="D1395">
        <v>-20843.98</v>
      </c>
    </row>
    <row r="1396" spans="1:4" x14ac:dyDescent="0.25">
      <c r="A1396" s="4">
        <v>44365</v>
      </c>
      <c r="B1396" t="s">
        <v>12</v>
      </c>
      <c r="C1396" t="s">
        <v>2138</v>
      </c>
      <c r="D1396">
        <v>-1993.54</v>
      </c>
    </row>
    <row r="1397" spans="1:4" x14ac:dyDescent="0.25">
      <c r="A1397" s="4">
        <v>44365</v>
      </c>
      <c r="B1397" t="s">
        <v>12</v>
      </c>
      <c r="C1397" t="s">
        <v>2139</v>
      </c>
      <c r="D1397">
        <v>-54.01</v>
      </c>
    </row>
    <row r="1398" spans="1:4" x14ac:dyDescent="0.25">
      <c r="A1398" s="4">
        <v>44365</v>
      </c>
      <c r="B1398" t="s">
        <v>12</v>
      </c>
      <c r="C1398" t="s">
        <v>16</v>
      </c>
      <c r="D1398">
        <v>-2327.35</v>
      </c>
    </row>
    <row r="1399" spans="1:4" x14ac:dyDescent="0.25">
      <c r="A1399" s="4">
        <v>44365</v>
      </c>
      <c r="B1399" t="s">
        <v>12</v>
      </c>
      <c r="C1399" t="s">
        <v>2140</v>
      </c>
      <c r="D1399">
        <v>-1474.66</v>
      </c>
    </row>
    <row r="1400" spans="1:4" x14ac:dyDescent="0.25">
      <c r="A1400" s="4">
        <v>44365</v>
      </c>
      <c r="B1400" t="s">
        <v>12</v>
      </c>
      <c r="C1400" t="s">
        <v>2141</v>
      </c>
      <c r="D1400">
        <v>-66.209999999999994</v>
      </c>
    </row>
    <row r="1401" spans="1:4" x14ac:dyDescent="0.25">
      <c r="A1401" s="4">
        <v>44365</v>
      </c>
      <c r="B1401" t="s">
        <v>12</v>
      </c>
      <c r="C1401" t="s">
        <v>838</v>
      </c>
      <c r="D1401">
        <v>-165.7</v>
      </c>
    </row>
    <row r="1402" spans="1:4" x14ac:dyDescent="0.25">
      <c r="A1402" s="4">
        <v>44365</v>
      </c>
      <c r="B1402" t="s">
        <v>12</v>
      </c>
      <c r="C1402" t="s">
        <v>2142</v>
      </c>
      <c r="D1402">
        <v>-197.47</v>
      </c>
    </row>
    <row r="1403" spans="1:4" x14ac:dyDescent="0.25">
      <c r="A1403" s="4">
        <v>44365</v>
      </c>
      <c r="B1403" t="s">
        <v>12</v>
      </c>
      <c r="C1403" t="s">
        <v>2175</v>
      </c>
      <c r="D1403">
        <v>-661</v>
      </c>
    </row>
    <row r="1404" spans="1:4" x14ac:dyDescent="0.25">
      <c r="A1404" s="4">
        <v>44365</v>
      </c>
      <c r="B1404" t="s">
        <v>12</v>
      </c>
      <c r="C1404" t="s">
        <v>2144</v>
      </c>
      <c r="D1404">
        <v>461.16</v>
      </c>
    </row>
    <row r="1405" spans="1:4" x14ac:dyDescent="0.25">
      <c r="A1405" s="4">
        <v>44365</v>
      </c>
      <c r="B1405" t="s">
        <v>12</v>
      </c>
      <c r="C1405" t="s">
        <v>2048</v>
      </c>
      <c r="D1405">
        <v>363.8</v>
      </c>
    </row>
    <row r="1406" spans="1:4" x14ac:dyDescent="0.25">
      <c r="A1406" s="4">
        <v>44365</v>
      </c>
      <c r="B1406" t="s">
        <v>12</v>
      </c>
      <c r="C1406" t="s">
        <v>2176</v>
      </c>
      <c r="D1406">
        <v>-94.81</v>
      </c>
    </row>
    <row r="1407" spans="1:4" x14ac:dyDescent="0.25">
      <c r="A1407" s="4">
        <v>44365</v>
      </c>
      <c r="B1407" t="s">
        <v>12</v>
      </c>
      <c r="C1407" t="s">
        <v>2025</v>
      </c>
      <c r="D1407">
        <v>-33384.1</v>
      </c>
    </row>
    <row r="1408" spans="1:4" x14ac:dyDescent="0.25">
      <c r="A1408" s="4">
        <v>44365</v>
      </c>
      <c r="B1408" t="s">
        <v>12</v>
      </c>
      <c r="C1408" t="s">
        <v>2149</v>
      </c>
      <c r="D1408">
        <v>66715.34</v>
      </c>
    </row>
    <row r="1409" spans="1:4" x14ac:dyDescent="0.25">
      <c r="A1409" s="4">
        <v>44365</v>
      </c>
      <c r="B1409" t="s">
        <v>12</v>
      </c>
      <c r="C1409" t="s">
        <v>2021</v>
      </c>
      <c r="D1409">
        <v>-67.98</v>
      </c>
    </row>
    <row r="1410" spans="1:4" x14ac:dyDescent="0.25">
      <c r="A1410" s="4">
        <v>44365</v>
      </c>
      <c r="B1410" t="s">
        <v>12</v>
      </c>
      <c r="C1410" t="s">
        <v>19</v>
      </c>
      <c r="D1410">
        <v>-906.38</v>
      </c>
    </row>
    <row r="1411" spans="1:4" x14ac:dyDescent="0.25">
      <c r="A1411" s="4">
        <v>44365</v>
      </c>
      <c r="B1411" t="s">
        <v>12</v>
      </c>
      <c r="C1411" t="s">
        <v>20</v>
      </c>
      <c r="D1411">
        <v>-45318.68</v>
      </c>
    </row>
    <row r="1412" spans="1:4" x14ac:dyDescent="0.25">
      <c r="A1412" s="4">
        <v>44365</v>
      </c>
      <c r="B1412" t="s">
        <v>12</v>
      </c>
      <c r="C1412" t="s">
        <v>21</v>
      </c>
      <c r="D1412">
        <v>-1291.5999999999999</v>
      </c>
    </row>
    <row r="1413" spans="1:4" x14ac:dyDescent="0.25">
      <c r="A1413" s="4">
        <v>44368</v>
      </c>
      <c r="B1413" t="s">
        <v>12</v>
      </c>
      <c r="C1413" t="s">
        <v>2178</v>
      </c>
      <c r="D1413">
        <v>0.76</v>
      </c>
    </row>
    <row r="1414" spans="1:4" x14ac:dyDescent="0.25">
      <c r="A1414" s="4">
        <v>44368</v>
      </c>
      <c r="B1414" t="s">
        <v>12</v>
      </c>
      <c r="C1414" t="s">
        <v>2179</v>
      </c>
      <c r="D1414">
        <v>0.77</v>
      </c>
    </row>
    <row r="1415" spans="1:4" x14ac:dyDescent="0.25">
      <c r="A1415" s="4">
        <v>44368</v>
      </c>
      <c r="B1415" t="s">
        <v>12</v>
      </c>
      <c r="C1415" t="s">
        <v>23</v>
      </c>
      <c r="D1415">
        <v>-20843.98</v>
      </c>
    </row>
    <row r="1416" spans="1:4" x14ac:dyDescent="0.25">
      <c r="A1416" s="4">
        <v>44368</v>
      </c>
      <c r="B1416" t="s">
        <v>12</v>
      </c>
      <c r="C1416" t="s">
        <v>15</v>
      </c>
      <c r="D1416">
        <v>-20846.55</v>
      </c>
    </row>
    <row r="1417" spans="1:4" x14ac:dyDescent="0.25">
      <c r="A1417" s="4">
        <v>44368</v>
      </c>
      <c r="B1417" t="s">
        <v>12</v>
      </c>
      <c r="C1417" t="s">
        <v>2139</v>
      </c>
      <c r="D1417">
        <v>-54.01</v>
      </c>
    </row>
    <row r="1418" spans="1:4" x14ac:dyDescent="0.25">
      <c r="A1418" s="4">
        <v>44368</v>
      </c>
      <c r="B1418" t="s">
        <v>12</v>
      </c>
      <c r="C1418" t="s">
        <v>16</v>
      </c>
      <c r="D1418">
        <v>-2359.6799999999998</v>
      </c>
    </row>
    <row r="1419" spans="1:4" x14ac:dyDescent="0.25">
      <c r="A1419" s="4">
        <v>44368</v>
      </c>
      <c r="B1419" t="s">
        <v>12</v>
      </c>
      <c r="C1419" t="s">
        <v>2140</v>
      </c>
      <c r="D1419">
        <v>-1588.09</v>
      </c>
    </row>
    <row r="1420" spans="1:4" x14ac:dyDescent="0.25">
      <c r="A1420" s="4">
        <v>44368</v>
      </c>
      <c r="B1420" t="s">
        <v>12</v>
      </c>
      <c r="C1420" t="s">
        <v>2141</v>
      </c>
      <c r="D1420">
        <v>-71.3</v>
      </c>
    </row>
    <row r="1421" spans="1:4" x14ac:dyDescent="0.25">
      <c r="A1421" s="4">
        <v>44368</v>
      </c>
      <c r="B1421" t="s">
        <v>12</v>
      </c>
      <c r="C1421" t="s">
        <v>838</v>
      </c>
      <c r="D1421">
        <v>-165.7</v>
      </c>
    </row>
    <row r="1422" spans="1:4" x14ac:dyDescent="0.25">
      <c r="A1422" s="4">
        <v>44368</v>
      </c>
      <c r="B1422" t="s">
        <v>12</v>
      </c>
      <c r="C1422" t="s">
        <v>2142</v>
      </c>
      <c r="D1422">
        <v>-212.66</v>
      </c>
    </row>
    <row r="1423" spans="1:4" x14ac:dyDescent="0.25">
      <c r="A1423" s="4">
        <v>44368</v>
      </c>
      <c r="B1423" t="s">
        <v>12</v>
      </c>
      <c r="C1423" t="s">
        <v>2144</v>
      </c>
      <c r="D1423">
        <v>445.79</v>
      </c>
    </row>
    <row r="1424" spans="1:4" x14ac:dyDescent="0.25">
      <c r="A1424" s="4">
        <v>44368</v>
      </c>
      <c r="B1424" t="s">
        <v>12</v>
      </c>
      <c r="C1424" t="s">
        <v>2048</v>
      </c>
      <c r="D1424">
        <v>318.32</v>
      </c>
    </row>
    <row r="1425" spans="1:4" x14ac:dyDescent="0.25">
      <c r="A1425" s="4">
        <v>44368</v>
      </c>
      <c r="B1425" t="s">
        <v>12</v>
      </c>
      <c r="C1425" t="s">
        <v>2176</v>
      </c>
      <c r="D1425">
        <v>-94.81</v>
      </c>
    </row>
    <row r="1426" spans="1:4" x14ac:dyDescent="0.25">
      <c r="A1426" s="4">
        <v>44368</v>
      </c>
      <c r="B1426" t="s">
        <v>12</v>
      </c>
      <c r="C1426" t="s">
        <v>2025</v>
      </c>
      <c r="D1426">
        <v>-76521.87</v>
      </c>
    </row>
    <row r="1427" spans="1:4" x14ac:dyDescent="0.25">
      <c r="A1427" s="4">
        <v>44368</v>
      </c>
      <c r="B1427" t="s">
        <v>12</v>
      </c>
      <c r="C1427" t="s">
        <v>2149</v>
      </c>
      <c r="D1427">
        <v>66715.34</v>
      </c>
    </row>
    <row r="1428" spans="1:4" x14ac:dyDescent="0.25">
      <c r="A1428" s="4">
        <v>44368</v>
      </c>
      <c r="B1428" t="s">
        <v>12</v>
      </c>
      <c r="C1428" t="s">
        <v>2180</v>
      </c>
      <c r="D1428">
        <v>21924.48</v>
      </c>
    </row>
    <row r="1429" spans="1:4" x14ac:dyDescent="0.25">
      <c r="A1429" s="4">
        <v>44368</v>
      </c>
      <c r="B1429" t="s">
        <v>12</v>
      </c>
      <c r="C1429" t="s">
        <v>2021</v>
      </c>
      <c r="D1429">
        <v>-73.19</v>
      </c>
    </row>
    <row r="1430" spans="1:4" x14ac:dyDescent="0.25">
      <c r="A1430" s="4">
        <v>44368</v>
      </c>
      <c r="B1430" t="s">
        <v>12</v>
      </c>
      <c r="C1430" t="s">
        <v>19</v>
      </c>
      <c r="D1430">
        <v>-975.78</v>
      </c>
    </row>
    <row r="1431" spans="1:4" x14ac:dyDescent="0.25">
      <c r="A1431" s="4">
        <v>44368</v>
      </c>
      <c r="B1431" t="s">
        <v>12</v>
      </c>
      <c r="C1431" t="s">
        <v>20</v>
      </c>
      <c r="D1431">
        <v>-48788.88</v>
      </c>
    </row>
    <row r="1432" spans="1:4" x14ac:dyDescent="0.25">
      <c r="A1432" s="4">
        <v>44368</v>
      </c>
      <c r="B1432" t="s">
        <v>12</v>
      </c>
      <c r="C1432" t="s">
        <v>21</v>
      </c>
      <c r="D1432">
        <v>-1390.5</v>
      </c>
    </row>
    <row r="1433" spans="1:4" x14ac:dyDescent="0.25">
      <c r="A1433" s="4">
        <v>44369</v>
      </c>
      <c r="B1433" t="s">
        <v>12</v>
      </c>
      <c r="C1433" t="s">
        <v>2179</v>
      </c>
      <c r="D1433">
        <v>0.77</v>
      </c>
    </row>
    <row r="1434" spans="1:4" x14ac:dyDescent="0.25">
      <c r="A1434" s="4">
        <v>44369</v>
      </c>
      <c r="B1434" t="s">
        <v>12</v>
      </c>
      <c r="C1434" t="s">
        <v>836</v>
      </c>
      <c r="D1434">
        <v>-199.67</v>
      </c>
    </row>
    <row r="1435" spans="1:4" x14ac:dyDescent="0.25">
      <c r="A1435" s="4">
        <v>44369</v>
      </c>
      <c r="B1435" t="s">
        <v>12</v>
      </c>
      <c r="C1435" t="s">
        <v>23</v>
      </c>
      <c r="D1435">
        <v>-20846.55</v>
      </c>
    </row>
    <row r="1436" spans="1:4" x14ac:dyDescent="0.25">
      <c r="A1436" s="4">
        <v>44369</v>
      </c>
      <c r="B1436" t="s">
        <v>12</v>
      </c>
      <c r="C1436" t="s">
        <v>15</v>
      </c>
      <c r="D1436">
        <v>-10003816.939999999</v>
      </c>
    </row>
    <row r="1437" spans="1:4" x14ac:dyDescent="0.25">
      <c r="A1437" s="4">
        <v>44369</v>
      </c>
      <c r="B1437" t="s">
        <v>12</v>
      </c>
      <c r="C1437" t="s">
        <v>2139</v>
      </c>
      <c r="D1437">
        <v>-99.47</v>
      </c>
    </row>
    <row r="1438" spans="1:4" x14ac:dyDescent="0.25">
      <c r="A1438" s="4">
        <v>44369</v>
      </c>
      <c r="B1438" t="s">
        <v>12</v>
      </c>
      <c r="C1438" t="s">
        <v>16</v>
      </c>
      <c r="D1438">
        <v>-2392</v>
      </c>
    </row>
    <row r="1439" spans="1:4" x14ac:dyDescent="0.25">
      <c r="A1439" s="4">
        <v>44369</v>
      </c>
      <c r="B1439" t="s">
        <v>12</v>
      </c>
      <c r="C1439" t="s">
        <v>2140</v>
      </c>
      <c r="D1439">
        <v>-1701.53</v>
      </c>
    </row>
    <row r="1440" spans="1:4" x14ac:dyDescent="0.25">
      <c r="A1440" s="4">
        <v>44369</v>
      </c>
      <c r="B1440" t="s">
        <v>12</v>
      </c>
      <c r="C1440" t="s">
        <v>2141</v>
      </c>
      <c r="D1440">
        <v>-76.39</v>
      </c>
    </row>
    <row r="1441" spans="1:4" x14ac:dyDescent="0.25">
      <c r="A1441" s="4">
        <v>44369</v>
      </c>
      <c r="B1441" t="s">
        <v>12</v>
      </c>
      <c r="C1441" t="s">
        <v>838</v>
      </c>
      <c r="D1441">
        <v>-165.7</v>
      </c>
    </row>
    <row r="1442" spans="1:4" x14ac:dyDescent="0.25">
      <c r="A1442" s="4">
        <v>44369</v>
      </c>
      <c r="B1442" t="s">
        <v>12</v>
      </c>
      <c r="C1442" t="s">
        <v>2142</v>
      </c>
      <c r="D1442">
        <v>-227.85</v>
      </c>
    </row>
    <row r="1443" spans="1:4" x14ac:dyDescent="0.25">
      <c r="A1443" s="4">
        <v>44369</v>
      </c>
      <c r="B1443" t="s">
        <v>12</v>
      </c>
      <c r="C1443" t="s">
        <v>2144</v>
      </c>
      <c r="D1443">
        <v>430.42</v>
      </c>
    </row>
    <row r="1444" spans="1:4" x14ac:dyDescent="0.25">
      <c r="A1444" s="4">
        <v>44369</v>
      </c>
      <c r="B1444" t="s">
        <v>12</v>
      </c>
      <c r="C1444" t="s">
        <v>2048</v>
      </c>
      <c r="D1444">
        <v>272.85000000000002</v>
      </c>
    </row>
    <row r="1445" spans="1:4" x14ac:dyDescent="0.25">
      <c r="A1445" s="4">
        <v>44369</v>
      </c>
      <c r="B1445" t="s">
        <v>12</v>
      </c>
      <c r="C1445" t="s">
        <v>2176</v>
      </c>
      <c r="D1445">
        <v>-94.81</v>
      </c>
    </row>
    <row r="1446" spans="1:4" x14ac:dyDescent="0.25">
      <c r="A1446" s="4">
        <v>44369</v>
      </c>
      <c r="B1446" t="s">
        <v>12</v>
      </c>
      <c r="C1446" t="s">
        <v>2025</v>
      </c>
      <c r="D1446">
        <v>-8666.76</v>
      </c>
    </row>
    <row r="1447" spans="1:4" x14ac:dyDescent="0.25">
      <c r="A1447" s="4">
        <v>44369</v>
      </c>
      <c r="B1447" t="s">
        <v>12</v>
      </c>
      <c r="C1447" t="s">
        <v>2180</v>
      </c>
      <c r="D1447">
        <v>21924.48</v>
      </c>
    </row>
    <row r="1448" spans="1:4" x14ac:dyDescent="0.25">
      <c r="A1448" s="4">
        <v>44369</v>
      </c>
      <c r="B1448" t="s">
        <v>12</v>
      </c>
      <c r="C1448" t="s">
        <v>2021</v>
      </c>
      <c r="D1448">
        <v>-78.790000000000006</v>
      </c>
    </row>
    <row r="1449" spans="1:4" x14ac:dyDescent="0.25">
      <c r="A1449" s="4">
        <v>44369</v>
      </c>
      <c r="B1449" t="s">
        <v>12</v>
      </c>
      <c r="C1449" t="s">
        <v>19</v>
      </c>
      <c r="D1449">
        <v>-1050.3900000000001</v>
      </c>
    </row>
    <row r="1450" spans="1:4" x14ac:dyDescent="0.25">
      <c r="A1450" s="4">
        <v>44369</v>
      </c>
      <c r="B1450" t="s">
        <v>12</v>
      </c>
      <c r="C1450" t="s">
        <v>20</v>
      </c>
      <c r="D1450">
        <v>-52519.49</v>
      </c>
    </row>
    <row r="1451" spans="1:4" x14ac:dyDescent="0.25">
      <c r="A1451" s="4">
        <v>44369</v>
      </c>
      <c r="B1451" t="s">
        <v>12</v>
      </c>
      <c r="C1451" t="s">
        <v>21</v>
      </c>
      <c r="D1451">
        <v>-1496.82</v>
      </c>
    </row>
    <row r="1452" spans="1:4" x14ac:dyDescent="0.25">
      <c r="A1452" s="4">
        <v>44370</v>
      </c>
      <c r="B1452" t="s">
        <v>12</v>
      </c>
      <c r="C1452" t="s">
        <v>2181</v>
      </c>
      <c r="D1452">
        <v>0.77</v>
      </c>
    </row>
    <row r="1453" spans="1:4" x14ac:dyDescent="0.25">
      <c r="A1453" s="4">
        <v>44370</v>
      </c>
      <c r="B1453" t="s">
        <v>12</v>
      </c>
      <c r="C1453" t="s">
        <v>836</v>
      </c>
      <c r="D1453">
        <v>-199.67</v>
      </c>
    </row>
    <row r="1454" spans="1:4" x14ac:dyDescent="0.25">
      <c r="A1454" s="4">
        <v>44370</v>
      </c>
      <c r="B1454" t="s">
        <v>12</v>
      </c>
      <c r="C1454" t="s">
        <v>23</v>
      </c>
      <c r="D1454">
        <v>-10003816.939999999</v>
      </c>
    </row>
    <row r="1455" spans="1:4" x14ac:dyDescent="0.25">
      <c r="A1455" s="4">
        <v>44370</v>
      </c>
      <c r="B1455" t="s">
        <v>12</v>
      </c>
      <c r="C1455" t="s">
        <v>2139</v>
      </c>
      <c r="D1455">
        <v>-99.47</v>
      </c>
    </row>
    <row r="1456" spans="1:4" x14ac:dyDescent="0.25">
      <c r="A1456" s="4">
        <v>44370</v>
      </c>
      <c r="B1456" t="s">
        <v>12</v>
      </c>
      <c r="C1456" t="s">
        <v>16</v>
      </c>
      <c r="D1456">
        <v>-2424.3200000000002</v>
      </c>
    </row>
    <row r="1457" spans="1:4" x14ac:dyDescent="0.25">
      <c r="A1457" s="4">
        <v>44370</v>
      </c>
      <c r="B1457" t="s">
        <v>12</v>
      </c>
      <c r="C1457" t="s">
        <v>2140</v>
      </c>
      <c r="D1457">
        <v>-1814.96</v>
      </c>
    </row>
    <row r="1458" spans="1:4" x14ac:dyDescent="0.25">
      <c r="A1458" s="4">
        <v>44370</v>
      </c>
      <c r="B1458" t="s">
        <v>12</v>
      </c>
      <c r="C1458" t="s">
        <v>2141</v>
      </c>
      <c r="D1458">
        <v>-81.489999999999995</v>
      </c>
    </row>
    <row r="1459" spans="1:4" x14ac:dyDescent="0.25">
      <c r="A1459" s="4">
        <v>44370</v>
      </c>
      <c r="B1459" t="s">
        <v>12</v>
      </c>
      <c r="C1459" t="s">
        <v>838</v>
      </c>
      <c r="D1459">
        <v>-165.7</v>
      </c>
    </row>
    <row r="1460" spans="1:4" x14ac:dyDescent="0.25">
      <c r="A1460" s="4">
        <v>44370</v>
      </c>
      <c r="B1460" t="s">
        <v>12</v>
      </c>
      <c r="C1460" t="s">
        <v>2142</v>
      </c>
      <c r="D1460">
        <v>-243.04</v>
      </c>
    </row>
    <row r="1461" spans="1:4" x14ac:dyDescent="0.25">
      <c r="A1461" s="4">
        <v>44370</v>
      </c>
      <c r="B1461" t="s">
        <v>12</v>
      </c>
      <c r="C1461" t="s">
        <v>2144</v>
      </c>
      <c r="D1461">
        <v>415.05</v>
      </c>
    </row>
    <row r="1462" spans="1:4" x14ac:dyDescent="0.25">
      <c r="A1462" s="4">
        <v>44370</v>
      </c>
      <c r="B1462" t="s">
        <v>12</v>
      </c>
      <c r="C1462" t="s">
        <v>2048</v>
      </c>
      <c r="D1462">
        <v>227.37</v>
      </c>
    </row>
    <row r="1463" spans="1:4" x14ac:dyDescent="0.25">
      <c r="A1463" s="4">
        <v>44370</v>
      </c>
      <c r="B1463" t="s">
        <v>12</v>
      </c>
      <c r="C1463" t="s">
        <v>2176</v>
      </c>
      <c r="D1463">
        <v>-94.81</v>
      </c>
    </row>
    <row r="1464" spans="1:4" x14ac:dyDescent="0.25">
      <c r="A1464" s="4">
        <v>44370</v>
      </c>
      <c r="B1464" t="s">
        <v>12</v>
      </c>
      <c r="C1464" t="s">
        <v>2180</v>
      </c>
      <c r="D1464">
        <v>21924.48</v>
      </c>
    </row>
    <row r="1465" spans="1:4" x14ac:dyDescent="0.25">
      <c r="A1465" s="4">
        <v>44370</v>
      </c>
      <c r="B1465" t="s">
        <v>12</v>
      </c>
      <c r="C1465" t="s">
        <v>2021</v>
      </c>
      <c r="D1465">
        <v>-84.35</v>
      </c>
    </row>
    <row r="1466" spans="1:4" x14ac:dyDescent="0.25">
      <c r="A1466" s="4">
        <v>44370</v>
      </c>
      <c r="B1466" t="s">
        <v>12</v>
      </c>
      <c r="C1466" t="s">
        <v>19</v>
      </c>
      <c r="D1466">
        <v>-1124.6400000000001</v>
      </c>
    </row>
    <row r="1467" spans="1:4" x14ac:dyDescent="0.25">
      <c r="A1467" s="4">
        <v>44370</v>
      </c>
      <c r="B1467" t="s">
        <v>12</v>
      </c>
      <c r="C1467" t="s">
        <v>20</v>
      </c>
      <c r="D1467">
        <v>-56232.19</v>
      </c>
    </row>
    <row r="1468" spans="1:4" x14ac:dyDescent="0.25">
      <c r="A1468" s="4">
        <v>44370</v>
      </c>
      <c r="B1468" t="s">
        <v>12</v>
      </c>
      <c r="C1468" t="s">
        <v>21</v>
      </c>
      <c r="D1468">
        <v>-1602.64</v>
      </c>
    </row>
    <row r="1469" spans="1:4" x14ac:dyDescent="0.25">
      <c r="A1469" s="4">
        <v>44371</v>
      </c>
      <c r="B1469" t="s">
        <v>12</v>
      </c>
      <c r="C1469" t="s">
        <v>836</v>
      </c>
      <c r="D1469">
        <v>-199.67</v>
      </c>
    </row>
    <row r="1470" spans="1:4" x14ac:dyDescent="0.25">
      <c r="A1470" s="4">
        <v>44371</v>
      </c>
      <c r="B1470" t="s">
        <v>12</v>
      </c>
      <c r="C1470" t="s">
        <v>2139</v>
      </c>
      <c r="D1470">
        <v>-99.47</v>
      </c>
    </row>
    <row r="1471" spans="1:4" x14ac:dyDescent="0.25">
      <c r="A1471" s="4">
        <v>44371</v>
      </c>
      <c r="B1471" t="s">
        <v>12</v>
      </c>
      <c r="C1471" t="s">
        <v>16</v>
      </c>
      <c r="D1471">
        <v>-2456.65</v>
      </c>
    </row>
    <row r="1472" spans="1:4" x14ac:dyDescent="0.25">
      <c r="A1472" s="4">
        <v>44371</v>
      </c>
      <c r="B1472" t="s">
        <v>12</v>
      </c>
      <c r="C1472" t="s">
        <v>2140</v>
      </c>
      <c r="D1472">
        <v>-1928.4</v>
      </c>
    </row>
    <row r="1473" spans="1:4" x14ac:dyDescent="0.25">
      <c r="A1473" s="4">
        <v>44371</v>
      </c>
      <c r="B1473" t="s">
        <v>12</v>
      </c>
      <c r="C1473" t="s">
        <v>2141</v>
      </c>
      <c r="D1473">
        <v>-86.58</v>
      </c>
    </row>
    <row r="1474" spans="1:4" x14ac:dyDescent="0.25">
      <c r="A1474" s="4">
        <v>44371</v>
      </c>
      <c r="B1474" t="s">
        <v>12</v>
      </c>
      <c r="C1474" t="s">
        <v>838</v>
      </c>
      <c r="D1474">
        <v>-165.7</v>
      </c>
    </row>
    <row r="1475" spans="1:4" x14ac:dyDescent="0.25">
      <c r="A1475" s="4">
        <v>44371</v>
      </c>
      <c r="B1475" t="s">
        <v>12</v>
      </c>
      <c r="C1475" t="s">
        <v>2142</v>
      </c>
      <c r="D1475">
        <v>-258.23</v>
      </c>
    </row>
    <row r="1476" spans="1:4" x14ac:dyDescent="0.25">
      <c r="A1476" s="4">
        <v>44371</v>
      </c>
      <c r="B1476" t="s">
        <v>12</v>
      </c>
      <c r="C1476" t="s">
        <v>2144</v>
      </c>
      <c r="D1476">
        <v>399.67</v>
      </c>
    </row>
    <row r="1477" spans="1:4" x14ac:dyDescent="0.25">
      <c r="A1477" s="4">
        <v>44371</v>
      </c>
      <c r="B1477" t="s">
        <v>12</v>
      </c>
      <c r="C1477" t="s">
        <v>2048</v>
      </c>
      <c r="D1477">
        <v>181.9</v>
      </c>
    </row>
    <row r="1478" spans="1:4" x14ac:dyDescent="0.25">
      <c r="A1478" s="4">
        <v>44371</v>
      </c>
      <c r="B1478" t="s">
        <v>12</v>
      </c>
      <c r="C1478" t="s">
        <v>2176</v>
      </c>
      <c r="D1478">
        <v>-94.81</v>
      </c>
    </row>
    <row r="1479" spans="1:4" x14ac:dyDescent="0.25">
      <c r="A1479" s="4">
        <v>44371</v>
      </c>
      <c r="B1479" t="s">
        <v>12</v>
      </c>
      <c r="C1479" t="s">
        <v>2180</v>
      </c>
      <c r="D1479">
        <v>21924.48</v>
      </c>
    </row>
    <row r="1480" spans="1:4" x14ac:dyDescent="0.25">
      <c r="A1480" s="4">
        <v>44371</v>
      </c>
      <c r="B1480" t="s">
        <v>12</v>
      </c>
      <c r="C1480" t="s">
        <v>2021</v>
      </c>
      <c r="D1480">
        <v>-89.88</v>
      </c>
    </row>
    <row r="1481" spans="1:4" x14ac:dyDescent="0.25">
      <c r="A1481" s="4">
        <v>44371</v>
      </c>
      <c r="B1481" t="s">
        <v>12</v>
      </c>
      <c r="C1481" t="s">
        <v>19</v>
      </c>
      <c r="D1481">
        <v>-1198.31</v>
      </c>
    </row>
    <row r="1482" spans="1:4" x14ac:dyDescent="0.25">
      <c r="A1482" s="4">
        <v>44371</v>
      </c>
      <c r="B1482" t="s">
        <v>12</v>
      </c>
      <c r="C1482" t="s">
        <v>20</v>
      </c>
      <c r="D1482">
        <v>-59915.81</v>
      </c>
    </row>
    <row r="1483" spans="1:4" x14ac:dyDescent="0.25">
      <c r="A1483" s="4">
        <v>44371</v>
      </c>
      <c r="B1483" t="s">
        <v>12</v>
      </c>
      <c r="C1483" t="s">
        <v>21</v>
      </c>
      <c r="D1483">
        <v>-1707.62</v>
      </c>
    </row>
    <row r="1484" spans="1:4" x14ac:dyDescent="0.25">
      <c r="A1484" s="4">
        <v>44372</v>
      </c>
      <c r="B1484" t="s">
        <v>12</v>
      </c>
      <c r="C1484" t="s">
        <v>16</v>
      </c>
      <c r="D1484">
        <v>-2488.9699999999998</v>
      </c>
    </row>
    <row r="1485" spans="1:4" x14ac:dyDescent="0.25">
      <c r="A1485" s="4">
        <v>44372</v>
      </c>
      <c r="B1485" t="s">
        <v>12</v>
      </c>
      <c r="C1485" t="s">
        <v>2140</v>
      </c>
      <c r="D1485">
        <v>-2041.83</v>
      </c>
    </row>
    <row r="1486" spans="1:4" x14ac:dyDescent="0.25">
      <c r="A1486" s="4">
        <v>44372</v>
      </c>
      <c r="B1486" t="s">
        <v>12</v>
      </c>
      <c r="C1486" t="s">
        <v>2141</v>
      </c>
      <c r="D1486">
        <v>-91.67</v>
      </c>
    </row>
    <row r="1487" spans="1:4" x14ac:dyDescent="0.25">
      <c r="A1487" s="4">
        <v>44372</v>
      </c>
      <c r="B1487" t="s">
        <v>12</v>
      </c>
      <c r="C1487" t="s">
        <v>2142</v>
      </c>
      <c r="D1487">
        <v>-273.42</v>
      </c>
    </row>
    <row r="1488" spans="1:4" x14ac:dyDescent="0.25">
      <c r="A1488" s="4">
        <v>44372</v>
      </c>
      <c r="B1488" t="s">
        <v>12</v>
      </c>
      <c r="C1488" t="s">
        <v>2144</v>
      </c>
      <c r="D1488">
        <v>384.3</v>
      </c>
    </row>
    <row r="1489" spans="1:4" x14ac:dyDescent="0.25">
      <c r="A1489" s="4">
        <v>44372</v>
      </c>
      <c r="B1489" t="s">
        <v>12</v>
      </c>
      <c r="C1489" t="s">
        <v>2048</v>
      </c>
      <c r="D1489">
        <v>136.41999999999999</v>
      </c>
    </row>
    <row r="1490" spans="1:4" x14ac:dyDescent="0.25">
      <c r="A1490" s="4">
        <v>44372</v>
      </c>
      <c r="B1490" t="s">
        <v>12</v>
      </c>
      <c r="C1490" t="s">
        <v>2176</v>
      </c>
      <c r="D1490">
        <v>-94.81</v>
      </c>
    </row>
    <row r="1491" spans="1:4" x14ac:dyDescent="0.25">
      <c r="A1491" s="4">
        <v>44372</v>
      </c>
      <c r="B1491" t="s">
        <v>12</v>
      </c>
      <c r="C1491" t="s">
        <v>2021</v>
      </c>
      <c r="D1491">
        <v>-95.42</v>
      </c>
    </row>
    <row r="1492" spans="1:4" x14ac:dyDescent="0.25">
      <c r="A1492" s="4">
        <v>44372</v>
      </c>
      <c r="B1492" t="s">
        <v>12</v>
      </c>
      <c r="C1492" t="s">
        <v>19</v>
      </c>
      <c r="D1492">
        <v>-1272.18</v>
      </c>
    </row>
    <row r="1493" spans="1:4" x14ac:dyDescent="0.25">
      <c r="A1493" s="4">
        <v>44372</v>
      </c>
      <c r="B1493" t="s">
        <v>12</v>
      </c>
      <c r="C1493" t="s">
        <v>20</v>
      </c>
      <c r="D1493">
        <v>-63609.33</v>
      </c>
    </row>
    <row r="1494" spans="1:4" x14ac:dyDescent="0.25">
      <c r="A1494" s="4">
        <v>44372</v>
      </c>
      <c r="B1494" t="s">
        <v>12</v>
      </c>
      <c r="C1494" t="s">
        <v>21</v>
      </c>
      <c r="D1494">
        <v>-1812.89</v>
      </c>
    </row>
    <row r="1495" spans="1:4" x14ac:dyDescent="0.25">
      <c r="A1495" s="4">
        <v>44375</v>
      </c>
      <c r="B1495" t="s">
        <v>12</v>
      </c>
      <c r="C1495" t="s">
        <v>16</v>
      </c>
      <c r="D1495">
        <v>-2521.3000000000002</v>
      </c>
    </row>
    <row r="1496" spans="1:4" x14ac:dyDescent="0.25">
      <c r="A1496" s="4">
        <v>44375</v>
      </c>
      <c r="B1496" t="s">
        <v>12</v>
      </c>
      <c r="C1496" t="s">
        <v>2140</v>
      </c>
      <c r="D1496">
        <v>-2155.27</v>
      </c>
    </row>
    <row r="1497" spans="1:4" x14ac:dyDescent="0.25">
      <c r="A1497" s="4">
        <v>44375</v>
      </c>
      <c r="B1497" t="s">
        <v>12</v>
      </c>
      <c r="C1497" t="s">
        <v>2141</v>
      </c>
      <c r="D1497">
        <v>-96.76</v>
      </c>
    </row>
    <row r="1498" spans="1:4" x14ac:dyDescent="0.25">
      <c r="A1498" s="4">
        <v>44375</v>
      </c>
      <c r="B1498" t="s">
        <v>12</v>
      </c>
      <c r="C1498" t="s">
        <v>2142</v>
      </c>
      <c r="D1498">
        <v>-288.61</v>
      </c>
    </row>
    <row r="1499" spans="1:4" x14ac:dyDescent="0.25">
      <c r="A1499" s="4">
        <v>44375</v>
      </c>
      <c r="B1499" t="s">
        <v>12</v>
      </c>
      <c r="C1499" t="s">
        <v>2144</v>
      </c>
      <c r="D1499">
        <v>368.93</v>
      </c>
    </row>
    <row r="1500" spans="1:4" x14ac:dyDescent="0.25">
      <c r="A1500" s="4">
        <v>44375</v>
      </c>
      <c r="B1500" t="s">
        <v>12</v>
      </c>
      <c r="C1500" t="s">
        <v>2048</v>
      </c>
      <c r="D1500">
        <v>90.95</v>
      </c>
    </row>
    <row r="1501" spans="1:4" x14ac:dyDescent="0.25">
      <c r="A1501" s="4">
        <v>44375</v>
      </c>
      <c r="B1501" t="s">
        <v>12</v>
      </c>
      <c r="C1501" t="s">
        <v>2021</v>
      </c>
      <c r="D1501">
        <v>-101.02</v>
      </c>
    </row>
    <row r="1502" spans="1:4" x14ac:dyDescent="0.25">
      <c r="A1502" s="4">
        <v>44375</v>
      </c>
      <c r="B1502" t="s">
        <v>12</v>
      </c>
      <c r="C1502" t="s">
        <v>19</v>
      </c>
      <c r="D1502">
        <v>-1346.9</v>
      </c>
    </row>
    <row r="1503" spans="1:4" x14ac:dyDescent="0.25">
      <c r="A1503" s="4">
        <v>44375</v>
      </c>
      <c r="B1503" t="s">
        <v>12</v>
      </c>
      <c r="C1503" t="s">
        <v>20</v>
      </c>
      <c r="D1503">
        <v>-67345.429999999993</v>
      </c>
    </row>
    <row r="1504" spans="1:4" x14ac:dyDescent="0.25">
      <c r="A1504" s="4">
        <v>44375</v>
      </c>
      <c r="B1504" t="s">
        <v>12</v>
      </c>
      <c r="C1504" t="s">
        <v>21</v>
      </c>
      <c r="D1504">
        <v>-1919.37</v>
      </c>
    </row>
    <row r="1505" spans="1:4" x14ac:dyDescent="0.25">
      <c r="A1505" s="4">
        <v>44376</v>
      </c>
      <c r="B1505" t="s">
        <v>12</v>
      </c>
      <c r="C1505" t="s">
        <v>16</v>
      </c>
      <c r="D1505">
        <v>-2553.62</v>
      </c>
    </row>
    <row r="1506" spans="1:4" x14ac:dyDescent="0.25">
      <c r="A1506" s="4">
        <v>44376</v>
      </c>
      <c r="B1506" t="s">
        <v>12</v>
      </c>
      <c r="C1506" t="s">
        <v>2140</v>
      </c>
      <c r="D1506">
        <v>-2268.6999999999998</v>
      </c>
    </row>
    <row r="1507" spans="1:4" x14ac:dyDescent="0.25">
      <c r="A1507" s="4">
        <v>44376</v>
      </c>
      <c r="B1507" t="s">
        <v>12</v>
      </c>
      <c r="C1507" t="s">
        <v>2141</v>
      </c>
      <c r="D1507">
        <v>-101.86</v>
      </c>
    </row>
    <row r="1508" spans="1:4" x14ac:dyDescent="0.25">
      <c r="A1508" s="4">
        <v>44376</v>
      </c>
      <c r="B1508" t="s">
        <v>12</v>
      </c>
      <c r="C1508" t="s">
        <v>2142</v>
      </c>
      <c r="D1508">
        <v>-303.8</v>
      </c>
    </row>
    <row r="1509" spans="1:4" x14ac:dyDescent="0.25">
      <c r="A1509" s="4">
        <v>44376</v>
      </c>
      <c r="B1509" t="s">
        <v>12</v>
      </c>
      <c r="C1509" t="s">
        <v>2144</v>
      </c>
      <c r="D1509">
        <v>353.56</v>
      </c>
    </row>
    <row r="1510" spans="1:4" x14ac:dyDescent="0.25">
      <c r="A1510" s="4">
        <v>44376</v>
      </c>
      <c r="B1510" t="s">
        <v>12</v>
      </c>
      <c r="C1510" t="s">
        <v>2048</v>
      </c>
      <c r="D1510">
        <v>45.47</v>
      </c>
    </row>
    <row r="1511" spans="1:4" x14ac:dyDescent="0.25">
      <c r="A1511" s="4">
        <v>44376</v>
      </c>
      <c r="B1511" t="s">
        <v>12</v>
      </c>
      <c r="C1511" t="s">
        <v>2021</v>
      </c>
      <c r="D1511">
        <v>-106.61</v>
      </c>
    </row>
    <row r="1512" spans="1:4" x14ac:dyDescent="0.25">
      <c r="A1512" s="4">
        <v>44376</v>
      </c>
      <c r="B1512" t="s">
        <v>12</v>
      </c>
      <c r="C1512" t="s">
        <v>19</v>
      </c>
      <c r="D1512">
        <v>-1421.35</v>
      </c>
    </row>
    <row r="1513" spans="1:4" x14ac:dyDescent="0.25">
      <c r="A1513" s="4">
        <v>44376</v>
      </c>
      <c r="B1513" t="s">
        <v>12</v>
      </c>
      <c r="C1513" t="s">
        <v>20</v>
      </c>
      <c r="D1513">
        <v>-71067.98</v>
      </c>
    </row>
    <row r="1514" spans="1:4" x14ac:dyDescent="0.25">
      <c r="A1514" s="4">
        <v>44376</v>
      </c>
      <c r="B1514" t="s">
        <v>12</v>
      </c>
      <c r="C1514" t="s">
        <v>21</v>
      </c>
      <c r="D1514">
        <v>-2025.46</v>
      </c>
    </row>
    <row r="1515" spans="1:4" x14ac:dyDescent="0.25">
      <c r="A1515" s="4">
        <v>44377</v>
      </c>
      <c r="B1515" t="s">
        <v>12</v>
      </c>
      <c r="C1515" t="s">
        <v>16</v>
      </c>
      <c r="D1515">
        <v>-2585.9499999999998</v>
      </c>
    </row>
    <row r="1516" spans="1:4" x14ac:dyDescent="0.25">
      <c r="A1516" s="4">
        <v>44377</v>
      </c>
      <c r="B1516" t="s">
        <v>12</v>
      </c>
      <c r="C1516" t="s">
        <v>2140</v>
      </c>
      <c r="D1516">
        <v>-2382.14</v>
      </c>
    </row>
    <row r="1517" spans="1:4" x14ac:dyDescent="0.25">
      <c r="A1517" s="4">
        <v>44377</v>
      </c>
      <c r="B1517" t="s">
        <v>12</v>
      </c>
      <c r="C1517" t="s">
        <v>2141</v>
      </c>
      <c r="D1517">
        <v>-106.95</v>
      </c>
    </row>
    <row r="1518" spans="1:4" x14ac:dyDescent="0.25">
      <c r="A1518" s="4">
        <v>44377</v>
      </c>
      <c r="B1518" t="s">
        <v>12</v>
      </c>
      <c r="C1518" t="s">
        <v>2142</v>
      </c>
      <c r="D1518">
        <v>-318.99</v>
      </c>
    </row>
    <row r="1519" spans="1:4" x14ac:dyDescent="0.25">
      <c r="A1519" s="4">
        <v>44377</v>
      </c>
      <c r="B1519" t="s">
        <v>12</v>
      </c>
      <c r="C1519" t="s">
        <v>2144</v>
      </c>
      <c r="D1519">
        <v>338.19</v>
      </c>
    </row>
    <row r="1520" spans="1:4" x14ac:dyDescent="0.25">
      <c r="A1520" s="4">
        <v>44377</v>
      </c>
      <c r="B1520" t="s">
        <v>12</v>
      </c>
      <c r="C1520" t="s">
        <v>2182</v>
      </c>
      <c r="D1520">
        <v>-112.25</v>
      </c>
    </row>
    <row r="1521" spans="1:4" x14ac:dyDescent="0.25">
      <c r="A1521" s="4">
        <v>44377</v>
      </c>
      <c r="B1521" t="s">
        <v>12</v>
      </c>
      <c r="C1521" t="s">
        <v>2183</v>
      </c>
      <c r="D1521">
        <v>-1496.57</v>
      </c>
    </row>
    <row r="1522" spans="1:4" x14ac:dyDescent="0.25">
      <c r="A1522" s="4">
        <v>44377</v>
      </c>
      <c r="B1522" t="s">
        <v>12</v>
      </c>
      <c r="C1522" t="s">
        <v>2184</v>
      </c>
      <c r="D1522">
        <v>-2132.65</v>
      </c>
    </row>
    <row r="1523" spans="1:4" x14ac:dyDescent="0.25">
      <c r="A1523" s="4">
        <v>44377</v>
      </c>
      <c r="B1523" t="s">
        <v>12</v>
      </c>
      <c r="C1523" t="s">
        <v>2185</v>
      </c>
      <c r="D1523">
        <v>-74828.990000000005</v>
      </c>
    </row>
    <row r="1524" spans="1:4" x14ac:dyDescent="0.25">
      <c r="A1524" s="4">
        <v>44378</v>
      </c>
      <c r="B1524" t="s">
        <v>12</v>
      </c>
      <c r="C1524" t="s">
        <v>2186</v>
      </c>
      <c r="D1524">
        <v>-2382.14</v>
      </c>
    </row>
    <row r="1525" spans="1:4" x14ac:dyDescent="0.25">
      <c r="A1525" s="4">
        <v>44378</v>
      </c>
      <c r="B1525" t="s">
        <v>12</v>
      </c>
      <c r="C1525" t="s">
        <v>2187</v>
      </c>
      <c r="D1525">
        <v>-106.95</v>
      </c>
    </row>
    <row r="1526" spans="1:4" x14ac:dyDescent="0.25">
      <c r="A1526" s="4">
        <v>44378</v>
      </c>
      <c r="B1526" t="s">
        <v>12</v>
      </c>
      <c r="C1526" t="s">
        <v>16</v>
      </c>
      <c r="D1526">
        <v>-2618.27</v>
      </c>
    </row>
    <row r="1527" spans="1:4" x14ac:dyDescent="0.25">
      <c r="A1527" s="4">
        <v>44378</v>
      </c>
      <c r="B1527" t="s">
        <v>12</v>
      </c>
      <c r="C1527" t="s">
        <v>2188</v>
      </c>
      <c r="D1527">
        <v>-3.83</v>
      </c>
    </row>
    <row r="1528" spans="1:4" x14ac:dyDescent="0.25">
      <c r="A1528" s="4">
        <v>44378</v>
      </c>
      <c r="B1528" t="s">
        <v>12</v>
      </c>
      <c r="C1528" t="s">
        <v>2189</v>
      </c>
      <c r="D1528">
        <v>-90.62</v>
      </c>
    </row>
    <row r="1529" spans="1:4" x14ac:dyDescent="0.25">
      <c r="A1529" s="4">
        <v>44378</v>
      </c>
      <c r="B1529" t="s">
        <v>12</v>
      </c>
      <c r="C1529" t="s">
        <v>2190</v>
      </c>
      <c r="D1529">
        <v>-4.5199999999999996</v>
      </c>
    </row>
    <row r="1530" spans="1:4" x14ac:dyDescent="0.25">
      <c r="A1530" s="4">
        <v>44378</v>
      </c>
      <c r="B1530" t="s">
        <v>12</v>
      </c>
      <c r="C1530" t="s">
        <v>838</v>
      </c>
      <c r="D1530">
        <v>-318.99</v>
      </c>
    </row>
    <row r="1531" spans="1:4" x14ac:dyDescent="0.25">
      <c r="A1531" s="4">
        <v>44378</v>
      </c>
      <c r="B1531" t="s">
        <v>12</v>
      </c>
      <c r="C1531" t="s">
        <v>2191</v>
      </c>
      <c r="D1531">
        <v>-16.61</v>
      </c>
    </row>
    <row r="1532" spans="1:4" x14ac:dyDescent="0.25">
      <c r="A1532" s="4">
        <v>44378</v>
      </c>
      <c r="B1532" t="s">
        <v>12</v>
      </c>
      <c r="C1532" t="s">
        <v>2192</v>
      </c>
      <c r="D1532">
        <v>-6014.78</v>
      </c>
    </row>
    <row r="1533" spans="1:4" x14ac:dyDescent="0.25">
      <c r="A1533" s="4">
        <v>44378</v>
      </c>
      <c r="B1533" t="s">
        <v>12</v>
      </c>
      <c r="C1533" t="s">
        <v>2144</v>
      </c>
      <c r="D1533">
        <v>322.81</v>
      </c>
    </row>
    <row r="1534" spans="1:4" x14ac:dyDescent="0.25">
      <c r="A1534" s="4">
        <v>44378</v>
      </c>
      <c r="B1534" t="s">
        <v>12</v>
      </c>
      <c r="C1534" t="s">
        <v>2048</v>
      </c>
      <c r="D1534">
        <v>5922.24</v>
      </c>
    </row>
    <row r="1535" spans="1:4" x14ac:dyDescent="0.25">
      <c r="A1535" s="4">
        <v>44378</v>
      </c>
      <c r="B1535" t="s">
        <v>12</v>
      </c>
      <c r="C1535" t="s">
        <v>2193</v>
      </c>
      <c r="D1535">
        <v>13409.4</v>
      </c>
    </row>
    <row r="1536" spans="1:4" x14ac:dyDescent="0.25">
      <c r="A1536" s="4">
        <v>44378</v>
      </c>
      <c r="B1536" t="s">
        <v>12</v>
      </c>
      <c r="C1536" t="s">
        <v>2194</v>
      </c>
      <c r="D1536">
        <v>27985.5</v>
      </c>
    </row>
    <row r="1537" spans="1:4" x14ac:dyDescent="0.25">
      <c r="A1537" s="4">
        <v>44378</v>
      </c>
      <c r="B1537" t="s">
        <v>12</v>
      </c>
      <c r="C1537" t="s">
        <v>2195</v>
      </c>
      <c r="D1537">
        <v>66715.34</v>
      </c>
    </row>
    <row r="1538" spans="1:4" x14ac:dyDescent="0.25">
      <c r="A1538" s="4">
        <v>44378</v>
      </c>
      <c r="B1538" t="s">
        <v>12</v>
      </c>
      <c r="C1538" t="s">
        <v>2196</v>
      </c>
      <c r="D1538">
        <v>63417.06</v>
      </c>
    </row>
    <row r="1539" spans="1:4" x14ac:dyDescent="0.25">
      <c r="A1539" s="4">
        <v>44378</v>
      </c>
      <c r="B1539" t="s">
        <v>12</v>
      </c>
      <c r="C1539" t="s">
        <v>2197</v>
      </c>
      <c r="D1539">
        <v>89514.32</v>
      </c>
    </row>
    <row r="1540" spans="1:4" x14ac:dyDescent="0.25">
      <c r="A1540" s="4">
        <v>44378</v>
      </c>
      <c r="B1540" t="s">
        <v>12</v>
      </c>
      <c r="C1540" t="s">
        <v>2198</v>
      </c>
      <c r="D1540">
        <v>29540.25</v>
      </c>
    </row>
    <row r="1541" spans="1:4" x14ac:dyDescent="0.25">
      <c r="A1541" s="4">
        <v>44378</v>
      </c>
      <c r="B1541" t="s">
        <v>12</v>
      </c>
      <c r="C1541" t="s">
        <v>2199</v>
      </c>
      <c r="D1541">
        <v>80446</v>
      </c>
    </row>
    <row r="1542" spans="1:4" x14ac:dyDescent="0.25">
      <c r="A1542" s="4">
        <v>44378</v>
      </c>
      <c r="B1542" t="s">
        <v>12</v>
      </c>
      <c r="C1542" t="s">
        <v>2200</v>
      </c>
      <c r="D1542">
        <v>80717.03</v>
      </c>
    </row>
    <row r="1543" spans="1:4" x14ac:dyDescent="0.25">
      <c r="A1543" s="4">
        <v>44378</v>
      </c>
      <c r="B1543" t="s">
        <v>12</v>
      </c>
      <c r="C1543" t="s">
        <v>2201</v>
      </c>
      <c r="D1543">
        <v>594.70000000000005</v>
      </c>
    </row>
    <row r="1544" spans="1:4" x14ac:dyDescent="0.25">
      <c r="A1544" s="4">
        <v>44378</v>
      </c>
      <c r="B1544" t="s">
        <v>12</v>
      </c>
      <c r="C1544" t="s">
        <v>864</v>
      </c>
      <c r="D1544">
        <v>-84.36</v>
      </c>
    </row>
    <row r="1545" spans="1:4" x14ac:dyDescent="0.25">
      <c r="A1545" s="4">
        <v>44378</v>
      </c>
      <c r="B1545" t="s">
        <v>12</v>
      </c>
      <c r="C1545" t="s">
        <v>2202</v>
      </c>
      <c r="D1545">
        <v>-112.25</v>
      </c>
    </row>
    <row r="1546" spans="1:4" x14ac:dyDescent="0.25">
      <c r="A1546" s="4">
        <v>44378</v>
      </c>
      <c r="B1546" t="s">
        <v>12</v>
      </c>
      <c r="C1546" t="s">
        <v>2021</v>
      </c>
      <c r="D1546">
        <v>-5.66</v>
      </c>
    </row>
    <row r="1547" spans="1:4" x14ac:dyDescent="0.25">
      <c r="A1547" s="4">
        <v>44378</v>
      </c>
      <c r="B1547" t="s">
        <v>12</v>
      </c>
      <c r="C1547" t="s">
        <v>2203</v>
      </c>
      <c r="D1547">
        <v>-2132.65</v>
      </c>
    </row>
    <row r="1548" spans="1:4" x14ac:dyDescent="0.25">
      <c r="A1548" s="4">
        <v>44378</v>
      </c>
      <c r="B1548" t="s">
        <v>12</v>
      </c>
      <c r="C1548" t="s">
        <v>2204</v>
      </c>
      <c r="D1548">
        <v>-1496.57</v>
      </c>
    </row>
    <row r="1549" spans="1:4" x14ac:dyDescent="0.25">
      <c r="A1549" s="4">
        <v>44378</v>
      </c>
      <c r="B1549" t="s">
        <v>12</v>
      </c>
      <c r="C1549" t="s">
        <v>19</v>
      </c>
      <c r="D1549">
        <v>-75.37</v>
      </c>
    </row>
    <row r="1550" spans="1:4" x14ac:dyDescent="0.25">
      <c r="A1550" s="4">
        <v>44378</v>
      </c>
      <c r="B1550" t="s">
        <v>12</v>
      </c>
      <c r="C1550" t="s">
        <v>20</v>
      </c>
      <c r="D1550">
        <v>-3768.43</v>
      </c>
    </row>
    <row r="1551" spans="1:4" x14ac:dyDescent="0.25">
      <c r="A1551" s="4">
        <v>44378</v>
      </c>
      <c r="B1551" t="s">
        <v>12</v>
      </c>
      <c r="C1551" t="s">
        <v>21</v>
      </c>
      <c r="D1551">
        <v>-107.39</v>
      </c>
    </row>
    <row r="1552" spans="1:4" x14ac:dyDescent="0.25">
      <c r="A1552" s="4">
        <v>44378</v>
      </c>
      <c r="B1552" t="s">
        <v>12</v>
      </c>
      <c r="C1552" t="s">
        <v>2185</v>
      </c>
      <c r="D1552">
        <v>-74828.990000000005</v>
      </c>
    </row>
    <row r="1553" spans="1:4" x14ac:dyDescent="0.25">
      <c r="A1553" s="4">
        <v>44379</v>
      </c>
      <c r="B1553" t="s">
        <v>12</v>
      </c>
      <c r="C1553" t="s">
        <v>2186</v>
      </c>
      <c r="D1553">
        <v>-2382.14</v>
      </c>
    </row>
    <row r="1554" spans="1:4" x14ac:dyDescent="0.25">
      <c r="A1554" s="4">
        <v>44379</v>
      </c>
      <c r="B1554" t="s">
        <v>12</v>
      </c>
      <c r="C1554" t="s">
        <v>2187</v>
      </c>
      <c r="D1554">
        <v>-106.95</v>
      </c>
    </row>
    <row r="1555" spans="1:4" x14ac:dyDescent="0.25">
      <c r="A1555" s="4">
        <v>44379</v>
      </c>
      <c r="B1555" t="s">
        <v>12</v>
      </c>
      <c r="C1555" t="s">
        <v>16</v>
      </c>
      <c r="D1555">
        <v>-2650.59</v>
      </c>
    </row>
    <row r="1556" spans="1:4" x14ac:dyDescent="0.25">
      <c r="A1556" s="4">
        <v>44379</v>
      </c>
      <c r="B1556" t="s">
        <v>12</v>
      </c>
      <c r="C1556" t="s">
        <v>2188</v>
      </c>
      <c r="D1556">
        <v>-7.67</v>
      </c>
    </row>
    <row r="1557" spans="1:4" x14ac:dyDescent="0.25">
      <c r="A1557" s="4">
        <v>44379</v>
      </c>
      <c r="B1557" t="s">
        <v>12</v>
      </c>
      <c r="C1557" t="s">
        <v>2189</v>
      </c>
      <c r="D1557">
        <v>-181.23</v>
      </c>
    </row>
    <row r="1558" spans="1:4" x14ac:dyDescent="0.25">
      <c r="A1558" s="4">
        <v>44379</v>
      </c>
      <c r="B1558" t="s">
        <v>12</v>
      </c>
      <c r="C1558" t="s">
        <v>2190</v>
      </c>
      <c r="D1558">
        <v>-9.0399999999999991</v>
      </c>
    </row>
    <row r="1559" spans="1:4" x14ac:dyDescent="0.25">
      <c r="A1559" s="4">
        <v>44379</v>
      </c>
      <c r="B1559" t="s">
        <v>12</v>
      </c>
      <c r="C1559" t="s">
        <v>838</v>
      </c>
      <c r="D1559">
        <v>-318.99</v>
      </c>
    </row>
    <row r="1560" spans="1:4" x14ac:dyDescent="0.25">
      <c r="A1560" s="4">
        <v>44379</v>
      </c>
      <c r="B1560" t="s">
        <v>12</v>
      </c>
      <c r="C1560" t="s">
        <v>2191</v>
      </c>
      <c r="D1560">
        <v>-33.22</v>
      </c>
    </row>
    <row r="1561" spans="1:4" x14ac:dyDescent="0.25">
      <c r="A1561" s="4">
        <v>44379</v>
      </c>
      <c r="B1561" t="s">
        <v>12</v>
      </c>
      <c r="C1561" t="s">
        <v>2192</v>
      </c>
      <c r="D1561">
        <v>-6014.78</v>
      </c>
    </row>
    <row r="1562" spans="1:4" x14ac:dyDescent="0.25">
      <c r="A1562" s="4">
        <v>44379</v>
      </c>
      <c r="B1562" t="s">
        <v>12</v>
      </c>
      <c r="C1562" t="s">
        <v>2144</v>
      </c>
      <c r="D1562">
        <v>307.44</v>
      </c>
    </row>
    <row r="1563" spans="1:4" x14ac:dyDescent="0.25">
      <c r="A1563" s="4">
        <v>44379</v>
      </c>
      <c r="B1563" t="s">
        <v>12</v>
      </c>
      <c r="C1563" t="s">
        <v>2048</v>
      </c>
      <c r="D1563">
        <v>5829.71</v>
      </c>
    </row>
    <row r="1564" spans="1:4" x14ac:dyDescent="0.25">
      <c r="A1564" s="4">
        <v>44379</v>
      </c>
      <c r="B1564" t="s">
        <v>12</v>
      </c>
      <c r="C1564" t="s">
        <v>2205</v>
      </c>
      <c r="D1564">
        <v>32502.92</v>
      </c>
    </row>
    <row r="1565" spans="1:4" x14ac:dyDescent="0.25">
      <c r="A1565" s="4">
        <v>44379</v>
      </c>
      <c r="B1565" t="s">
        <v>12</v>
      </c>
      <c r="C1565" t="s">
        <v>2193</v>
      </c>
      <c r="D1565">
        <v>13409.4</v>
      </c>
    </row>
    <row r="1566" spans="1:4" x14ac:dyDescent="0.25">
      <c r="A1566" s="4">
        <v>44379</v>
      </c>
      <c r="B1566" t="s">
        <v>12</v>
      </c>
      <c r="C1566" t="s">
        <v>2194</v>
      </c>
      <c r="D1566">
        <v>27985.5</v>
      </c>
    </row>
    <row r="1567" spans="1:4" x14ac:dyDescent="0.25">
      <c r="A1567" s="4">
        <v>44379</v>
      </c>
      <c r="B1567" t="s">
        <v>12</v>
      </c>
      <c r="C1567" t="s">
        <v>2195</v>
      </c>
      <c r="D1567">
        <v>66715.34</v>
      </c>
    </row>
    <row r="1568" spans="1:4" x14ac:dyDescent="0.25">
      <c r="A1568" s="4">
        <v>44379</v>
      </c>
      <c r="B1568" t="s">
        <v>12</v>
      </c>
      <c r="C1568" t="s">
        <v>2196</v>
      </c>
      <c r="D1568">
        <v>63417.06</v>
      </c>
    </row>
    <row r="1569" spans="1:4" x14ac:dyDescent="0.25">
      <c r="A1569" s="4">
        <v>44379</v>
      </c>
      <c r="B1569" t="s">
        <v>12</v>
      </c>
      <c r="C1569" t="s">
        <v>2197</v>
      </c>
      <c r="D1569">
        <v>89514.32</v>
      </c>
    </row>
    <row r="1570" spans="1:4" x14ac:dyDescent="0.25">
      <c r="A1570" s="4">
        <v>44379</v>
      </c>
      <c r="B1570" t="s">
        <v>12</v>
      </c>
      <c r="C1570" t="s">
        <v>2198</v>
      </c>
      <c r="D1570">
        <v>29540.25</v>
      </c>
    </row>
    <row r="1571" spans="1:4" x14ac:dyDescent="0.25">
      <c r="A1571" s="4">
        <v>44379</v>
      </c>
      <c r="B1571" t="s">
        <v>12</v>
      </c>
      <c r="C1571" t="s">
        <v>2199</v>
      </c>
      <c r="D1571">
        <v>80446</v>
      </c>
    </row>
    <row r="1572" spans="1:4" x14ac:dyDescent="0.25">
      <c r="A1572" s="4">
        <v>44379</v>
      </c>
      <c r="B1572" t="s">
        <v>12</v>
      </c>
      <c r="C1572" t="s">
        <v>2200</v>
      </c>
      <c r="D1572">
        <v>80717.03</v>
      </c>
    </row>
    <row r="1573" spans="1:4" x14ac:dyDescent="0.25">
      <c r="A1573" s="4">
        <v>44379</v>
      </c>
      <c r="B1573" t="s">
        <v>12</v>
      </c>
      <c r="C1573" t="s">
        <v>2201</v>
      </c>
      <c r="D1573">
        <v>594.70000000000005</v>
      </c>
    </row>
    <row r="1574" spans="1:4" x14ac:dyDescent="0.25">
      <c r="A1574" s="4">
        <v>44379</v>
      </c>
      <c r="B1574" t="s">
        <v>12</v>
      </c>
      <c r="C1574" t="s">
        <v>864</v>
      </c>
      <c r="D1574">
        <v>-84.36</v>
      </c>
    </row>
    <row r="1575" spans="1:4" x14ac:dyDescent="0.25">
      <c r="A1575" s="4">
        <v>44379</v>
      </c>
      <c r="B1575" t="s">
        <v>12</v>
      </c>
      <c r="C1575" t="s">
        <v>2202</v>
      </c>
      <c r="D1575">
        <v>-112.25</v>
      </c>
    </row>
    <row r="1576" spans="1:4" x14ac:dyDescent="0.25">
      <c r="A1576" s="4">
        <v>44379</v>
      </c>
      <c r="B1576" t="s">
        <v>12</v>
      </c>
      <c r="C1576" t="s">
        <v>2021</v>
      </c>
      <c r="D1576">
        <v>-11.3</v>
      </c>
    </row>
    <row r="1577" spans="1:4" x14ac:dyDescent="0.25">
      <c r="A1577" s="4">
        <v>44379</v>
      </c>
      <c r="B1577" t="s">
        <v>12</v>
      </c>
      <c r="C1577" t="s">
        <v>2203</v>
      </c>
      <c r="D1577">
        <v>-2132.65</v>
      </c>
    </row>
    <row r="1578" spans="1:4" x14ac:dyDescent="0.25">
      <c r="A1578" s="4">
        <v>44379</v>
      </c>
      <c r="B1578" t="s">
        <v>12</v>
      </c>
      <c r="C1578" t="s">
        <v>2204</v>
      </c>
      <c r="D1578">
        <v>-1496.57</v>
      </c>
    </row>
    <row r="1579" spans="1:4" x14ac:dyDescent="0.25">
      <c r="A1579" s="4">
        <v>44379</v>
      </c>
      <c r="B1579" t="s">
        <v>12</v>
      </c>
      <c r="C1579" t="s">
        <v>19</v>
      </c>
      <c r="D1579">
        <v>-150.62</v>
      </c>
    </row>
    <row r="1580" spans="1:4" x14ac:dyDescent="0.25">
      <c r="A1580" s="4">
        <v>44379</v>
      </c>
      <c r="B1580" t="s">
        <v>12</v>
      </c>
      <c r="C1580" t="s">
        <v>20</v>
      </c>
      <c r="D1580">
        <v>-7530.72</v>
      </c>
    </row>
    <row r="1581" spans="1:4" x14ac:dyDescent="0.25">
      <c r="A1581" s="4">
        <v>44379</v>
      </c>
      <c r="B1581" t="s">
        <v>12</v>
      </c>
      <c r="C1581" t="s">
        <v>21</v>
      </c>
      <c r="D1581">
        <v>-214.62</v>
      </c>
    </row>
    <row r="1582" spans="1:4" x14ac:dyDescent="0.25">
      <c r="A1582" s="4">
        <v>44379</v>
      </c>
      <c r="B1582" t="s">
        <v>12</v>
      </c>
      <c r="C1582" t="s">
        <v>2185</v>
      </c>
      <c r="D1582">
        <v>-74828.990000000005</v>
      </c>
    </row>
    <row r="1583" spans="1:4" x14ac:dyDescent="0.25">
      <c r="A1583" s="4">
        <v>44382</v>
      </c>
      <c r="B1583" t="s">
        <v>12</v>
      </c>
      <c r="C1583" t="s">
        <v>2186</v>
      </c>
      <c r="D1583">
        <v>-2382.14</v>
      </c>
    </row>
    <row r="1584" spans="1:4" x14ac:dyDescent="0.25">
      <c r="A1584" s="4">
        <v>44382</v>
      </c>
      <c r="B1584" t="s">
        <v>12</v>
      </c>
      <c r="C1584" t="s">
        <v>2187</v>
      </c>
      <c r="D1584">
        <v>-106.95</v>
      </c>
    </row>
    <row r="1585" spans="1:4" x14ac:dyDescent="0.25">
      <c r="A1585" s="4">
        <v>44382</v>
      </c>
      <c r="B1585" t="s">
        <v>12</v>
      </c>
      <c r="C1585" t="s">
        <v>16</v>
      </c>
      <c r="D1585">
        <v>-2682.92</v>
      </c>
    </row>
    <row r="1586" spans="1:4" x14ac:dyDescent="0.25">
      <c r="A1586" s="4">
        <v>44382</v>
      </c>
      <c r="B1586" t="s">
        <v>12</v>
      </c>
      <c r="C1586" t="s">
        <v>2188</v>
      </c>
      <c r="D1586">
        <v>-11.5</v>
      </c>
    </row>
    <row r="1587" spans="1:4" x14ac:dyDescent="0.25">
      <c r="A1587" s="4">
        <v>44382</v>
      </c>
      <c r="B1587" t="s">
        <v>12</v>
      </c>
      <c r="C1587" t="s">
        <v>2189</v>
      </c>
      <c r="D1587">
        <v>-271.85000000000002</v>
      </c>
    </row>
    <row r="1588" spans="1:4" x14ac:dyDescent="0.25">
      <c r="A1588" s="4">
        <v>44382</v>
      </c>
      <c r="B1588" t="s">
        <v>12</v>
      </c>
      <c r="C1588" t="s">
        <v>2190</v>
      </c>
      <c r="D1588">
        <v>-13.56</v>
      </c>
    </row>
    <row r="1589" spans="1:4" x14ac:dyDescent="0.25">
      <c r="A1589" s="4">
        <v>44382</v>
      </c>
      <c r="B1589" t="s">
        <v>12</v>
      </c>
      <c r="C1589" t="s">
        <v>838</v>
      </c>
      <c r="D1589">
        <v>-318.99</v>
      </c>
    </row>
    <row r="1590" spans="1:4" x14ac:dyDescent="0.25">
      <c r="A1590" s="4">
        <v>44382</v>
      </c>
      <c r="B1590" t="s">
        <v>12</v>
      </c>
      <c r="C1590" t="s">
        <v>2191</v>
      </c>
      <c r="D1590">
        <v>-49.82</v>
      </c>
    </row>
    <row r="1591" spans="1:4" x14ac:dyDescent="0.25">
      <c r="A1591" s="4">
        <v>44382</v>
      </c>
      <c r="B1591" t="s">
        <v>12</v>
      </c>
      <c r="C1591" t="s">
        <v>2192</v>
      </c>
      <c r="D1591">
        <v>-6014.78</v>
      </c>
    </row>
    <row r="1592" spans="1:4" x14ac:dyDescent="0.25">
      <c r="A1592" s="4">
        <v>44382</v>
      </c>
      <c r="B1592" t="s">
        <v>12</v>
      </c>
      <c r="C1592" t="s">
        <v>2144</v>
      </c>
      <c r="D1592">
        <v>292.07</v>
      </c>
    </row>
    <row r="1593" spans="1:4" x14ac:dyDescent="0.25">
      <c r="A1593" s="4">
        <v>44382</v>
      </c>
      <c r="B1593" t="s">
        <v>12</v>
      </c>
      <c r="C1593" t="s">
        <v>2048</v>
      </c>
      <c r="D1593">
        <v>5737.17</v>
      </c>
    </row>
    <row r="1594" spans="1:4" x14ac:dyDescent="0.25">
      <c r="A1594" s="4">
        <v>44382</v>
      </c>
      <c r="B1594" t="s">
        <v>12</v>
      </c>
      <c r="C1594" t="s">
        <v>2205</v>
      </c>
      <c r="D1594">
        <v>32502.92</v>
      </c>
    </row>
    <row r="1595" spans="1:4" x14ac:dyDescent="0.25">
      <c r="A1595" s="4">
        <v>44382</v>
      </c>
      <c r="B1595" t="s">
        <v>12</v>
      </c>
      <c r="C1595" t="s">
        <v>2193</v>
      </c>
      <c r="D1595">
        <v>13409.4</v>
      </c>
    </row>
    <row r="1596" spans="1:4" x14ac:dyDescent="0.25">
      <c r="A1596" s="4">
        <v>44382</v>
      </c>
      <c r="B1596" t="s">
        <v>12</v>
      </c>
      <c r="C1596" t="s">
        <v>2194</v>
      </c>
      <c r="D1596">
        <v>27985.5</v>
      </c>
    </row>
    <row r="1597" spans="1:4" x14ac:dyDescent="0.25">
      <c r="A1597" s="4">
        <v>44382</v>
      </c>
      <c r="B1597" t="s">
        <v>12</v>
      </c>
      <c r="C1597" t="s">
        <v>2195</v>
      </c>
      <c r="D1597">
        <v>66715.34</v>
      </c>
    </row>
    <row r="1598" spans="1:4" x14ac:dyDescent="0.25">
      <c r="A1598" s="4">
        <v>44382</v>
      </c>
      <c r="B1598" t="s">
        <v>12</v>
      </c>
      <c r="C1598" t="s">
        <v>2196</v>
      </c>
      <c r="D1598">
        <v>63417.06</v>
      </c>
    </row>
    <row r="1599" spans="1:4" x14ac:dyDescent="0.25">
      <c r="A1599" s="4">
        <v>44382</v>
      </c>
      <c r="B1599" t="s">
        <v>12</v>
      </c>
      <c r="C1599" t="s">
        <v>2197</v>
      </c>
      <c r="D1599">
        <v>89514.32</v>
      </c>
    </row>
    <row r="1600" spans="1:4" x14ac:dyDescent="0.25">
      <c r="A1600" s="4">
        <v>44382</v>
      </c>
      <c r="B1600" t="s">
        <v>12</v>
      </c>
      <c r="C1600" t="s">
        <v>2198</v>
      </c>
      <c r="D1600">
        <v>29540.25</v>
      </c>
    </row>
    <row r="1601" spans="1:4" x14ac:dyDescent="0.25">
      <c r="A1601" s="4">
        <v>44382</v>
      </c>
      <c r="B1601" t="s">
        <v>12</v>
      </c>
      <c r="C1601" t="s">
        <v>2199</v>
      </c>
      <c r="D1601">
        <v>80446</v>
      </c>
    </row>
    <row r="1602" spans="1:4" x14ac:dyDescent="0.25">
      <c r="A1602" s="4">
        <v>44382</v>
      </c>
      <c r="B1602" t="s">
        <v>12</v>
      </c>
      <c r="C1602" t="s">
        <v>2200</v>
      </c>
      <c r="D1602">
        <v>80717.03</v>
      </c>
    </row>
    <row r="1603" spans="1:4" x14ac:dyDescent="0.25">
      <c r="A1603" s="4">
        <v>44382</v>
      </c>
      <c r="B1603" t="s">
        <v>12</v>
      </c>
      <c r="C1603" t="s">
        <v>2201</v>
      </c>
      <c r="D1603">
        <v>594.70000000000005</v>
      </c>
    </row>
    <row r="1604" spans="1:4" x14ac:dyDescent="0.25">
      <c r="A1604" s="4">
        <v>44382</v>
      </c>
      <c r="B1604" t="s">
        <v>12</v>
      </c>
      <c r="C1604" t="s">
        <v>864</v>
      </c>
      <c r="D1604">
        <v>-84.36</v>
      </c>
    </row>
    <row r="1605" spans="1:4" x14ac:dyDescent="0.25">
      <c r="A1605" s="4">
        <v>44382</v>
      </c>
      <c r="B1605" t="s">
        <v>12</v>
      </c>
      <c r="C1605" t="s">
        <v>2202</v>
      </c>
      <c r="D1605">
        <v>-112.25</v>
      </c>
    </row>
    <row r="1606" spans="1:4" x14ac:dyDescent="0.25">
      <c r="A1606" s="4">
        <v>44382</v>
      </c>
      <c r="B1606" t="s">
        <v>12</v>
      </c>
      <c r="C1606" t="s">
        <v>2021</v>
      </c>
      <c r="D1606">
        <v>-16.97</v>
      </c>
    </row>
    <row r="1607" spans="1:4" x14ac:dyDescent="0.25">
      <c r="A1607" s="4">
        <v>44382</v>
      </c>
      <c r="B1607" t="s">
        <v>12</v>
      </c>
      <c r="C1607" t="s">
        <v>2203</v>
      </c>
      <c r="D1607">
        <v>-2132.65</v>
      </c>
    </row>
    <row r="1608" spans="1:4" x14ac:dyDescent="0.25">
      <c r="A1608" s="4">
        <v>44382</v>
      </c>
      <c r="B1608" t="s">
        <v>12</v>
      </c>
      <c r="C1608" t="s">
        <v>2204</v>
      </c>
      <c r="D1608">
        <v>-1496.57</v>
      </c>
    </row>
    <row r="1609" spans="1:4" x14ac:dyDescent="0.25">
      <c r="A1609" s="4">
        <v>44382</v>
      </c>
      <c r="B1609" t="s">
        <v>12</v>
      </c>
      <c r="C1609" t="s">
        <v>19</v>
      </c>
      <c r="D1609">
        <v>-226.15</v>
      </c>
    </row>
    <row r="1610" spans="1:4" x14ac:dyDescent="0.25">
      <c r="A1610" s="4">
        <v>44382</v>
      </c>
      <c r="B1610" t="s">
        <v>12</v>
      </c>
      <c r="C1610" t="s">
        <v>20</v>
      </c>
      <c r="D1610">
        <v>-11307.08</v>
      </c>
    </row>
    <row r="1611" spans="1:4" x14ac:dyDescent="0.25">
      <c r="A1611" s="4">
        <v>44382</v>
      </c>
      <c r="B1611" t="s">
        <v>12</v>
      </c>
      <c r="C1611" t="s">
        <v>21</v>
      </c>
      <c r="D1611">
        <v>-322.24</v>
      </c>
    </row>
    <row r="1612" spans="1:4" x14ac:dyDescent="0.25">
      <c r="A1612" s="4">
        <v>44382</v>
      </c>
      <c r="B1612" t="s">
        <v>12</v>
      </c>
      <c r="C1612" t="s">
        <v>2185</v>
      </c>
      <c r="D1612">
        <v>-74828.990000000005</v>
      </c>
    </row>
    <row r="1613" spans="1:4" x14ac:dyDescent="0.25">
      <c r="A1613" s="4">
        <v>44383</v>
      </c>
      <c r="B1613" t="s">
        <v>12</v>
      </c>
      <c r="C1613" t="s">
        <v>2186</v>
      </c>
      <c r="D1613">
        <v>-2382.14</v>
      </c>
    </row>
    <row r="1614" spans="1:4" x14ac:dyDescent="0.25">
      <c r="A1614" s="4">
        <v>44383</v>
      </c>
      <c r="B1614" t="s">
        <v>12</v>
      </c>
      <c r="C1614" t="s">
        <v>2187</v>
      </c>
      <c r="D1614">
        <v>-106.95</v>
      </c>
    </row>
    <row r="1615" spans="1:4" x14ac:dyDescent="0.25">
      <c r="A1615" s="4">
        <v>44383</v>
      </c>
      <c r="B1615" t="s">
        <v>12</v>
      </c>
      <c r="C1615" t="s">
        <v>16</v>
      </c>
      <c r="D1615">
        <v>-2715.24</v>
      </c>
    </row>
    <row r="1616" spans="1:4" x14ac:dyDescent="0.25">
      <c r="A1616" s="4">
        <v>44383</v>
      </c>
      <c r="B1616" t="s">
        <v>12</v>
      </c>
      <c r="C1616" t="s">
        <v>2188</v>
      </c>
      <c r="D1616">
        <v>-15.34</v>
      </c>
    </row>
    <row r="1617" spans="1:4" x14ac:dyDescent="0.25">
      <c r="A1617" s="4">
        <v>44383</v>
      </c>
      <c r="B1617" t="s">
        <v>12</v>
      </c>
      <c r="C1617" t="s">
        <v>2189</v>
      </c>
      <c r="D1617">
        <v>-362.46</v>
      </c>
    </row>
    <row r="1618" spans="1:4" x14ac:dyDescent="0.25">
      <c r="A1618" s="4">
        <v>44383</v>
      </c>
      <c r="B1618" t="s">
        <v>12</v>
      </c>
      <c r="C1618" t="s">
        <v>2190</v>
      </c>
      <c r="D1618">
        <v>-18.09</v>
      </c>
    </row>
    <row r="1619" spans="1:4" x14ac:dyDescent="0.25">
      <c r="A1619" s="4">
        <v>44383</v>
      </c>
      <c r="B1619" t="s">
        <v>12</v>
      </c>
      <c r="C1619" t="s">
        <v>838</v>
      </c>
      <c r="D1619">
        <v>-318.99</v>
      </c>
    </row>
    <row r="1620" spans="1:4" x14ac:dyDescent="0.25">
      <c r="A1620" s="4">
        <v>44383</v>
      </c>
      <c r="B1620" t="s">
        <v>12</v>
      </c>
      <c r="C1620" t="s">
        <v>2191</v>
      </c>
      <c r="D1620">
        <v>-66.430000000000007</v>
      </c>
    </row>
    <row r="1621" spans="1:4" x14ac:dyDescent="0.25">
      <c r="A1621" s="4">
        <v>44383</v>
      </c>
      <c r="B1621" t="s">
        <v>12</v>
      </c>
      <c r="C1621" t="s">
        <v>2192</v>
      </c>
      <c r="D1621">
        <v>-6014.78</v>
      </c>
    </row>
    <row r="1622" spans="1:4" x14ac:dyDescent="0.25">
      <c r="A1622" s="4">
        <v>44383</v>
      </c>
      <c r="B1622" t="s">
        <v>12</v>
      </c>
      <c r="C1622" t="s">
        <v>2144</v>
      </c>
      <c r="D1622">
        <v>276.7</v>
      </c>
    </row>
    <row r="1623" spans="1:4" x14ac:dyDescent="0.25">
      <c r="A1623" s="4">
        <v>44383</v>
      </c>
      <c r="B1623" t="s">
        <v>12</v>
      </c>
      <c r="C1623" t="s">
        <v>2048</v>
      </c>
      <c r="D1623">
        <v>5644.64</v>
      </c>
    </row>
    <row r="1624" spans="1:4" x14ac:dyDescent="0.25">
      <c r="A1624" s="4">
        <v>44383</v>
      </c>
      <c r="B1624" t="s">
        <v>12</v>
      </c>
      <c r="C1624" t="s">
        <v>2205</v>
      </c>
      <c r="D1624">
        <v>32502.92</v>
      </c>
    </row>
    <row r="1625" spans="1:4" x14ac:dyDescent="0.25">
      <c r="A1625" s="4">
        <v>44383</v>
      </c>
      <c r="B1625" t="s">
        <v>12</v>
      </c>
      <c r="C1625" t="s">
        <v>2193</v>
      </c>
      <c r="D1625">
        <v>13409.4</v>
      </c>
    </row>
    <row r="1626" spans="1:4" x14ac:dyDescent="0.25">
      <c r="A1626" s="4">
        <v>44383</v>
      </c>
      <c r="B1626" t="s">
        <v>12</v>
      </c>
      <c r="C1626" t="s">
        <v>2194</v>
      </c>
      <c r="D1626">
        <v>27985.5</v>
      </c>
    </row>
    <row r="1627" spans="1:4" x14ac:dyDescent="0.25">
      <c r="A1627" s="4">
        <v>44383</v>
      </c>
      <c r="B1627" t="s">
        <v>12</v>
      </c>
      <c r="C1627" t="s">
        <v>2195</v>
      </c>
      <c r="D1627">
        <v>66715.34</v>
      </c>
    </row>
    <row r="1628" spans="1:4" x14ac:dyDescent="0.25">
      <c r="A1628" s="4">
        <v>44383</v>
      </c>
      <c r="B1628" t="s">
        <v>12</v>
      </c>
      <c r="C1628" t="s">
        <v>2196</v>
      </c>
      <c r="D1628">
        <v>63417.06</v>
      </c>
    </row>
    <row r="1629" spans="1:4" x14ac:dyDescent="0.25">
      <c r="A1629" s="4">
        <v>44383</v>
      </c>
      <c r="B1629" t="s">
        <v>12</v>
      </c>
      <c r="C1629" t="s">
        <v>2197</v>
      </c>
      <c r="D1629">
        <v>89514.32</v>
      </c>
    </row>
    <row r="1630" spans="1:4" x14ac:dyDescent="0.25">
      <c r="A1630" s="4">
        <v>44383</v>
      </c>
      <c r="B1630" t="s">
        <v>12</v>
      </c>
      <c r="C1630" t="s">
        <v>2198</v>
      </c>
      <c r="D1630">
        <v>29540.25</v>
      </c>
    </row>
    <row r="1631" spans="1:4" x14ac:dyDescent="0.25">
      <c r="A1631" s="4">
        <v>44383</v>
      </c>
      <c r="B1631" t="s">
        <v>12</v>
      </c>
      <c r="C1631" t="s">
        <v>2199</v>
      </c>
      <c r="D1631">
        <v>80446</v>
      </c>
    </row>
    <row r="1632" spans="1:4" x14ac:dyDescent="0.25">
      <c r="A1632" s="4">
        <v>44383</v>
      </c>
      <c r="B1632" t="s">
        <v>12</v>
      </c>
      <c r="C1632" t="s">
        <v>2200</v>
      </c>
      <c r="D1632">
        <v>80717.03</v>
      </c>
    </row>
    <row r="1633" spans="1:4" x14ac:dyDescent="0.25">
      <c r="A1633" s="4">
        <v>44383</v>
      </c>
      <c r="B1633" t="s">
        <v>12</v>
      </c>
      <c r="C1633" t="s">
        <v>2201</v>
      </c>
      <c r="D1633">
        <v>594.70000000000005</v>
      </c>
    </row>
    <row r="1634" spans="1:4" x14ac:dyDescent="0.25">
      <c r="A1634" s="4">
        <v>44383</v>
      </c>
      <c r="B1634" t="s">
        <v>12</v>
      </c>
      <c r="C1634" t="s">
        <v>864</v>
      </c>
      <c r="D1634">
        <v>-84.36</v>
      </c>
    </row>
    <row r="1635" spans="1:4" x14ac:dyDescent="0.25">
      <c r="A1635" s="4">
        <v>44383</v>
      </c>
      <c r="B1635" t="s">
        <v>12</v>
      </c>
      <c r="C1635" t="s">
        <v>2202</v>
      </c>
      <c r="D1635">
        <v>-112.25</v>
      </c>
    </row>
    <row r="1636" spans="1:4" x14ac:dyDescent="0.25">
      <c r="A1636" s="4">
        <v>44383</v>
      </c>
      <c r="B1636" t="s">
        <v>12</v>
      </c>
      <c r="C1636" t="s">
        <v>2021</v>
      </c>
      <c r="D1636">
        <v>-22.62</v>
      </c>
    </row>
    <row r="1637" spans="1:4" x14ac:dyDescent="0.25">
      <c r="A1637" s="4">
        <v>44383</v>
      </c>
      <c r="B1637" t="s">
        <v>12</v>
      </c>
      <c r="C1637" t="s">
        <v>2203</v>
      </c>
      <c r="D1637">
        <v>-2132.65</v>
      </c>
    </row>
    <row r="1638" spans="1:4" x14ac:dyDescent="0.25">
      <c r="A1638" s="4">
        <v>44383</v>
      </c>
      <c r="B1638" t="s">
        <v>12</v>
      </c>
      <c r="C1638" t="s">
        <v>2204</v>
      </c>
      <c r="D1638">
        <v>-1496.57</v>
      </c>
    </row>
    <row r="1639" spans="1:4" x14ac:dyDescent="0.25">
      <c r="A1639" s="4">
        <v>44383</v>
      </c>
      <c r="B1639" t="s">
        <v>12</v>
      </c>
      <c r="C1639" t="s">
        <v>19</v>
      </c>
      <c r="D1639">
        <v>-301.52999999999997</v>
      </c>
    </row>
    <row r="1640" spans="1:4" x14ac:dyDescent="0.25">
      <c r="A1640" s="4">
        <v>44383</v>
      </c>
      <c r="B1640" t="s">
        <v>12</v>
      </c>
      <c r="C1640" t="s">
        <v>20</v>
      </c>
      <c r="D1640">
        <v>-15076.25</v>
      </c>
    </row>
    <row r="1641" spans="1:4" x14ac:dyDescent="0.25">
      <c r="A1641" s="4">
        <v>44383</v>
      </c>
      <c r="B1641" t="s">
        <v>12</v>
      </c>
      <c r="C1641" t="s">
        <v>21</v>
      </c>
      <c r="D1641">
        <v>-429.67</v>
      </c>
    </row>
    <row r="1642" spans="1:4" x14ac:dyDescent="0.25">
      <c r="A1642" s="4">
        <v>44383</v>
      </c>
      <c r="B1642" t="s">
        <v>12</v>
      </c>
      <c r="C1642" t="s">
        <v>2185</v>
      </c>
      <c r="D1642">
        <v>-74828.990000000005</v>
      </c>
    </row>
    <row r="1643" spans="1:4" x14ac:dyDescent="0.25">
      <c r="A1643" s="4">
        <v>44384</v>
      </c>
      <c r="B1643" t="s">
        <v>12</v>
      </c>
      <c r="C1643" t="s">
        <v>2186</v>
      </c>
      <c r="D1643">
        <v>-2382.14</v>
      </c>
    </row>
    <row r="1644" spans="1:4" x14ac:dyDescent="0.25">
      <c r="A1644" s="4">
        <v>44384</v>
      </c>
      <c r="B1644" t="s">
        <v>12</v>
      </c>
      <c r="C1644" t="s">
        <v>2187</v>
      </c>
      <c r="D1644">
        <v>-106.95</v>
      </c>
    </row>
    <row r="1645" spans="1:4" x14ac:dyDescent="0.25">
      <c r="A1645" s="4">
        <v>44384</v>
      </c>
      <c r="B1645" t="s">
        <v>12</v>
      </c>
      <c r="C1645" t="s">
        <v>16</v>
      </c>
      <c r="D1645">
        <v>-2747.57</v>
      </c>
    </row>
    <row r="1646" spans="1:4" x14ac:dyDescent="0.25">
      <c r="A1646" s="4">
        <v>44384</v>
      </c>
      <c r="B1646" t="s">
        <v>12</v>
      </c>
      <c r="C1646" t="s">
        <v>2188</v>
      </c>
      <c r="D1646">
        <v>-19.170000000000002</v>
      </c>
    </row>
    <row r="1647" spans="1:4" x14ac:dyDescent="0.25">
      <c r="A1647" s="4">
        <v>44384</v>
      </c>
      <c r="B1647" t="s">
        <v>12</v>
      </c>
      <c r="C1647" t="s">
        <v>2189</v>
      </c>
      <c r="D1647">
        <v>-453.08</v>
      </c>
    </row>
    <row r="1648" spans="1:4" x14ac:dyDescent="0.25">
      <c r="A1648" s="4">
        <v>44384</v>
      </c>
      <c r="B1648" t="s">
        <v>12</v>
      </c>
      <c r="C1648" t="s">
        <v>2190</v>
      </c>
      <c r="D1648">
        <v>-22.61</v>
      </c>
    </row>
    <row r="1649" spans="1:4" x14ac:dyDescent="0.25">
      <c r="A1649" s="4">
        <v>44384</v>
      </c>
      <c r="B1649" t="s">
        <v>12</v>
      </c>
      <c r="C1649" t="s">
        <v>838</v>
      </c>
      <c r="D1649">
        <v>-318.99</v>
      </c>
    </row>
    <row r="1650" spans="1:4" x14ac:dyDescent="0.25">
      <c r="A1650" s="4">
        <v>44384</v>
      </c>
      <c r="B1650" t="s">
        <v>12</v>
      </c>
      <c r="C1650" t="s">
        <v>2191</v>
      </c>
      <c r="D1650">
        <v>-83.04</v>
      </c>
    </row>
    <row r="1651" spans="1:4" x14ac:dyDescent="0.25">
      <c r="A1651" s="4">
        <v>44384</v>
      </c>
      <c r="B1651" t="s">
        <v>12</v>
      </c>
      <c r="C1651" t="s">
        <v>2192</v>
      </c>
      <c r="D1651">
        <v>-6014.78</v>
      </c>
    </row>
    <row r="1652" spans="1:4" x14ac:dyDescent="0.25">
      <c r="A1652" s="4">
        <v>44384</v>
      </c>
      <c r="B1652" t="s">
        <v>12</v>
      </c>
      <c r="C1652" t="s">
        <v>2144</v>
      </c>
      <c r="D1652">
        <v>261.33</v>
      </c>
    </row>
    <row r="1653" spans="1:4" x14ac:dyDescent="0.25">
      <c r="A1653" s="4">
        <v>44384</v>
      </c>
      <c r="B1653" t="s">
        <v>12</v>
      </c>
      <c r="C1653" t="s">
        <v>2048</v>
      </c>
      <c r="D1653">
        <v>5552.1</v>
      </c>
    </row>
    <row r="1654" spans="1:4" x14ac:dyDescent="0.25">
      <c r="A1654" s="4">
        <v>44384</v>
      </c>
      <c r="B1654" t="s">
        <v>12</v>
      </c>
      <c r="C1654" t="s">
        <v>2025</v>
      </c>
      <c r="D1654">
        <v>-342.21</v>
      </c>
    </row>
    <row r="1655" spans="1:4" x14ac:dyDescent="0.25">
      <c r="A1655" s="4">
        <v>44384</v>
      </c>
      <c r="B1655" t="s">
        <v>12</v>
      </c>
      <c r="C1655" t="s">
        <v>2205</v>
      </c>
      <c r="D1655">
        <v>32502.92</v>
      </c>
    </row>
    <row r="1656" spans="1:4" x14ac:dyDescent="0.25">
      <c r="A1656" s="4">
        <v>44384</v>
      </c>
      <c r="B1656" t="s">
        <v>12</v>
      </c>
      <c r="C1656" t="s">
        <v>2193</v>
      </c>
      <c r="D1656">
        <v>13409.4</v>
      </c>
    </row>
    <row r="1657" spans="1:4" x14ac:dyDescent="0.25">
      <c r="A1657" s="4">
        <v>44384</v>
      </c>
      <c r="B1657" t="s">
        <v>12</v>
      </c>
      <c r="C1657" t="s">
        <v>2194</v>
      </c>
      <c r="D1657">
        <v>27985.5</v>
      </c>
    </row>
    <row r="1658" spans="1:4" x14ac:dyDescent="0.25">
      <c r="A1658" s="4">
        <v>44384</v>
      </c>
      <c r="B1658" t="s">
        <v>12</v>
      </c>
      <c r="C1658" t="s">
        <v>2195</v>
      </c>
      <c r="D1658">
        <v>66715.34</v>
      </c>
    </row>
    <row r="1659" spans="1:4" x14ac:dyDescent="0.25">
      <c r="A1659" s="4">
        <v>44384</v>
      </c>
      <c r="B1659" t="s">
        <v>12</v>
      </c>
      <c r="C1659" t="s">
        <v>2198</v>
      </c>
      <c r="D1659">
        <v>29540.25</v>
      </c>
    </row>
    <row r="1660" spans="1:4" x14ac:dyDescent="0.25">
      <c r="A1660" s="4">
        <v>44384</v>
      </c>
      <c r="B1660" t="s">
        <v>12</v>
      </c>
      <c r="C1660" t="s">
        <v>2200</v>
      </c>
      <c r="D1660">
        <v>80717.03</v>
      </c>
    </row>
    <row r="1661" spans="1:4" x14ac:dyDescent="0.25">
      <c r="A1661" s="4">
        <v>44384</v>
      </c>
      <c r="B1661" t="s">
        <v>12</v>
      </c>
      <c r="C1661" t="s">
        <v>2201</v>
      </c>
      <c r="D1661">
        <v>594.70000000000005</v>
      </c>
    </row>
    <row r="1662" spans="1:4" x14ac:dyDescent="0.25">
      <c r="A1662" s="4">
        <v>44384</v>
      </c>
      <c r="B1662" t="s">
        <v>12</v>
      </c>
      <c r="C1662" t="s">
        <v>2021</v>
      </c>
      <c r="D1662">
        <v>-28.3</v>
      </c>
    </row>
    <row r="1663" spans="1:4" x14ac:dyDescent="0.25">
      <c r="A1663" s="4">
        <v>44384</v>
      </c>
      <c r="B1663" t="s">
        <v>12</v>
      </c>
      <c r="C1663" t="s">
        <v>19</v>
      </c>
      <c r="D1663">
        <v>-377.23</v>
      </c>
    </row>
    <row r="1664" spans="1:4" x14ac:dyDescent="0.25">
      <c r="A1664" s="4">
        <v>44384</v>
      </c>
      <c r="B1664" t="s">
        <v>12</v>
      </c>
      <c r="C1664" t="s">
        <v>20</v>
      </c>
      <c r="D1664">
        <v>-18861.32</v>
      </c>
    </row>
    <row r="1665" spans="1:4" x14ac:dyDescent="0.25">
      <c r="A1665" s="4">
        <v>44384</v>
      </c>
      <c r="B1665" t="s">
        <v>12</v>
      </c>
      <c r="C1665" t="s">
        <v>21</v>
      </c>
      <c r="D1665">
        <v>-537.54</v>
      </c>
    </row>
    <row r="1666" spans="1:4" x14ac:dyDescent="0.25">
      <c r="A1666" s="4">
        <v>44385</v>
      </c>
      <c r="B1666" t="s">
        <v>12</v>
      </c>
      <c r="C1666" t="s">
        <v>2186</v>
      </c>
      <c r="D1666">
        <v>-2382.14</v>
      </c>
    </row>
    <row r="1667" spans="1:4" x14ac:dyDescent="0.25">
      <c r="A1667" s="4">
        <v>44385</v>
      </c>
      <c r="B1667" t="s">
        <v>12</v>
      </c>
      <c r="C1667" t="s">
        <v>2187</v>
      </c>
      <c r="D1667">
        <v>-106.95</v>
      </c>
    </row>
    <row r="1668" spans="1:4" x14ac:dyDescent="0.25">
      <c r="A1668" s="4">
        <v>44385</v>
      </c>
      <c r="B1668" t="s">
        <v>12</v>
      </c>
      <c r="C1668" t="s">
        <v>16</v>
      </c>
      <c r="D1668">
        <v>-2779.89</v>
      </c>
    </row>
    <row r="1669" spans="1:4" x14ac:dyDescent="0.25">
      <c r="A1669" s="4">
        <v>44385</v>
      </c>
      <c r="B1669" t="s">
        <v>12</v>
      </c>
      <c r="C1669" t="s">
        <v>2188</v>
      </c>
      <c r="D1669">
        <v>-23.01</v>
      </c>
    </row>
    <row r="1670" spans="1:4" x14ac:dyDescent="0.25">
      <c r="A1670" s="4">
        <v>44385</v>
      </c>
      <c r="B1670" t="s">
        <v>12</v>
      </c>
      <c r="C1670" t="s">
        <v>2189</v>
      </c>
      <c r="D1670">
        <v>-543.69000000000005</v>
      </c>
    </row>
    <row r="1671" spans="1:4" x14ac:dyDescent="0.25">
      <c r="A1671" s="4">
        <v>44385</v>
      </c>
      <c r="B1671" t="s">
        <v>12</v>
      </c>
      <c r="C1671" t="s">
        <v>2190</v>
      </c>
      <c r="D1671">
        <v>-27.13</v>
      </c>
    </row>
    <row r="1672" spans="1:4" x14ac:dyDescent="0.25">
      <c r="A1672" s="4">
        <v>44385</v>
      </c>
      <c r="B1672" t="s">
        <v>12</v>
      </c>
      <c r="C1672" t="s">
        <v>838</v>
      </c>
      <c r="D1672">
        <v>-318.99</v>
      </c>
    </row>
    <row r="1673" spans="1:4" x14ac:dyDescent="0.25">
      <c r="A1673" s="4">
        <v>44385</v>
      </c>
      <c r="B1673" t="s">
        <v>12</v>
      </c>
      <c r="C1673" t="s">
        <v>2191</v>
      </c>
      <c r="D1673">
        <v>-99.65</v>
      </c>
    </row>
    <row r="1674" spans="1:4" x14ac:dyDescent="0.25">
      <c r="A1674" s="4">
        <v>44385</v>
      </c>
      <c r="B1674" t="s">
        <v>12</v>
      </c>
      <c r="C1674" t="s">
        <v>2192</v>
      </c>
      <c r="D1674">
        <v>-6014.78</v>
      </c>
    </row>
    <row r="1675" spans="1:4" x14ac:dyDescent="0.25">
      <c r="A1675" s="4">
        <v>44385</v>
      </c>
      <c r="B1675" t="s">
        <v>12</v>
      </c>
      <c r="C1675" t="s">
        <v>2144</v>
      </c>
      <c r="D1675">
        <v>245.95</v>
      </c>
    </row>
    <row r="1676" spans="1:4" x14ac:dyDescent="0.25">
      <c r="A1676" s="4">
        <v>44385</v>
      </c>
      <c r="B1676" t="s">
        <v>12</v>
      </c>
      <c r="C1676" t="s">
        <v>2048</v>
      </c>
      <c r="D1676">
        <v>5459.57</v>
      </c>
    </row>
    <row r="1677" spans="1:4" x14ac:dyDescent="0.25">
      <c r="A1677" s="4">
        <v>44385</v>
      </c>
      <c r="B1677" t="s">
        <v>12</v>
      </c>
      <c r="C1677" t="s">
        <v>869</v>
      </c>
      <c r="D1677">
        <v>6014.78</v>
      </c>
    </row>
    <row r="1678" spans="1:4" x14ac:dyDescent="0.25">
      <c r="A1678" s="4">
        <v>44385</v>
      </c>
      <c r="B1678" t="s">
        <v>12</v>
      </c>
      <c r="C1678" t="s">
        <v>2025</v>
      </c>
      <c r="D1678">
        <v>-2462.38</v>
      </c>
    </row>
    <row r="1679" spans="1:4" x14ac:dyDescent="0.25">
      <c r="A1679" s="4">
        <v>44385</v>
      </c>
      <c r="B1679" t="s">
        <v>12</v>
      </c>
      <c r="C1679" t="s">
        <v>2193</v>
      </c>
      <c r="D1679">
        <v>13409.4</v>
      </c>
    </row>
    <row r="1680" spans="1:4" x14ac:dyDescent="0.25">
      <c r="A1680" s="4">
        <v>44385</v>
      </c>
      <c r="B1680" t="s">
        <v>12</v>
      </c>
      <c r="C1680" t="s">
        <v>2206</v>
      </c>
      <c r="D1680">
        <v>33252.94</v>
      </c>
    </row>
    <row r="1681" spans="1:4" x14ac:dyDescent="0.25">
      <c r="A1681" s="4">
        <v>44385</v>
      </c>
      <c r="B1681" t="s">
        <v>12</v>
      </c>
      <c r="C1681" t="s">
        <v>2194</v>
      </c>
      <c r="D1681">
        <v>27985.5</v>
      </c>
    </row>
    <row r="1682" spans="1:4" x14ac:dyDescent="0.25">
      <c r="A1682" s="4">
        <v>44385</v>
      </c>
      <c r="B1682" t="s">
        <v>12</v>
      </c>
      <c r="C1682" t="s">
        <v>2195</v>
      </c>
      <c r="D1682">
        <v>66715.34</v>
      </c>
    </row>
    <row r="1683" spans="1:4" x14ac:dyDescent="0.25">
      <c r="A1683" s="4">
        <v>44385</v>
      </c>
      <c r="B1683" t="s">
        <v>12</v>
      </c>
      <c r="C1683" t="s">
        <v>2200</v>
      </c>
      <c r="D1683">
        <v>80717.03</v>
      </c>
    </row>
    <row r="1684" spans="1:4" x14ac:dyDescent="0.25">
      <c r="A1684" s="4">
        <v>44385</v>
      </c>
      <c r="B1684" t="s">
        <v>12</v>
      </c>
      <c r="C1684" t="s">
        <v>2207</v>
      </c>
      <c r="D1684">
        <v>51339.95</v>
      </c>
    </row>
    <row r="1685" spans="1:4" x14ac:dyDescent="0.25">
      <c r="A1685" s="4">
        <v>44385</v>
      </c>
      <c r="B1685" t="s">
        <v>12</v>
      </c>
      <c r="C1685" t="s">
        <v>2201</v>
      </c>
      <c r="D1685">
        <v>594.70000000000005</v>
      </c>
    </row>
    <row r="1686" spans="1:4" x14ac:dyDescent="0.25">
      <c r="A1686" s="4">
        <v>44385</v>
      </c>
      <c r="B1686" t="s">
        <v>12</v>
      </c>
      <c r="C1686" t="s">
        <v>2208</v>
      </c>
      <c r="D1686">
        <v>-6014.78</v>
      </c>
    </row>
    <row r="1687" spans="1:4" x14ac:dyDescent="0.25">
      <c r="A1687" s="4">
        <v>44385</v>
      </c>
      <c r="B1687" t="s">
        <v>12</v>
      </c>
      <c r="C1687" t="s">
        <v>2209</v>
      </c>
      <c r="D1687">
        <v>6014.78</v>
      </c>
    </row>
    <row r="1688" spans="1:4" x14ac:dyDescent="0.25">
      <c r="A1688" s="4">
        <v>44385</v>
      </c>
      <c r="B1688" t="s">
        <v>12</v>
      </c>
      <c r="C1688" t="s">
        <v>2021</v>
      </c>
      <c r="D1688">
        <v>-33.979999999999997</v>
      </c>
    </row>
    <row r="1689" spans="1:4" x14ac:dyDescent="0.25">
      <c r="A1689" s="4">
        <v>44385</v>
      </c>
      <c r="B1689" t="s">
        <v>12</v>
      </c>
      <c r="C1689" t="s">
        <v>19</v>
      </c>
      <c r="D1689">
        <v>-453</v>
      </c>
    </row>
    <row r="1690" spans="1:4" x14ac:dyDescent="0.25">
      <c r="A1690" s="4">
        <v>44385</v>
      </c>
      <c r="B1690" t="s">
        <v>12</v>
      </c>
      <c r="C1690" t="s">
        <v>20</v>
      </c>
      <c r="D1690">
        <v>-22649.79</v>
      </c>
    </row>
    <row r="1691" spans="1:4" x14ac:dyDescent="0.25">
      <c r="A1691" s="4">
        <v>44385</v>
      </c>
      <c r="B1691" t="s">
        <v>12</v>
      </c>
      <c r="C1691" t="s">
        <v>21</v>
      </c>
      <c r="D1691">
        <v>-645.51</v>
      </c>
    </row>
    <row r="1692" spans="1:4" x14ac:dyDescent="0.25">
      <c r="A1692" s="4">
        <v>44386</v>
      </c>
      <c r="B1692" t="s">
        <v>12</v>
      </c>
      <c r="C1692" t="s">
        <v>2186</v>
      </c>
      <c r="D1692">
        <v>-2382.14</v>
      </c>
    </row>
    <row r="1693" spans="1:4" x14ac:dyDescent="0.25">
      <c r="A1693" s="4">
        <v>44386</v>
      </c>
      <c r="B1693" t="s">
        <v>12</v>
      </c>
      <c r="C1693" t="s">
        <v>2187</v>
      </c>
      <c r="D1693">
        <v>-106.95</v>
      </c>
    </row>
    <row r="1694" spans="1:4" x14ac:dyDescent="0.25">
      <c r="A1694" s="4">
        <v>44386</v>
      </c>
      <c r="B1694" t="s">
        <v>12</v>
      </c>
      <c r="C1694" t="s">
        <v>16</v>
      </c>
      <c r="D1694">
        <v>-2812.22</v>
      </c>
    </row>
    <row r="1695" spans="1:4" x14ac:dyDescent="0.25">
      <c r="A1695" s="4">
        <v>44386</v>
      </c>
      <c r="B1695" t="s">
        <v>12</v>
      </c>
      <c r="C1695" t="s">
        <v>2188</v>
      </c>
      <c r="D1695">
        <v>-26.84</v>
      </c>
    </row>
    <row r="1696" spans="1:4" x14ac:dyDescent="0.25">
      <c r="A1696" s="4">
        <v>44386</v>
      </c>
      <c r="B1696" t="s">
        <v>12</v>
      </c>
      <c r="C1696" t="s">
        <v>2189</v>
      </c>
      <c r="D1696">
        <v>-634.30999999999995</v>
      </c>
    </row>
    <row r="1697" spans="1:4" x14ac:dyDescent="0.25">
      <c r="A1697" s="4">
        <v>44386</v>
      </c>
      <c r="B1697" t="s">
        <v>12</v>
      </c>
      <c r="C1697" t="s">
        <v>2190</v>
      </c>
      <c r="D1697">
        <v>-31.65</v>
      </c>
    </row>
    <row r="1698" spans="1:4" x14ac:dyDescent="0.25">
      <c r="A1698" s="4">
        <v>44386</v>
      </c>
      <c r="B1698" t="s">
        <v>12</v>
      </c>
      <c r="C1698" t="s">
        <v>838</v>
      </c>
      <c r="D1698">
        <v>-318.99</v>
      </c>
    </row>
    <row r="1699" spans="1:4" x14ac:dyDescent="0.25">
      <c r="A1699" s="4">
        <v>44386</v>
      </c>
      <c r="B1699" t="s">
        <v>12</v>
      </c>
      <c r="C1699" t="s">
        <v>2191</v>
      </c>
      <c r="D1699">
        <v>-116.25</v>
      </c>
    </row>
    <row r="1700" spans="1:4" x14ac:dyDescent="0.25">
      <c r="A1700" s="4">
        <v>44386</v>
      </c>
      <c r="B1700" t="s">
        <v>12</v>
      </c>
      <c r="C1700" t="s">
        <v>2144</v>
      </c>
      <c r="D1700">
        <v>230.58</v>
      </c>
    </row>
    <row r="1701" spans="1:4" x14ac:dyDescent="0.25">
      <c r="A1701" s="4">
        <v>44386</v>
      </c>
      <c r="B1701" t="s">
        <v>12</v>
      </c>
      <c r="C1701" t="s">
        <v>2048</v>
      </c>
      <c r="D1701">
        <v>5367.03</v>
      </c>
    </row>
    <row r="1702" spans="1:4" x14ac:dyDescent="0.25">
      <c r="A1702" s="4">
        <v>44386</v>
      </c>
      <c r="B1702" t="s">
        <v>12</v>
      </c>
      <c r="C1702" t="s">
        <v>2025</v>
      </c>
      <c r="D1702">
        <v>-2433.9899999999998</v>
      </c>
    </row>
    <row r="1703" spans="1:4" x14ac:dyDescent="0.25">
      <c r="A1703" s="4">
        <v>44386</v>
      </c>
      <c r="B1703" t="s">
        <v>12</v>
      </c>
      <c r="C1703" t="s">
        <v>2193</v>
      </c>
      <c r="D1703">
        <v>13409.4</v>
      </c>
    </row>
    <row r="1704" spans="1:4" x14ac:dyDescent="0.25">
      <c r="A1704" s="4">
        <v>44386</v>
      </c>
      <c r="B1704" t="s">
        <v>12</v>
      </c>
      <c r="C1704" t="s">
        <v>2206</v>
      </c>
      <c r="D1704">
        <v>33252.94</v>
      </c>
    </row>
    <row r="1705" spans="1:4" x14ac:dyDescent="0.25">
      <c r="A1705" s="4">
        <v>44386</v>
      </c>
      <c r="B1705" t="s">
        <v>12</v>
      </c>
      <c r="C1705" t="s">
        <v>2194</v>
      </c>
      <c r="D1705">
        <v>27985.5</v>
      </c>
    </row>
    <row r="1706" spans="1:4" x14ac:dyDescent="0.25">
      <c r="A1706" s="4">
        <v>44386</v>
      </c>
      <c r="B1706" t="s">
        <v>12</v>
      </c>
      <c r="C1706" t="s">
        <v>2195</v>
      </c>
      <c r="D1706">
        <v>66715.34</v>
      </c>
    </row>
    <row r="1707" spans="1:4" x14ac:dyDescent="0.25">
      <c r="A1707" s="4">
        <v>44386</v>
      </c>
      <c r="B1707" t="s">
        <v>12</v>
      </c>
      <c r="C1707" t="s">
        <v>2200</v>
      </c>
      <c r="D1707">
        <v>80717.03</v>
      </c>
    </row>
    <row r="1708" spans="1:4" x14ac:dyDescent="0.25">
      <c r="A1708" s="4">
        <v>44386</v>
      </c>
      <c r="B1708" t="s">
        <v>12</v>
      </c>
      <c r="C1708" t="s">
        <v>2207</v>
      </c>
      <c r="D1708">
        <v>51339.95</v>
      </c>
    </row>
    <row r="1709" spans="1:4" x14ac:dyDescent="0.25">
      <c r="A1709" s="4">
        <v>44386</v>
      </c>
      <c r="B1709" t="s">
        <v>12</v>
      </c>
      <c r="C1709" t="s">
        <v>2201</v>
      </c>
      <c r="D1709">
        <v>594.70000000000005</v>
      </c>
    </row>
    <row r="1710" spans="1:4" x14ac:dyDescent="0.25">
      <c r="A1710" s="4">
        <v>44386</v>
      </c>
      <c r="B1710" t="s">
        <v>12</v>
      </c>
      <c r="C1710" t="s">
        <v>2021</v>
      </c>
      <c r="D1710">
        <v>-39.67</v>
      </c>
    </row>
    <row r="1711" spans="1:4" x14ac:dyDescent="0.25">
      <c r="A1711" s="4">
        <v>44386</v>
      </c>
      <c r="B1711" t="s">
        <v>12</v>
      </c>
      <c r="C1711" t="s">
        <v>19</v>
      </c>
      <c r="D1711">
        <v>-528.91999999999996</v>
      </c>
    </row>
    <row r="1712" spans="1:4" x14ac:dyDescent="0.25">
      <c r="A1712" s="4">
        <v>44386</v>
      </c>
      <c r="B1712" t="s">
        <v>12</v>
      </c>
      <c r="C1712" t="s">
        <v>20</v>
      </c>
      <c r="D1712">
        <v>-26445.68</v>
      </c>
    </row>
    <row r="1713" spans="1:4" x14ac:dyDescent="0.25">
      <c r="A1713" s="4">
        <v>44386</v>
      </c>
      <c r="B1713" t="s">
        <v>12</v>
      </c>
      <c r="C1713" t="s">
        <v>21</v>
      </c>
      <c r="D1713">
        <v>-753.7</v>
      </c>
    </row>
    <row r="1714" spans="1:4" x14ac:dyDescent="0.25">
      <c r="A1714" s="4">
        <v>44389</v>
      </c>
      <c r="B1714" t="s">
        <v>12</v>
      </c>
      <c r="C1714" t="s">
        <v>2186</v>
      </c>
      <c r="D1714">
        <v>-2382.14</v>
      </c>
    </row>
    <row r="1715" spans="1:4" x14ac:dyDescent="0.25">
      <c r="A1715" s="4">
        <v>44389</v>
      </c>
      <c r="B1715" t="s">
        <v>12</v>
      </c>
      <c r="C1715" t="s">
        <v>2187</v>
      </c>
      <c r="D1715">
        <v>-106.95</v>
      </c>
    </row>
    <row r="1716" spans="1:4" x14ac:dyDescent="0.25">
      <c r="A1716" s="4">
        <v>44389</v>
      </c>
      <c r="B1716" t="s">
        <v>12</v>
      </c>
      <c r="C1716" t="s">
        <v>16</v>
      </c>
      <c r="D1716">
        <v>-2844.54</v>
      </c>
    </row>
    <row r="1717" spans="1:4" x14ac:dyDescent="0.25">
      <c r="A1717" s="4">
        <v>44389</v>
      </c>
      <c r="B1717" t="s">
        <v>12</v>
      </c>
      <c r="C1717" t="s">
        <v>2188</v>
      </c>
      <c r="D1717">
        <v>-30.68</v>
      </c>
    </row>
    <row r="1718" spans="1:4" x14ac:dyDescent="0.25">
      <c r="A1718" s="4">
        <v>44389</v>
      </c>
      <c r="B1718" t="s">
        <v>12</v>
      </c>
      <c r="C1718" t="s">
        <v>2189</v>
      </c>
      <c r="D1718">
        <v>-724.92</v>
      </c>
    </row>
    <row r="1719" spans="1:4" x14ac:dyDescent="0.25">
      <c r="A1719" s="4">
        <v>44389</v>
      </c>
      <c r="B1719" t="s">
        <v>12</v>
      </c>
      <c r="C1719" t="s">
        <v>2190</v>
      </c>
      <c r="D1719">
        <v>-36.17</v>
      </c>
    </row>
    <row r="1720" spans="1:4" x14ac:dyDescent="0.25">
      <c r="A1720" s="4">
        <v>44389</v>
      </c>
      <c r="B1720" t="s">
        <v>12</v>
      </c>
      <c r="C1720" t="s">
        <v>838</v>
      </c>
      <c r="D1720">
        <v>-318.99</v>
      </c>
    </row>
    <row r="1721" spans="1:4" x14ac:dyDescent="0.25">
      <c r="A1721" s="4">
        <v>44389</v>
      </c>
      <c r="B1721" t="s">
        <v>12</v>
      </c>
      <c r="C1721" t="s">
        <v>2191</v>
      </c>
      <c r="D1721">
        <v>-132.86000000000001</v>
      </c>
    </row>
    <row r="1722" spans="1:4" x14ac:dyDescent="0.25">
      <c r="A1722" s="4">
        <v>44389</v>
      </c>
      <c r="B1722" t="s">
        <v>12</v>
      </c>
      <c r="C1722" t="s">
        <v>2144</v>
      </c>
      <c r="D1722">
        <v>215.21</v>
      </c>
    </row>
    <row r="1723" spans="1:4" x14ac:dyDescent="0.25">
      <c r="A1723" s="4">
        <v>44389</v>
      </c>
      <c r="B1723" t="s">
        <v>12</v>
      </c>
      <c r="C1723" t="s">
        <v>2048</v>
      </c>
      <c r="D1723">
        <v>5274.5</v>
      </c>
    </row>
    <row r="1724" spans="1:4" x14ac:dyDescent="0.25">
      <c r="A1724" s="4">
        <v>44389</v>
      </c>
      <c r="B1724" t="s">
        <v>12</v>
      </c>
      <c r="C1724" t="s">
        <v>2025</v>
      </c>
      <c r="D1724">
        <v>-12006.58</v>
      </c>
    </row>
    <row r="1725" spans="1:4" x14ac:dyDescent="0.25">
      <c r="A1725" s="4">
        <v>44389</v>
      </c>
      <c r="B1725" t="s">
        <v>12</v>
      </c>
      <c r="C1725" t="s">
        <v>2210</v>
      </c>
      <c r="D1725">
        <v>27287.85</v>
      </c>
    </row>
    <row r="1726" spans="1:4" x14ac:dyDescent="0.25">
      <c r="A1726" s="4">
        <v>44389</v>
      </c>
      <c r="B1726" t="s">
        <v>12</v>
      </c>
      <c r="C1726" t="s">
        <v>2193</v>
      </c>
      <c r="D1726">
        <v>13409.4</v>
      </c>
    </row>
    <row r="1727" spans="1:4" x14ac:dyDescent="0.25">
      <c r="A1727" s="4">
        <v>44389</v>
      </c>
      <c r="B1727" t="s">
        <v>12</v>
      </c>
      <c r="C1727" t="s">
        <v>2206</v>
      </c>
      <c r="D1727">
        <v>33252.94</v>
      </c>
    </row>
    <row r="1728" spans="1:4" x14ac:dyDescent="0.25">
      <c r="A1728" s="4">
        <v>44389</v>
      </c>
      <c r="B1728" t="s">
        <v>12</v>
      </c>
      <c r="C1728" t="s">
        <v>2194</v>
      </c>
      <c r="D1728">
        <v>27985.5</v>
      </c>
    </row>
    <row r="1729" spans="1:4" x14ac:dyDescent="0.25">
      <c r="A1729" s="4">
        <v>44389</v>
      </c>
      <c r="B1729" t="s">
        <v>12</v>
      </c>
      <c r="C1729" t="s">
        <v>2195</v>
      </c>
      <c r="D1729">
        <v>66715.34</v>
      </c>
    </row>
    <row r="1730" spans="1:4" x14ac:dyDescent="0.25">
      <c r="A1730" s="4">
        <v>44389</v>
      </c>
      <c r="B1730" t="s">
        <v>12</v>
      </c>
      <c r="C1730" t="s">
        <v>2200</v>
      </c>
      <c r="D1730">
        <v>80717.03</v>
      </c>
    </row>
    <row r="1731" spans="1:4" x14ac:dyDescent="0.25">
      <c r="A1731" s="4">
        <v>44389</v>
      </c>
      <c r="B1731" t="s">
        <v>12</v>
      </c>
      <c r="C1731" t="s">
        <v>2207</v>
      </c>
      <c r="D1731">
        <v>51339.95</v>
      </c>
    </row>
    <row r="1732" spans="1:4" x14ac:dyDescent="0.25">
      <c r="A1732" s="4">
        <v>44389</v>
      </c>
      <c r="B1732" t="s">
        <v>12</v>
      </c>
      <c r="C1732" t="s">
        <v>2201</v>
      </c>
      <c r="D1732">
        <v>594.70000000000005</v>
      </c>
    </row>
    <row r="1733" spans="1:4" x14ac:dyDescent="0.25">
      <c r="A1733" s="4">
        <v>44389</v>
      </c>
      <c r="B1733" t="s">
        <v>12</v>
      </c>
      <c r="C1733" t="s">
        <v>2211</v>
      </c>
      <c r="D1733">
        <v>17997</v>
      </c>
    </row>
    <row r="1734" spans="1:4" x14ac:dyDescent="0.25">
      <c r="A1734" s="4">
        <v>44389</v>
      </c>
      <c r="B1734" t="s">
        <v>12</v>
      </c>
      <c r="C1734" t="s">
        <v>2021</v>
      </c>
      <c r="D1734">
        <v>-45.37</v>
      </c>
    </row>
    <row r="1735" spans="1:4" x14ac:dyDescent="0.25">
      <c r="A1735" s="4">
        <v>44389</v>
      </c>
      <c r="B1735" t="s">
        <v>12</v>
      </c>
      <c r="C1735" t="s">
        <v>19</v>
      </c>
      <c r="D1735">
        <v>-604.84</v>
      </c>
    </row>
    <row r="1736" spans="1:4" x14ac:dyDescent="0.25">
      <c r="A1736" s="4">
        <v>44389</v>
      </c>
      <c r="B1736" t="s">
        <v>12</v>
      </c>
      <c r="C1736" t="s">
        <v>20</v>
      </c>
      <c r="D1736">
        <v>-30241.47</v>
      </c>
    </row>
    <row r="1737" spans="1:4" x14ac:dyDescent="0.25">
      <c r="A1737" s="4">
        <v>44389</v>
      </c>
      <c r="B1737" t="s">
        <v>12</v>
      </c>
      <c r="C1737" t="s">
        <v>21</v>
      </c>
      <c r="D1737">
        <v>-861.87</v>
      </c>
    </row>
    <row r="1738" spans="1:4" x14ac:dyDescent="0.25">
      <c r="A1738" s="4">
        <v>44390</v>
      </c>
      <c r="B1738" t="s">
        <v>12</v>
      </c>
      <c r="C1738" t="s">
        <v>2186</v>
      </c>
      <c r="D1738">
        <v>-2382.14</v>
      </c>
    </row>
    <row r="1739" spans="1:4" x14ac:dyDescent="0.25">
      <c r="A1739" s="4">
        <v>44390</v>
      </c>
      <c r="B1739" t="s">
        <v>12</v>
      </c>
      <c r="C1739" t="s">
        <v>2187</v>
      </c>
      <c r="D1739">
        <v>-106.95</v>
      </c>
    </row>
    <row r="1740" spans="1:4" x14ac:dyDescent="0.25">
      <c r="A1740" s="4">
        <v>44390</v>
      </c>
      <c r="B1740" t="s">
        <v>12</v>
      </c>
      <c r="C1740" t="s">
        <v>16</v>
      </c>
      <c r="D1740">
        <v>-2876.86</v>
      </c>
    </row>
    <row r="1741" spans="1:4" x14ac:dyDescent="0.25">
      <c r="A1741" s="4">
        <v>44390</v>
      </c>
      <c r="B1741" t="s">
        <v>12</v>
      </c>
      <c r="C1741" t="s">
        <v>2188</v>
      </c>
      <c r="D1741">
        <v>-34.51</v>
      </c>
    </row>
    <row r="1742" spans="1:4" x14ac:dyDescent="0.25">
      <c r="A1742" s="4">
        <v>44390</v>
      </c>
      <c r="B1742" t="s">
        <v>12</v>
      </c>
      <c r="C1742" t="s">
        <v>2189</v>
      </c>
      <c r="D1742">
        <v>-815.54</v>
      </c>
    </row>
    <row r="1743" spans="1:4" x14ac:dyDescent="0.25">
      <c r="A1743" s="4">
        <v>44390</v>
      </c>
      <c r="B1743" t="s">
        <v>12</v>
      </c>
      <c r="C1743" t="s">
        <v>2190</v>
      </c>
      <c r="D1743">
        <v>-40.69</v>
      </c>
    </row>
    <row r="1744" spans="1:4" x14ac:dyDescent="0.25">
      <c r="A1744" s="4">
        <v>44390</v>
      </c>
      <c r="B1744" t="s">
        <v>12</v>
      </c>
      <c r="C1744" t="s">
        <v>838</v>
      </c>
      <c r="D1744">
        <v>-318.99</v>
      </c>
    </row>
    <row r="1745" spans="1:4" x14ac:dyDescent="0.25">
      <c r="A1745" s="4">
        <v>44390</v>
      </c>
      <c r="B1745" t="s">
        <v>12</v>
      </c>
      <c r="C1745" t="s">
        <v>2191</v>
      </c>
      <c r="D1745">
        <v>-149.47</v>
      </c>
    </row>
    <row r="1746" spans="1:4" x14ac:dyDescent="0.25">
      <c r="A1746" s="4">
        <v>44390</v>
      </c>
      <c r="B1746" t="s">
        <v>12</v>
      </c>
      <c r="C1746" t="s">
        <v>2144</v>
      </c>
      <c r="D1746">
        <v>199.84</v>
      </c>
    </row>
    <row r="1747" spans="1:4" x14ac:dyDescent="0.25">
      <c r="A1747" s="4">
        <v>44390</v>
      </c>
      <c r="B1747" t="s">
        <v>12</v>
      </c>
      <c r="C1747" t="s">
        <v>2048</v>
      </c>
      <c r="D1747">
        <v>5181.96</v>
      </c>
    </row>
    <row r="1748" spans="1:4" x14ac:dyDescent="0.25">
      <c r="A1748" s="4">
        <v>44390</v>
      </c>
      <c r="B1748" t="s">
        <v>12</v>
      </c>
      <c r="C1748" t="s">
        <v>2025</v>
      </c>
      <c r="D1748">
        <v>-62663.08</v>
      </c>
    </row>
    <row r="1749" spans="1:4" x14ac:dyDescent="0.25">
      <c r="A1749" s="4">
        <v>44390</v>
      </c>
      <c r="B1749" t="s">
        <v>12</v>
      </c>
      <c r="C1749" t="s">
        <v>2212</v>
      </c>
      <c r="D1749">
        <v>5334.62</v>
      </c>
    </row>
    <row r="1750" spans="1:4" x14ac:dyDescent="0.25">
      <c r="A1750" s="4">
        <v>44390</v>
      </c>
      <c r="B1750" t="s">
        <v>12</v>
      </c>
      <c r="C1750" t="s">
        <v>2193</v>
      </c>
      <c r="D1750">
        <v>13409.4</v>
      </c>
    </row>
    <row r="1751" spans="1:4" x14ac:dyDescent="0.25">
      <c r="A1751" s="4">
        <v>44390</v>
      </c>
      <c r="B1751" t="s">
        <v>12</v>
      </c>
      <c r="C1751" t="s">
        <v>2206</v>
      </c>
      <c r="D1751">
        <v>33252.94</v>
      </c>
    </row>
    <row r="1752" spans="1:4" x14ac:dyDescent="0.25">
      <c r="A1752" s="4">
        <v>44390</v>
      </c>
      <c r="B1752" t="s">
        <v>12</v>
      </c>
      <c r="C1752" t="s">
        <v>2194</v>
      </c>
      <c r="D1752">
        <v>27985.5</v>
      </c>
    </row>
    <row r="1753" spans="1:4" x14ac:dyDescent="0.25">
      <c r="A1753" s="4">
        <v>44390</v>
      </c>
      <c r="B1753" t="s">
        <v>12</v>
      </c>
      <c r="C1753" t="s">
        <v>2195</v>
      </c>
      <c r="D1753">
        <v>66715.34</v>
      </c>
    </row>
    <row r="1754" spans="1:4" x14ac:dyDescent="0.25">
      <c r="A1754" s="4">
        <v>44390</v>
      </c>
      <c r="B1754" t="s">
        <v>12</v>
      </c>
      <c r="C1754" t="s">
        <v>2200</v>
      </c>
      <c r="D1754">
        <v>80717.03</v>
      </c>
    </row>
    <row r="1755" spans="1:4" x14ac:dyDescent="0.25">
      <c r="A1755" s="4">
        <v>44390</v>
      </c>
      <c r="B1755" t="s">
        <v>12</v>
      </c>
      <c r="C1755" t="s">
        <v>2207</v>
      </c>
      <c r="D1755">
        <v>51339.95</v>
      </c>
    </row>
    <row r="1756" spans="1:4" x14ac:dyDescent="0.25">
      <c r="A1756" s="4">
        <v>44390</v>
      </c>
      <c r="B1756" t="s">
        <v>12</v>
      </c>
      <c r="C1756" t="s">
        <v>2211</v>
      </c>
      <c r="D1756">
        <v>17997</v>
      </c>
    </row>
    <row r="1757" spans="1:4" x14ac:dyDescent="0.25">
      <c r="A1757" s="4">
        <v>44390</v>
      </c>
      <c r="B1757" t="s">
        <v>12</v>
      </c>
      <c r="C1757" t="s">
        <v>2021</v>
      </c>
      <c r="D1757">
        <v>-51.14</v>
      </c>
    </row>
    <row r="1758" spans="1:4" x14ac:dyDescent="0.25">
      <c r="A1758" s="4">
        <v>44390</v>
      </c>
      <c r="B1758" t="s">
        <v>12</v>
      </c>
      <c r="C1758" t="s">
        <v>19</v>
      </c>
      <c r="D1758">
        <v>-681.75</v>
      </c>
    </row>
    <row r="1759" spans="1:4" x14ac:dyDescent="0.25">
      <c r="A1759" s="4">
        <v>44390</v>
      </c>
      <c r="B1759" t="s">
        <v>12</v>
      </c>
      <c r="C1759" t="s">
        <v>20</v>
      </c>
      <c r="D1759">
        <v>-34087.18</v>
      </c>
    </row>
    <row r="1760" spans="1:4" x14ac:dyDescent="0.25">
      <c r="A1760" s="4">
        <v>44390</v>
      </c>
      <c r="B1760" t="s">
        <v>12</v>
      </c>
      <c r="C1760" t="s">
        <v>21</v>
      </c>
      <c r="D1760">
        <v>-971.47</v>
      </c>
    </row>
    <row r="1761" spans="1:4" x14ac:dyDescent="0.25">
      <c r="A1761" s="4">
        <v>44391</v>
      </c>
      <c r="B1761" t="s">
        <v>12</v>
      </c>
      <c r="C1761" t="s">
        <v>2186</v>
      </c>
      <c r="D1761">
        <v>-2382.14</v>
      </c>
    </row>
    <row r="1762" spans="1:4" x14ac:dyDescent="0.25">
      <c r="A1762" s="4">
        <v>44391</v>
      </c>
      <c r="B1762" t="s">
        <v>12</v>
      </c>
      <c r="C1762" t="s">
        <v>2187</v>
      </c>
      <c r="D1762">
        <v>-106.95</v>
      </c>
    </row>
    <row r="1763" spans="1:4" x14ac:dyDescent="0.25">
      <c r="A1763" s="4">
        <v>44391</v>
      </c>
      <c r="B1763" t="s">
        <v>12</v>
      </c>
      <c r="C1763" t="s">
        <v>16</v>
      </c>
      <c r="D1763">
        <v>-2909.19</v>
      </c>
    </row>
    <row r="1764" spans="1:4" x14ac:dyDescent="0.25">
      <c r="A1764" s="4">
        <v>44391</v>
      </c>
      <c r="B1764" t="s">
        <v>12</v>
      </c>
      <c r="C1764" t="s">
        <v>2188</v>
      </c>
      <c r="D1764">
        <v>-38.35</v>
      </c>
    </row>
    <row r="1765" spans="1:4" x14ac:dyDescent="0.25">
      <c r="A1765" s="4">
        <v>44391</v>
      </c>
      <c r="B1765" t="s">
        <v>12</v>
      </c>
      <c r="C1765" t="s">
        <v>2189</v>
      </c>
      <c r="D1765">
        <v>-906.15</v>
      </c>
    </row>
    <row r="1766" spans="1:4" x14ac:dyDescent="0.25">
      <c r="A1766" s="4">
        <v>44391</v>
      </c>
      <c r="B1766" t="s">
        <v>12</v>
      </c>
      <c r="C1766" t="s">
        <v>2190</v>
      </c>
      <c r="D1766">
        <v>-45.21</v>
      </c>
    </row>
    <row r="1767" spans="1:4" x14ac:dyDescent="0.25">
      <c r="A1767" s="4">
        <v>44391</v>
      </c>
      <c r="B1767" t="s">
        <v>12</v>
      </c>
      <c r="C1767" t="s">
        <v>838</v>
      </c>
      <c r="D1767">
        <v>-318.99</v>
      </c>
    </row>
    <row r="1768" spans="1:4" x14ac:dyDescent="0.25">
      <c r="A1768" s="4">
        <v>44391</v>
      </c>
      <c r="B1768" t="s">
        <v>12</v>
      </c>
      <c r="C1768" t="s">
        <v>2191</v>
      </c>
      <c r="D1768">
        <v>-166.08</v>
      </c>
    </row>
    <row r="1769" spans="1:4" x14ac:dyDescent="0.25">
      <c r="A1769" s="4">
        <v>44391</v>
      </c>
      <c r="B1769" t="s">
        <v>12</v>
      </c>
      <c r="C1769" t="s">
        <v>2144</v>
      </c>
      <c r="D1769">
        <v>184.47</v>
      </c>
    </row>
    <row r="1770" spans="1:4" x14ac:dyDescent="0.25">
      <c r="A1770" s="4">
        <v>44391</v>
      </c>
      <c r="B1770" t="s">
        <v>12</v>
      </c>
      <c r="C1770" t="s">
        <v>2048</v>
      </c>
      <c r="D1770">
        <v>5089.43</v>
      </c>
    </row>
    <row r="1771" spans="1:4" x14ac:dyDescent="0.25">
      <c r="A1771" s="4">
        <v>44391</v>
      </c>
      <c r="B1771" t="s">
        <v>12</v>
      </c>
      <c r="C1771" t="s">
        <v>2025</v>
      </c>
      <c r="D1771">
        <v>-35975.07</v>
      </c>
    </row>
    <row r="1772" spans="1:4" x14ac:dyDescent="0.25">
      <c r="A1772" s="4">
        <v>44391</v>
      </c>
      <c r="B1772" t="s">
        <v>12</v>
      </c>
      <c r="C1772" t="s">
        <v>2212</v>
      </c>
      <c r="D1772">
        <v>5334.62</v>
      </c>
    </row>
    <row r="1773" spans="1:4" x14ac:dyDescent="0.25">
      <c r="A1773" s="4">
        <v>44391</v>
      </c>
      <c r="B1773" t="s">
        <v>12</v>
      </c>
      <c r="C1773" t="s">
        <v>2213</v>
      </c>
      <c r="D1773">
        <v>5464.93</v>
      </c>
    </row>
    <row r="1774" spans="1:4" x14ac:dyDescent="0.25">
      <c r="A1774" s="4">
        <v>44391</v>
      </c>
      <c r="B1774" t="s">
        <v>12</v>
      </c>
      <c r="C1774" t="s">
        <v>2214</v>
      </c>
      <c r="D1774">
        <v>9739.4599999999991</v>
      </c>
    </row>
    <row r="1775" spans="1:4" x14ac:dyDescent="0.25">
      <c r="A1775" s="4">
        <v>44391</v>
      </c>
      <c r="B1775" t="s">
        <v>12</v>
      </c>
      <c r="C1775" t="s">
        <v>2215</v>
      </c>
      <c r="D1775">
        <v>9114.25</v>
      </c>
    </row>
    <row r="1776" spans="1:4" x14ac:dyDescent="0.25">
      <c r="A1776" s="4">
        <v>44391</v>
      </c>
      <c r="B1776" t="s">
        <v>12</v>
      </c>
      <c r="C1776" t="s">
        <v>2206</v>
      </c>
      <c r="D1776">
        <v>33252.94</v>
      </c>
    </row>
    <row r="1777" spans="1:4" x14ac:dyDescent="0.25">
      <c r="A1777" s="4">
        <v>44391</v>
      </c>
      <c r="B1777" t="s">
        <v>12</v>
      </c>
      <c r="C1777" t="s">
        <v>2194</v>
      </c>
      <c r="D1777">
        <v>27985.5</v>
      </c>
    </row>
    <row r="1778" spans="1:4" x14ac:dyDescent="0.25">
      <c r="A1778" s="4">
        <v>44391</v>
      </c>
      <c r="B1778" t="s">
        <v>12</v>
      </c>
      <c r="C1778" t="s">
        <v>2195</v>
      </c>
      <c r="D1778">
        <v>66715.34</v>
      </c>
    </row>
    <row r="1779" spans="1:4" x14ac:dyDescent="0.25">
      <c r="A1779" s="4">
        <v>44391</v>
      </c>
      <c r="B1779" t="s">
        <v>12</v>
      </c>
      <c r="C1779" t="s">
        <v>2207</v>
      </c>
      <c r="D1779">
        <v>51339.95</v>
      </c>
    </row>
    <row r="1780" spans="1:4" x14ac:dyDescent="0.25">
      <c r="A1780" s="4">
        <v>44391</v>
      </c>
      <c r="B1780" t="s">
        <v>12</v>
      </c>
      <c r="C1780" t="s">
        <v>2216</v>
      </c>
      <c r="D1780">
        <v>112373</v>
      </c>
    </row>
    <row r="1781" spans="1:4" x14ac:dyDescent="0.25">
      <c r="A1781" s="4">
        <v>44391</v>
      </c>
      <c r="B1781" t="s">
        <v>12</v>
      </c>
      <c r="C1781" t="s">
        <v>2211</v>
      </c>
      <c r="D1781">
        <v>17997</v>
      </c>
    </row>
    <row r="1782" spans="1:4" x14ac:dyDescent="0.25">
      <c r="A1782" s="4">
        <v>44391</v>
      </c>
      <c r="B1782" t="s">
        <v>12</v>
      </c>
      <c r="C1782" t="s">
        <v>893</v>
      </c>
      <c r="D1782">
        <v>-9114.25</v>
      </c>
    </row>
    <row r="1783" spans="1:4" x14ac:dyDescent="0.25">
      <c r="A1783" s="4">
        <v>44391</v>
      </c>
      <c r="B1783" t="s">
        <v>12</v>
      </c>
      <c r="C1783" t="s">
        <v>2021</v>
      </c>
      <c r="D1783">
        <v>-56.94</v>
      </c>
    </row>
    <row r="1784" spans="1:4" x14ac:dyDescent="0.25">
      <c r="A1784" s="4">
        <v>44391</v>
      </c>
      <c r="B1784" t="s">
        <v>12</v>
      </c>
      <c r="C1784" t="s">
        <v>19</v>
      </c>
      <c r="D1784">
        <v>-759.11</v>
      </c>
    </row>
    <row r="1785" spans="1:4" x14ac:dyDescent="0.25">
      <c r="A1785" s="4">
        <v>44391</v>
      </c>
      <c r="B1785" t="s">
        <v>12</v>
      </c>
      <c r="C1785" t="s">
        <v>20</v>
      </c>
      <c r="D1785">
        <v>-37955.199999999997</v>
      </c>
    </row>
    <row r="1786" spans="1:4" x14ac:dyDescent="0.25">
      <c r="A1786" s="4">
        <v>44391</v>
      </c>
      <c r="B1786" t="s">
        <v>12</v>
      </c>
      <c r="C1786" t="s">
        <v>21</v>
      </c>
      <c r="D1786">
        <v>-1081.71</v>
      </c>
    </row>
    <row r="1787" spans="1:4" x14ac:dyDescent="0.25">
      <c r="A1787" s="4">
        <v>44392</v>
      </c>
      <c r="B1787" t="s">
        <v>12</v>
      </c>
      <c r="C1787" t="s">
        <v>2217</v>
      </c>
      <c r="D1787">
        <v>0.63</v>
      </c>
    </row>
    <row r="1788" spans="1:4" x14ac:dyDescent="0.25">
      <c r="A1788" s="4">
        <v>44392</v>
      </c>
      <c r="B1788" t="s">
        <v>12</v>
      </c>
      <c r="C1788" t="s">
        <v>15</v>
      </c>
      <c r="D1788">
        <v>-53877.43</v>
      </c>
    </row>
    <row r="1789" spans="1:4" x14ac:dyDescent="0.25">
      <c r="A1789" s="4">
        <v>44392</v>
      </c>
      <c r="B1789" t="s">
        <v>12</v>
      </c>
      <c r="C1789" t="s">
        <v>2186</v>
      </c>
      <c r="D1789">
        <v>-2382.14</v>
      </c>
    </row>
    <row r="1790" spans="1:4" x14ac:dyDescent="0.25">
      <c r="A1790" s="4">
        <v>44392</v>
      </c>
      <c r="B1790" t="s">
        <v>12</v>
      </c>
      <c r="C1790" t="s">
        <v>2187</v>
      </c>
      <c r="D1790">
        <v>-106.95</v>
      </c>
    </row>
    <row r="1791" spans="1:4" x14ac:dyDescent="0.25">
      <c r="A1791" s="4">
        <v>44392</v>
      </c>
      <c r="B1791" t="s">
        <v>12</v>
      </c>
      <c r="C1791" t="s">
        <v>16</v>
      </c>
      <c r="D1791">
        <v>-2941.51</v>
      </c>
    </row>
    <row r="1792" spans="1:4" x14ac:dyDescent="0.25">
      <c r="A1792" s="4">
        <v>44392</v>
      </c>
      <c r="B1792" t="s">
        <v>12</v>
      </c>
      <c r="C1792" t="s">
        <v>2188</v>
      </c>
      <c r="D1792">
        <v>-42.18</v>
      </c>
    </row>
    <row r="1793" spans="1:4" x14ac:dyDescent="0.25">
      <c r="A1793" s="4">
        <v>44392</v>
      </c>
      <c r="B1793" t="s">
        <v>12</v>
      </c>
      <c r="C1793" t="s">
        <v>2189</v>
      </c>
      <c r="D1793">
        <v>-996.77</v>
      </c>
    </row>
    <row r="1794" spans="1:4" x14ac:dyDescent="0.25">
      <c r="A1794" s="4">
        <v>44392</v>
      </c>
      <c r="B1794" t="s">
        <v>12</v>
      </c>
      <c r="C1794" t="s">
        <v>2190</v>
      </c>
      <c r="D1794">
        <v>-49.74</v>
      </c>
    </row>
    <row r="1795" spans="1:4" x14ac:dyDescent="0.25">
      <c r="A1795" s="4">
        <v>44392</v>
      </c>
      <c r="B1795" t="s">
        <v>12</v>
      </c>
      <c r="C1795" t="s">
        <v>838</v>
      </c>
      <c r="D1795">
        <v>-318.99</v>
      </c>
    </row>
    <row r="1796" spans="1:4" x14ac:dyDescent="0.25">
      <c r="A1796" s="4">
        <v>44392</v>
      </c>
      <c r="B1796" t="s">
        <v>12</v>
      </c>
      <c r="C1796" t="s">
        <v>2191</v>
      </c>
      <c r="D1796">
        <v>-182.69</v>
      </c>
    </row>
    <row r="1797" spans="1:4" x14ac:dyDescent="0.25">
      <c r="A1797" s="4">
        <v>44392</v>
      </c>
      <c r="B1797" t="s">
        <v>12</v>
      </c>
      <c r="C1797" t="s">
        <v>2144</v>
      </c>
      <c r="D1797">
        <v>169.09</v>
      </c>
    </row>
    <row r="1798" spans="1:4" x14ac:dyDescent="0.25">
      <c r="A1798" s="4">
        <v>44392</v>
      </c>
      <c r="B1798" t="s">
        <v>12</v>
      </c>
      <c r="C1798" t="s">
        <v>2048</v>
      </c>
      <c r="D1798">
        <v>4996.8900000000003</v>
      </c>
    </row>
    <row r="1799" spans="1:4" x14ac:dyDescent="0.25">
      <c r="A1799" s="4">
        <v>44392</v>
      </c>
      <c r="B1799" t="s">
        <v>12</v>
      </c>
      <c r="C1799" t="s">
        <v>2025</v>
      </c>
      <c r="D1799">
        <v>-41312.92</v>
      </c>
    </row>
    <row r="1800" spans="1:4" x14ac:dyDescent="0.25">
      <c r="A1800" s="4">
        <v>44392</v>
      </c>
      <c r="B1800" t="s">
        <v>12</v>
      </c>
      <c r="C1800" t="s">
        <v>2212</v>
      </c>
      <c r="D1800">
        <v>5334.62</v>
      </c>
    </row>
    <row r="1801" spans="1:4" x14ac:dyDescent="0.25">
      <c r="A1801" s="4">
        <v>44392</v>
      </c>
      <c r="B1801" t="s">
        <v>12</v>
      </c>
      <c r="C1801" t="s">
        <v>2213</v>
      </c>
      <c r="D1801">
        <v>5464.93</v>
      </c>
    </row>
    <row r="1802" spans="1:4" x14ac:dyDescent="0.25">
      <c r="A1802" s="4">
        <v>44392</v>
      </c>
      <c r="B1802" t="s">
        <v>12</v>
      </c>
      <c r="C1802" t="s">
        <v>2214</v>
      </c>
      <c r="D1802">
        <v>9739.4599999999991</v>
      </c>
    </row>
    <row r="1803" spans="1:4" x14ac:dyDescent="0.25">
      <c r="A1803" s="4">
        <v>44392</v>
      </c>
      <c r="B1803" t="s">
        <v>12</v>
      </c>
      <c r="C1803" t="s">
        <v>2215</v>
      </c>
      <c r="D1803">
        <v>9114.25</v>
      </c>
    </row>
    <row r="1804" spans="1:4" x14ac:dyDescent="0.25">
      <c r="A1804" s="4">
        <v>44392</v>
      </c>
      <c r="B1804" t="s">
        <v>12</v>
      </c>
      <c r="C1804" t="s">
        <v>2195</v>
      </c>
      <c r="D1804">
        <v>66715.34</v>
      </c>
    </row>
    <row r="1805" spans="1:4" x14ac:dyDescent="0.25">
      <c r="A1805" s="4">
        <v>44392</v>
      </c>
      <c r="B1805" t="s">
        <v>12</v>
      </c>
      <c r="C1805" t="s">
        <v>2216</v>
      </c>
      <c r="D1805">
        <v>112373</v>
      </c>
    </row>
    <row r="1806" spans="1:4" x14ac:dyDescent="0.25">
      <c r="A1806" s="4">
        <v>44392</v>
      </c>
      <c r="B1806" t="s">
        <v>12</v>
      </c>
      <c r="C1806" t="s">
        <v>2211</v>
      </c>
      <c r="D1806">
        <v>17997</v>
      </c>
    </row>
    <row r="1807" spans="1:4" x14ac:dyDescent="0.25">
      <c r="A1807" s="4">
        <v>44392</v>
      </c>
      <c r="B1807" t="s">
        <v>12</v>
      </c>
      <c r="C1807" t="s">
        <v>893</v>
      </c>
      <c r="D1807">
        <v>-9114.25</v>
      </c>
    </row>
    <row r="1808" spans="1:4" x14ac:dyDescent="0.25">
      <c r="A1808" s="4">
        <v>44392</v>
      </c>
      <c r="B1808" t="s">
        <v>12</v>
      </c>
      <c r="C1808" t="s">
        <v>2021</v>
      </c>
      <c r="D1808">
        <v>-62.74</v>
      </c>
    </row>
    <row r="1809" spans="1:4" x14ac:dyDescent="0.25">
      <c r="A1809" s="4">
        <v>44392</v>
      </c>
      <c r="B1809" t="s">
        <v>12</v>
      </c>
      <c r="C1809" t="s">
        <v>19</v>
      </c>
      <c r="D1809">
        <v>-836.44</v>
      </c>
    </row>
    <row r="1810" spans="1:4" x14ac:dyDescent="0.25">
      <c r="A1810" s="4">
        <v>44392</v>
      </c>
      <c r="B1810" t="s">
        <v>12</v>
      </c>
      <c r="C1810" t="s">
        <v>20</v>
      </c>
      <c r="D1810">
        <v>-41821.760000000002</v>
      </c>
    </row>
    <row r="1811" spans="1:4" x14ac:dyDescent="0.25">
      <c r="A1811" s="4">
        <v>44392</v>
      </c>
      <c r="B1811" t="s">
        <v>12</v>
      </c>
      <c r="C1811" t="s">
        <v>21</v>
      </c>
      <c r="D1811">
        <v>-1191.9100000000001</v>
      </c>
    </row>
    <row r="1812" spans="1:4" x14ac:dyDescent="0.25">
      <c r="A1812" s="4">
        <v>44393</v>
      </c>
      <c r="B1812" t="s">
        <v>12</v>
      </c>
      <c r="C1812" t="s">
        <v>2217</v>
      </c>
      <c r="D1812">
        <v>0.63</v>
      </c>
    </row>
    <row r="1813" spans="1:4" x14ac:dyDescent="0.25">
      <c r="A1813" s="4">
        <v>44393</v>
      </c>
      <c r="B1813" t="s">
        <v>12</v>
      </c>
      <c r="C1813" t="s">
        <v>2218</v>
      </c>
      <c r="D1813">
        <v>0.45</v>
      </c>
    </row>
    <row r="1814" spans="1:4" x14ac:dyDescent="0.25">
      <c r="A1814" s="4">
        <v>44393</v>
      </c>
      <c r="B1814" t="s">
        <v>12</v>
      </c>
      <c r="C1814" t="s">
        <v>23</v>
      </c>
      <c r="D1814">
        <v>-53877.43</v>
      </c>
    </row>
    <row r="1815" spans="1:4" x14ac:dyDescent="0.25">
      <c r="A1815" s="4">
        <v>44393</v>
      </c>
      <c r="B1815" t="s">
        <v>12</v>
      </c>
      <c r="C1815" t="s">
        <v>15</v>
      </c>
      <c r="D1815">
        <v>-175075.96</v>
      </c>
    </row>
    <row r="1816" spans="1:4" x14ac:dyDescent="0.25">
      <c r="A1816" s="4">
        <v>44393</v>
      </c>
      <c r="B1816" t="s">
        <v>12</v>
      </c>
      <c r="C1816" t="s">
        <v>2219</v>
      </c>
      <c r="D1816">
        <v>-2016.74</v>
      </c>
    </row>
    <row r="1817" spans="1:4" x14ac:dyDescent="0.25">
      <c r="A1817" s="4">
        <v>44393</v>
      </c>
      <c r="B1817" t="s">
        <v>12</v>
      </c>
      <c r="C1817" t="s">
        <v>2187</v>
      </c>
      <c r="D1817">
        <v>-106.95</v>
      </c>
    </row>
    <row r="1818" spans="1:4" x14ac:dyDescent="0.25">
      <c r="A1818" s="4">
        <v>44393</v>
      </c>
      <c r="B1818" t="s">
        <v>12</v>
      </c>
      <c r="C1818" t="s">
        <v>16</v>
      </c>
      <c r="D1818">
        <v>-2973.84</v>
      </c>
    </row>
    <row r="1819" spans="1:4" x14ac:dyDescent="0.25">
      <c r="A1819" s="4">
        <v>44393</v>
      </c>
      <c r="B1819" t="s">
        <v>12</v>
      </c>
      <c r="C1819" t="s">
        <v>2188</v>
      </c>
      <c r="D1819">
        <v>-46.01</v>
      </c>
    </row>
    <row r="1820" spans="1:4" x14ac:dyDescent="0.25">
      <c r="A1820" s="4">
        <v>44393</v>
      </c>
      <c r="B1820" t="s">
        <v>12</v>
      </c>
      <c r="C1820" t="s">
        <v>2189</v>
      </c>
      <c r="D1820">
        <v>-1087.3900000000001</v>
      </c>
    </row>
    <row r="1821" spans="1:4" x14ac:dyDescent="0.25">
      <c r="A1821" s="4">
        <v>44393</v>
      </c>
      <c r="B1821" t="s">
        <v>12</v>
      </c>
      <c r="C1821" t="s">
        <v>2190</v>
      </c>
      <c r="D1821">
        <v>-54.26</v>
      </c>
    </row>
    <row r="1822" spans="1:4" x14ac:dyDescent="0.25">
      <c r="A1822" s="4">
        <v>44393</v>
      </c>
      <c r="B1822" t="s">
        <v>12</v>
      </c>
      <c r="C1822" t="s">
        <v>838</v>
      </c>
      <c r="D1822">
        <v>-318.99</v>
      </c>
    </row>
    <row r="1823" spans="1:4" x14ac:dyDescent="0.25">
      <c r="A1823" s="4">
        <v>44393</v>
      </c>
      <c r="B1823" t="s">
        <v>12</v>
      </c>
      <c r="C1823" t="s">
        <v>2191</v>
      </c>
      <c r="D1823">
        <v>-199.29</v>
      </c>
    </row>
    <row r="1824" spans="1:4" x14ac:dyDescent="0.25">
      <c r="A1824" s="4">
        <v>44393</v>
      </c>
      <c r="B1824" t="s">
        <v>12</v>
      </c>
      <c r="C1824" t="s">
        <v>2144</v>
      </c>
      <c r="D1824">
        <v>153.72</v>
      </c>
    </row>
    <row r="1825" spans="1:4" x14ac:dyDescent="0.25">
      <c r="A1825" s="4">
        <v>44393</v>
      </c>
      <c r="B1825" t="s">
        <v>12</v>
      </c>
      <c r="C1825" t="s">
        <v>2048</v>
      </c>
      <c r="D1825">
        <v>4904.3599999999997</v>
      </c>
    </row>
    <row r="1826" spans="1:4" x14ac:dyDescent="0.25">
      <c r="A1826" s="4">
        <v>44393</v>
      </c>
      <c r="B1826" t="s">
        <v>12</v>
      </c>
      <c r="C1826" t="s">
        <v>2025</v>
      </c>
      <c r="D1826">
        <v>-32678.19</v>
      </c>
    </row>
    <row r="1827" spans="1:4" x14ac:dyDescent="0.25">
      <c r="A1827" s="4">
        <v>44393</v>
      </c>
      <c r="B1827" t="s">
        <v>12</v>
      </c>
      <c r="C1827" t="s">
        <v>2213</v>
      </c>
      <c r="D1827">
        <v>5464.93</v>
      </c>
    </row>
    <row r="1828" spans="1:4" x14ac:dyDescent="0.25">
      <c r="A1828" s="4">
        <v>44393</v>
      </c>
      <c r="B1828" t="s">
        <v>12</v>
      </c>
      <c r="C1828" t="s">
        <v>2214</v>
      </c>
      <c r="D1828">
        <v>9739.4599999999991</v>
      </c>
    </row>
    <row r="1829" spans="1:4" x14ac:dyDescent="0.25">
      <c r="A1829" s="4">
        <v>44393</v>
      </c>
      <c r="B1829" t="s">
        <v>12</v>
      </c>
      <c r="C1829" t="s">
        <v>2215</v>
      </c>
      <c r="D1829">
        <v>9114.25</v>
      </c>
    </row>
    <row r="1830" spans="1:4" x14ac:dyDescent="0.25">
      <c r="A1830" s="4">
        <v>44393</v>
      </c>
      <c r="B1830" t="s">
        <v>12</v>
      </c>
      <c r="C1830" t="s">
        <v>2195</v>
      </c>
      <c r="D1830">
        <v>66715.34</v>
      </c>
    </row>
    <row r="1831" spans="1:4" x14ac:dyDescent="0.25">
      <c r="A1831" s="4">
        <v>44393</v>
      </c>
      <c r="B1831" t="s">
        <v>12</v>
      </c>
      <c r="C1831" t="s">
        <v>2216</v>
      </c>
      <c r="D1831">
        <v>112373</v>
      </c>
    </row>
    <row r="1832" spans="1:4" x14ac:dyDescent="0.25">
      <c r="A1832" s="4">
        <v>44393</v>
      </c>
      <c r="B1832" t="s">
        <v>12</v>
      </c>
      <c r="C1832" t="s">
        <v>893</v>
      </c>
      <c r="D1832">
        <v>-9114.25</v>
      </c>
    </row>
    <row r="1833" spans="1:4" x14ac:dyDescent="0.25">
      <c r="A1833" s="4">
        <v>44393</v>
      </c>
      <c r="B1833" t="s">
        <v>12</v>
      </c>
      <c r="C1833" t="s">
        <v>2021</v>
      </c>
      <c r="D1833">
        <v>-68.56</v>
      </c>
    </row>
    <row r="1834" spans="1:4" x14ac:dyDescent="0.25">
      <c r="A1834" s="4">
        <v>44393</v>
      </c>
      <c r="B1834" t="s">
        <v>12</v>
      </c>
      <c r="C1834" t="s">
        <v>19</v>
      </c>
      <c r="D1834">
        <v>-914.03</v>
      </c>
    </row>
    <row r="1835" spans="1:4" x14ac:dyDescent="0.25">
      <c r="A1835" s="4">
        <v>44393</v>
      </c>
      <c r="B1835" t="s">
        <v>12</v>
      </c>
      <c r="C1835" t="s">
        <v>20</v>
      </c>
      <c r="D1835">
        <v>-45701.41</v>
      </c>
    </row>
    <row r="1836" spans="1:4" x14ac:dyDescent="0.25">
      <c r="A1836" s="4">
        <v>44393</v>
      </c>
      <c r="B1836" t="s">
        <v>12</v>
      </c>
      <c r="C1836" t="s">
        <v>21</v>
      </c>
      <c r="D1836">
        <v>-1302.48</v>
      </c>
    </row>
    <row r="1837" spans="1:4" x14ac:dyDescent="0.25">
      <c r="A1837" s="4">
        <v>44396</v>
      </c>
      <c r="B1837" t="s">
        <v>12</v>
      </c>
      <c r="C1837" t="s">
        <v>2218</v>
      </c>
      <c r="D1837">
        <v>0.45</v>
      </c>
    </row>
    <row r="1838" spans="1:4" x14ac:dyDescent="0.25">
      <c r="A1838" s="4">
        <v>44396</v>
      </c>
      <c r="B1838" t="s">
        <v>12</v>
      </c>
      <c r="C1838" t="s">
        <v>2220</v>
      </c>
      <c r="D1838">
        <v>0.28999999999999998</v>
      </c>
    </row>
    <row r="1839" spans="1:4" x14ac:dyDescent="0.25">
      <c r="A1839" s="4">
        <v>44396</v>
      </c>
      <c r="B1839" t="s">
        <v>12</v>
      </c>
      <c r="C1839" t="s">
        <v>23</v>
      </c>
      <c r="D1839">
        <v>-175075.96</v>
      </c>
    </row>
    <row r="1840" spans="1:4" x14ac:dyDescent="0.25">
      <c r="A1840" s="4">
        <v>44396</v>
      </c>
      <c r="B1840" t="s">
        <v>12</v>
      </c>
      <c r="C1840" t="s">
        <v>15</v>
      </c>
      <c r="D1840">
        <v>-190621.46</v>
      </c>
    </row>
    <row r="1841" spans="1:4" x14ac:dyDescent="0.25">
      <c r="A1841" s="4">
        <v>44396</v>
      </c>
      <c r="B1841" t="s">
        <v>12</v>
      </c>
      <c r="C1841" t="s">
        <v>2219</v>
      </c>
      <c r="D1841">
        <v>-2016.74</v>
      </c>
    </row>
    <row r="1842" spans="1:4" x14ac:dyDescent="0.25">
      <c r="A1842" s="4">
        <v>44396</v>
      </c>
      <c r="B1842" t="s">
        <v>12</v>
      </c>
      <c r="C1842" t="s">
        <v>2187</v>
      </c>
      <c r="D1842">
        <v>-106.95</v>
      </c>
    </row>
    <row r="1843" spans="1:4" x14ac:dyDescent="0.25">
      <c r="A1843" s="4">
        <v>44396</v>
      </c>
      <c r="B1843" t="s">
        <v>12</v>
      </c>
      <c r="C1843" t="s">
        <v>16</v>
      </c>
      <c r="D1843">
        <v>-3006.16</v>
      </c>
    </row>
    <row r="1844" spans="1:4" x14ac:dyDescent="0.25">
      <c r="A1844" s="4">
        <v>44396</v>
      </c>
      <c r="B1844" t="s">
        <v>12</v>
      </c>
      <c r="C1844" t="s">
        <v>2188</v>
      </c>
      <c r="D1844">
        <v>-49.85</v>
      </c>
    </row>
    <row r="1845" spans="1:4" x14ac:dyDescent="0.25">
      <c r="A1845" s="4">
        <v>44396</v>
      </c>
      <c r="B1845" t="s">
        <v>12</v>
      </c>
      <c r="C1845" t="s">
        <v>2189</v>
      </c>
      <c r="D1845">
        <v>-1178</v>
      </c>
    </row>
    <row r="1846" spans="1:4" x14ac:dyDescent="0.25">
      <c r="A1846" s="4">
        <v>44396</v>
      </c>
      <c r="B1846" t="s">
        <v>12</v>
      </c>
      <c r="C1846" t="s">
        <v>2190</v>
      </c>
      <c r="D1846">
        <v>-58.78</v>
      </c>
    </row>
    <row r="1847" spans="1:4" x14ac:dyDescent="0.25">
      <c r="A1847" s="4">
        <v>44396</v>
      </c>
      <c r="B1847" t="s">
        <v>12</v>
      </c>
      <c r="C1847" t="s">
        <v>838</v>
      </c>
      <c r="D1847">
        <v>-318.99</v>
      </c>
    </row>
    <row r="1848" spans="1:4" x14ac:dyDescent="0.25">
      <c r="A1848" s="4">
        <v>44396</v>
      </c>
      <c r="B1848" t="s">
        <v>12</v>
      </c>
      <c r="C1848" t="s">
        <v>2191</v>
      </c>
      <c r="D1848">
        <v>-215.9</v>
      </c>
    </row>
    <row r="1849" spans="1:4" x14ac:dyDescent="0.25">
      <c r="A1849" s="4">
        <v>44396</v>
      </c>
      <c r="B1849" t="s">
        <v>12</v>
      </c>
      <c r="C1849" t="s">
        <v>2144</v>
      </c>
      <c r="D1849">
        <v>138.35</v>
      </c>
    </row>
    <row r="1850" spans="1:4" x14ac:dyDescent="0.25">
      <c r="A1850" s="4">
        <v>44396</v>
      </c>
      <c r="B1850" t="s">
        <v>12</v>
      </c>
      <c r="C1850" t="s">
        <v>2048</v>
      </c>
      <c r="D1850">
        <v>4811.82</v>
      </c>
    </row>
    <row r="1851" spans="1:4" x14ac:dyDescent="0.25">
      <c r="A1851" s="4">
        <v>44396</v>
      </c>
      <c r="B1851" t="s">
        <v>12</v>
      </c>
      <c r="C1851" t="s">
        <v>2025</v>
      </c>
      <c r="D1851">
        <v>-92054.63</v>
      </c>
    </row>
    <row r="1852" spans="1:4" x14ac:dyDescent="0.25">
      <c r="A1852" s="4">
        <v>44396</v>
      </c>
      <c r="B1852" t="s">
        <v>12</v>
      </c>
      <c r="C1852" t="s">
        <v>2213</v>
      </c>
      <c r="D1852">
        <v>5464.93</v>
      </c>
    </row>
    <row r="1853" spans="1:4" x14ac:dyDescent="0.25">
      <c r="A1853" s="4">
        <v>44396</v>
      </c>
      <c r="B1853" t="s">
        <v>12</v>
      </c>
      <c r="C1853" t="s">
        <v>2214</v>
      </c>
      <c r="D1853">
        <v>9739.4599999999991</v>
      </c>
    </row>
    <row r="1854" spans="1:4" x14ac:dyDescent="0.25">
      <c r="A1854" s="4">
        <v>44396</v>
      </c>
      <c r="B1854" t="s">
        <v>12</v>
      </c>
      <c r="C1854" t="s">
        <v>2215</v>
      </c>
      <c r="D1854">
        <v>9114.25</v>
      </c>
    </row>
    <row r="1855" spans="1:4" x14ac:dyDescent="0.25">
      <c r="A1855" s="4">
        <v>44396</v>
      </c>
      <c r="B1855" t="s">
        <v>12</v>
      </c>
      <c r="C1855" t="s">
        <v>2195</v>
      </c>
      <c r="D1855">
        <v>66715.34</v>
      </c>
    </row>
    <row r="1856" spans="1:4" x14ac:dyDescent="0.25">
      <c r="A1856" s="4">
        <v>44396</v>
      </c>
      <c r="B1856" t="s">
        <v>12</v>
      </c>
      <c r="C1856" t="s">
        <v>2221</v>
      </c>
      <c r="D1856">
        <v>23861.72</v>
      </c>
    </row>
    <row r="1857" spans="1:4" x14ac:dyDescent="0.25">
      <c r="A1857" s="4">
        <v>44396</v>
      </c>
      <c r="B1857" t="s">
        <v>12</v>
      </c>
      <c r="C1857" t="s">
        <v>2216</v>
      </c>
      <c r="D1857">
        <v>112373</v>
      </c>
    </row>
    <row r="1858" spans="1:4" x14ac:dyDescent="0.25">
      <c r="A1858" s="4">
        <v>44396</v>
      </c>
      <c r="B1858" t="s">
        <v>12</v>
      </c>
      <c r="C1858" t="s">
        <v>893</v>
      </c>
      <c r="D1858">
        <v>-9114.25</v>
      </c>
    </row>
    <row r="1859" spans="1:4" x14ac:dyDescent="0.25">
      <c r="A1859" s="4">
        <v>44396</v>
      </c>
      <c r="B1859" t="s">
        <v>12</v>
      </c>
      <c r="C1859" t="s">
        <v>2021</v>
      </c>
      <c r="D1859">
        <v>-74.38</v>
      </c>
    </row>
    <row r="1860" spans="1:4" x14ac:dyDescent="0.25">
      <c r="A1860" s="4">
        <v>44396</v>
      </c>
      <c r="B1860" t="s">
        <v>12</v>
      </c>
      <c r="C1860" t="s">
        <v>19</v>
      </c>
      <c r="D1860">
        <v>-991.62</v>
      </c>
    </row>
    <row r="1861" spans="1:4" x14ac:dyDescent="0.25">
      <c r="A1861" s="4">
        <v>44396</v>
      </c>
      <c r="B1861" t="s">
        <v>12</v>
      </c>
      <c r="C1861" t="s">
        <v>20</v>
      </c>
      <c r="D1861">
        <v>-49580.79</v>
      </c>
    </row>
    <row r="1862" spans="1:4" x14ac:dyDescent="0.25">
      <c r="A1862" s="4">
        <v>44396</v>
      </c>
      <c r="B1862" t="s">
        <v>12</v>
      </c>
      <c r="C1862" t="s">
        <v>21</v>
      </c>
      <c r="D1862">
        <v>-1413.04</v>
      </c>
    </row>
    <row r="1863" spans="1:4" x14ac:dyDescent="0.25">
      <c r="A1863" s="4">
        <v>44397</v>
      </c>
      <c r="B1863" t="s">
        <v>12</v>
      </c>
      <c r="C1863" t="s">
        <v>2220</v>
      </c>
      <c r="D1863">
        <v>0.28999999999999998</v>
      </c>
    </row>
    <row r="1864" spans="1:4" x14ac:dyDescent="0.25">
      <c r="A1864" s="4">
        <v>44397</v>
      </c>
      <c r="B1864" t="s">
        <v>12</v>
      </c>
      <c r="C1864" t="s">
        <v>2222</v>
      </c>
      <c r="D1864">
        <v>0.28000000000000003</v>
      </c>
    </row>
    <row r="1865" spans="1:4" x14ac:dyDescent="0.25">
      <c r="A1865" s="4">
        <v>44397</v>
      </c>
      <c r="B1865" t="s">
        <v>12</v>
      </c>
      <c r="C1865" t="s">
        <v>23</v>
      </c>
      <c r="D1865">
        <v>-190621.46</v>
      </c>
    </row>
    <row r="1866" spans="1:4" x14ac:dyDescent="0.25">
      <c r="A1866" s="4">
        <v>44397</v>
      </c>
      <c r="B1866" t="s">
        <v>12</v>
      </c>
      <c r="C1866" t="s">
        <v>15</v>
      </c>
      <c r="D1866">
        <v>-163595.87</v>
      </c>
    </row>
    <row r="1867" spans="1:4" x14ac:dyDescent="0.25">
      <c r="A1867" s="4">
        <v>44397</v>
      </c>
      <c r="B1867" t="s">
        <v>12</v>
      </c>
      <c r="C1867" t="s">
        <v>2187</v>
      </c>
      <c r="D1867">
        <v>-106.95</v>
      </c>
    </row>
    <row r="1868" spans="1:4" x14ac:dyDescent="0.25">
      <c r="A1868" s="4">
        <v>44397</v>
      </c>
      <c r="B1868" t="s">
        <v>12</v>
      </c>
      <c r="C1868" t="s">
        <v>16</v>
      </c>
      <c r="D1868">
        <v>-3038.49</v>
      </c>
    </row>
    <row r="1869" spans="1:4" x14ac:dyDescent="0.25">
      <c r="A1869" s="4">
        <v>44397</v>
      </c>
      <c r="B1869" t="s">
        <v>12</v>
      </c>
      <c r="C1869" t="s">
        <v>2188</v>
      </c>
      <c r="D1869">
        <v>-53.68</v>
      </c>
    </row>
    <row r="1870" spans="1:4" x14ac:dyDescent="0.25">
      <c r="A1870" s="4">
        <v>44397</v>
      </c>
      <c r="B1870" t="s">
        <v>12</v>
      </c>
      <c r="C1870" t="s">
        <v>2189</v>
      </c>
      <c r="D1870">
        <v>-1268.6199999999999</v>
      </c>
    </row>
    <row r="1871" spans="1:4" x14ac:dyDescent="0.25">
      <c r="A1871" s="4">
        <v>44397</v>
      </c>
      <c r="B1871" t="s">
        <v>12</v>
      </c>
      <c r="C1871" t="s">
        <v>2190</v>
      </c>
      <c r="D1871">
        <v>-63.3</v>
      </c>
    </row>
    <row r="1872" spans="1:4" x14ac:dyDescent="0.25">
      <c r="A1872" s="4">
        <v>44397</v>
      </c>
      <c r="B1872" t="s">
        <v>12</v>
      </c>
      <c r="C1872" t="s">
        <v>838</v>
      </c>
      <c r="D1872">
        <v>-318.99</v>
      </c>
    </row>
    <row r="1873" spans="1:4" x14ac:dyDescent="0.25">
      <c r="A1873" s="4">
        <v>44397</v>
      </c>
      <c r="B1873" t="s">
        <v>12</v>
      </c>
      <c r="C1873" t="s">
        <v>2191</v>
      </c>
      <c r="D1873">
        <v>-232.51</v>
      </c>
    </row>
    <row r="1874" spans="1:4" x14ac:dyDescent="0.25">
      <c r="A1874" s="4">
        <v>44397</v>
      </c>
      <c r="B1874" t="s">
        <v>12</v>
      </c>
      <c r="C1874" t="s">
        <v>2144</v>
      </c>
      <c r="D1874">
        <v>122.98</v>
      </c>
    </row>
    <row r="1875" spans="1:4" x14ac:dyDescent="0.25">
      <c r="A1875" s="4">
        <v>44397</v>
      </c>
      <c r="B1875" t="s">
        <v>12</v>
      </c>
      <c r="C1875" t="s">
        <v>2048</v>
      </c>
      <c r="D1875">
        <v>4719.29</v>
      </c>
    </row>
    <row r="1876" spans="1:4" x14ac:dyDescent="0.25">
      <c r="A1876" s="4">
        <v>44397</v>
      </c>
      <c r="B1876" t="s">
        <v>12</v>
      </c>
      <c r="C1876" t="s">
        <v>2025</v>
      </c>
      <c r="D1876">
        <v>-34052.78</v>
      </c>
    </row>
    <row r="1877" spans="1:4" x14ac:dyDescent="0.25">
      <c r="A1877" s="4">
        <v>44397</v>
      </c>
      <c r="B1877" t="s">
        <v>12</v>
      </c>
      <c r="C1877" t="s">
        <v>2195</v>
      </c>
      <c r="D1877">
        <v>66715.34</v>
      </c>
    </row>
    <row r="1878" spans="1:4" x14ac:dyDescent="0.25">
      <c r="A1878" s="4">
        <v>44397</v>
      </c>
      <c r="B1878" t="s">
        <v>12</v>
      </c>
      <c r="C1878" t="s">
        <v>2221</v>
      </c>
      <c r="D1878">
        <v>23861.72</v>
      </c>
    </row>
    <row r="1879" spans="1:4" x14ac:dyDescent="0.25">
      <c r="A1879" s="4">
        <v>44397</v>
      </c>
      <c r="B1879" t="s">
        <v>12</v>
      </c>
      <c r="C1879" t="s">
        <v>2021</v>
      </c>
      <c r="D1879">
        <v>-80.2</v>
      </c>
    </row>
    <row r="1880" spans="1:4" x14ac:dyDescent="0.25">
      <c r="A1880" s="4">
        <v>44397</v>
      </c>
      <c r="B1880" t="s">
        <v>12</v>
      </c>
      <c r="C1880" t="s">
        <v>19</v>
      </c>
      <c r="D1880">
        <v>-1069.33</v>
      </c>
    </row>
    <row r="1881" spans="1:4" x14ac:dyDescent="0.25">
      <c r="A1881" s="4">
        <v>44397</v>
      </c>
      <c r="B1881" t="s">
        <v>12</v>
      </c>
      <c r="C1881" t="s">
        <v>20</v>
      </c>
      <c r="D1881">
        <v>-53466.27</v>
      </c>
    </row>
    <row r="1882" spans="1:4" x14ac:dyDescent="0.25">
      <c r="A1882" s="4">
        <v>44397</v>
      </c>
      <c r="B1882" t="s">
        <v>12</v>
      </c>
      <c r="C1882" t="s">
        <v>21</v>
      </c>
      <c r="D1882">
        <v>-1523.78</v>
      </c>
    </row>
    <row r="1883" spans="1:4" x14ac:dyDescent="0.25">
      <c r="A1883" s="4">
        <v>44398</v>
      </c>
      <c r="B1883" t="s">
        <v>12</v>
      </c>
      <c r="C1883" t="s">
        <v>2222</v>
      </c>
      <c r="D1883">
        <v>0.28000000000000003</v>
      </c>
    </row>
    <row r="1884" spans="1:4" x14ac:dyDescent="0.25">
      <c r="A1884" s="4">
        <v>44398</v>
      </c>
      <c r="B1884" t="s">
        <v>12</v>
      </c>
      <c r="C1884" t="s">
        <v>2223</v>
      </c>
      <c r="D1884">
        <v>0.26</v>
      </c>
    </row>
    <row r="1885" spans="1:4" x14ac:dyDescent="0.25">
      <c r="A1885" s="4">
        <v>44398</v>
      </c>
      <c r="B1885" t="s">
        <v>12</v>
      </c>
      <c r="C1885" t="s">
        <v>23</v>
      </c>
      <c r="D1885">
        <v>-163595.87</v>
      </c>
    </row>
    <row r="1886" spans="1:4" x14ac:dyDescent="0.25">
      <c r="A1886" s="4">
        <v>44398</v>
      </c>
      <c r="B1886" t="s">
        <v>12</v>
      </c>
      <c r="C1886" t="s">
        <v>15</v>
      </c>
      <c r="D1886">
        <v>-116670.97</v>
      </c>
    </row>
    <row r="1887" spans="1:4" x14ac:dyDescent="0.25">
      <c r="A1887" s="4">
        <v>44398</v>
      </c>
      <c r="B1887" t="s">
        <v>12</v>
      </c>
      <c r="C1887" t="s">
        <v>2187</v>
      </c>
      <c r="D1887">
        <v>-106.95</v>
      </c>
    </row>
    <row r="1888" spans="1:4" x14ac:dyDescent="0.25">
      <c r="A1888" s="4">
        <v>44398</v>
      </c>
      <c r="B1888" t="s">
        <v>12</v>
      </c>
      <c r="C1888" t="s">
        <v>16</v>
      </c>
      <c r="D1888">
        <v>-3070.81</v>
      </c>
    </row>
    <row r="1889" spans="1:4" x14ac:dyDescent="0.25">
      <c r="A1889" s="4">
        <v>44398</v>
      </c>
      <c r="B1889" t="s">
        <v>12</v>
      </c>
      <c r="C1889" t="s">
        <v>2188</v>
      </c>
      <c r="D1889">
        <v>-57.52</v>
      </c>
    </row>
    <row r="1890" spans="1:4" x14ac:dyDescent="0.25">
      <c r="A1890" s="4">
        <v>44398</v>
      </c>
      <c r="B1890" t="s">
        <v>12</v>
      </c>
      <c r="C1890" t="s">
        <v>2189</v>
      </c>
      <c r="D1890">
        <v>-1359.23</v>
      </c>
    </row>
    <row r="1891" spans="1:4" x14ac:dyDescent="0.25">
      <c r="A1891" s="4">
        <v>44398</v>
      </c>
      <c r="B1891" t="s">
        <v>12</v>
      </c>
      <c r="C1891" t="s">
        <v>2190</v>
      </c>
      <c r="D1891">
        <v>-67.819999999999993</v>
      </c>
    </row>
    <row r="1892" spans="1:4" x14ac:dyDescent="0.25">
      <c r="A1892" s="4">
        <v>44398</v>
      </c>
      <c r="B1892" t="s">
        <v>12</v>
      </c>
      <c r="C1892" t="s">
        <v>838</v>
      </c>
      <c r="D1892">
        <v>-318.99</v>
      </c>
    </row>
    <row r="1893" spans="1:4" x14ac:dyDescent="0.25">
      <c r="A1893" s="4">
        <v>44398</v>
      </c>
      <c r="B1893" t="s">
        <v>12</v>
      </c>
      <c r="C1893" t="s">
        <v>2191</v>
      </c>
      <c r="D1893">
        <v>-249.12</v>
      </c>
    </row>
    <row r="1894" spans="1:4" x14ac:dyDescent="0.25">
      <c r="A1894" s="4">
        <v>44398</v>
      </c>
      <c r="B1894" t="s">
        <v>12</v>
      </c>
      <c r="C1894" t="s">
        <v>2144</v>
      </c>
      <c r="D1894">
        <v>107.6</v>
      </c>
    </row>
    <row r="1895" spans="1:4" x14ac:dyDescent="0.25">
      <c r="A1895" s="4">
        <v>44398</v>
      </c>
      <c r="B1895" t="s">
        <v>12</v>
      </c>
      <c r="C1895" t="s">
        <v>2048</v>
      </c>
      <c r="D1895">
        <v>4626.75</v>
      </c>
    </row>
    <row r="1896" spans="1:4" x14ac:dyDescent="0.25">
      <c r="A1896" s="4">
        <v>44398</v>
      </c>
      <c r="B1896" t="s">
        <v>12</v>
      </c>
      <c r="C1896" t="s">
        <v>2025</v>
      </c>
      <c r="D1896">
        <v>-45538.64</v>
      </c>
    </row>
    <row r="1897" spans="1:4" x14ac:dyDescent="0.25">
      <c r="A1897" s="4">
        <v>44398</v>
      </c>
      <c r="B1897" t="s">
        <v>12</v>
      </c>
      <c r="C1897" t="s">
        <v>2221</v>
      </c>
      <c r="D1897">
        <v>23861.72</v>
      </c>
    </row>
    <row r="1898" spans="1:4" x14ac:dyDescent="0.25">
      <c r="A1898" s="4">
        <v>44398</v>
      </c>
      <c r="B1898" t="s">
        <v>12</v>
      </c>
      <c r="C1898" t="s">
        <v>2021</v>
      </c>
      <c r="D1898">
        <v>-86.02</v>
      </c>
    </row>
    <row r="1899" spans="1:4" x14ac:dyDescent="0.25">
      <c r="A1899" s="4">
        <v>44398</v>
      </c>
      <c r="B1899" t="s">
        <v>12</v>
      </c>
      <c r="C1899" t="s">
        <v>19</v>
      </c>
      <c r="D1899">
        <v>-1146.8800000000001</v>
      </c>
    </row>
    <row r="1900" spans="1:4" x14ac:dyDescent="0.25">
      <c r="A1900" s="4">
        <v>44398</v>
      </c>
      <c r="B1900" t="s">
        <v>12</v>
      </c>
      <c r="C1900" t="s">
        <v>20</v>
      </c>
      <c r="D1900">
        <v>-57343.96</v>
      </c>
    </row>
    <row r="1901" spans="1:4" x14ac:dyDescent="0.25">
      <c r="A1901" s="4">
        <v>44398</v>
      </c>
      <c r="B1901" t="s">
        <v>12</v>
      </c>
      <c r="C1901" t="s">
        <v>21</v>
      </c>
      <c r="D1901">
        <v>-1634.29</v>
      </c>
    </row>
    <row r="1902" spans="1:4" x14ac:dyDescent="0.25">
      <c r="A1902" s="4">
        <v>44399</v>
      </c>
      <c r="B1902" t="s">
        <v>12</v>
      </c>
      <c r="C1902" t="s">
        <v>2223</v>
      </c>
      <c r="D1902">
        <v>0.26</v>
      </c>
    </row>
    <row r="1903" spans="1:4" x14ac:dyDescent="0.25">
      <c r="A1903" s="4">
        <v>44399</v>
      </c>
      <c r="B1903" t="s">
        <v>12</v>
      </c>
      <c r="C1903" t="s">
        <v>2224</v>
      </c>
      <c r="D1903">
        <v>0.24</v>
      </c>
    </row>
    <row r="1904" spans="1:4" x14ac:dyDescent="0.25">
      <c r="A1904" s="4">
        <v>44399</v>
      </c>
      <c r="B1904" t="s">
        <v>12</v>
      </c>
      <c r="C1904" t="s">
        <v>836</v>
      </c>
      <c r="D1904">
        <v>-76.02</v>
      </c>
    </row>
    <row r="1905" spans="1:4" x14ac:dyDescent="0.25">
      <c r="A1905" s="4">
        <v>44399</v>
      </c>
      <c r="B1905" t="s">
        <v>12</v>
      </c>
      <c r="C1905" t="s">
        <v>23</v>
      </c>
      <c r="D1905">
        <v>-116670.97</v>
      </c>
    </row>
    <row r="1906" spans="1:4" x14ac:dyDescent="0.25">
      <c r="A1906" s="4">
        <v>44399</v>
      </c>
      <c r="B1906" t="s">
        <v>12</v>
      </c>
      <c r="C1906" t="s">
        <v>15</v>
      </c>
      <c r="D1906">
        <v>-51372.52</v>
      </c>
    </row>
    <row r="1907" spans="1:4" x14ac:dyDescent="0.25">
      <c r="A1907" s="4">
        <v>44399</v>
      </c>
      <c r="B1907" t="s">
        <v>12</v>
      </c>
      <c r="C1907" t="s">
        <v>2187</v>
      </c>
      <c r="D1907">
        <v>-69.91</v>
      </c>
    </row>
    <row r="1908" spans="1:4" x14ac:dyDescent="0.25">
      <c r="A1908" s="4">
        <v>44399</v>
      </c>
      <c r="B1908" t="s">
        <v>12</v>
      </c>
      <c r="C1908" t="s">
        <v>16</v>
      </c>
      <c r="D1908">
        <v>-3103.14</v>
      </c>
    </row>
    <row r="1909" spans="1:4" x14ac:dyDescent="0.25">
      <c r="A1909" s="4">
        <v>44399</v>
      </c>
      <c r="B1909" t="s">
        <v>12</v>
      </c>
      <c r="C1909" t="s">
        <v>2188</v>
      </c>
      <c r="D1909">
        <v>-61.35</v>
      </c>
    </row>
    <row r="1910" spans="1:4" x14ac:dyDescent="0.25">
      <c r="A1910" s="4">
        <v>44399</v>
      </c>
      <c r="B1910" t="s">
        <v>12</v>
      </c>
      <c r="C1910" t="s">
        <v>2189</v>
      </c>
      <c r="D1910">
        <v>-1449.85</v>
      </c>
    </row>
    <row r="1911" spans="1:4" x14ac:dyDescent="0.25">
      <c r="A1911" s="4">
        <v>44399</v>
      </c>
      <c r="B1911" t="s">
        <v>12</v>
      </c>
      <c r="C1911" t="s">
        <v>2190</v>
      </c>
      <c r="D1911">
        <v>-72.34</v>
      </c>
    </row>
    <row r="1912" spans="1:4" x14ac:dyDescent="0.25">
      <c r="A1912" s="4">
        <v>44399</v>
      </c>
      <c r="B1912" t="s">
        <v>12</v>
      </c>
      <c r="C1912" t="s">
        <v>838</v>
      </c>
      <c r="D1912">
        <v>-318.99</v>
      </c>
    </row>
    <row r="1913" spans="1:4" x14ac:dyDescent="0.25">
      <c r="A1913" s="4">
        <v>44399</v>
      </c>
      <c r="B1913" t="s">
        <v>12</v>
      </c>
      <c r="C1913" t="s">
        <v>2191</v>
      </c>
      <c r="D1913">
        <v>-265.72000000000003</v>
      </c>
    </row>
    <row r="1914" spans="1:4" x14ac:dyDescent="0.25">
      <c r="A1914" s="4">
        <v>44399</v>
      </c>
      <c r="B1914" t="s">
        <v>12</v>
      </c>
      <c r="C1914" t="s">
        <v>2144</v>
      </c>
      <c r="D1914">
        <v>92.23</v>
      </c>
    </row>
    <row r="1915" spans="1:4" x14ac:dyDescent="0.25">
      <c r="A1915" s="4">
        <v>44399</v>
      </c>
      <c r="B1915" t="s">
        <v>12</v>
      </c>
      <c r="C1915" t="s">
        <v>2048</v>
      </c>
      <c r="D1915">
        <v>4534.22</v>
      </c>
    </row>
    <row r="1916" spans="1:4" x14ac:dyDescent="0.25">
      <c r="A1916" s="4">
        <v>44399</v>
      </c>
      <c r="B1916" t="s">
        <v>12</v>
      </c>
      <c r="C1916" t="s">
        <v>2025</v>
      </c>
      <c r="D1916">
        <v>-46197.35</v>
      </c>
    </row>
    <row r="1917" spans="1:4" x14ac:dyDescent="0.25">
      <c r="A1917" s="4">
        <v>44399</v>
      </c>
      <c r="B1917" t="s">
        <v>12</v>
      </c>
      <c r="C1917" t="s">
        <v>2221</v>
      </c>
      <c r="D1917">
        <v>23861.72</v>
      </c>
    </row>
    <row r="1918" spans="1:4" x14ac:dyDescent="0.25">
      <c r="A1918" s="4">
        <v>44399</v>
      </c>
      <c r="B1918" t="s">
        <v>12</v>
      </c>
      <c r="C1918" t="s">
        <v>2021</v>
      </c>
      <c r="D1918">
        <v>-91.84</v>
      </c>
    </row>
    <row r="1919" spans="1:4" x14ac:dyDescent="0.25">
      <c r="A1919" s="4">
        <v>44399</v>
      </c>
      <c r="B1919" t="s">
        <v>12</v>
      </c>
      <c r="C1919" t="s">
        <v>19</v>
      </c>
      <c r="D1919">
        <v>-1224.48</v>
      </c>
    </row>
    <row r="1920" spans="1:4" x14ac:dyDescent="0.25">
      <c r="A1920" s="4">
        <v>44399</v>
      </c>
      <c r="B1920" t="s">
        <v>12</v>
      </c>
      <c r="C1920" t="s">
        <v>20</v>
      </c>
      <c r="D1920">
        <v>-61224.13</v>
      </c>
    </row>
    <row r="1921" spans="1:4" x14ac:dyDescent="0.25">
      <c r="A1921" s="4">
        <v>44399</v>
      </c>
      <c r="B1921" t="s">
        <v>12</v>
      </c>
      <c r="C1921" t="s">
        <v>21</v>
      </c>
      <c r="D1921">
        <v>-1744.88</v>
      </c>
    </row>
    <row r="1922" spans="1:4" x14ac:dyDescent="0.25">
      <c r="A1922" s="4">
        <v>44400</v>
      </c>
      <c r="B1922" t="s">
        <v>12</v>
      </c>
      <c r="C1922" t="s">
        <v>2224</v>
      </c>
      <c r="D1922">
        <v>0.24</v>
      </c>
    </row>
    <row r="1923" spans="1:4" x14ac:dyDescent="0.25">
      <c r="A1923" s="4">
        <v>44400</v>
      </c>
      <c r="B1923" t="s">
        <v>12</v>
      </c>
      <c r="C1923" t="s">
        <v>2225</v>
      </c>
      <c r="D1923">
        <v>0.63</v>
      </c>
    </row>
    <row r="1924" spans="1:4" x14ac:dyDescent="0.25">
      <c r="A1924" s="4">
        <v>44400</v>
      </c>
      <c r="B1924" t="s">
        <v>12</v>
      </c>
      <c r="C1924" t="s">
        <v>836</v>
      </c>
      <c r="D1924">
        <v>-76.02</v>
      </c>
    </row>
    <row r="1925" spans="1:4" x14ac:dyDescent="0.25">
      <c r="A1925" s="4">
        <v>44400</v>
      </c>
      <c r="B1925" t="s">
        <v>12</v>
      </c>
      <c r="C1925" t="s">
        <v>23</v>
      </c>
      <c r="D1925">
        <v>-51372.52</v>
      </c>
    </row>
    <row r="1926" spans="1:4" x14ac:dyDescent="0.25">
      <c r="A1926" s="4">
        <v>44400</v>
      </c>
      <c r="B1926" t="s">
        <v>12</v>
      </c>
      <c r="C1926" t="s">
        <v>15</v>
      </c>
      <c r="D1926">
        <v>-158206.49</v>
      </c>
    </row>
    <row r="1927" spans="1:4" x14ac:dyDescent="0.25">
      <c r="A1927" s="4">
        <v>44400</v>
      </c>
      <c r="B1927" t="s">
        <v>12</v>
      </c>
      <c r="C1927" t="s">
        <v>2187</v>
      </c>
      <c r="D1927">
        <v>-69.91</v>
      </c>
    </row>
    <row r="1928" spans="1:4" x14ac:dyDescent="0.25">
      <c r="A1928" s="4">
        <v>44400</v>
      </c>
      <c r="B1928" t="s">
        <v>12</v>
      </c>
      <c r="C1928" t="s">
        <v>16</v>
      </c>
      <c r="D1928">
        <v>-3135.46</v>
      </c>
    </row>
    <row r="1929" spans="1:4" x14ac:dyDescent="0.25">
      <c r="A1929" s="4">
        <v>44400</v>
      </c>
      <c r="B1929" t="s">
        <v>12</v>
      </c>
      <c r="C1929" t="s">
        <v>2188</v>
      </c>
      <c r="D1929">
        <v>-65.19</v>
      </c>
    </row>
    <row r="1930" spans="1:4" x14ac:dyDescent="0.25">
      <c r="A1930" s="4">
        <v>44400</v>
      </c>
      <c r="B1930" t="s">
        <v>12</v>
      </c>
      <c r="C1930" t="s">
        <v>2189</v>
      </c>
      <c r="D1930">
        <v>-1540.46</v>
      </c>
    </row>
    <row r="1931" spans="1:4" x14ac:dyDescent="0.25">
      <c r="A1931" s="4">
        <v>44400</v>
      </c>
      <c r="B1931" t="s">
        <v>12</v>
      </c>
      <c r="C1931" t="s">
        <v>2190</v>
      </c>
      <c r="D1931">
        <v>-76.86</v>
      </c>
    </row>
    <row r="1932" spans="1:4" x14ac:dyDescent="0.25">
      <c r="A1932" s="4">
        <v>44400</v>
      </c>
      <c r="B1932" t="s">
        <v>12</v>
      </c>
      <c r="C1932" t="s">
        <v>838</v>
      </c>
      <c r="D1932">
        <v>-318.99</v>
      </c>
    </row>
    <row r="1933" spans="1:4" x14ac:dyDescent="0.25">
      <c r="A1933" s="4">
        <v>44400</v>
      </c>
      <c r="B1933" t="s">
        <v>12</v>
      </c>
      <c r="C1933" t="s">
        <v>2191</v>
      </c>
      <c r="D1933">
        <v>-282.33</v>
      </c>
    </row>
    <row r="1934" spans="1:4" x14ac:dyDescent="0.25">
      <c r="A1934" s="4">
        <v>44400</v>
      </c>
      <c r="B1934" t="s">
        <v>12</v>
      </c>
      <c r="C1934" t="s">
        <v>2144</v>
      </c>
      <c r="D1934">
        <v>76.86</v>
      </c>
    </row>
    <row r="1935" spans="1:4" x14ac:dyDescent="0.25">
      <c r="A1935" s="4">
        <v>44400</v>
      </c>
      <c r="B1935" t="s">
        <v>12</v>
      </c>
      <c r="C1935" t="s">
        <v>2048</v>
      </c>
      <c r="D1935">
        <v>4441.68</v>
      </c>
    </row>
    <row r="1936" spans="1:4" x14ac:dyDescent="0.25">
      <c r="A1936" s="4">
        <v>44400</v>
      </c>
      <c r="B1936" t="s">
        <v>12</v>
      </c>
      <c r="C1936" t="s">
        <v>2025</v>
      </c>
      <c r="D1936">
        <v>-43630.49</v>
      </c>
    </row>
    <row r="1937" spans="1:4" x14ac:dyDescent="0.25">
      <c r="A1937" s="4">
        <v>44400</v>
      </c>
      <c r="B1937" t="s">
        <v>12</v>
      </c>
      <c r="C1937" t="s">
        <v>2021</v>
      </c>
      <c r="D1937">
        <v>-97.65</v>
      </c>
    </row>
    <row r="1938" spans="1:4" x14ac:dyDescent="0.25">
      <c r="A1938" s="4">
        <v>44400</v>
      </c>
      <c r="B1938" t="s">
        <v>12</v>
      </c>
      <c r="C1938" t="s">
        <v>19</v>
      </c>
      <c r="D1938">
        <v>-1301.99</v>
      </c>
    </row>
    <row r="1939" spans="1:4" x14ac:dyDescent="0.25">
      <c r="A1939" s="4">
        <v>44400</v>
      </c>
      <c r="B1939" t="s">
        <v>12</v>
      </c>
      <c r="C1939" t="s">
        <v>20</v>
      </c>
      <c r="D1939">
        <v>-65099.7</v>
      </c>
    </row>
    <row r="1940" spans="1:4" x14ac:dyDescent="0.25">
      <c r="A1940" s="4">
        <v>44400</v>
      </c>
      <c r="B1940" t="s">
        <v>12</v>
      </c>
      <c r="C1940" t="s">
        <v>21</v>
      </c>
      <c r="D1940">
        <v>-1855.34</v>
      </c>
    </row>
    <row r="1941" spans="1:4" x14ac:dyDescent="0.25">
      <c r="A1941" s="4">
        <v>44403</v>
      </c>
      <c r="B1941" t="s">
        <v>12</v>
      </c>
      <c r="C1941" t="s">
        <v>2225</v>
      </c>
      <c r="D1941">
        <v>0.63</v>
      </c>
    </row>
    <row r="1942" spans="1:4" x14ac:dyDescent="0.25">
      <c r="A1942" s="4">
        <v>44403</v>
      </c>
      <c r="B1942" t="s">
        <v>12</v>
      </c>
      <c r="C1942" t="s">
        <v>2226</v>
      </c>
      <c r="D1942">
        <v>0.61</v>
      </c>
    </row>
    <row r="1943" spans="1:4" x14ac:dyDescent="0.25">
      <c r="A1943" s="4">
        <v>44403</v>
      </c>
      <c r="B1943" t="s">
        <v>12</v>
      </c>
      <c r="C1943" t="s">
        <v>23</v>
      </c>
      <c r="D1943">
        <v>-158206.49</v>
      </c>
    </row>
    <row r="1944" spans="1:4" x14ac:dyDescent="0.25">
      <c r="A1944" s="4">
        <v>44403</v>
      </c>
      <c r="B1944" t="s">
        <v>12</v>
      </c>
      <c r="C1944" t="s">
        <v>16</v>
      </c>
      <c r="D1944">
        <v>-3167.78</v>
      </c>
    </row>
    <row r="1945" spans="1:4" x14ac:dyDescent="0.25">
      <c r="A1945" s="4">
        <v>44403</v>
      </c>
      <c r="B1945" t="s">
        <v>12</v>
      </c>
      <c r="C1945" t="s">
        <v>2188</v>
      </c>
      <c r="D1945">
        <v>-69.02</v>
      </c>
    </row>
    <row r="1946" spans="1:4" x14ac:dyDescent="0.25">
      <c r="A1946" s="4">
        <v>44403</v>
      </c>
      <c r="B1946" t="s">
        <v>12</v>
      </c>
      <c r="C1946" t="s">
        <v>2189</v>
      </c>
      <c r="D1946">
        <v>-1631.08</v>
      </c>
    </row>
    <row r="1947" spans="1:4" x14ac:dyDescent="0.25">
      <c r="A1947" s="4">
        <v>44403</v>
      </c>
      <c r="B1947" t="s">
        <v>12</v>
      </c>
      <c r="C1947" t="s">
        <v>2190</v>
      </c>
      <c r="D1947">
        <v>-81.38</v>
      </c>
    </row>
    <row r="1948" spans="1:4" x14ac:dyDescent="0.25">
      <c r="A1948" s="4">
        <v>44403</v>
      </c>
      <c r="B1948" t="s">
        <v>12</v>
      </c>
      <c r="C1948" t="s">
        <v>2191</v>
      </c>
      <c r="D1948">
        <v>-298.94</v>
      </c>
    </row>
    <row r="1949" spans="1:4" x14ac:dyDescent="0.25">
      <c r="A1949" s="4">
        <v>44403</v>
      </c>
      <c r="B1949" t="s">
        <v>12</v>
      </c>
      <c r="C1949" t="s">
        <v>2144</v>
      </c>
      <c r="D1949">
        <v>61.49</v>
      </c>
    </row>
    <row r="1950" spans="1:4" x14ac:dyDescent="0.25">
      <c r="A1950" s="4">
        <v>44403</v>
      </c>
      <c r="B1950" t="s">
        <v>12</v>
      </c>
      <c r="C1950" t="s">
        <v>2048</v>
      </c>
      <c r="D1950">
        <v>4349.1499999999996</v>
      </c>
    </row>
    <row r="1951" spans="1:4" x14ac:dyDescent="0.25">
      <c r="A1951" s="4">
        <v>44403</v>
      </c>
      <c r="B1951" t="s">
        <v>12</v>
      </c>
      <c r="C1951" t="s">
        <v>2025</v>
      </c>
      <c r="D1951">
        <v>-53157.31</v>
      </c>
    </row>
    <row r="1952" spans="1:4" x14ac:dyDescent="0.25">
      <c r="A1952" s="4">
        <v>44403</v>
      </c>
      <c r="B1952" t="s">
        <v>12</v>
      </c>
      <c r="C1952" t="s">
        <v>2021</v>
      </c>
      <c r="D1952">
        <v>-103.45</v>
      </c>
    </row>
    <row r="1953" spans="1:4" x14ac:dyDescent="0.25">
      <c r="A1953" s="4">
        <v>44403</v>
      </c>
      <c r="B1953" t="s">
        <v>12</v>
      </c>
      <c r="C1953" t="s">
        <v>19</v>
      </c>
      <c r="D1953">
        <v>-1379.32</v>
      </c>
    </row>
    <row r="1954" spans="1:4" x14ac:dyDescent="0.25">
      <c r="A1954" s="4">
        <v>44403</v>
      </c>
      <c r="B1954" t="s">
        <v>12</v>
      </c>
      <c r="C1954" t="s">
        <v>20</v>
      </c>
      <c r="D1954">
        <v>-68966.100000000006</v>
      </c>
    </row>
    <row r="1955" spans="1:4" x14ac:dyDescent="0.25">
      <c r="A1955" s="4">
        <v>44403</v>
      </c>
      <c r="B1955" t="s">
        <v>12</v>
      </c>
      <c r="C1955" t="s">
        <v>21</v>
      </c>
      <c r="D1955">
        <v>-1965.53</v>
      </c>
    </row>
    <row r="1956" spans="1:4" x14ac:dyDescent="0.25">
      <c r="A1956" s="4">
        <v>44403</v>
      </c>
      <c r="B1956" t="s">
        <v>12</v>
      </c>
      <c r="C1956" t="s">
        <v>2227</v>
      </c>
      <c r="D1956">
        <v>60443.35</v>
      </c>
    </row>
    <row r="1957" spans="1:4" x14ac:dyDescent="0.25">
      <c r="A1957" s="4">
        <v>44404</v>
      </c>
      <c r="B1957" t="s">
        <v>12</v>
      </c>
      <c r="C1957" t="s">
        <v>2226</v>
      </c>
      <c r="D1957">
        <v>0.61</v>
      </c>
    </row>
    <row r="1958" spans="1:4" x14ac:dyDescent="0.25">
      <c r="A1958" s="4">
        <v>44404</v>
      </c>
      <c r="B1958" t="s">
        <v>12</v>
      </c>
      <c r="C1958" t="s">
        <v>16</v>
      </c>
      <c r="D1958">
        <v>-3200.11</v>
      </c>
    </row>
    <row r="1959" spans="1:4" x14ac:dyDescent="0.25">
      <c r="A1959" s="4">
        <v>44404</v>
      </c>
      <c r="B1959" t="s">
        <v>12</v>
      </c>
      <c r="C1959" t="s">
        <v>2188</v>
      </c>
      <c r="D1959">
        <v>-72.86</v>
      </c>
    </row>
    <row r="1960" spans="1:4" x14ac:dyDescent="0.25">
      <c r="A1960" s="4">
        <v>44404</v>
      </c>
      <c r="B1960" t="s">
        <v>12</v>
      </c>
      <c r="C1960" t="s">
        <v>2189</v>
      </c>
      <c r="D1960">
        <v>-1721.69</v>
      </c>
    </row>
    <row r="1961" spans="1:4" x14ac:dyDescent="0.25">
      <c r="A1961" s="4">
        <v>44404</v>
      </c>
      <c r="B1961" t="s">
        <v>12</v>
      </c>
      <c r="C1961" t="s">
        <v>2190</v>
      </c>
      <c r="D1961">
        <v>-85.91</v>
      </c>
    </row>
    <row r="1962" spans="1:4" x14ac:dyDescent="0.25">
      <c r="A1962" s="4">
        <v>44404</v>
      </c>
      <c r="B1962" t="s">
        <v>12</v>
      </c>
      <c r="C1962" t="s">
        <v>2191</v>
      </c>
      <c r="D1962">
        <v>-315.55</v>
      </c>
    </row>
    <row r="1963" spans="1:4" x14ac:dyDescent="0.25">
      <c r="A1963" s="4">
        <v>44404</v>
      </c>
      <c r="B1963" t="s">
        <v>12</v>
      </c>
      <c r="C1963" t="s">
        <v>2144</v>
      </c>
      <c r="D1963">
        <v>46.12</v>
      </c>
    </row>
    <row r="1964" spans="1:4" x14ac:dyDescent="0.25">
      <c r="A1964" s="4">
        <v>44404</v>
      </c>
      <c r="B1964" t="s">
        <v>12</v>
      </c>
      <c r="C1964" t="s">
        <v>2048</v>
      </c>
      <c r="D1964">
        <v>4256.6099999999997</v>
      </c>
    </row>
    <row r="1965" spans="1:4" x14ac:dyDescent="0.25">
      <c r="A1965" s="4">
        <v>44404</v>
      </c>
      <c r="B1965" t="s">
        <v>12</v>
      </c>
      <c r="C1965" t="s">
        <v>2025</v>
      </c>
      <c r="D1965">
        <v>-2405.62</v>
      </c>
    </row>
    <row r="1966" spans="1:4" x14ac:dyDescent="0.25">
      <c r="A1966" s="4">
        <v>44404</v>
      </c>
      <c r="B1966" t="s">
        <v>12</v>
      </c>
      <c r="C1966" t="s">
        <v>2021</v>
      </c>
      <c r="D1966">
        <v>-109.25</v>
      </c>
    </row>
    <row r="1967" spans="1:4" x14ac:dyDescent="0.25">
      <c r="A1967" s="4">
        <v>44404</v>
      </c>
      <c r="B1967" t="s">
        <v>12</v>
      </c>
      <c r="C1967" t="s">
        <v>19</v>
      </c>
      <c r="D1967">
        <v>-1456.65</v>
      </c>
    </row>
    <row r="1968" spans="1:4" x14ac:dyDescent="0.25">
      <c r="A1968" s="4">
        <v>44404</v>
      </c>
      <c r="B1968" t="s">
        <v>12</v>
      </c>
      <c r="C1968" t="s">
        <v>20</v>
      </c>
      <c r="D1968">
        <v>-72832.84</v>
      </c>
    </row>
    <row r="1969" spans="1:4" x14ac:dyDescent="0.25">
      <c r="A1969" s="4">
        <v>44404</v>
      </c>
      <c r="B1969" t="s">
        <v>12</v>
      </c>
      <c r="C1969" t="s">
        <v>21</v>
      </c>
      <c r="D1969">
        <v>-2075.73</v>
      </c>
    </row>
    <row r="1970" spans="1:4" x14ac:dyDescent="0.25">
      <c r="A1970" s="4">
        <v>44404</v>
      </c>
      <c r="B1970" t="s">
        <v>12</v>
      </c>
      <c r="C1970" t="s">
        <v>2228</v>
      </c>
      <c r="D1970">
        <v>60443.35</v>
      </c>
    </row>
    <row r="1971" spans="1:4" x14ac:dyDescent="0.25">
      <c r="A1971" s="4">
        <v>44405</v>
      </c>
      <c r="B1971" t="s">
        <v>12</v>
      </c>
      <c r="C1971" t="s">
        <v>16</v>
      </c>
      <c r="D1971">
        <v>-3232.43</v>
      </c>
    </row>
    <row r="1972" spans="1:4" x14ac:dyDescent="0.25">
      <c r="A1972" s="4">
        <v>44405</v>
      </c>
      <c r="B1972" t="s">
        <v>12</v>
      </c>
      <c r="C1972" t="s">
        <v>2188</v>
      </c>
      <c r="D1972">
        <v>-76.69</v>
      </c>
    </row>
    <row r="1973" spans="1:4" x14ac:dyDescent="0.25">
      <c r="A1973" s="4">
        <v>44405</v>
      </c>
      <c r="B1973" t="s">
        <v>12</v>
      </c>
      <c r="C1973" t="s">
        <v>2189</v>
      </c>
      <c r="D1973">
        <v>-1812.31</v>
      </c>
    </row>
    <row r="1974" spans="1:4" x14ac:dyDescent="0.25">
      <c r="A1974" s="4">
        <v>44405</v>
      </c>
      <c r="B1974" t="s">
        <v>12</v>
      </c>
      <c r="C1974" t="s">
        <v>2190</v>
      </c>
      <c r="D1974">
        <v>-90.43</v>
      </c>
    </row>
    <row r="1975" spans="1:4" x14ac:dyDescent="0.25">
      <c r="A1975" s="4">
        <v>44405</v>
      </c>
      <c r="B1975" t="s">
        <v>12</v>
      </c>
      <c r="C1975" t="s">
        <v>2191</v>
      </c>
      <c r="D1975">
        <v>-332.15</v>
      </c>
    </row>
    <row r="1976" spans="1:4" x14ac:dyDescent="0.25">
      <c r="A1976" s="4">
        <v>44405</v>
      </c>
      <c r="B1976" t="s">
        <v>12</v>
      </c>
      <c r="C1976" t="s">
        <v>2144</v>
      </c>
      <c r="D1976">
        <v>30.74</v>
      </c>
    </row>
    <row r="1977" spans="1:4" x14ac:dyDescent="0.25">
      <c r="A1977" s="4">
        <v>44405</v>
      </c>
      <c r="B1977" t="s">
        <v>12</v>
      </c>
      <c r="C1977" t="s">
        <v>2048</v>
      </c>
      <c r="D1977">
        <v>4164.08</v>
      </c>
    </row>
    <row r="1978" spans="1:4" x14ac:dyDescent="0.25">
      <c r="A1978" s="4">
        <v>44405</v>
      </c>
      <c r="B1978" t="s">
        <v>12</v>
      </c>
      <c r="C1978" t="s">
        <v>2021</v>
      </c>
      <c r="D1978">
        <v>-115.02</v>
      </c>
    </row>
    <row r="1979" spans="1:4" x14ac:dyDescent="0.25">
      <c r="A1979" s="4">
        <v>44405</v>
      </c>
      <c r="B1979" t="s">
        <v>12</v>
      </c>
      <c r="C1979" t="s">
        <v>19</v>
      </c>
      <c r="D1979">
        <v>-1533.49</v>
      </c>
    </row>
    <row r="1980" spans="1:4" x14ac:dyDescent="0.25">
      <c r="A1980" s="4">
        <v>44405</v>
      </c>
      <c r="B1980" t="s">
        <v>12</v>
      </c>
      <c r="C1980" t="s">
        <v>20</v>
      </c>
      <c r="D1980">
        <v>-76675.02</v>
      </c>
    </row>
    <row r="1981" spans="1:4" x14ac:dyDescent="0.25">
      <c r="A1981" s="4">
        <v>44405</v>
      </c>
      <c r="B1981" t="s">
        <v>12</v>
      </c>
      <c r="C1981" t="s">
        <v>21</v>
      </c>
      <c r="D1981">
        <v>-2185.23</v>
      </c>
    </row>
    <row r="1982" spans="1:4" x14ac:dyDescent="0.25">
      <c r="A1982" s="4">
        <v>44406</v>
      </c>
      <c r="B1982" t="s">
        <v>12</v>
      </c>
      <c r="C1982" t="s">
        <v>16</v>
      </c>
      <c r="D1982">
        <v>-3264.76</v>
      </c>
    </row>
    <row r="1983" spans="1:4" x14ac:dyDescent="0.25">
      <c r="A1983" s="4">
        <v>44406</v>
      </c>
      <c r="B1983" t="s">
        <v>12</v>
      </c>
      <c r="C1983" t="s">
        <v>2188</v>
      </c>
      <c r="D1983">
        <v>-80.53</v>
      </c>
    </row>
    <row r="1984" spans="1:4" x14ac:dyDescent="0.25">
      <c r="A1984" s="4">
        <v>44406</v>
      </c>
      <c r="B1984" t="s">
        <v>12</v>
      </c>
      <c r="C1984" t="s">
        <v>2189</v>
      </c>
      <c r="D1984">
        <v>-1902.92</v>
      </c>
    </row>
    <row r="1985" spans="1:4" x14ac:dyDescent="0.25">
      <c r="A1985" s="4">
        <v>44406</v>
      </c>
      <c r="B1985" t="s">
        <v>12</v>
      </c>
      <c r="C1985" t="s">
        <v>2190</v>
      </c>
      <c r="D1985">
        <v>-94.95</v>
      </c>
    </row>
    <row r="1986" spans="1:4" x14ac:dyDescent="0.25">
      <c r="A1986" s="4">
        <v>44406</v>
      </c>
      <c r="B1986" t="s">
        <v>12</v>
      </c>
      <c r="C1986" t="s">
        <v>2191</v>
      </c>
      <c r="D1986">
        <v>-348.76</v>
      </c>
    </row>
    <row r="1987" spans="1:4" x14ac:dyDescent="0.25">
      <c r="A1987" s="4">
        <v>44406</v>
      </c>
      <c r="B1987" t="s">
        <v>12</v>
      </c>
      <c r="C1987" t="s">
        <v>2144</v>
      </c>
      <c r="D1987">
        <v>15.37</v>
      </c>
    </row>
    <row r="1988" spans="1:4" x14ac:dyDescent="0.25">
      <c r="A1988" s="4">
        <v>44406</v>
      </c>
      <c r="B1988" t="s">
        <v>12</v>
      </c>
      <c r="C1988" t="s">
        <v>2048</v>
      </c>
      <c r="D1988">
        <v>4071.54</v>
      </c>
    </row>
    <row r="1989" spans="1:4" x14ac:dyDescent="0.25">
      <c r="A1989" s="4">
        <v>44406</v>
      </c>
      <c r="B1989" t="s">
        <v>12</v>
      </c>
      <c r="C1989" t="s">
        <v>2025</v>
      </c>
      <c r="D1989">
        <v>-1701.91</v>
      </c>
    </row>
    <row r="1990" spans="1:4" x14ac:dyDescent="0.25">
      <c r="A1990" s="4">
        <v>44406</v>
      </c>
      <c r="B1990" t="s">
        <v>12</v>
      </c>
      <c r="C1990" t="s">
        <v>2021</v>
      </c>
      <c r="D1990">
        <v>-120.78</v>
      </c>
    </row>
    <row r="1991" spans="1:4" x14ac:dyDescent="0.25">
      <c r="A1991" s="4">
        <v>44406</v>
      </c>
      <c r="B1991" t="s">
        <v>12</v>
      </c>
      <c r="C1991" t="s">
        <v>19</v>
      </c>
      <c r="D1991">
        <v>-1610.27</v>
      </c>
    </row>
    <row r="1992" spans="1:4" x14ac:dyDescent="0.25">
      <c r="A1992" s="4">
        <v>44406</v>
      </c>
      <c r="B1992" t="s">
        <v>12</v>
      </c>
      <c r="C1992" t="s">
        <v>20</v>
      </c>
      <c r="D1992">
        <v>-80514.009999999995</v>
      </c>
    </row>
    <row r="1993" spans="1:4" x14ac:dyDescent="0.25">
      <c r="A1993" s="4">
        <v>44406</v>
      </c>
      <c r="B1993" t="s">
        <v>12</v>
      </c>
      <c r="C1993" t="s">
        <v>21</v>
      </c>
      <c r="D1993">
        <v>-2294.64</v>
      </c>
    </row>
    <row r="1994" spans="1:4" x14ac:dyDescent="0.25">
      <c r="A1994" s="4">
        <v>44407</v>
      </c>
      <c r="B1994" t="s">
        <v>12</v>
      </c>
      <c r="C1994" t="s">
        <v>16</v>
      </c>
      <c r="D1994">
        <v>-3297.08</v>
      </c>
    </row>
    <row r="1995" spans="1:4" x14ac:dyDescent="0.25">
      <c r="A1995" s="4">
        <v>44407</v>
      </c>
      <c r="B1995" t="s">
        <v>12</v>
      </c>
      <c r="C1995" t="s">
        <v>2188</v>
      </c>
      <c r="D1995">
        <v>-84.36</v>
      </c>
    </row>
    <row r="1996" spans="1:4" x14ac:dyDescent="0.25">
      <c r="A1996" s="4">
        <v>44407</v>
      </c>
      <c r="B1996" t="s">
        <v>12</v>
      </c>
      <c r="C1996" t="s">
        <v>2189</v>
      </c>
      <c r="D1996">
        <v>-1993.54</v>
      </c>
    </row>
    <row r="1997" spans="1:4" x14ac:dyDescent="0.25">
      <c r="A1997" s="4">
        <v>44407</v>
      </c>
      <c r="B1997" t="s">
        <v>12</v>
      </c>
      <c r="C1997" t="s">
        <v>2190</v>
      </c>
      <c r="D1997">
        <v>-99.47</v>
      </c>
    </row>
    <row r="1998" spans="1:4" x14ac:dyDescent="0.25">
      <c r="A1998" s="4">
        <v>44407</v>
      </c>
      <c r="B1998" t="s">
        <v>12</v>
      </c>
      <c r="C1998" t="s">
        <v>2191</v>
      </c>
      <c r="D1998">
        <v>-365.37</v>
      </c>
    </row>
    <row r="1999" spans="1:4" x14ac:dyDescent="0.25">
      <c r="A1999" s="4">
        <v>44407</v>
      </c>
      <c r="B1999" t="s">
        <v>12</v>
      </c>
      <c r="C1999" t="s">
        <v>2048</v>
      </c>
      <c r="D1999">
        <v>3979.01</v>
      </c>
    </row>
    <row r="2000" spans="1:4" x14ac:dyDescent="0.25">
      <c r="A2000" s="4">
        <v>44407</v>
      </c>
      <c r="B2000" t="s">
        <v>12</v>
      </c>
      <c r="C2000" t="s">
        <v>2025</v>
      </c>
      <c r="D2000">
        <v>-3472.08</v>
      </c>
    </row>
    <row r="2001" spans="1:4" x14ac:dyDescent="0.25">
      <c r="A2001" s="4">
        <v>44407</v>
      </c>
      <c r="B2001" t="s">
        <v>12</v>
      </c>
      <c r="C2001" t="s">
        <v>2229</v>
      </c>
      <c r="D2001">
        <v>-126.54</v>
      </c>
    </row>
    <row r="2002" spans="1:4" x14ac:dyDescent="0.25">
      <c r="A2002" s="4">
        <v>44407</v>
      </c>
      <c r="B2002" t="s">
        <v>12</v>
      </c>
      <c r="C2002" t="s">
        <v>2230</v>
      </c>
      <c r="D2002">
        <v>-1687.11</v>
      </c>
    </row>
    <row r="2003" spans="1:4" x14ac:dyDescent="0.25">
      <c r="A2003" s="4">
        <v>44407</v>
      </c>
      <c r="B2003" t="s">
        <v>12</v>
      </c>
      <c r="C2003" t="s">
        <v>2231</v>
      </c>
      <c r="D2003">
        <v>-2404.13</v>
      </c>
    </row>
    <row r="2004" spans="1:4" x14ac:dyDescent="0.25">
      <c r="A2004" s="4">
        <v>44407</v>
      </c>
      <c r="B2004" t="s">
        <v>12</v>
      </c>
      <c r="C2004" t="s">
        <v>2232</v>
      </c>
      <c r="D2004">
        <v>-84355.82</v>
      </c>
    </row>
    <row r="2005" spans="1:4" x14ac:dyDescent="0.25">
      <c r="A2005" s="4">
        <v>44410</v>
      </c>
      <c r="B2005" t="s">
        <v>12</v>
      </c>
      <c r="C2005" t="s">
        <v>937</v>
      </c>
      <c r="D2005">
        <v>44.4</v>
      </c>
    </row>
    <row r="2006" spans="1:4" x14ac:dyDescent="0.25">
      <c r="A2006" s="4">
        <v>44410</v>
      </c>
      <c r="B2006" t="s">
        <v>12</v>
      </c>
      <c r="C2006" t="s">
        <v>2233</v>
      </c>
      <c r="D2006">
        <v>-1993.54</v>
      </c>
    </row>
    <row r="2007" spans="1:4" x14ac:dyDescent="0.25">
      <c r="A2007" s="4">
        <v>44410</v>
      </c>
      <c r="B2007" t="s">
        <v>12</v>
      </c>
      <c r="C2007" t="s">
        <v>2234</v>
      </c>
      <c r="D2007">
        <v>-99.47</v>
      </c>
    </row>
    <row r="2008" spans="1:4" x14ac:dyDescent="0.25">
      <c r="A2008" s="4">
        <v>44410</v>
      </c>
      <c r="B2008" t="s">
        <v>12</v>
      </c>
      <c r="C2008" t="s">
        <v>16</v>
      </c>
      <c r="D2008">
        <v>-3329.41</v>
      </c>
    </row>
    <row r="2009" spans="1:4" x14ac:dyDescent="0.25">
      <c r="A2009" s="4">
        <v>44410</v>
      </c>
      <c r="B2009" t="s">
        <v>12</v>
      </c>
      <c r="C2009" t="s">
        <v>939</v>
      </c>
      <c r="D2009">
        <v>-84.36</v>
      </c>
    </row>
    <row r="2010" spans="1:4" x14ac:dyDescent="0.25">
      <c r="A2010" s="4">
        <v>44410</v>
      </c>
      <c r="B2010" t="s">
        <v>12</v>
      </c>
      <c r="C2010" t="s">
        <v>2235</v>
      </c>
      <c r="D2010">
        <v>-1.82</v>
      </c>
    </row>
    <row r="2011" spans="1:4" x14ac:dyDescent="0.25">
      <c r="A2011" s="4">
        <v>44410</v>
      </c>
      <c r="B2011" t="s">
        <v>12</v>
      </c>
      <c r="C2011" t="s">
        <v>2236</v>
      </c>
      <c r="D2011">
        <v>-91.67</v>
      </c>
    </row>
    <row r="2012" spans="1:4" x14ac:dyDescent="0.25">
      <c r="A2012" s="4">
        <v>44410</v>
      </c>
      <c r="B2012" t="s">
        <v>12</v>
      </c>
      <c r="C2012" t="s">
        <v>838</v>
      </c>
      <c r="D2012">
        <v>-365.37</v>
      </c>
    </row>
    <row r="2013" spans="1:4" x14ac:dyDescent="0.25">
      <c r="A2013" s="4">
        <v>44410</v>
      </c>
      <c r="B2013" t="s">
        <v>12</v>
      </c>
      <c r="C2013" t="s">
        <v>2237</v>
      </c>
      <c r="D2013">
        <v>-35.92</v>
      </c>
    </row>
    <row r="2014" spans="1:4" x14ac:dyDescent="0.25">
      <c r="A2014" s="4">
        <v>44410</v>
      </c>
      <c r="B2014" t="s">
        <v>12</v>
      </c>
      <c r="C2014" t="s">
        <v>2238</v>
      </c>
      <c r="D2014">
        <v>-661</v>
      </c>
    </row>
    <row r="2015" spans="1:4" x14ac:dyDescent="0.25">
      <c r="A2015" s="4">
        <v>44410</v>
      </c>
      <c r="B2015" t="s">
        <v>12</v>
      </c>
      <c r="C2015" t="s">
        <v>2239</v>
      </c>
      <c r="D2015">
        <v>645.63</v>
      </c>
    </row>
    <row r="2016" spans="1:4" x14ac:dyDescent="0.25">
      <c r="A2016" s="4">
        <v>44410</v>
      </c>
      <c r="B2016" t="s">
        <v>12</v>
      </c>
      <c r="C2016" t="s">
        <v>2048</v>
      </c>
      <c r="D2016">
        <v>3886.47</v>
      </c>
    </row>
    <row r="2017" spans="1:4" x14ac:dyDescent="0.25">
      <c r="A2017" s="4">
        <v>44410</v>
      </c>
      <c r="B2017" t="s">
        <v>12</v>
      </c>
      <c r="C2017" t="s">
        <v>2025</v>
      </c>
      <c r="D2017">
        <v>-7751.62</v>
      </c>
    </row>
    <row r="2018" spans="1:4" x14ac:dyDescent="0.25">
      <c r="A2018" s="4">
        <v>44410</v>
      </c>
      <c r="B2018" t="s">
        <v>12</v>
      </c>
      <c r="C2018" t="s">
        <v>2240</v>
      </c>
      <c r="D2018">
        <v>13857.3</v>
      </c>
    </row>
    <row r="2019" spans="1:4" x14ac:dyDescent="0.25">
      <c r="A2019" s="4">
        <v>44410</v>
      </c>
      <c r="B2019" t="s">
        <v>12</v>
      </c>
      <c r="C2019" t="s">
        <v>2241</v>
      </c>
      <c r="D2019">
        <v>66715.34</v>
      </c>
    </row>
    <row r="2020" spans="1:4" x14ac:dyDescent="0.25">
      <c r="A2020" s="4">
        <v>44410</v>
      </c>
      <c r="B2020" t="s">
        <v>12</v>
      </c>
      <c r="C2020" t="s">
        <v>2242</v>
      </c>
      <c r="D2020">
        <v>66940.23</v>
      </c>
    </row>
    <row r="2021" spans="1:4" x14ac:dyDescent="0.25">
      <c r="A2021" s="4">
        <v>44410</v>
      </c>
      <c r="B2021" t="s">
        <v>12</v>
      </c>
      <c r="C2021" t="s">
        <v>2243</v>
      </c>
      <c r="D2021">
        <v>92996.39</v>
      </c>
    </row>
    <row r="2022" spans="1:4" x14ac:dyDescent="0.25">
      <c r="A2022" s="4">
        <v>44410</v>
      </c>
      <c r="B2022" t="s">
        <v>12</v>
      </c>
      <c r="C2022" t="s">
        <v>2244</v>
      </c>
      <c r="D2022">
        <v>39182.129999999997</v>
      </c>
    </row>
    <row r="2023" spans="1:4" x14ac:dyDescent="0.25">
      <c r="A2023" s="4">
        <v>44410</v>
      </c>
      <c r="B2023" t="s">
        <v>12</v>
      </c>
      <c r="C2023" t="s">
        <v>2245</v>
      </c>
      <c r="D2023">
        <v>86274</v>
      </c>
    </row>
    <row r="2024" spans="1:4" x14ac:dyDescent="0.25">
      <c r="A2024" s="4">
        <v>44410</v>
      </c>
      <c r="B2024" t="s">
        <v>12</v>
      </c>
      <c r="C2024" t="s">
        <v>2246</v>
      </c>
      <c r="D2024">
        <v>82040.259999999995</v>
      </c>
    </row>
    <row r="2025" spans="1:4" x14ac:dyDescent="0.25">
      <c r="A2025" s="4">
        <v>44410</v>
      </c>
      <c r="B2025" t="s">
        <v>12</v>
      </c>
      <c r="C2025" t="s">
        <v>2247</v>
      </c>
      <c r="D2025">
        <v>36381.15</v>
      </c>
    </row>
    <row r="2026" spans="1:4" x14ac:dyDescent="0.25">
      <c r="A2026" s="4">
        <v>44410</v>
      </c>
      <c r="B2026" t="s">
        <v>12</v>
      </c>
      <c r="C2026" t="s">
        <v>2248</v>
      </c>
      <c r="D2026">
        <v>626</v>
      </c>
    </row>
    <row r="2027" spans="1:4" x14ac:dyDescent="0.25">
      <c r="A2027" s="4">
        <v>44410</v>
      </c>
      <c r="B2027" t="s">
        <v>12</v>
      </c>
      <c r="C2027" t="s">
        <v>2249</v>
      </c>
      <c r="D2027">
        <v>70400</v>
      </c>
    </row>
    <row r="2028" spans="1:4" x14ac:dyDescent="0.25">
      <c r="A2028" s="4">
        <v>44410</v>
      </c>
      <c r="B2028" t="s">
        <v>12</v>
      </c>
      <c r="C2028" t="s">
        <v>2250</v>
      </c>
      <c r="D2028">
        <v>-126.54</v>
      </c>
    </row>
    <row r="2029" spans="1:4" x14ac:dyDescent="0.25">
      <c r="A2029" s="4">
        <v>44410</v>
      </c>
      <c r="B2029" t="s">
        <v>12</v>
      </c>
      <c r="C2029" t="s">
        <v>2021</v>
      </c>
      <c r="D2029">
        <v>-5.78</v>
      </c>
    </row>
    <row r="2030" spans="1:4" x14ac:dyDescent="0.25">
      <c r="A2030" s="4">
        <v>44410</v>
      </c>
      <c r="B2030" t="s">
        <v>12</v>
      </c>
      <c r="C2030" t="s">
        <v>2251</v>
      </c>
      <c r="D2030">
        <v>-2404.13</v>
      </c>
    </row>
    <row r="2031" spans="1:4" x14ac:dyDescent="0.25">
      <c r="A2031" s="4">
        <v>44410</v>
      </c>
      <c r="B2031" t="s">
        <v>12</v>
      </c>
      <c r="C2031" t="s">
        <v>2252</v>
      </c>
      <c r="D2031">
        <v>-1687.11</v>
      </c>
    </row>
    <row r="2032" spans="1:4" x14ac:dyDescent="0.25">
      <c r="A2032" s="4">
        <v>44410</v>
      </c>
      <c r="B2032" t="s">
        <v>12</v>
      </c>
      <c r="C2032" t="s">
        <v>19</v>
      </c>
      <c r="D2032">
        <v>-77.040000000000006</v>
      </c>
    </row>
    <row r="2033" spans="1:4" x14ac:dyDescent="0.25">
      <c r="A2033" s="4">
        <v>44410</v>
      </c>
      <c r="B2033" t="s">
        <v>12</v>
      </c>
      <c r="C2033" t="s">
        <v>20</v>
      </c>
      <c r="D2033">
        <v>-3851.95</v>
      </c>
    </row>
    <row r="2034" spans="1:4" x14ac:dyDescent="0.25">
      <c r="A2034" s="4">
        <v>44410</v>
      </c>
      <c r="B2034" t="s">
        <v>12</v>
      </c>
      <c r="C2034" t="s">
        <v>21</v>
      </c>
      <c r="D2034">
        <v>-109.78</v>
      </c>
    </row>
    <row r="2035" spans="1:4" x14ac:dyDescent="0.25">
      <c r="A2035" s="4">
        <v>44410</v>
      </c>
      <c r="B2035" t="s">
        <v>12</v>
      </c>
      <c r="C2035" t="s">
        <v>2232</v>
      </c>
      <c r="D2035">
        <v>-84355.82</v>
      </c>
    </row>
    <row r="2036" spans="1:4" x14ac:dyDescent="0.25">
      <c r="A2036" s="4">
        <v>44411</v>
      </c>
      <c r="B2036" t="s">
        <v>12</v>
      </c>
      <c r="C2036" t="s">
        <v>937</v>
      </c>
      <c r="D2036">
        <v>44.4</v>
      </c>
    </row>
    <row r="2037" spans="1:4" x14ac:dyDescent="0.25">
      <c r="A2037" s="4">
        <v>44411</v>
      </c>
      <c r="B2037" t="s">
        <v>12</v>
      </c>
      <c r="C2037" t="s">
        <v>2233</v>
      </c>
      <c r="D2037">
        <v>-1993.54</v>
      </c>
    </row>
    <row r="2038" spans="1:4" x14ac:dyDescent="0.25">
      <c r="A2038" s="4">
        <v>44411</v>
      </c>
      <c r="B2038" t="s">
        <v>12</v>
      </c>
      <c r="C2038" t="s">
        <v>2234</v>
      </c>
      <c r="D2038">
        <v>-99.47</v>
      </c>
    </row>
    <row r="2039" spans="1:4" x14ac:dyDescent="0.25">
      <c r="A2039" s="4">
        <v>44411</v>
      </c>
      <c r="B2039" t="s">
        <v>12</v>
      </c>
      <c r="C2039" t="s">
        <v>16</v>
      </c>
      <c r="D2039">
        <v>-3361.73</v>
      </c>
    </row>
    <row r="2040" spans="1:4" x14ac:dyDescent="0.25">
      <c r="A2040" s="4">
        <v>44411</v>
      </c>
      <c r="B2040" t="s">
        <v>12</v>
      </c>
      <c r="C2040" t="s">
        <v>939</v>
      </c>
      <c r="D2040">
        <v>-84.36</v>
      </c>
    </row>
    <row r="2041" spans="1:4" x14ac:dyDescent="0.25">
      <c r="A2041" s="4">
        <v>44411</v>
      </c>
      <c r="B2041" t="s">
        <v>12</v>
      </c>
      <c r="C2041" t="s">
        <v>2235</v>
      </c>
      <c r="D2041">
        <v>-3.63</v>
      </c>
    </row>
    <row r="2042" spans="1:4" x14ac:dyDescent="0.25">
      <c r="A2042" s="4">
        <v>44411</v>
      </c>
      <c r="B2042" t="s">
        <v>12</v>
      </c>
      <c r="C2042" t="s">
        <v>2236</v>
      </c>
      <c r="D2042">
        <v>-183.34</v>
      </c>
    </row>
    <row r="2043" spans="1:4" x14ac:dyDescent="0.25">
      <c r="A2043" s="4">
        <v>44411</v>
      </c>
      <c r="B2043" t="s">
        <v>12</v>
      </c>
      <c r="C2043" t="s">
        <v>838</v>
      </c>
      <c r="D2043">
        <v>-365.37</v>
      </c>
    </row>
    <row r="2044" spans="1:4" x14ac:dyDescent="0.25">
      <c r="A2044" s="4">
        <v>44411</v>
      </c>
      <c r="B2044" t="s">
        <v>12</v>
      </c>
      <c r="C2044" t="s">
        <v>2237</v>
      </c>
      <c r="D2044">
        <v>-71.819999999999993</v>
      </c>
    </row>
    <row r="2045" spans="1:4" x14ac:dyDescent="0.25">
      <c r="A2045" s="4">
        <v>44411</v>
      </c>
      <c r="B2045" t="s">
        <v>12</v>
      </c>
      <c r="C2045" t="s">
        <v>2238</v>
      </c>
      <c r="D2045">
        <v>-661</v>
      </c>
    </row>
    <row r="2046" spans="1:4" x14ac:dyDescent="0.25">
      <c r="A2046" s="4">
        <v>44411</v>
      </c>
      <c r="B2046" t="s">
        <v>12</v>
      </c>
      <c r="C2046" t="s">
        <v>2239</v>
      </c>
      <c r="D2046">
        <v>630.26</v>
      </c>
    </row>
    <row r="2047" spans="1:4" x14ac:dyDescent="0.25">
      <c r="A2047" s="4">
        <v>44411</v>
      </c>
      <c r="B2047" t="s">
        <v>12</v>
      </c>
      <c r="C2047" t="s">
        <v>2048</v>
      </c>
      <c r="D2047">
        <v>3793.94</v>
      </c>
    </row>
    <row r="2048" spans="1:4" x14ac:dyDescent="0.25">
      <c r="A2048" s="4">
        <v>44411</v>
      </c>
      <c r="B2048" t="s">
        <v>12</v>
      </c>
      <c r="C2048" t="s">
        <v>2253</v>
      </c>
      <c r="D2048">
        <v>32502.92</v>
      </c>
    </row>
    <row r="2049" spans="1:4" x14ac:dyDescent="0.25">
      <c r="A2049" s="4">
        <v>44411</v>
      </c>
      <c r="B2049" t="s">
        <v>12</v>
      </c>
      <c r="C2049" t="s">
        <v>2240</v>
      </c>
      <c r="D2049">
        <v>13857.3</v>
      </c>
    </row>
    <row r="2050" spans="1:4" x14ac:dyDescent="0.25">
      <c r="A2050" s="4">
        <v>44411</v>
      </c>
      <c r="B2050" t="s">
        <v>12</v>
      </c>
      <c r="C2050" t="s">
        <v>2241</v>
      </c>
      <c r="D2050">
        <v>66715.34</v>
      </c>
    </row>
    <row r="2051" spans="1:4" x14ac:dyDescent="0.25">
      <c r="A2051" s="4">
        <v>44411</v>
      </c>
      <c r="B2051" t="s">
        <v>12</v>
      </c>
      <c r="C2051" t="s">
        <v>2242</v>
      </c>
      <c r="D2051">
        <v>66940.23</v>
      </c>
    </row>
    <row r="2052" spans="1:4" x14ac:dyDescent="0.25">
      <c r="A2052" s="4">
        <v>44411</v>
      </c>
      <c r="B2052" t="s">
        <v>12</v>
      </c>
      <c r="C2052" t="s">
        <v>2243</v>
      </c>
      <c r="D2052">
        <v>92996.39</v>
      </c>
    </row>
    <row r="2053" spans="1:4" x14ac:dyDescent="0.25">
      <c r="A2053" s="4">
        <v>44411</v>
      </c>
      <c r="B2053" t="s">
        <v>12</v>
      </c>
      <c r="C2053" t="s">
        <v>2244</v>
      </c>
      <c r="D2053">
        <v>39182.129999999997</v>
      </c>
    </row>
    <row r="2054" spans="1:4" x14ac:dyDescent="0.25">
      <c r="A2054" s="4">
        <v>44411</v>
      </c>
      <c r="B2054" t="s">
        <v>12</v>
      </c>
      <c r="C2054" t="s">
        <v>2245</v>
      </c>
      <c r="D2054">
        <v>86274</v>
      </c>
    </row>
    <row r="2055" spans="1:4" x14ac:dyDescent="0.25">
      <c r="A2055" s="4">
        <v>44411</v>
      </c>
      <c r="B2055" t="s">
        <v>12</v>
      </c>
      <c r="C2055" t="s">
        <v>2246</v>
      </c>
      <c r="D2055">
        <v>82040.259999999995</v>
      </c>
    </row>
    <row r="2056" spans="1:4" x14ac:dyDescent="0.25">
      <c r="A2056" s="4">
        <v>44411</v>
      </c>
      <c r="B2056" t="s">
        <v>12</v>
      </c>
      <c r="C2056" t="s">
        <v>2247</v>
      </c>
      <c r="D2056">
        <v>36381.15</v>
      </c>
    </row>
    <row r="2057" spans="1:4" x14ac:dyDescent="0.25">
      <c r="A2057" s="4">
        <v>44411</v>
      </c>
      <c r="B2057" t="s">
        <v>12</v>
      </c>
      <c r="C2057" t="s">
        <v>2248</v>
      </c>
      <c r="D2057">
        <v>626</v>
      </c>
    </row>
    <row r="2058" spans="1:4" x14ac:dyDescent="0.25">
      <c r="A2058" s="4">
        <v>44411</v>
      </c>
      <c r="B2058" t="s">
        <v>12</v>
      </c>
      <c r="C2058" t="s">
        <v>2249</v>
      </c>
      <c r="D2058">
        <v>70400</v>
      </c>
    </row>
    <row r="2059" spans="1:4" x14ac:dyDescent="0.25">
      <c r="A2059" s="4">
        <v>44411</v>
      </c>
      <c r="B2059" t="s">
        <v>12</v>
      </c>
      <c r="C2059" t="s">
        <v>2250</v>
      </c>
      <c r="D2059">
        <v>-126.54</v>
      </c>
    </row>
    <row r="2060" spans="1:4" x14ac:dyDescent="0.25">
      <c r="A2060" s="4">
        <v>44411</v>
      </c>
      <c r="B2060" t="s">
        <v>12</v>
      </c>
      <c r="C2060" t="s">
        <v>2021</v>
      </c>
      <c r="D2060">
        <v>-11.55</v>
      </c>
    </row>
    <row r="2061" spans="1:4" x14ac:dyDescent="0.25">
      <c r="A2061" s="4">
        <v>44411</v>
      </c>
      <c r="B2061" t="s">
        <v>12</v>
      </c>
      <c r="C2061" t="s">
        <v>2251</v>
      </c>
      <c r="D2061">
        <v>-2404.13</v>
      </c>
    </row>
    <row r="2062" spans="1:4" x14ac:dyDescent="0.25">
      <c r="A2062" s="4">
        <v>44411</v>
      </c>
      <c r="B2062" t="s">
        <v>12</v>
      </c>
      <c r="C2062" t="s">
        <v>2252</v>
      </c>
      <c r="D2062">
        <v>-1687.11</v>
      </c>
    </row>
    <row r="2063" spans="1:4" x14ac:dyDescent="0.25">
      <c r="A2063" s="4">
        <v>44411</v>
      </c>
      <c r="B2063" t="s">
        <v>12</v>
      </c>
      <c r="C2063" t="s">
        <v>19</v>
      </c>
      <c r="D2063">
        <v>-154</v>
      </c>
    </row>
    <row r="2064" spans="1:4" x14ac:dyDescent="0.25">
      <c r="A2064" s="4">
        <v>44411</v>
      </c>
      <c r="B2064" t="s">
        <v>12</v>
      </c>
      <c r="C2064" t="s">
        <v>20</v>
      </c>
      <c r="D2064">
        <v>-7699.93</v>
      </c>
    </row>
    <row r="2065" spans="1:4" x14ac:dyDescent="0.25">
      <c r="A2065" s="4">
        <v>44411</v>
      </c>
      <c r="B2065" t="s">
        <v>12</v>
      </c>
      <c r="C2065" t="s">
        <v>21</v>
      </c>
      <c r="D2065">
        <v>-219.45</v>
      </c>
    </row>
    <row r="2066" spans="1:4" x14ac:dyDescent="0.25">
      <c r="A2066" s="4">
        <v>44411</v>
      </c>
      <c r="B2066" t="s">
        <v>12</v>
      </c>
      <c r="C2066" t="s">
        <v>2232</v>
      </c>
      <c r="D2066">
        <v>-84355.82</v>
      </c>
    </row>
    <row r="2067" spans="1:4" x14ac:dyDescent="0.25">
      <c r="A2067" s="4">
        <v>44412</v>
      </c>
      <c r="B2067" t="s">
        <v>12</v>
      </c>
      <c r="C2067" t="s">
        <v>2254</v>
      </c>
      <c r="D2067">
        <v>0.43</v>
      </c>
    </row>
    <row r="2068" spans="1:4" x14ac:dyDescent="0.25">
      <c r="A2068" s="4">
        <v>44412</v>
      </c>
      <c r="B2068" t="s">
        <v>12</v>
      </c>
      <c r="C2068" t="s">
        <v>937</v>
      </c>
      <c r="D2068">
        <v>44.4</v>
      </c>
    </row>
    <row r="2069" spans="1:4" x14ac:dyDescent="0.25">
      <c r="A2069" s="4">
        <v>44412</v>
      </c>
      <c r="B2069" t="s">
        <v>12</v>
      </c>
      <c r="C2069" t="s">
        <v>2233</v>
      </c>
      <c r="D2069">
        <v>-1993.54</v>
      </c>
    </row>
    <row r="2070" spans="1:4" x14ac:dyDescent="0.25">
      <c r="A2070" s="4">
        <v>44412</v>
      </c>
      <c r="B2070" t="s">
        <v>12</v>
      </c>
      <c r="C2070" t="s">
        <v>2234</v>
      </c>
      <c r="D2070">
        <v>-99.47</v>
      </c>
    </row>
    <row r="2071" spans="1:4" x14ac:dyDescent="0.25">
      <c r="A2071" s="4">
        <v>44412</v>
      </c>
      <c r="B2071" t="s">
        <v>12</v>
      </c>
      <c r="C2071" t="s">
        <v>16</v>
      </c>
      <c r="D2071">
        <v>-3394.05</v>
      </c>
    </row>
    <row r="2072" spans="1:4" x14ac:dyDescent="0.25">
      <c r="A2072" s="4">
        <v>44412</v>
      </c>
      <c r="B2072" t="s">
        <v>12</v>
      </c>
      <c r="C2072" t="s">
        <v>939</v>
      </c>
      <c r="D2072">
        <v>-84.36</v>
      </c>
    </row>
    <row r="2073" spans="1:4" x14ac:dyDescent="0.25">
      <c r="A2073" s="4">
        <v>44412</v>
      </c>
      <c r="B2073" t="s">
        <v>12</v>
      </c>
      <c r="C2073" t="s">
        <v>2235</v>
      </c>
      <c r="D2073">
        <v>-5.45</v>
      </c>
    </row>
    <row r="2074" spans="1:4" x14ac:dyDescent="0.25">
      <c r="A2074" s="4">
        <v>44412</v>
      </c>
      <c r="B2074" t="s">
        <v>12</v>
      </c>
      <c r="C2074" t="s">
        <v>2236</v>
      </c>
      <c r="D2074">
        <v>-275.01</v>
      </c>
    </row>
    <row r="2075" spans="1:4" x14ac:dyDescent="0.25">
      <c r="A2075" s="4">
        <v>44412</v>
      </c>
      <c r="B2075" t="s">
        <v>12</v>
      </c>
      <c r="C2075" t="s">
        <v>838</v>
      </c>
      <c r="D2075">
        <v>-365.37</v>
      </c>
    </row>
    <row r="2076" spans="1:4" x14ac:dyDescent="0.25">
      <c r="A2076" s="4">
        <v>44412</v>
      </c>
      <c r="B2076" t="s">
        <v>12</v>
      </c>
      <c r="C2076" t="s">
        <v>2237</v>
      </c>
      <c r="D2076">
        <v>-107.74</v>
      </c>
    </row>
    <row r="2077" spans="1:4" x14ac:dyDescent="0.25">
      <c r="A2077" s="4">
        <v>44412</v>
      </c>
      <c r="B2077" t="s">
        <v>12</v>
      </c>
      <c r="C2077" t="s">
        <v>2238</v>
      </c>
      <c r="D2077">
        <v>-661</v>
      </c>
    </row>
    <row r="2078" spans="1:4" x14ac:dyDescent="0.25">
      <c r="A2078" s="4">
        <v>44412</v>
      </c>
      <c r="B2078" t="s">
        <v>12</v>
      </c>
      <c r="C2078" t="s">
        <v>2239</v>
      </c>
      <c r="D2078">
        <v>614.88</v>
      </c>
    </row>
    <row r="2079" spans="1:4" x14ac:dyDescent="0.25">
      <c r="A2079" s="4">
        <v>44412</v>
      </c>
      <c r="B2079" t="s">
        <v>12</v>
      </c>
      <c r="C2079" t="s">
        <v>2048</v>
      </c>
      <c r="D2079">
        <v>3701.4</v>
      </c>
    </row>
    <row r="2080" spans="1:4" x14ac:dyDescent="0.25">
      <c r="A2080" s="4">
        <v>44412</v>
      </c>
      <c r="B2080" t="s">
        <v>12</v>
      </c>
      <c r="C2080" t="s">
        <v>2253</v>
      </c>
      <c r="D2080">
        <v>32502.92</v>
      </c>
    </row>
    <row r="2081" spans="1:4" x14ac:dyDescent="0.25">
      <c r="A2081" s="4">
        <v>44412</v>
      </c>
      <c r="B2081" t="s">
        <v>12</v>
      </c>
      <c r="C2081" t="s">
        <v>2240</v>
      </c>
      <c r="D2081">
        <v>13857.3</v>
      </c>
    </row>
    <row r="2082" spans="1:4" x14ac:dyDescent="0.25">
      <c r="A2082" s="4">
        <v>44412</v>
      </c>
      <c r="B2082" t="s">
        <v>12</v>
      </c>
      <c r="C2082" t="s">
        <v>2241</v>
      </c>
      <c r="D2082">
        <v>66715.34</v>
      </c>
    </row>
    <row r="2083" spans="1:4" x14ac:dyDescent="0.25">
      <c r="A2083" s="4">
        <v>44412</v>
      </c>
      <c r="B2083" t="s">
        <v>12</v>
      </c>
      <c r="C2083" t="s">
        <v>2242</v>
      </c>
      <c r="D2083">
        <v>66940.23</v>
      </c>
    </row>
    <row r="2084" spans="1:4" x14ac:dyDescent="0.25">
      <c r="A2084" s="4">
        <v>44412</v>
      </c>
      <c r="B2084" t="s">
        <v>12</v>
      </c>
      <c r="C2084" t="s">
        <v>2243</v>
      </c>
      <c r="D2084">
        <v>92996.39</v>
      </c>
    </row>
    <row r="2085" spans="1:4" x14ac:dyDescent="0.25">
      <c r="A2085" s="4">
        <v>44412</v>
      </c>
      <c r="B2085" t="s">
        <v>12</v>
      </c>
      <c r="C2085" t="s">
        <v>2244</v>
      </c>
      <c r="D2085">
        <v>39182.129999999997</v>
      </c>
    </row>
    <row r="2086" spans="1:4" x14ac:dyDescent="0.25">
      <c r="A2086" s="4">
        <v>44412</v>
      </c>
      <c r="B2086" t="s">
        <v>12</v>
      </c>
      <c r="C2086" t="s">
        <v>2245</v>
      </c>
      <c r="D2086">
        <v>86274</v>
      </c>
    </row>
    <row r="2087" spans="1:4" x14ac:dyDescent="0.25">
      <c r="A2087" s="4">
        <v>44412</v>
      </c>
      <c r="B2087" t="s">
        <v>12</v>
      </c>
      <c r="C2087" t="s">
        <v>2246</v>
      </c>
      <c r="D2087">
        <v>82040.259999999995</v>
      </c>
    </row>
    <row r="2088" spans="1:4" x14ac:dyDescent="0.25">
      <c r="A2088" s="4">
        <v>44412</v>
      </c>
      <c r="B2088" t="s">
        <v>12</v>
      </c>
      <c r="C2088" t="s">
        <v>2247</v>
      </c>
      <c r="D2088">
        <v>36381.15</v>
      </c>
    </row>
    <row r="2089" spans="1:4" x14ac:dyDescent="0.25">
      <c r="A2089" s="4">
        <v>44412</v>
      </c>
      <c r="B2089" t="s">
        <v>12</v>
      </c>
      <c r="C2089" t="s">
        <v>2248</v>
      </c>
      <c r="D2089">
        <v>626</v>
      </c>
    </row>
    <row r="2090" spans="1:4" x14ac:dyDescent="0.25">
      <c r="A2090" s="4">
        <v>44412</v>
      </c>
      <c r="B2090" t="s">
        <v>12</v>
      </c>
      <c r="C2090" t="s">
        <v>2249</v>
      </c>
      <c r="D2090">
        <v>70400</v>
      </c>
    </row>
    <row r="2091" spans="1:4" x14ac:dyDescent="0.25">
      <c r="A2091" s="4">
        <v>44412</v>
      </c>
      <c r="B2091" t="s">
        <v>12</v>
      </c>
      <c r="C2091" t="s">
        <v>2250</v>
      </c>
      <c r="D2091">
        <v>-126.54</v>
      </c>
    </row>
    <row r="2092" spans="1:4" x14ac:dyDescent="0.25">
      <c r="A2092" s="4">
        <v>44412</v>
      </c>
      <c r="B2092" t="s">
        <v>12</v>
      </c>
      <c r="C2092" t="s">
        <v>2021</v>
      </c>
      <c r="D2092">
        <v>-17.3</v>
      </c>
    </row>
    <row r="2093" spans="1:4" x14ac:dyDescent="0.25">
      <c r="A2093" s="4">
        <v>44412</v>
      </c>
      <c r="B2093" t="s">
        <v>12</v>
      </c>
      <c r="C2093" t="s">
        <v>2251</v>
      </c>
      <c r="D2093">
        <v>-2404.13</v>
      </c>
    </row>
    <row r="2094" spans="1:4" x14ac:dyDescent="0.25">
      <c r="A2094" s="4">
        <v>44412</v>
      </c>
      <c r="B2094" t="s">
        <v>12</v>
      </c>
      <c r="C2094" t="s">
        <v>2252</v>
      </c>
      <c r="D2094">
        <v>-1687.11</v>
      </c>
    </row>
    <row r="2095" spans="1:4" x14ac:dyDescent="0.25">
      <c r="A2095" s="4">
        <v>44412</v>
      </c>
      <c r="B2095" t="s">
        <v>12</v>
      </c>
      <c r="C2095" t="s">
        <v>19</v>
      </c>
      <c r="D2095">
        <v>-230.65</v>
      </c>
    </row>
    <row r="2096" spans="1:4" x14ac:dyDescent="0.25">
      <c r="A2096" s="4">
        <v>44412</v>
      </c>
      <c r="B2096" t="s">
        <v>12</v>
      </c>
      <c r="C2096" t="s">
        <v>20</v>
      </c>
      <c r="D2096">
        <v>-11532.27</v>
      </c>
    </row>
    <row r="2097" spans="1:4" x14ac:dyDescent="0.25">
      <c r="A2097" s="4">
        <v>44412</v>
      </c>
      <c r="B2097" t="s">
        <v>12</v>
      </c>
      <c r="C2097" t="s">
        <v>21</v>
      </c>
      <c r="D2097">
        <v>-328.67</v>
      </c>
    </row>
    <row r="2098" spans="1:4" x14ac:dyDescent="0.25">
      <c r="A2098" s="4">
        <v>44412</v>
      </c>
      <c r="B2098" t="s">
        <v>12</v>
      </c>
      <c r="C2098" t="s">
        <v>2232</v>
      </c>
      <c r="D2098">
        <v>-84355.82</v>
      </c>
    </row>
    <row r="2099" spans="1:4" x14ac:dyDescent="0.25">
      <c r="A2099" s="4">
        <v>44412</v>
      </c>
      <c r="B2099" t="s">
        <v>12</v>
      </c>
      <c r="C2099" t="s">
        <v>2227</v>
      </c>
      <c r="D2099">
        <v>114188.1</v>
      </c>
    </row>
    <row r="2100" spans="1:4" x14ac:dyDescent="0.25">
      <c r="A2100" s="4">
        <v>44413</v>
      </c>
      <c r="B2100" t="s">
        <v>12</v>
      </c>
      <c r="C2100" t="s">
        <v>2254</v>
      </c>
      <c r="D2100">
        <v>0.43</v>
      </c>
    </row>
    <row r="2101" spans="1:4" x14ac:dyDescent="0.25">
      <c r="A2101" s="4">
        <v>44413</v>
      </c>
      <c r="B2101" t="s">
        <v>12</v>
      </c>
      <c r="C2101" t="s">
        <v>937</v>
      </c>
      <c r="D2101">
        <v>44.4</v>
      </c>
    </row>
    <row r="2102" spans="1:4" x14ac:dyDescent="0.25">
      <c r="A2102" s="4">
        <v>44413</v>
      </c>
      <c r="B2102" t="s">
        <v>12</v>
      </c>
      <c r="C2102" t="s">
        <v>2233</v>
      </c>
      <c r="D2102">
        <v>-1993.54</v>
      </c>
    </row>
    <row r="2103" spans="1:4" x14ac:dyDescent="0.25">
      <c r="A2103" s="4">
        <v>44413</v>
      </c>
      <c r="B2103" t="s">
        <v>12</v>
      </c>
      <c r="C2103" t="s">
        <v>2234</v>
      </c>
      <c r="D2103">
        <v>-99.47</v>
      </c>
    </row>
    <row r="2104" spans="1:4" x14ac:dyDescent="0.25">
      <c r="A2104" s="4">
        <v>44413</v>
      </c>
      <c r="B2104" t="s">
        <v>12</v>
      </c>
      <c r="C2104" t="s">
        <v>16</v>
      </c>
      <c r="D2104">
        <v>-3426.38</v>
      </c>
    </row>
    <row r="2105" spans="1:4" x14ac:dyDescent="0.25">
      <c r="A2105" s="4">
        <v>44413</v>
      </c>
      <c r="B2105" t="s">
        <v>12</v>
      </c>
      <c r="C2105" t="s">
        <v>939</v>
      </c>
      <c r="D2105">
        <v>-84.36</v>
      </c>
    </row>
    <row r="2106" spans="1:4" x14ac:dyDescent="0.25">
      <c r="A2106" s="4">
        <v>44413</v>
      </c>
      <c r="B2106" t="s">
        <v>12</v>
      </c>
      <c r="C2106" t="s">
        <v>2235</v>
      </c>
      <c r="D2106">
        <v>-7.27</v>
      </c>
    </row>
    <row r="2107" spans="1:4" x14ac:dyDescent="0.25">
      <c r="A2107" s="4">
        <v>44413</v>
      </c>
      <c r="B2107" t="s">
        <v>12</v>
      </c>
      <c r="C2107" t="s">
        <v>2236</v>
      </c>
      <c r="D2107">
        <v>-366.68</v>
      </c>
    </row>
    <row r="2108" spans="1:4" x14ac:dyDescent="0.25">
      <c r="A2108" s="4">
        <v>44413</v>
      </c>
      <c r="B2108" t="s">
        <v>12</v>
      </c>
      <c r="C2108" t="s">
        <v>838</v>
      </c>
      <c r="D2108">
        <v>-365.37</v>
      </c>
    </row>
    <row r="2109" spans="1:4" x14ac:dyDescent="0.25">
      <c r="A2109" s="4">
        <v>44413</v>
      </c>
      <c r="B2109" t="s">
        <v>12</v>
      </c>
      <c r="C2109" t="s">
        <v>2237</v>
      </c>
      <c r="D2109">
        <v>-143.63999999999999</v>
      </c>
    </row>
    <row r="2110" spans="1:4" x14ac:dyDescent="0.25">
      <c r="A2110" s="4">
        <v>44413</v>
      </c>
      <c r="B2110" t="s">
        <v>12</v>
      </c>
      <c r="C2110" t="s">
        <v>2238</v>
      </c>
      <c r="D2110">
        <v>-661</v>
      </c>
    </row>
    <row r="2111" spans="1:4" x14ac:dyDescent="0.25">
      <c r="A2111" s="4">
        <v>44413</v>
      </c>
      <c r="B2111" t="s">
        <v>12</v>
      </c>
      <c r="C2111" t="s">
        <v>2239</v>
      </c>
      <c r="D2111">
        <v>599.51</v>
      </c>
    </row>
    <row r="2112" spans="1:4" x14ac:dyDescent="0.25">
      <c r="A2112" s="4">
        <v>44413</v>
      </c>
      <c r="B2112" t="s">
        <v>12</v>
      </c>
      <c r="C2112" t="s">
        <v>2048</v>
      </c>
      <c r="D2112">
        <v>3608.87</v>
      </c>
    </row>
    <row r="2113" spans="1:4" x14ac:dyDescent="0.25">
      <c r="A2113" s="4">
        <v>44413</v>
      </c>
      <c r="B2113" t="s">
        <v>12</v>
      </c>
      <c r="C2113" t="s">
        <v>2253</v>
      </c>
      <c r="D2113">
        <v>32502.92</v>
      </c>
    </row>
    <row r="2114" spans="1:4" x14ac:dyDescent="0.25">
      <c r="A2114" s="4">
        <v>44413</v>
      </c>
      <c r="B2114" t="s">
        <v>12</v>
      </c>
      <c r="C2114" t="s">
        <v>2240</v>
      </c>
      <c r="D2114">
        <v>13857.3</v>
      </c>
    </row>
    <row r="2115" spans="1:4" x14ac:dyDescent="0.25">
      <c r="A2115" s="4">
        <v>44413</v>
      </c>
      <c r="B2115" t="s">
        <v>12</v>
      </c>
      <c r="C2115" t="s">
        <v>2241</v>
      </c>
      <c r="D2115">
        <v>66715.34</v>
      </c>
    </row>
    <row r="2116" spans="1:4" x14ac:dyDescent="0.25">
      <c r="A2116" s="4">
        <v>44413</v>
      </c>
      <c r="B2116" t="s">
        <v>12</v>
      </c>
      <c r="C2116" t="s">
        <v>2242</v>
      </c>
      <c r="D2116">
        <v>66940.23</v>
      </c>
    </row>
    <row r="2117" spans="1:4" x14ac:dyDescent="0.25">
      <c r="A2117" s="4">
        <v>44413</v>
      </c>
      <c r="B2117" t="s">
        <v>12</v>
      </c>
      <c r="C2117" t="s">
        <v>2243</v>
      </c>
      <c r="D2117">
        <v>92996.39</v>
      </c>
    </row>
    <row r="2118" spans="1:4" x14ac:dyDescent="0.25">
      <c r="A2118" s="4">
        <v>44413</v>
      </c>
      <c r="B2118" t="s">
        <v>12</v>
      </c>
      <c r="C2118" t="s">
        <v>2244</v>
      </c>
      <c r="D2118">
        <v>39182.129999999997</v>
      </c>
    </row>
    <row r="2119" spans="1:4" x14ac:dyDescent="0.25">
      <c r="A2119" s="4">
        <v>44413</v>
      </c>
      <c r="B2119" t="s">
        <v>12</v>
      </c>
      <c r="C2119" t="s">
        <v>2245</v>
      </c>
      <c r="D2119">
        <v>86274</v>
      </c>
    </row>
    <row r="2120" spans="1:4" x14ac:dyDescent="0.25">
      <c r="A2120" s="4">
        <v>44413</v>
      </c>
      <c r="B2120" t="s">
        <v>12</v>
      </c>
      <c r="C2120" t="s">
        <v>2246</v>
      </c>
      <c r="D2120">
        <v>82040.259999999995</v>
      </c>
    </row>
    <row r="2121" spans="1:4" x14ac:dyDescent="0.25">
      <c r="A2121" s="4">
        <v>44413</v>
      </c>
      <c r="B2121" t="s">
        <v>12</v>
      </c>
      <c r="C2121" t="s">
        <v>2247</v>
      </c>
      <c r="D2121">
        <v>36381.15</v>
      </c>
    </row>
    <row r="2122" spans="1:4" x14ac:dyDescent="0.25">
      <c r="A2122" s="4">
        <v>44413</v>
      </c>
      <c r="B2122" t="s">
        <v>12</v>
      </c>
      <c r="C2122" t="s">
        <v>2248</v>
      </c>
      <c r="D2122">
        <v>626</v>
      </c>
    </row>
    <row r="2123" spans="1:4" x14ac:dyDescent="0.25">
      <c r="A2123" s="4">
        <v>44413</v>
      </c>
      <c r="B2123" t="s">
        <v>12</v>
      </c>
      <c r="C2123" t="s">
        <v>2249</v>
      </c>
      <c r="D2123">
        <v>70400</v>
      </c>
    </row>
    <row r="2124" spans="1:4" x14ac:dyDescent="0.25">
      <c r="A2124" s="4">
        <v>44413</v>
      </c>
      <c r="B2124" t="s">
        <v>12</v>
      </c>
      <c r="C2124" t="s">
        <v>2250</v>
      </c>
      <c r="D2124">
        <v>-126.54</v>
      </c>
    </row>
    <row r="2125" spans="1:4" x14ac:dyDescent="0.25">
      <c r="A2125" s="4">
        <v>44413</v>
      </c>
      <c r="B2125" t="s">
        <v>12</v>
      </c>
      <c r="C2125" t="s">
        <v>2021</v>
      </c>
      <c r="D2125">
        <v>-23.03</v>
      </c>
    </row>
    <row r="2126" spans="1:4" x14ac:dyDescent="0.25">
      <c r="A2126" s="4">
        <v>44413</v>
      </c>
      <c r="B2126" t="s">
        <v>12</v>
      </c>
      <c r="C2126" t="s">
        <v>2251</v>
      </c>
      <c r="D2126">
        <v>-2404.13</v>
      </c>
    </row>
    <row r="2127" spans="1:4" x14ac:dyDescent="0.25">
      <c r="A2127" s="4">
        <v>44413</v>
      </c>
      <c r="B2127" t="s">
        <v>12</v>
      </c>
      <c r="C2127" t="s">
        <v>2252</v>
      </c>
      <c r="D2127">
        <v>-1687.11</v>
      </c>
    </row>
    <row r="2128" spans="1:4" x14ac:dyDescent="0.25">
      <c r="A2128" s="4">
        <v>44413</v>
      </c>
      <c r="B2128" t="s">
        <v>12</v>
      </c>
      <c r="C2128" t="s">
        <v>19</v>
      </c>
      <c r="D2128">
        <v>-306.97000000000003</v>
      </c>
    </row>
    <row r="2129" spans="1:4" x14ac:dyDescent="0.25">
      <c r="A2129" s="4">
        <v>44413</v>
      </c>
      <c r="B2129" t="s">
        <v>12</v>
      </c>
      <c r="C2129" t="s">
        <v>20</v>
      </c>
      <c r="D2129">
        <v>-15348.34</v>
      </c>
    </row>
    <row r="2130" spans="1:4" x14ac:dyDescent="0.25">
      <c r="A2130" s="4">
        <v>44413</v>
      </c>
      <c r="B2130" t="s">
        <v>12</v>
      </c>
      <c r="C2130" t="s">
        <v>21</v>
      </c>
      <c r="D2130">
        <v>-437.42</v>
      </c>
    </row>
    <row r="2131" spans="1:4" x14ac:dyDescent="0.25">
      <c r="A2131" s="4">
        <v>44413</v>
      </c>
      <c r="B2131" t="s">
        <v>12</v>
      </c>
      <c r="C2131" t="s">
        <v>2232</v>
      </c>
      <c r="D2131">
        <v>-84355.82</v>
      </c>
    </row>
    <row r="2132" spans="1:4" x14ac:dyDescent="0.25">
      <c r="A2132" s="4">
        <v>44413</v>
      </c>
      <c r="B2132" t="s">
        <v>12</v>
      </c>
      <c r="C2132" t="s">
        <v>2228</v>
      </c>
      <c r="D2132">
        <v>114188.1</v>
      </c>
    </row>
    <row r="2133" spans="1:4" x14ac:dyDescent="0.25">
      <c r="A2133" s="4">
        <v>44414</v>
      </c>
      <c r="B2133" t="s">
        <v>12</v>
      </c>
      <c r="C2133" t="s">
        <v>2233</v>
      </c>
      <c r="D2133">
        <v>-1993.54</v>
      </c>
    </row>
    <row r="2134" spans="1:4" x14ac:dyDescent="0.25">
      <c r="A2134" s="4">
        <v>44414</v>
      </c>
      <c r="B2134" t="s">
        <v>12</v>
      </c>
      <c r="C2134" t="s">
        <v>2234</v>
      </c>
      <c r="D2134">
        <v>-99.47</v>
      </c>
    </row>
    <row r="2135" spans="1:4" x14ac:dyDescent="0.25">
      <c r="A2135" s="4">
        <v>44414</v>
      </c>
      <c r="B2135" t="s">
        <v>12</v>
      </c>
      <c r="C2135" t="s">
        <v>16</v>
      </c>
      <c r="D2135">
        <v>-3458.7</v>
      </c>
    </row>
    <row r="2136" spans="1:4" x14ac:dyDescent="0.25">
      <c r="A2136" s="4">
        <v>44414</v>
      </c>
      <c r="B2136" t="s">
        <v>12</v>
      </c>
      <c r="C2136" t="s">
        <v>2235</v>
      </c>
      <c r="D2136">
        <v>-9.08</v>
      </c>
    </row>
    <row r="2137" spans="1:4" x14ac:dyDescent="0.25">
      <c r="A2137" s="4">
        <v>44414</v>
      </c>
      <c r="B2137" t="s">
        <v>12</v>
      </c>
      <c r="C2137" t="s">
        <v>2236</v>
      </c>
      <c r="D2137">
        <v>-458.35</v>
      </c>
    </row>
    <row r="2138" spans="1:4" x14ac:dyDescent="0.25">
      <c r="A2138" s="4">
        <v>44414</v>
      </c>
      <c r="B2138" t="s">
        <v>12</v>
      </c>
      <c r="C2138" t="s">
        <v>838</v>
      </c>
      <c r="D2138">
        <v>-365.37</v>
      </c>
    </row>
    <row r="2139" spans="1:4" x14ac:dyDescent="0.25">
      <c r="A2139" s="4">
        <v>44414</v>
      </c>
      <c r="B2139" t="s">
        <v>12</v>
      </c>
      <c r="C2139" t="s">
        <v>2237</v>
      </c>
      <c r="D2139">
        <v>-179.54</v>
      </c>
    </row>
    <row r="2140" spans="1:4" x14ac:dyDescent="0.25">
      <c r="A2140" s="4">
        <v>44414</v>
      </c>
      <c r="B2140" t="s">
        <v>12</v>
      </c>
      <c r="C2140" t="s">
        <v>2238</v>
      </c>
      <c r="D2140">
        <v>-661</v>
      </c>
    </row>
    <row r="2141" spans="1:4" x14ac:dyDescent="0.25">
      <c r="A2141" s="4">
        <v>44414</v>
      </c>
      <c r="B2141" t="s">
        <v>12</v>
      </c>
      <c r="C2141" t="s">
        <v>2239</v>
      </c>
      <c r="D2141">
        <v>584.14</v>
      </c>
    </row>
    <row r="2142" spans="1:4" x14ac:dyDescent="0.25">
      <c r="A2142" s="4">
        <v>44414</v>
      </c>
      <c r="B2142" t="s">
        <v>12</v>
      </c>
      <c r="C2142" t="s">
        <v>2048</v>
      </c>
      <c r="D2142">
        <v>3516.33</v>
      </c>
    </row>
    <row r="2143" spans="1:4" x14ac:dyDescent="0.25">
      <c r="A2143" s="4">
        <v>44414</v>
      </c>
      <c r="B2143" t="s">
        <v>12</v>
      </c>
      <c r="C2143" t="s">
        <v>2253</v>
      </c>
      <c r="D2143">
        <v>32502.92</v>
      </c>
    </row>
    <row r="2144" spans="1:4" x14ac:dyDescent="0.25">
      <c r="A2144" s="4">
        <v>44414</v>
      </c>
      <c r="B2144" t="s">
        <v>12</v>
      </c>
      <c r="C2144" t="s">
        <v>2240</v>
      </c>
      <c r="D2144">
        <v>13857.3</v>
      </c>
    </row>
    <row r="2145" spans="1:4" x14ac:dyDescent="0.25">
      <c r="A2145" s="4">
        <v>44414</v>
      </c>
      <c r="B2145" t="s">
        <v>12</v>
      </c>
      <c r="C2145" t="s">
        <v>2241</v>
      </c>
      <c r="D2145">
        <v>66715.34</v>
      </c>
    </row>
    <row r="2146" spans="1:4" x14ac:dyDescent="0.25">
      <c r="A2146" s="4">
        <v>44414</v>
      </c>
      <c r="B2146" t="s">
        <v>12</v>
      </c>
      <c r="C2146" t="s">
        <v>2244</v>
      </c>
      <c r="D2146">
        <v>39182.129999999997</v>
      </c>
    </row>
    <row r="2147" spans="1:4" x14ac:dyDescent="0.25">
      <c r="A2147" s="4">
        <v>44414</v>
      </c>
      <c r="B2147" t="s">
        <v>12</v>
      </c>
      <c r="C2147" t="s">
        <v>2246</v>
      </c>
      <c r="D2147">
        <v>82040.259999999995</v>
      </c>
    </row>
    <row r="2148" spans="1:4" x14ac:dyDescent="0.25">
      <c r="A2148" s="4">
        <v>44414</v>
      </c>
      <c r="B2148" t="s">
        <v>12</v>
      </c>
      <c r="C2148" t="s">
        <v>2247</v>
      </c>
      <c r="D2148">
        <v>36381.15</v>
      </c>
    </row>
    <row r="2149" spans="1:4" x14ac:dyDescent="0.25">
      <c r="A2149" s="4">
        <v>44414</v>
      </c>
      <c r="B2149" t="s">
        <v>12</v>
      </c>
      <c r="C2149" t="s">
        <v>2248</v>
      </c>
      <c r="D2149">
        <v>626</v>
      </c>
    </row>
    <row r="2150" spans="1:4" x14ac:dyDescent="0.25">
      <c r="A2150" s="4">
        <v>44414</v>
      </c>
      <c r="B2150" t="s">
        <v>12</v>
      </c>
      <c r="C2150" t="s">
        <v>2249</v>
      </c>
      <c r="D2150">
        <v>70400</v>
      </c>
    </row>
    <row r="2151" spans="1:4" x14ac:dyDescent="0.25">
      <c r="A2151" s="4">
        <v>44414</v>
      </c>
      <c r="B2151" t="s">
        <v>12</v>
      </c>
      <c r="C2151" t="s">
        <v>2021</v>
      </c>
      <c r="D2151">
        <v>-28.74</v>
      </c>
    </row>
    <row r="2152" spans="1:4" x14ac:dyDescent="0.25">
      <c r="A2152" s="4">
        <v>44414</v>
      </c>
      <c r="B2152" t="s">
        <v>12</v>
      </c>
      <c r="C2152" t="s">
        <v>19</v>
      </c>
      <c r="D2152">
        <v>-383.1</v>
      </c>
    </row>
    <row r="2153" spans="1:4" x14ac:dyDescent="0.25">
      <c r="A2153" s="4">
        <v>44414</v>
      </c>
      <c r="B2153" t="s">
        <v>12</v>
      </c>
      <c r="C2153" t="s">
        <v>20</v>
      </c>
      <c r="D2153">
        <v>-19154.84</v>
      </c>
    </row>
    <row r="2154" spans="1:4" x14ac:dyDescent="0.25">
      <c r="A2154" s="4">
        <v>44414</v>
      </c>
      <c r="B2154" t="s">
        <v>12</v>
      </c>
      <c r="C2154" t="s">
        <v>21</v>
      </c>
      <c r="D2154">
        <v>-545.9</v>
      </c>
    </row>
    <row r="2155" spans="1:4" x14ac:dyDescent="0.25">
      <c r="A2155" s="4">
        <v>44417</v>
      </c>
      <c r="B2155" t="s">
        <v>12</v>
      </c>
      <c r="C2155" t="s">
        <v>2233</v>
      </c>
      <c r="D2155">
        <v>-1993.54</v>
      </c>
    </row>
    <row r="2156" spans="1:4" x14ac:dyDescent="0.25">
      <c r="A2156" s="4">
        <v>44417</v>
      </c>
      <c r="B2156" t="s">
        <v>12</v>
      </c>
      <c r="C2156" t="s">
        <v>2234</v>
      </c>
      <c r="D2156">
        <v>-99.47</v>
      </c>
    </row>
    <row r="2157" spans="1:4" x14ac:dyDescent="0.25">
      <c r="A2157" s="4">
        <v>44417</v>
      </c>
      <c r="B2157" t="s">
        <v>12</v>
      </c>
      <c r="C2157" t="s">
        <v>16</v>
      </c>
      <c r="D2157">
        <v>-3491.03</v>
      </c>
    </row>
    <row r="2158" spans="1:4" x14ac:dyDescent="0.25">
      <c r="A2158" s="4">
        <v>44417</v>
      </c>
      <c r="B2158" t="s">
        <v>12</v>
      </c>
      <c r="C2158" t="s">
        <v>2235</v>
      </c>
      <c r="D2158">
        <v>-10.9</v>
      </c>
    </row>
    <row r="2159" spans="1:4" x14ac:dyDescent="0.25">
      <c r="A2159" s="4">
        <v>44417</v>
      </c>
      <c r="B2159" t="s">
        <v>12</v>
      </c>
      <c r="C2159" t="s">
        <v>2236</v>
      </c>
      <c r="D2159">
        <v>-550.02</v>
      </c>
    </row>
    <row r="2160" spans="1:4" x14ac:dyDescent="0.25">
      <c r="A2160" s="4">
        <v>44417</v>
      </c>
      <c r="B2160" t="s">
        <v>12</v>
      </c>
      <c r="C2160" t="s">
        <v>838</v>
      </c>
      <c r="D2160">
        <v>-365.37</v>
      </c>
    </row>
    <row r="2161" spans="1:4" x14ac:dyDescent="0.25">
      <c r="A2161" s="4">
        <v>44417</v>
      </c>
      <c r="B2161" t="s">
        <v>12</v>
      </c>
      <c r="C2161" t="s">
        <v>2237</v>
      </c>
      <c r="D2161">
        <v>-215.46</v>
      </c>
    </row>
    <row r="2162" spans="1:4" x14ac:dyDescent="0.25">
      <c r="A2162" s="4">
        <v>44417</v>
      </c>
      <c r="B2162" t="s">
        <v>12</v>
      </c>
      <c r="C2162" t="s">
        <v>2238</v>
      </c>
      <c r="D2162">
        <v>-661</v>
      </c>
    </row>
    <row r="2163" spans="1:4" x14ac:dyDescent="0.25">
      <c r="A2163" s="4">
        <v>44417</v>
      </c>
      <c r="B2163" t="s">
        <v>12</v>
      </c>
      <c r="C2163" t="s">
        <v>2239</v>
      </c>
      <c r="D2163">
        <v>568.77</v>
      </c>
    </row>
    <row r="2164" spans="1:4" x14ac:dyDescent="0.25">
      <c r="A2164" s="4">
        <v>44417</v>
      </c>
      <c r="B2164" t="s">
        <v>12</v>
      </c>
      <c r="C2164" t="s">
        <v>2048</v>
      </c>
      <c r="D2164">
        <v>3423.8</v>
      </c>
    </row>
    <row r="2165" spans="1:4" x14ac:dyDescent="0.25">
      <c r="A2165" s="4">
        <v>44417</v>
      </c>
      <c r="B2165" t="s">
        <v>12</v>
      </c>
      <c r="C2165" t="s">
        <v>2025</v>
      </c>
      <c r="D2165">
        <v>-4101.6000000000004</v>
      </c>
    </row>
    <row r="2166" spans="1:4" x14ac:dyDescent="0.25">
      <c r="A2166" s="4">
        <v>44417</v>
      </c>
      <c r="B2166" t="s">
        <v>12</v>
      </c>
      <c r="C2166" t="s">
        <v>2255</v>
      </c>
      <c r="D2166">
        <v>1655.34</v>
      </c>
    </row>
    <row r="2167" spans="1:4" x14ac:dyDescent="0.25">
      <c r="A2167" s="4">
        <v>44417</v>
      </c>
      <c r="B2167" t="s">
        <v>12</v>
      </c>
      <c r="C2167" t="s">
        <v>2240</v>
      </c>
      <c r="D2167">
        <v>13857.3</v>
      </c>
    </row>
    <row r="2168" spans="1:4" x14ac:dyDescent="0.25">
      <c r="A2168" s="4">
        <v>44417</v>
      </c>
      <c r="B2168" t="s">
        <v>12</v>
      </c>
      <c r="C2168" t="s">
        <v>2256</v>
      </c>
      <c r="D2168">
        <v>33252.94</v>
      </c>
    </row>
    <row r="2169" spans="1:4" x14ac:dyDescent="0.25">
      <c r="A2169" s="4">
        <v>44417</v>
      </c>
      <c r="B2169" t="s">
        <v>12</v>
      </c>
      <c r="C2169" t="s">
        <v>2241</v>
      </c>
      <c r="D2169">
        <v>66715.34</v>
      </c>
    </row>
    <row r="2170" spans="1:4" x14ac:dyDescent="0.25">
      <c r="A2170" s="4">
        <v>44417</v>
      </c>
      <c r="B2170" t="s">
        <v>12</v>
      </c>
      <c r="C2170" t="s">
        <v>2246</v>
      </c>
      <c r="D2170">
        <v>82040.259999999995</v>
      </c>
    </row>
    <row r="2171" spans="1:4" x14ac:dyDescent="0.25">
      <c r="A2171" s="4">
        <v>44417</v>
      </c>
      <c r="B2171" t="s">
        <v>12</v>
      </c>
      <c r="C2171" t="s">
        <v>2247</v>
      </c>
      <c r="D2171">
        <v>36381.15</v>
      </c>
    </row>
    <row r="2172" spans="1:4" x14ac:dyDescent="0.25">
      <c r="A2172" s="4">
        <v>44417</v>
      </c>
      <c r="B2172" t="s">
        <v>12</v>
      </c>
      <c r="C2172" t="s">
        <v>2257</v>
      </c>
      <c r="D2172">
        <v>54336.1</v>
      </c>
    </row>
    <row r="2173" spans="1:4" x14ac:dyDescent="0.25">
      <c r="A2173" s="4">
        <v>44417</v>
      </c>
      <c r="B2173" t="s">
        <v>12</v>
      </c>
      <c r="C2173" t="s">
        <v>2248</v>
      </c>
      <c r="D2173">
        <v>626</v>
      </c>
    </row>
    <row r="2174" spans="1:4" x14ac:dyDescent="0.25">
      <c r="A2174" s="4">
        <v>44417</v>
      </c>
      <c r="B2174" t="s">
        <v>12</v>
      </c>
      <c r="C2174" t="s">
        <v>2249</v>
      </c>
      <c r="D2174">
        <v>70400</v>
      </c>
    </row>
    <row r="2175" spans="1:4" x14ac:dyDescent="0.25">
      <c r="A2175" s="4">
        <v>44417</v>
      </c>
      <c r="B2175" t="s">
        <v>12</v>
      </c>
      <c r="C2175" t="s">
        <v>2021</v>
      </c>
      <c r="D2175">
        <v>-34.450000000000003</v>
      </c>
    </row>
    <row r="2176" spans="1:4" x14ac:dyDescent="0.25">
      <c r="A2176" s="4">
        <v>44417</v>
      </c>
      <c r="B2176" t="s">
        <v>12</v>
      </c>
      <c r="C2176" t="s">
        <v>19</v>
      </c>
      <c r="D2176">
        <v>-459.26</v>
      </c>
    </row>
    <row r="2177" spans="1:4" x14ac:dyDescent="0.25">
      <c r="A2177" s="4">
        <v>44417</v>
      </c>
      <c r="B2177" t="s">
        <v>12</v>
      </c>
      <c r="C2177" t="s">
        <v>20</v>
      </c>
      <c r="D2177">
        <v>-22962.85</v>
      </c>
    </row>
    <row r="2178" spans="1:4" x14ac:dyDescent="0.25">
      <c r="A2178" s="4">
        <v>44417</v>
      </c>
      <c r="B2178" t="s">
        <v>12</v>
      </c>
      <c r="C2178" t="s">
        <v>21</v>
      </c>
      <c r="D2178">
        <v>-654.42999999999995</v>
      </c>
    </row>
    <row r="2179" spans="1:4" x14ac:dyDescent="0.25">
      <c r="A2179" s="4">
        <v>44418</v>
      </c>
      <c r="B2179" t="s">
        <v>12</v>
      </c>
      <c r="C2179" t="s">
        <v>2233</v>
      </c>
      <c r="D2179">
        <v>-1993.54</v>
      </c>
    </row>
    <row r="2180" spans="1:4" x14ac:dyDescent="0.25">
      <c r="A2180" s="4">
        <v>44418</v>
      </c>
      <c r="B2180" t="s">
        <v>12</v>
      </c>
      <c r="C2180" t="s">
        <v>2234</v>
      </c>
      <c r="D2180">
        <v>-99.47</v>
      </c>
    </row>
    <row r="2181" spans="1:4" x14ac:dyDescent="0.25">
      <c r="A2181" s="4">
        <v>44418</v>
      </c>
      <c r="B2181" t="s">
        <v>12</v>
      </c>
      <c r="C2181" t="s">
        <v>16</v>
      </c>
      <c r="D2181">
        <v>-3523.35</v>
      </c>
    </row>
    <row r="2182" spans="1:4" x14ac:dyDescent="0.25">
      <c r="A2182" s="4">
        <v>44418</v>
      </c>
      <c r="B2182" t="s">
        <v>12</v>
      </c>
      <c r="C2182" t="s">
        <v>2235</v>
      </c>
      <c r="D2182">
        <v>-12.71</v>
      </c>
    </row>
    <row r="2183" spans="1:4" x14ac:dyDescent="0.25">
      <c r="A2183" s="4">
        <v>44418</v>
      </c>
      <c r="B2183" t="s">
        <v>12</v>
      </c>
      <c r="C2183" t="s">
        <v>2236</v>
      </c>
      <c r="D2183">
        <v>-641.69000000000005</v>
      </c>
    </row>
    <row r="2184" spans="1:4" x14ac:dyDescent="0.25">
      <c r="A2184" s="4">
        <v>44418</v>
      </c>
      <c r="B2184" t="s">
        <v>12</v>
      </c>
      <c r="C2184" t="s">
        <v>838</v>
      </c>
      <c r="D2184">
        <v>-365.37</v>
      </c>
    </row>
    <row r="2185" spans="1:4" x14ac:dyDescent="0.25">
      <c r="A2185" s="4">
        <v>44418</v>
      </c>
      <c r="B2185" t="s">
        <v>12</v>
      </c>
      <c r="C2185" t="s">
        <v>2237</v>
      </c>
      <c r="D2185">
        <v>-251.38</v>
      </c>
    </row>
    <row r="2186" spans="1:4" x14ac:dyDescent="0.25">
      <c r="A2186" s="4">
        <v>44418</v>
      </c>
      <c r="B2186" t="s">
        <v>12</v>
      </c>
      <c r="C2186" t="s">
        <v>2238</v>
      </c>
      <c r="D2186">
        <v>-661</v>
      </c>
    </row>
    <row r="2187" spans="1:4" x14ac:dyDescent="0.25">
      <c r="A2187" s="4">
        <v>44418</v>
      </c>
      <c r="B2187" t="s">
        <v>12</v>
      </c>
      <c r="C2187" t="s">
        <v>2239</v>
      </c>
      <c r="D2187">
        <v>553.4</v>
      </c>
    </row>
    <row r="2188" spans="1:4" x14ac:dyDescent="0.25">
      <c r="A2188" s="4">
        <v>44418</v>
      </c>
      <c r="B2188" t="s">
        <v>12</v>
      </c>
      <c r="C2188" t="s">
        <v>2048</v>
      </c>
      <c r="D2188">
        <v>3331.26</v>
      </c>
    </row>
    <row r="2189" spans="1:4" x14ac:dyDescent="0.25">
      <c r="A2189" s="4">
        <v>44418</v>
      </c>
      <c r="B2189" t="s">
        <v>12</v>
      </c>
      <c r="C2189" t="s">
        <v>2025</v>
      </c>
      <c r="D2189">
        <v>-3029.04</v>
      </c>
    </row>
    <row r="2190" spans="1:4" x14ac:dyDescent="0.25">
      <c r="A2190" s="4">
        <v>44418</v>
      </c>
      <c r="B2190" t="s">
        <v>12</v>
      </c>
      <c r="C2190" t="s">
        <v>2255</v>
      </c>
      <c r="D2190">
        <v>1655.34</v>
      </c>
    </row>
    <row r="2191" spans="1:4" x14ac:dyDescent="0.25">
      <c r="A2191" s="4">
        <v>44418</v>
      </c>
      <c r="B2191" t="s">
        <v>12</v>
      </c>
      <c r="C2191" t="s">
        <v>2240</v>
      </c>
      <c r="D2191">
        <v>13857.3</v>
      </c>
    </row>
    <row r="2192" spans="1:4" x14ac:dyDescent="0.25">
      <c r="A2192" s="4">
        <v>44418</v>
      </c>
      <c r="B2192" t="s">
        <v>12</v>
      </c>
      <c r="C2192" t="s">
        <v>2256</v>
      </c>
      <c r="D2192">
        <v>33252.94</v>
      </c>
    </row>
    <row r="2193" spans="1:4" x14ac:dyDescent="0.25">
      <c r="A2193" s="4">
        <v>44418</v>
      </c>
      <c r="B2193" t="s">
        <v>12</v>
      </c>
      <c r="C2193" t="s">
        <v>2241</v>
      </c>
      <c r="D2193">
        <v>66715.34</v>
      </c>
    </row>
    <row r="2194" spans="1:4" x14ac:dyDescent="0.25">
      <c r="A2194" s="4">
        <v>44418</v>
      </c>
      <c r="B2194" t="s">
        <v>12</v>
      </c>
      <c r="C2194" t="s">
        <v>2246</v>
      </c>
      <c r="D2194">
        <v>82040.259999999995</v>
      </c>
    </row>
    <row r="2195" spans="1:4" x14ac:dyDescent="0.25">
      <c r="A2195" s="4">
        <v>44418</v>
      </c>
      <c r="B2195" t="s">
        <v>12</v>
      </c>
      <c r="C2195" t="s">
        <v>2247</v>
      </c>
      <c r="D2195">
        <v>36381.15</v>
      </c>
    </row>
    <row r="2196" spans="1:4" x14ac:dyDescent="0.25">
      <c r="A2196" s="4">
        <v>44418</v>
      </c>
      <c r="B2196" t="s">
        <v>12</v>
      </c>
      <c r="C2196" t="s">
        <v>2257</v>
      </c>
      <c r="D2196">
        <v>54336.1</v>
      </c>
    </row>
    <row r="2197" spans="1:4" x14ac:dyDescent="0.25">
      <c r="A2197" s="4">
        <v>44418</v>
      </c>
      <c r="B2197" t="s">
        <v>12</v>
      </c>
      <c r="C2197" t="s">
        <v>2258</v>
      </c>
      <c r="D2197">
        <v>97368.35</v>
      </c>
    </row>
    <row r="2198" spans="1:4" x14ac:dyDescent="0.25">
      <c r="A2198" s="4">
        <v>44418</v>
      </c>
      <c r="B2198" t="s">
        <v>12</v>
      </c>
      <c r="C2198" t="s">
        <v>2248</v>
      </c>
      <c r="D2198">
        <v>626</v>
      </c>
    </row>
    <row r="2199" spans="1:4" x14ac:dyDescent="0.25">
      <c r="A2199" s="4">
        <v>44418</v>
      </c>
      <c r="B2199" t="s">
        <v>12</v>
      </c>
      <c r="C2199" t="s">
        <v>2249</v>
      </c>
      <c r="D2199">
        <v>70400</v>
      </c>
    </row>
    <row r="2200" spans="1:4" x14ac:dyDescent="0.25">
      <c r="A2200" s="4">
        <v>44418</v>
      </c>
      <c r="B2200" t="s">
        <v>12</v>
      </c>
      <c r="C2200" t="s">
        <v>2021</v>
      </c>
      <c r="D2200">
        <v>-40.17</v>
      </c>
    </row>
    <row r="2201" spans="1:4" x14ac:dyDescent="0.25">
      <c r="A2201" s="4">
        <v>44418</v>
      </c>
      <c r="B2201" t="s">
        <v>12</v>
      </c>
      <c r="C2201" t="s">
        <v>19</v>
      </c>
      <c r="D2201">
        <v>-535.51</v>
      </c>
    </row>
    <row r="2202" spans="1:4" x14ac:dyDescent="0.25">
      <c r="A2202" s="4">
        <v>44418</v>
      </c>
      <c r="B2202" t="s">
        <v>12</v>
      </c>
      <c r="C2202" t="s">
        <v>20</v>
      </c>
      <c r="D2202">
        <v>-26775.11</v>
      </c>
    </row>
    <row r="2203" spans="1:4" x14ac:dyDescent="0.25">
      <c r="A2203" s="4">
        <v>44418</v>
      </c>
      <c r="B2203" t="s">
        <v>12</v>
      </c>
      <c r="C2203" t="s">
        <v>21</v>
      </c>
      <c r="D2203">
        <v>-763.08</v>
      </c>
    </row>
    <row r="2204" spans="1:4" x14ac:dyDescent="0.25">
      <c r="A2204" s="4">
        <v>44419</v>
      </c>
      <c r="B2204" t="s">
        <v>12</v>
      </c>
      <c r="C2204" t="s">
        <v>2233</v>
      </c>
      <c r="D2204">
        <v>-1993.54</v>
      </c>
    </row>
    <row r="2205" spans="1:4" x14ac:dyDescent="0.25">
      <c r="A2205" s="4">
        <v>44419</v>
      </c>
      <c r="B2205" t="s">
        <v>12</v>
      </c>
      <c r="C2205" t="s">
        <v>2234</v>
      </c>
      <c r="D2205">
        <v>-99.47</v>
      </c>
    </row>
    <row r="2206" spans="1:4" x14ac:dyDescent="0.25">
      <c r="A2206" s="4">
        <v>44419</v>
      </c>
      <c r="B2206" t="s">
        <v>12</v>
      </c>
      <c r="C2206" t="s">
        <v>16</v>
      </c>
      <c r="D2206">
        <v>-3555.68</v>
      </c>
    </row>
    <row r="2207" spans="1:4" x14ac:dyDescent="0.25">
      <c r="A2207" s="4">
        <v>44419</v>
      </c>
      <c r="B2207" t="s">
        <v>12</v>
      </c>
      <c r="C2207" t="s">
        <v>2235</v>
      </c>
      <c r="D2207">
        <v>-14.53</v>
      </c>
    </row>
    <row r="2208" spans="1:4" x14ac:dyDescent="0.25">
      <c r="A2208" s="4">
        <v>44419</v>
      </c>
      <c r="B2208" t="s">
        <v>12</v>
      </c>
      <c r="C2208" t="s">
        <v>2236</v>
      </c>
      <c r="D2208">
        <v>-733.36</v>
      </c>
    </row>
    <row r="2209" spans="1:4" x14ac:dyDescent="0.25">
      <c r="A2209" s="4">
        <v>44419</v>
      </c>
      <c r="B2209" t="s">
        <v>12</v>
      </c>
      <c r="C2209" t="s">
        <v>838</v>
      </c>
      <c r="D2209">
        <v>-365.37</v>
      </c>
    </row>
    <row r="2210" spans="1:4" x14ac:dyDescent="0.25">
      <c r="A2210" s="4">
        <v>44419</v>
      </c>
      <c r="B2210" t="s">
        <v>12</v>
      </c>
      <c r="C2210" t="s">
        <v>2237</v>
      </c>
      <c r="D2210">
        <v>-287.27999999999997</v>
      </c>
    </row>
    <row r="2211" spans="1:4" x14ac:dyDescent="0.25">
      <c r="A2211" s="4">
        <v>44419</v>
      </c>
      <c r="B2211" t="s">
        <v>12</v>
      </c>
      <c r="C2211" t="s">
        <v>2238</v>
      </c>
      <c r="D2211">
        <v>-661</v>
      </c>
    </row>
    <row r="2212" spans="1:4" x14ac:dyDescent="0.25">
      <c r="A2212" s="4">
        <v>44419</v>
      </c>
      <c r="B2212" t="s">
        <v>12</v>
      </c>
      <c r="C2212" t="s">
        <v>2239</v>
      </c>
      <c r="D2212">
        <v>538.02</v>
      </c>
    </row>
    <row r="2213" spans="1:4" x14ac:dyDescent="0.25">
      <c r="A2213" s="4">
        <v>44419</v>
      </c>
      <c r="B2213" t="s">
        <v>12</v>
      </c>
      <c r="C2213" t="s">
        <v>2048</v>
      </c>
      <c r="D2213">
        <v>3238.73</v>
      </c>
    </row>
    <row r="2214" spans="1:4" x14ac:dyDescent="0.25">
      <c r="A2214" s="4">
        <v>44419</v>
      </c>
      <c r="B2214" t="s">
        <v>12</v>
      </c>
      <c r="C2214" t="s">
        <v>2025</v>
      </c>
      <c r="D2214">
        <v>-2246.61</v>
      </c>
    </row>
    <row r="2215" spans="1:4" x14ac:dyDescent="0.25">
      <c r="A2215" s="4">
        <v>44419</v>
      </c>
      <c r="B2215" t="s">
        <v>12</v>
      </c>
      <c r="C2215" t="s">
        <v>2255</v>
      </c>
      <c r="D2215">
        <v>1655.34</v>
      </c>
    </row>
    <row r="2216" spans="1:4" x14ac:dyDescent="0.25">
      <c r="A2216" s="4">
        <v>44419</v>
      </c>
      <c r="B2216" t="s">
        <v>12</v>
      </c>
      <c r="C2216" t="s">
        <v>2240</v>
      </c>
      <c r="D2216">
        <v>13857.3</v>
      </c>
    </row>
    <row r="2217" spans="1:4" x14ac:dyDescent="0.25">
      <c r="A2217" s="4">
        <v>44419</v>
      </c>
      <c r="B2217" t="s">
        <v>12</v>
      </c>
      <c r="C2217" t="s">
        <v>2256</v>
      </c>
      <c r="D2217">
        <v>33252.94</v>
      </c>
    </row>
    <row r="2218" spans="1:4" x14ac:dyDescent="0.25">
      <c r="A2218" s="4">
        <v>44419</v>
      </c>
      <c r="B2218" t="s">
        <v>12</v>
      </c>
      <c r="C2218" t="s">
        <v>2241</v>
      </c>
      <c r="D2218">
        <v>66715.34</v>
      </c>
    </row>
    <row r="2219" spans="1:4" x14ac:dyDescent="0.25">
      <c r="A2219" s="4">
        <v>44419</v>
      </c>
      <c r="B2219" t="s">
        <v>12</v>
      </c>
      <c r="C2219" t="s">
        <v>2246</v>
      </c>
      <c r="D2219">
        <v>82040.259999999995</v>
      </c>
    </row>
    <row r="2220" spans="1:4" x14ac:dyDescent="0.25">
      <c r="A2220" s="4">
        <v>44419</v>
      </c>
      <c r="B2220" t="s">
        <v>12</v>
      </c>
      <c r="C2220" t="s">
        <v>2247</v>
      </c>
      <c r="D2220">
        <v>36381.15</v>
      </c>
    </row>
    <row r="2221" spans="1:4" x14ac:dyDescent="0.25">
      <c r="A2221" s="4">
        <v>44419</v>
      </c>
      <c r="B2221" t="s">
        <v>12</v>
      </c>
      <c r="C2221" t="s">
        <v>2257</v>
      </c>
      <c r="D2221">
        <v>54336.1</v>
      </c>
    </row>
    <row r="2222" spans="1:4" x14ac:dyDescent="0.25">
      <c r="A2222" s="4">
        <v>44419</v>
      </c>
      <c r="B2222" t="s">
        <v>12</v>
      </c>
      <c r="C2222" t="s">
        <v>2258</v>
      </c>
      <c r="D2222">
        <v>97368.35</v>
      </c>
    </row>
    <row r="2223" spans="1:4" x14ac:dyDescent="0.25">
      <c r="A2223" s="4">
        <v>44419</v>
      </c>
      <c r="B2223" t="s">
        <v>12</v>
      </c>
      <c r="C2223" t="s">
        <v>2248</v>
      </c>
      <c r="D2223">
        <v>626</v>
      </c>
    </row>
    <row r="2224" spans="1:4" x14ac:dyDescent="0.25">
      <c r="A2224" s="4">
        <v>44419</v>
      </c>
      <c r="B2224" t="s">
        <v>12</v>
      </c>
      <c r="C2224" t="s">
        <v>2249</v>
      </c>
      <c r="D2224">
        <v>70400</v>
      </c>
    </row>
    <row r="2225" spans="1:4" x14ac:dyDescent="0.25">
      <c r="A2225" s="4">
        <v>44419</v>
      </c>
      <c r="B2225" t="s">
        <v>12</v>
      </c>
      <c r="C2225" t="s">
        <v>2021</v>
      </c>
      <c r="D2225">
        <v>-45.85</v>
      </c>
    </row>
    <row r="2226" spans="1:4" x14ac:dyDescent="0.25">
      <c r="A2226" s="4">
        <v>44419</v>
      </c>
      <c r="B2226" t="s">
        <v>12</v>
      </c>
      <c r="C2226" t="s">
        <v>19</v>
      </c>
      <c r="D2226">
        <v>-611.29</v>
      </c>
    </row>
    <row r="2227" spans="1:4" x14ac:dyDescent="0.25">
      <c r="A2227" s="4">
        <v>44419</v>
      </c>
      <c r="B2227" t="s">
        <v>12</v>
      </c>
      <c r="C2227" t="s">
        <v>20</v>
      </c>
      <c r="D2227">
        <v>-30564.14</v>
      </c>
    </row>
    <row r="2228" spans="1:4" x14ac:dyDescent="0.25">
      <c r="A2228" s="4">
        <v>44419</v>
      </c>
      <c r="B2228" t="s">
        <v>12</v>
      </c>
      <c r="C2228" t="s">
        <v>21</v>
      </c>
      <c r="D2228">
        <v>-871.07</v>
      </c>
    </row>
    <row r="2229" spans="1:4" x14ac:dyDescent="0.25">
      <c r="A2229" s="4">
        <v>44420</v>
      </c>
      <c r="B2229" t="s">
        <v>12</v>
      </c>
      <c r="C2229" t="s">
        <v>2259</v>
      </c>
      <c r="D2229">
        <v>0.59</v>
      </c>
    </row>
    <row r="2230" spans="1:4" x14ac:dyDescent="0.25">
      <c r="A2230" s="4">
        <v>44420</v>
      </c>
      <c r="B2230" t="s">
        <v>12</v>
      </c>
      <c r="C2230" t="s">
        <v>15</v>
      </c>
      <c r="D2230">
        <v>-158642.29</v>
      </c>
    </row>
    <row r="2231" spans="1:4" x14ac:dyDescent="0.25">
      <c r="A2231" s="4">
        <v>44420</v>
      </c>
      <c r="B2231" t="s">
        <v>12</v>
      </c>
      <c r="C2231" t="s">
        <v>2233</v>
      </c>
      <c r="D2231">
        <v>-1993.54</v>
      </c>
    </row>
    <row r="2232" spans="1:4" x14ac:dyDescent="0.25">
      <c r="A2232" s="4">
        <v>44420</v>
      </c>
      <c r="B2232" t="s">
        <v>12</v>
      </c>
      <c r="C2232" t="s">
        <v>2234</v>
      </c>
      <c r="D2232">
        <v>-99.47</v>
      </c>
    </row>
    <row r="2233" spans="1:4" x14ac:dyDescent="0.25">
      <c r="A2233" s="4">
        <v>44420</v>
      </c>
      <c r="B2233" t="s">
        <v>12</v>
      </c>
      <c r="C2233" t="s">
        <v>16</v>
      </c>
      <c r="D2233">
        <v>-3588</v>
      </c>
    </row>
    <row r="2234" spans="1:4" x14ac:dyDescent="0.25">
      <c r="A2234" s="4">
        <v>44420</v>
      </c>
      <c r="B2234" t="s">
        <v>12</v>
      </c>
      <c r="C2234" t="s">
        <v>2235</v>
      </c>
      <c r="D2234">
        <v>-16.350000000000001</v>
      </c>
    </row>
    <row r="2235" spans="1:4" x14ac:dyDescent="0.25">
      <c r="A2235" s="4">
        <v>44420</v>
      </c>
      <c r="B2235" t="s">
        <v>12</v>
      </c>
      <c r="C2235" t="s">
        <v>2236</v>
      </c>
      <c r="D2235">
        <v>-825.03</v>
      </c>
    </row>
    <row r="2236" spans="1:4" x14ac:dyDescent="0.25">
      <c r="A2236" s="4">
        <v>44420</v>
      </c>
      <c r="B2236" t="s">
        <v>12</v>
      </c>
      <c r="C2236" t="s">
        <v>838</v>
      </c>
      <c r="D2236">
        <v>-365.37</v>
      </c>
    </row>
    <row r="2237" spans="1:4" x14ac:dyDescent="0.25">
      <c r="A2237" s="4">
        <v>44420</v>
      </c>
      <c r="B2237" t="s">
        <v>12</v>
      </c>
      <c r="C2237" t="s">
        <v>2237</v>
      </c>
      <c r="D2237">
        <v>-323.2</v>
      </c>
    </row>
    <row r="2238" spans="1:4" x14ac:dyDescent="0.25">
      <c r="A2238" s="4">
        <v>44420</v>
      </c>
      <c r="B2238" t="s">
        <v>12</v>
      </c>
      <c r="C2238" t="s">
        <v>2238</v>
      </c>
      <c r="D2238">
        <v>-661</v>
      </c>
    </row>
    <row r="2239" spans="1:4" x14ac:dyDescent="0.25">
      <c r="A2239" s="4">
        <v>44420</v>
      </c>
      <c r="B2239" t="s">
        <v>12</v>
      </c>
      <c r="C2239" t="s">
        <v>2239</v>
      </c>
      <c r="D2239">
        <v>522.65</v>
      </c>
    </row>
    <row r="2240" spans="1:4" x14ac:dyDescent="0.25">
      <c r="A2240" s="4">
        <v>44420</v>
      </c>
      <c r="B2240" t="s">
        <v>12</v>
      </c>
      <c r="C2240" t="s">
        <v>2048</v>
      </c>
      <c r="D2240">
        <v>3146.19</v>
      </c>
    </row>
    <row r="2241" spans="1:4" x14ac:dyDescent="0.25">
      <c r="A2241" s="4">
        <v>44420</v>
      </c>
      <c r="B2241" t="s">
        <v>12</v>
      </c>
      <c r="C2241" t="s">
        <v>2025</v>
      </c>
      <c r="D2241">
        <v>-5020.3900000000003</v>
      </c>
    </row>
    <row r="2242" spans="1:4" x14ac:dyDescent="0.25">
      <c r="A2242" s="4">
        <v>44420</v>
      </c>
      <c r="B2242" t="s">
        <v>12</v>
      </c>
      <c r="C2242" t="s">
        <v>2255</v>
      </c>
      <c r="D2242">
        <v>1655.34</v>
      </c>
    </row>
    <row r="2243" spans="1:4" x14ac:dyDescent="0.25">
      <c r="A2243" s="4">
        <v>44420</v>
      </c>
      <c r="B2243" t="s">
        <v>12</v>
      </c>
      <c r="C2243" t="s">
        <v>2240</v>
      </c>
      <c r="D2243">
        <v>13857.3</v>
      </c>
    </row>
    <row r="2244" spans="1:4" x14ac:dyDescent="0.25">
      <c r="A2244" s="4">
        <v>44420</v>
      </c>
      <c r="B2244" t="s">
        <v>12</v>
      </c>
      <c r="C2244" t="s">
        <v>2256</v>
      </c>
      <c r="D2244">
        <v>33252.94</v>
      </c>
    </row>
    <row r="2245" spans="1:4" x14ac:dyDescent="0.25">
      <c r="A2245" s="4">
        <v>44420</v>
      </c>
      <c r="B2245" t="s">
        <v>12</v>
      </c>
      <c r="C2245" t="s">
        <v>2241</v>
      </c>
      <c r="D2245">
        <v>66715.34</v>
      </c>
    </row>
    <row r="2246" spans="1:4" x14ac:dyDescent="0.25">
      <c r="A2246" s="4">
        <v>44420</v>
      </c>
      <c r="B2246" t="s">
        <v>12</v>
      </c>
      <c r="C2246" t="s">
        <v>2246</v>
      </c>
      <c r="D2246">
        <v>82040.259999999995</v>
      </c>
    </row>
    <row r="2247" spans="1:4" x14ac:dyDescent="0.25">
      <c r="A2247" s="4">
        <v>44420</v>
      </c>
      <c r="B2247" t="s">
        <v>12</v>
      </c>
      <c r="C2247" t="s">
        <v>2247</v>
      </c>
      <c r="D2247">
        <v>36381.15</v>
      </c>
    </row>
    <row r="2248" spans="1:4" x14ac:dyDescent="0.25">
      <c r="A2248" s="4">
        <v>44420</v>
      </c>
      <c r="B2248" t="s">
        <v>12</v>
      </c>
      <c r="C2248" t="s">
        <v>2257</v>
      </c>
      <c r="D2248">
        <v>54336.1</v>
      </c>
    </row>
    <row r="2249" spans="1:4" x14ac:dyDescent="0.25">
      <c r="A2249" s="4">
        <v>44420</v>
      </c>
      <c r="B2249" t="s">
        <v>12</v>
      </c>
      <c r="C2249" t="s">
        <v>2258</v>
      </c>
      <c r="D2249">
        <v>97368.35</v>
      </c>
    </row>
    <row r="2250" spans="1:4" x14ac:dyDescent="0.25">
      <c r="A2250" s="4">
        <v>44420</v>
      </c>
      <c r="B2250" t="s">
        <v>12</v>
      </c>
      <c r="C2250" t="s">
        <v>2260</v>
      </c>
      <c r="D2250">
        <v>188909.39</v>
      </c>
    </row>
    <row r="2251" spans="1:4" x14ac:dyDescent="0.25">
      <c r="A2251" s="4">
        <v>44420</v>
      </c>
      <c r="B2251" t="s">
        <v>12</v>
      </c>
      <c r="C2251" t="s">
        <v>2021</v>
      </c>
      <c r="D2251">
        <v>-51.5</v>
      </c>
    </row>
    <row r="2252" spans="1:4" x14ac:dyDescent="0.25">
      <c r="A2252" s="4">
        <v>44420</v>
      </c>
      <c r="B2252" t="s">
        <v>12</v>
      </c>
      <c r="C2252" t="s">
        <v>19</v>
      </c>
      <c r="D2252">
        <v>-686.59</v>
      </c>
    </row>
    <row r="2253" spans="1:4" x14ac:dyDescent="0.25">
      <c r="A2253" s="4">
        <v>44420</v>
      </c>
      <c r="B2253" t="s">
        <v>12</v>
      </c>
      <c r="C2253" t="s">
        <v>20</v>
      </c>
      <c r="D2253">
        <v>-34328.910000000003</v>
      </c>
    </row>
    <row r="2254" spans="1:4" x14ac:dyDescent="0.25">
      <c r="A2254" s="4">
        <v>44420</v>
      </c>
      <c r="B2254" t="s">
        <v>12</v>
      </c>
      <c r="C2254" t="s">
        <v>21</v>
      </c>
      <c r="D2254">
        <v>-978.36</v>
      </c>
    </row>
    <row r="2255" spans="1:4" x14ac:dyDescent="0.25">
      <c r="A2255" s="4">
        <v>44421</v>
      </c>
      <c r="B2255" t="s">
        <v>12</v>
      </c>
      <c r="C2255" t="s">
        <v>2259</v>
      </c>
      <c r="D2255">
        <v>0.59</v>
      </c>
    </row>
    <row r="2256" spans="1:4" x14ac:dyDescent="0.25">
      <c r="A2256" s="4">
        <v>44421</v>
      </c>
      <c r="B2256" t="s">
        <v>12</v>
      </c>
      <c r="C2256" t="s">
        <v>23</v>
      </c>
      <c r="D2256">
        <v>-158642.29</v>
      </c>
    </row>
    <row r="2257" spans="1:4" x14ac:dyDescent="0.25">
      <c r="A2257" s="4">
        <v>44421</v>
      </c>
      <c r="B2257" t="s">
        <v>12</v>
      </c>
      <c r="C2257" t="s">
        <v>15</v>
      </c>
      <c r="D2257">
        <v>-45100.61</v>
      </c>
    </row>
    <row r="2258" spans="1:4" x14ac:dyDescent="0.25">
      <c r="A2258" s="4">
        <v>44421</v>
      </c>
      <c r="B2258" t="s">
        <v>12</v>
      </c>
      <c r="C2258" t="s">
        <v>2233</v>
      </c>
      <c r="D2258">
        <v>-1993.54</v>
      </c>
    </row>
    <row r="2259" spans="1:4" x14ac:dyDescent="0.25">
      <c r="A2259" s="4">
        <v>44421</v>
      </c>
      <c r="B2259" t="s">
        <v>12</v>
      </c>
      <c r="C2259" t="s">
        <v>2234</v>
      </c>
      <c r="D2259">
        <v>-99.47</v>
      </c>
    </row>
    <row r="2260" spans="1:4" x14ac:dyDescent="0.25">
      <c r="A2260" s="4">
        <v>44421</v>
      </c>
      <c r="B2260" t="s">
        <v>12</v>
      </c>
      <c r="C2260" t="s">
        <v>16</v>
      </c>
      <c r="D2260">
        <v>-3620.32</v>
      </c>
    </row>
    <row r="2261" spans="1:4" x14ac:dyDescent="0.25">
      <c r="A2261" s="4">
        <v>44421</v>
      </c>
      <c r="B2261" t="s">
        <v>12</v>
      </c>
      <c r="C2261" t="s">
        <v>2235</v>
      </c>
      <c r="D2261">
        <v>-18.16</v>
      </c>
    </row>
    <row r="2262" spans="1:4" x14ac:dyDescent="0.25">
      <c r="A2262" s="4">
        <v>44421</v>
      </c>
      <c r="B2262" t="s">
        <v>12</v>
      </c>
      <c r="C2262" t="s">
        <v>2236</v>
      </c>
      <c r="D2262">
        <v>-916.7</v>
      </c>
    </row>
    <row r="2263" spans="1:4" x14ac:dyDescent="0.25">
      <c r="A2263" s="4">
        <v>44421</v>
      </c>
      <c r="B2263" t="s">
        <v>12</v>
      </c>
      <c r="C2263" t="s">
        <v>838</v>
      </c>
      <c r="D2263">
        <v>-365.37</v>
      </c>
    </row>
    <row r="2264" spans="1:4" x14ac:dyDescent="0.25">
      <c r="A2264" s="4">
        <v>44421</v>
      </c>
      <c r="B2264" t="s">
        <v>12</v>
      </c>
      <c r="C2264" t="s">
        <v>2237</v>
      </c>
      <c r="D2264">
        <v>-359.1</v>
      </c>
    </row>
    <row r="2265" spans="1:4" x14ac:dyDescent="0.25">
      <c r="A2265" s="4">
        <v>44421</v>
      </c>
      <c r="B2265" t="s">
        <v>12</v>
      </c>
      <c r="C2265" t="s">
        <v>2238</v>
      </c>
      <c r="D2265">
        <v>-661</v>
      </c>
    </row>
    <row r="2266" spans="1:4" x14ac:dyDescent="0.25">
      <c r="A2266" s="4">
        <v>44421</v>
      </c>
      <c r="B2266" t="s">
        <v>12</v>
      </c>
      <c r="C2266" t="s">
        <v>2239</v>
      </c>
      <c r="D2266">
        <v>507.28</v>
      </c>
    </row>
    <row r="2267" spans="1:4" x14ac:dyDescent="0.25">
      <c r="A2267" s="4">
        <v>44421</v>
      </c>
      <c r="B2267" t="s">
        <v>12</v>
      </c>
      <c r="C2267" t="s">
        <v>2048</v>
      </c>
      <c r="D2267">
        <v>3053.66</v>
      </c>
    </row>
    <row r="2268" spans="1:4" x14ac:dyDescent="0.25">
      <c r="A2268" s="4">
        <v>44421</v>
      </c>
      <c r="B2268" t="s">
        <v>12</v>
      </c>
      <c r="C2268" t="s">
        <v>2241</v>
      </c>
      <c r="D2268">
        <v>66715.34</v>
      </c>
    </row>
    <row r="2269" spans="1:4" x14ac:dyDescent="0.25">
      <c r="A2269" s="4">
        <v>44421</v>
      </c>
      <c r="B2269" t="s">
        <v>12</v>
      </c>
      <c r="C2269" t="s">
        <v>2258</v>
      </c>
      <c r="D2269">
        <v>97368.35</v>
      </c>
    </row>
    <row r="2270" spans="1:4" x14ac:dyDescent="0.25">
      <c r="A2270" s="4">
        <v>44421</v>
      </c>
      <c r="B2270" t="s">
        <v>12</v>
      </c>
      <c r="C2270" t="s">
        <v>2260</v>
      </c>
      <c r="D2270">
        <v>188909.39</v>
      </c>
    </row>
    <row r="2271" spans="1:4" x14ac:dyDescent="0.25">
      <c r="A2271" s="4">
        <v>44421</v>
      </c>
      <c r="B2271" t="s">
        <v>12</v>
      </c>
      <c r="C2271" t="s">
        <v>2021</v>
      </c>
      <c r="D2271">
        <v>-57.12</v>
      </c>
    </row>
    <row r="2272" spans="1:4" x14ac:dyDescent="0.25">
      <c r="A2272" s="4">
        <v>44421</v>
      </c>
      <c r="B2272" t="s">
        <v>12</v>
      </c>
      <c r="C2272" t="s">
        <v>19</v>
      </c>
      <c r="D2272">
        <v>-761.61</v>
      </c>
    </row>
    <row r="2273" spans="1:4" x14ac:dyDescent="0.25">
      <c r="A2273" s="4">
        <v>44421</v>
      </c>
      <c r="B2273" t="s">
        <v>12</v>
      </c>
      <c r="C2273" t="s">
        <v>20</v>
      </c>
      <c r="D2273">
        <v>-38079.85</v>
      </c>
    </row>
    <row r="2274" spans="1:4" x14ac:dyDescent="0.25">
      <c r="A2274" s="4">
        <v>44421</v>
      </c>
      <c r="B2274" t="s">
        <v>12</v>
      </c>
      <c r="C2274" t="s">
        <v>21</v>
      </c>
      <c r="D2274">
        <v>-1085.27</v>
      </c>
    </row>
    <row r="2275" spans="1:4" x14ac:dyDescent="0.25">
      <c r="A2275" s="4">
        <v>44424</v>
      </c>
      <c r="B2275" t="s">
        <v>12</v>
      </c>
      <c r="C2275" t="s">
        <v>2261</v>
      </c>
      <c r="D2275">
        <v>0.73</v>
      </c>
    </row>
    <row r="2276" spans="1:4" x14ac:dyDescent="0.25">
      <c r="A2276" s="4">
        <v>44424</v>
      </c>
      <c r="B2276" t="s">
        <v>12</v>
      </c>
      <c r="C2276" t="s">
        <v>2262</v>
      </c>
      <c r="D2276">
        <v>0.63</v>
      </c>
    </row>
    <row r="2277" spans="1:4" x14ac:dyDescent="0.25">
      <c r="A2277" s="4">
        <v>44424</v>
      </c>
      <c r="B2277" t="s">
        <v>12</v>
      </c>
      <c r="C2277" t="s">
        <v>23</v>
      </c>
      <c r="D2277">
        <v>-45100.61</v>
      </c>
    </row>
    <row r="2278" spans="1:4" x14ac:dyDescent="0.25">
      <c r="A2278" s="4">
        <v>44424</v>
      </c>
      <c r="B2278" t="s">
        <v>12</v>
      </c>
      <c r="C2278" t="s">
        <v>15</v>
      </c>
      <c r="D2278">
        <v>-75205.95</v>
      </c>
    </row>
    <row r="2279" spans="1:4" x14ac:dyDescent="0.25">
      <c r="A2279" s="4">
        <v>44424</v>
      </c>
      <c r="B2279" t="s">
        <v>12</v>
      </c>
      <c r="C2279" t="s">
        <v>2233</v>
      </c>
      <c r="D2279">
        <v>-1993.54</v>
      </c>
    </row>
    <row r="2280" spans="1:4" x14ac:dyDescent="0.25">
      <c r="A2280" s="4">
        <v>44424</v>
      </c>
      <c r="B2280" t="s">
        <v>12</v>
      </c>
      <c r="C2280" t="s">
        <v>2234</v>
      </c>
      <c r="D2280">
        <v>-99.47</v>
      </c>
    </row>
    <row r="2281" spans="1:4" x14ac:dyDescent="0.25">
      <c r="A2281" s="4">
        <v>44424</v>
      </c>
      <c r="B2281" t="s">
        <v>12</v>
      </c>
      <c r="C2281" t="s">
        <v>16</v>
      </c>
      <c r="D2281">
        <v>-3652.65</v>
      </c>
    </row>
    <row r="2282" spans="1:4" x14ac:dyDescent="0.25">
      <c r="A2282" s="4">
        <v>44424</v>
      </c>
      <c r="B2282" t="s">
        <v>12</v>
      </c>
      <c r="C2282" t="s">
        <v>2235</v>
      </c>
      <c r="D2282">
        <v>-19.98</v>
      </c>
    </row>
    <row r="2283" spans="1:4" x14ac:dyDescent="0.25">
      <c r="A2283" s="4">
        <v>44424</v>
      </c>
      <c r="B2283" t="s">
        <v>12</v>
      </c>
      <c r="C2283" t="s">
        <v>2236</v>
      </c>
      <c r="D2283">
        <v>-1008.37</v>
      </c>
    </row>
    <row r="2284" spans="1:4" x14ac:dyDescent="0.25">
      <c r="A2284" s="4">
        <v>44424</v>
      </c>
      <c r="B2284" t="s">
        <v>12</v>
      </c>
      <c r="C2284" t="s">
        <v>838</v>
      </c>
      <c r="D2284">
        <v>-365.37</v>
      </c>
    </row>
    <row r="2285" spans="1:4" x14ac:dyDescent="0.25">
      <c r="A2285" s="4">
        <v>44424</v>
      </c>
      <c r="B2285" t="s">
        <v>12</v>
      </c>
      <c r="C2285" t="s">
        <v>2237</v>
      </c>
      <c r="D2285">
        <v>-395.02</v>
      </c>
    </row>
    <row r="2286" spans="1:4" x14ac:dyDescent="0.25">
      <c r="A2286" s="4">
        <v>44424</v>
      </c>
      <c r="B2286" t="s">
        <v>12</v>
      </c>
      <c r="C2286" t="s">
        <v>2239</v>
      </c>
      <c r="D2286">
        <v>491.91</v>
      </c>
    </row>
    <row r="2287" spans="1:4" x14ac:dyDescent="0.25">
      <c r="A2287" s="4">
        <v>44424</v>
      </c>
      <c r="B2287" t="s">
        <v>12</v>
      </c>
      <c r="C2287" t="s">
        <v>2048</v>
      </c>
      <c r="D2287">
        <v>2961.12</v>
      </c>
    </row>
    <row r="2288" spans="1:4" x14ac:dyDescent="0.25">
      <c r="A2288" s="4">
        <v>44424</v>
      </c>
      <c r="B2288" t="s">
        <v>12</v>
      </c>
      <c r="C2288" t="s">
        <v>2025</v>
      </c>
      <c r="D2288">
        <v>-1731.83</v>
      </c>
    </row>
    <row r="2289" spans="1:4" x14ac:dyDescent="0.25">
      <c r="A2289" s="4">
        <v>44424</v>
      </c>
      <c r="B2289" t="s">
        <v>12</v>
      </c>
      <c r="C2289" t="s">
        <v>2241</v>
      </c>
      <c r="D2289">
        <v>66715.34</v>
      </c>
    </row>
    <row r="2290" spans="1:4" x14ac:dyDescent="0.25">
      <c r="A2290" s="4">
        <v>44424</v>
      </c>
      <c r="B2290" t="s">
        <v>12</v>
      </c>
      <c r="C2290" t="s">
        <v>2260</v>
      </c>
      <c r="D2290">
        <v>188909.39</v>
      </c>
    </row>
    <row r="2291" spans="1:4" x14ac:dyDescent="0.25">
      <c r="A2291" s="4">
        <v>44424</v>
      </c>
      <c r="B2291" t="s">
        <v>12</v>
      </c>
      <c r="C2291" t="s">
        <v>2021</v>
      </c>
      <c r="D2291">
        <v>-62.75</v>
      </c>
    </row>
    <row r="2292" spans="1:4" x14ac:dyDescent="0.25">
      <c r="A2292" s="4">
        <v>44424</v>
      </c>
      <c r="B2292" t="s">
        <v>12</v>
      </c>
      <c r="C2292" t="s">
        <v>19</v>
      </c>
      <c r="D2292">
        <v>-836.64</v>
      </c>
    </row>
    <row r="2293" spans="1:4" x14ac:dyDescent="0.25">
      <c r="A2293" s="4">
        <v>44424</v>
      </c>
      <c r="B2293" t="s">
        <v>12</v>
      </c>
      <c r="C2293" t="s">
        <v>20</v>
      </c>
      <c r="D2293">
        <v>-41831.49</v>
      </c>
    </row>
    <row r="2294" spans="1:4" x14ac:dyDescent="0.25">
      <c r="A2294" s="4">
        <v>44424</v>
      </c>
      <c r="B2294" t="s">
        <v>12</v>
      </c>
      <c r="C2294" t="s">
        <v>21</v>
      </c>
      <c r="D2294">
        <v>-1192.19</v>
      </c>
    </row>
    <row r="2295" spans="1:4" x14ac:dyDescent="0.25">
      <c r="A2295" s="4">
        <v>44425</v>
      </c>
      <c r="B2295" t="s">
        <v>12</v>
      </c>
      <c r="C2295" t="s">
        <v>2262</v>
      </c>
      <c r="D2295">
        <v>0.63</v>
      </c>
    </row>
    <row r="2296" spans="1:4" x14ac:dyDescent="0.25">
      <c r="A2296" s="4">
        <v>44425</v>
      </c>
      <c r="B2296" t="s">
        <v>12</v>
      </c>
      <c r="C2296" t="s">
        <v>2263</v>
      </c>
      <c r="D2296">
        <v>0.7</v>
      </c>
    </row>
    <row r="2297" spans="1:4" x14ac:dyDescent="0.25">
      <c r="A2297" s="4">
        <v>44425</v>
      </c>
      <c r="B2297" t="s">
        <v>12</v>
      </c>
      <c r="C2297" t="s">
        <v>23</v>
      </c>
      <c r="D2297">
        <v>-75205.95</v>
      </c>
    </row>
    <row r="2298" spans="1:4" x14ac:dyDescent="0.25">
      <c r="A2298" s="4">
        <v>44425</v>
      </c>
      <c r="B2298" t="s">
        <v>12</v>
      </c>
      <c r="C2298" t="s">
        <v>15</v>
      </c>
      <c r="D2298">
        <v>-68890.97</v>
      </c>
    </row>
    <row r="2299" spans="1:4" x14ac:dyDescent="0.25">
      <c r="A2299" s="4">
        <v>44425</v>
      </c>
      <c r="B2299" t="s">
        <v>12</v>
      </c>
      <c r="C2299" t="s">
        <v>2233</v>
      </c>
      <c r="D2299">
        <v>-1993.54</v>
      </c>
    </row>
    <row r="2300" spans="1:4" x14ac:dyDescent="0.25">
      <c r="A2300" s="4">
        <v>44425</v>
      </c>
      <c r="B2300" t="s">
        <v>12</v>
      </c>
      <c r="C2300" t="s">
        <v>2234</v>
      </c>
      <c r="D2300">
        <v>-99.47</v>
      </c>
    </row>
    <row r="2301" spans="1:4" x14ac:dyDescent="0.25">
      <c r="A2301" s="4">
        <v>44425</v>
      </c>
      <c r="B2301" t="s">
        <v>12</v>
      </c>
      <c r="C2301" t="s">
        <v>16</v>
      </c>
      <c r="D2301">
        <v>-3684.97</v>
      </c>
    </row>
    <row r="2302" spans="1:4" x14ac:dyDescent="0.25">
      <c r="A2302" s="4">
        <v>44425</v>
      </c>
      <c r="B2302" t="s">
        <v>12</v>
      </c>
      <c r="C2302" t="s">
        <v>2235</v>
      </c>
      <c r="D2302">
        <v>-21.8</v>
      </c>
    </row>
    <row r="2303" spans="1:4" x14ac:dyDescent="0.25">
      <c r="A2303" s="4">
        <v>44425</v>
      </c>
      <c r="B2303" t="s">
        <v>12</v>
      </c>
      <c r="C2303" t="s">
        <v>2236</v>
      </c>
      <c r="D2303">
        <v>-1100.04</v>
      </c>
    </row>
    <row r="2304" spans="1:4" x14ac:dyDescent="0.25">
      <c r="A2304" s="4">
        <v>44425</v>
      </c>
      <c r="B2304" t="s">
        <v>12</v>
      </c>
      <c r="C2304" t="s">
        <v>838</v>
      </c>
      <c r="D2304">
        <v>-365.37</v>
      </c>
    </row>
    <row r="2305" spans="1:4" x14ac:dyDescent="0.25">
      <c r="A2305" s="4">
        <v>44425</v>
      </c>
      <c r="B2305" t="s">
        <v>12</v>
      </c>
      <c r="C2305" t="s">
        <v>2237</v>
      </c>
      <c r="D2305">
        <v>-430.92</v>
      </c>
    </row>
    <row r="2306" spans="1:4" x14ac:dyDescent="0.25">
      <c r="A2306" s="4">
        <v>44425</v>
      </c>
      <c r="B2306" t="s">
        <v>12</v>
      </c>
      <c r="C2306" t="s">
        <v>2239</v>
      </c>
      <c r="D2306">
        <v>476.53</v>
      </c>
    </row>
    <row r="2307" spans="1:4" x14ac:dyDescent="0.25">
      <c r="A2307" s="4">
        <v>44425</v>
      </c>
      <c r="B2307" t="s">
        <v>12</v>
      </c>
      <c r="C2307" t="s">
        <v>2048</v>
      </c>
      <c r="D2307">
        <v>2868.59</v>
      </c>
    </row>
    <row r="2308" spans="1:4" x14ac:dyDescent="0.25">
      <c r="A2308" s="4">
        <v>44425</v>
      </c>
      <c r="B2308" t="s">
        <v>12</v>
      </c>
      <c r="C2308" t="s">
        <v>2241</v>
      </c>
      <c r="D2308">
        <v>66715.34</v>
      </c>
    </row>
    <row r="2309" spans="1:4" x14ac:dyDescent="0.25">
      <c r="A2309" s="4">
        <v>44425</v>
      </c>
      <c r="B2309" t="s">
        <v>12</v>
      </c>
      <c r="C2309" t="s">
        <v>2260</v>
      </c>
      <c r="D2309">
        <v>188909.39</v>
      </c>
    </row>
    <row r="2310" spans="1:4" x14ac:dyDescent="0.25">
      <c r="A2310" s="4">
        <v>44425</v>
      </c>
      <c r="B2310" t="s">
        <v>12</v>
      </c>
      <c r="C2310" t="s">
        <v>2021</v>
      </c>
      <c r="D2310">
        <v>-68.37</v>
      </c>
    </row>
    <row r="2311" spans="1:4" x14ac:dyDescent="0.25">
      <c r="A2311" s="4">
        <v>44425</v>
      </c>
      <c r="B2311" t="s">
        <v>12</v>
      </c>
      <c r="C2311" t="s">
        <v>19</v>
      </c>
      <c r="D2311">
        <v>-911.49</v>
      </c>
    </row>
    <row r="2312" spans="1:4" x14ac:dyDescent="0.25">
      <c r="A2312" s="4">
        <v>44425</v>
      </c>
      <c r="B2312" t="s">
        <v>12</v>
      </c>
      <c r="C2312" t="s">
        <v>20</v>
      </c>
      <c r="D2312">
        <v>-45574.04</v>
      </c>
    </row>
    <row r="2313" spans="1:4" x14ac:dyDescent="0.25">
      <c r="A2313" s="4">
        <v>44425</v>
      </c>
      <c r="B2313" t="s">
        <v>12</v>
      </c>
      <c r="C2313" t="s">
        <v>21</v>
      </c>
      <c r="D2313">
        <v>-1298.8499999999999</v>
      </c>
    </row>
    <row r="2314" spans="1:4" x14ac:dyDescent="0.25">
      <c r="A2314" s="4">
        <v>44426</v>
      </c>
      <c r="B2314" t="s">
        <v>12</v>
      </c>
      <c r="C2314" t="s">
        <v>2263</v>
      </c>
      <c r="D2314">
        <v>0.7</v>
      </c>
    </row>
    <row r="2315" spans="1:4" x14ac:dyDescent="0.25">
      <c r="A2315" s="4">
        <v>44426</v>
      </c>
      <c r="B2315" t="s">
        <v>12</v>
      </c>
      <c r="C2315" t="s">
        <v>2264</v>
      </c>
      <c r="D2315">
        <v>0.72</v>
      </c>
    </row>
    <row r="2316" spans="1:4" x14ac:dyDescent="0.25">
      <c r="A2316" s="4">
        <v>44426</v>
      </c>
      <c r="B2316" t="s">
        <v>12</v>
      </c>
      <c r="C2316" t="s">
        <v>23</v>
      </c>
      <c r="D2316">
        <v>-68890.97</v>
      </c>
    </row>
    <row r="2317" spans="1:4" x14ac:dyDescent="0.25">
      <c r="A2317" s="4">
        <v>44426</v>
      </c>
      <c r="B2317" t="s">
        <v>12</v>
      </c>
      <c r="C2317" t="s">
        <v>15</v>
      </c>
      <c r="D2317">
        <v>-64122.45</v>
      </c>
    </row>
    <row r="2318" spans="1:4" x14ac:dyDescent="0.25">
      <c r="A2318" s="4">
        <v>44426</v>
      </c>
      <c r="B2318" t="s">
        <v>12</v>
      </c>
      <c r="C2318" t="s">
        <v>2233</v>
      </c>
      <c r="D2318">
        <v>-1929.74</v>
      </c>
    </row>
    <row r="2319" spans="1:4" x14ac:dyDescent="0.25">
      <c r="A2319" s="4">
        <v>44426</v>
      </c>
      <c r="B2319" t="s">
        <v>12</v>
      </c>
      <c r="C2319" t="s">
        <v>2234</v>
      </c>
      <c r="D2319">
        <v>-99.47</v>
      </c>
    </row>
    <row r="2320" spans="1:4" x14ac:dyDescent="0.25">
      <c r="A2320" s="4">
        <v>44426</v>
      </c>
      <c r="B2320" t="s">
        <v>12</v>
      </c>
      <c r="C2320" t="s">
        <v>16</v>
      </c>
      <c r="D2320">
        <v>-3717.3</v>
      </c>
    </row>
    <row r="2321" spans="1:4" x14ac:dyDescent="0.25">
      <c r="A2321" s="4">
        <v>44426</v>
      </c>
      <c r="B2321" t="s">
        <v>12</v>
      </c>
      <c r="C2321" t="s">
        <v>2235</v>
      </c>
      <c r="D2321">
        <v>-23.61</v>
      </c>
    </row>
    <row r="2322" spans="1:4" x14ac:dyDescent="0.25">
      <c r="A2322" s="4">
        <v>44426</v>
      </c>
      <c r="B2322" t="s">
        <v>12</v>
      </c>
      <c r="C2322" t="s">
        <v>2236</v>
      </c>
      <c r="D2322">
        <v>-1191.71</v>
      </c>
    </row>
    <row r="2323" spans="1:4" x14ac:dyDescent="0.25">
      <c r="A2323" s="4">
        <v>44426</v>
      </c>
      <c r="B2323" t="s">
        <v>12</v>
      </c>
      <c r="C2323" t="s">
        <v>838</v>
      </c>
      <c r="D2323">
        <v>-365.37</v>
      </c>
    </row>
    <row r="2324" spans="1:4" x14ac:dyDescent="0.25">
      <c r="A2324" s="4">
        <v>44426</v>
      </c>
      <c r="B2324" t="s">
        <v>12</v>
      </c>
      <c r="C2324" t="s">
        <v>2237</v>
      </c>
      <c r="D2324">
        <v>-466.84</v>
      </c>
    </row>
    <row r="2325" spans="1:4" x14ac:dyDescent="0.25">
      <c r="A2325" s="4">
        <v>44426</v>
      </c>
      <c r="B2325" t="s">
        <v>12</v>
      </c>
      <c r="C2325" t="s">
        <v>2239</v>
      </c>
      <c r="D2325">
        <v>461.16</v>
      </c>
    </row>
    <row r="2326" spans="1:4" x14ac:dyDescent="0.25">
      <c r="A2326" s="4">
        <v>44426</v>
      </c>
      <c r="B2326" t="s">
        <v>12</v>
      </c>
      <c r="C2326" t="s">
        <v>2048</v>
      </c>
      <c r="D2326">
        <v>2776.05</v>
      </c>
    </row>
    <row r="2327" spans="1:4" x14ac:dyDescent="0.25">
      <c r="A2327" s="4">
        <v>44426</v>
      </c>
      <c r="B2327" t="s">
        <v>12</v>
      </c>
      <c r="C2327" t="s">
        <v>2241</v>
      </c>
      <c r="D2327">
        <v>66715.34</v>
      </c>
    </row>
    <row r="2328" spans="1:4" x14ac:dyDescent="0.25">
      <c r="A2328" s="4">
        <v>44426</v>
      </c>
      <c r="B2328" t="s">
        <v>12</v>
      </c>
      <c r="C2328" t="s">
        <v>2021</v>
      </c>
      <c r="D2328">
        <v>-73.95</v>
      </c>
    </row>
    <row r="2329" spans="1:4" x14ac:dyDescent="0.25">
      <c r="A2329" s="4">
        <v>44426</v>
      </c>
      <c r="B2329" t="s">
        <v>12</v>
      </c>
      <c r="C2329" t="s">
        <v>19</v>
      </c>
      <c r="D2329">
        <v>-985.95</v>
      </c>
    </row>
    <row r="2330" spans="1:4" x14ac:dyDescent="0.25">
      <c r="A2330" s="4">
        <v>44426</v>
      </c>
      <c r="B2330" t="s">
        <v>12</v>
      </c>
      <c r="C2330" t="s">
        <v>20</v>
      </c>
      <c r="D2330">
        <v>-49296.86</v>
      </c>
    </row>
    <row r="2331" spans="1:4" x14ac:dyDescent="0.25">
      <c r="A2331" s="4">
        <v>44426</v>
      </c>
      <c r="B2331" t="s">
        <v>12</v>
      </c>
      <c r="C2331" t="s">
        <v>21</v>
      </c>
      <c r="D2331">
        <v>-1404.95</v>
      </c>
    </row>
    <row r="2332" spans="1:4" x14ac:dyDescent="0.25">
      <c r="A2332" s="4">
        <v>44427</v>
      </c>
      <c r="B2332" t="s">
        <v>12</v>
      </c>
      <c r="C2332" t="s">
        <v>2264</v>
      </c>
      <c r="D2332">
        <v>0.72</v>
      </c>
    </row>
    <row r="2333" spans="1:4" x14ac:dyDescent="0.25">
      <c r="A2333" s="4">
        <v>44427</v>
      </c>
      <c r="B2333" t="s">
        <v>12</v>
      </c>
      <c r="C2333" t="s">
        <v>2265</v>
      </c>
      <c r="D2333">
        <v>0.61</v>
      </c>
    </row>
    <row r="2334" spans="1:4" x14ac:dyDescent="0.25">
      <c r="A2334" s="4">
        <v>44427</v>
      </c>
      <c r="B2334" t="s">
        <v>12</v>
      </c>
      <c r="C2334" t="s">
        <v>23</v>
      </c>
      <c r="D2334">
        <v>-64122.45</v>
      </c>
    </row>
    <row r="2335" spans="1:4" x14ac:dyDescent="0.25">
      <c r="A2335" s="4">
        <v>44427</v>
      </c>
      <c r="B2335" t="s">
        <v>12</v>
      </c>
      <c r="C2335" t="s">
        <v>15</v>
      </c>
      <c r="D2335">
        <v>-160028.01999999999</v>
      </c>
    </row>
    <row r="2336" spans="1:4" x14ac:dyDescent="0.25">
      <c r="A2336" s="4">
        <v>44427</v>
      </c>
      <c r="B2336" t="s">
        <v>12</v>
      </c>
      <c r="C2336" t="s">
        <v>2233</v>
      </c>
      <c r="D2336">
        <v>-1929.74</v>
      </c>
    </row>
    <row r="2337" spans="1:4" x14ac:dyDescent="0.25">
      <c r="A2337" s="4">
        <v>44427</v>
      </c>
      <c r="B2337" t="s">
        <v>12</v>
      </c>
      <c r="C2337" t="s">
        <v>2234</v>
      </c>
      <c r="D2337">
        <v>-99.47</v>
      </c>
    </row>
    <row r="2338" spans="1:4" x14ac:dyDescent="0.25">
      <c r="A2338" s="4">
        <v>44427</v>
      </c>
      <c r="B2338" t="s">
        <v>12</v>
      </c>
      <c r="C2338" t="s">
        <v>16</v>
      </c>
      <c r="D2338">
        <v>-3749.62</v>
      </c>
    </row>
    <row r="2339" spans="1:4" x14ac:dyDescent="0.25">
      <c r="A2339" s="4">
        <v>44427</v>
      </c>
      <c r="B2339" t="s">
        <v>12</v>
      </c>
      <c r="C2339" t="s">
        <v>2235</v>
      </c>
      <c r="D2339">
        <v>-25.43</v>
      </c>
    </row>
    <row r="2340" spans="1:4" x14ac:dyDescent="0.25">
      <c r="A2340" s="4">
        <v>44427</v>
      </c>
      <c r="B2340" t="s">
        <v>12</v>
      </c>
      <c r="C2340" t="s">
        <v>2236</v>
      </c>
      <c r="D2340">
        <v>-1283.3800000000001</v>
      </c>
    </row>
    <row r="2341" spans="1:4" x14ac:dyDescent="0.25">
      <c r="A2341" s="4">
        <v>44427</v>
      </c>
      <c r="B2341" t="s">
        <v>12</v>
      </c>
      <c r="C2341" t="s">
        <v>838</v>
      </c>
      <c r="D2341">
        <v>-365.37</v>
      </c>
    </row>
    <row r="2342" spans="1:4" x14ac:dyDescent="0.25">
      <c r="A2342" s="4">
        <v>44427</v>
      </c>
      <c r="B2342" t="s">
        <v>12</v>
      </c>
      <c r="C2342" t="s">
        <v>2237</v>
      </c>
      <c r="D2342">
        <v>-502.74</v>
      </c>
    </row>
    <row r="2343" spans="1:4" x14ac:dyDescent="0.25">
      <c r="A2343" s="4">
        <v>44427</v>
      </c>
      <c r="B2343" t="s">
        <v>12</v>
      </c>
      <c r="C2343" t="s">
        <v>2239</v>
      </c>
      <c r="D2343">
        <v>445.79</v>
      </c>
    </row>
    <row r="2344" spans="1:4" x14ac:dyDescent="0.25">
      <c r="A2344" s="4">
        <v>44427</v>
      </c>
      <c r="B2344" t="s">
        <v>12</v>
      </c>
      <c r="C2344" t="s">
        <v>2048</v>
      </c>
      <c r="D2344">
        <v>2683.52</v>
      </c>
    </row>
    <row r="2345" spans="1:4" x14ac:dyDescent="0.25">
      <c r="A2345" s="4">
        <v>44427</v>
      </c>
      <c r="B2345" t="s">
        <v>12</v>
      </c>
      <c r="C2345" t="s">
        <v>2241</v>
      </c>
      <c r="D2345">
        <v>66715.34</v>
      </c>
    </row>
    <row r="2346" spans="1:4" x14ac:dyDescent="0.25">
      <c r="A2346" s="4">
        <v>44427</v>
      </c>
      <c r="B2346" t="s">
        <v>12</v>
      </c>
      <c r="C2346" t="s">
        <v>2266</v>
      </c>
      <c r="D2346">
        <v>25633.78</v>
      </c>
    </row>
    <row r="2347" spans="1:4" x14ac:dyDescent="0.25">
      <c r="A2347" s="4">
        <v>44427</v>
      </c>
      <c r="B2347" t="s">
        <v>12</v>
      </c>
      <c r="C2347" t="s">
        <v>2021</v>
      </c>
      <c r="D2347">
        <v>-79.52</v>
      </c>
    </row>
    <row r="2348" spans="1:4" x14ac:dyDescent="0.25">
      <c r="A2348" s="4">
        <v>44427</v>
      </c>
      <c r="B2348" t="s">
        <v>12</v>
      </c>
      <c r="C2348" t="s">
        <v>19</v>
      </c>
      <c r="D2348">
        <v>-1060.24</v>
      </c>
    </row>
    <row r="2349" spans="1:4" x14ac:dyDescent="0.25">
      <c r="A2349" s="4">
        <v>44427</v>
      </c>
      <c r="B2349" t="s">
        <v>12</v>
      </c>
      <c r="C2349" t="s">
        <v>20</v>
      </c>
      <c r="D2349">
        <v>-53011.25</v>
      </c>
    </row>
    <row r="2350" spans="1:4" x14ac:dyDescent="0.25">
      <c r="A2350" s="4">
        <v>44427</v>
      </c>
      <c r="B2350" t="s">
        <v>12</v>
      </c>
      <c r="C2350" t="s">
        <v>21</v>
      </c>
      <c r="D2350">
        <v>-1510.81</v>
      </c>
    </row>
    <row r="2351" spans="1:4" x14ac:dyDescent="0.25">
      <c r="A2351" s="4">
        <v>44428</v>
      </c>
      <c r="B2351" t="s">
        <v>12</v>
      </c>
      <c r="C2351" t="s">
        <v>2265</v>
      </c>
      <c r="D2351">
        <v>0.61</v>
      </c>
    </row>
    <row r="2352" spans="1:4" x14ac:dyDescent="0.25">
      <c r="A2352" s="4">
        <v>44428</v>
      </c>
      <c r="B2352" t="s">
        <v>12</v>
      </c>
      <c r="C2352" t="s">
        <v>2267</v>
      </c>
      <c r="D2352">
        <v>0.54</v>
      </c>
    </row>
    <row r="2353" spans="1:4" x14ac:dyDescent="0.25">
      <c r="A2353" s="4">
        <v>44428</v>
      </c>
      <c r="B2353" t="s">
        <v>12</v>
      </c>
      <c r="C2353" t="s">
        <v>23</v>
      </c>
      <c r="D2353">
        <v>-160028.01999999999</v>
      </c>
    </row>
    <row r="2354" spans="1:4" x14ac:dyDescent="0.25">
      <c r="A2354" s="4">
        <v>44428</v>
      </c>
      <c r="B2354" t="s">
        <v>12</v>
      </c>
      <c r="C2354" t="s">
        <v>15</v>
      </c>
      <c r="D2354">
        <v>-96115.12</v>
      </c>
    </row>
    <row r="2355" spans="1:4" x14ac:dyDescent="0.25">
      <c r="A2355" s="4">
        <v>44428</v>
      </c>
      <c r="B2355" t="s">
        <v>12</v>
      </c>
      <c r="C2355" t="s">
        <v>2234</v>
      </c>
      <c r="D2355">
        <v>-99.47</v>
      </c>
    </row>
    <row r="2356" spans="1:4" x14ac:dyDescent="0.25">
      <c r="A2356" s="4">
        <v>44428</v>
      </c>
      <c r="B2356" t="s">
        <v>12</v>
      </c>
      <c r="C2356" t="s">
        <v>16</v>
      </c>
      <c r="D2356">
        <v>-3781.95</v>
      </c>
    </row>
    <row r="2357" spans="1:4" x14ac:dyDescent="0.25">
      <c r="A2357" s="4">
        <v>44428</v>
      </c>
      <c r="B2357" t="s">
        <v>12</v>
      </c>
      <c r="C2357" t="s">
        <v>2235</v>
      </c>
      <c r="D2357">
        <v>-27.25</v>
      </c>
    </row>
    <row r="2358" spans="1:4" x14ac:dyDescent="0.25">
      <c r="A2358" s="4">
        <v>44428</v>
      </c>
      <c r="B2358" t="s">
        <v>12</v>
      </c>
      <c r="C2358" t="s">
        <v>2236</v>
      </c>
      <c r="D2358">
        <v>-1375.05</v>
      </c>
    </row>
    <row r="2359" spans="1:4" x14ac:dyDescent="0.25">
      <c r="A2359" s="4">
        <v>44428</v>
      </c>
      <c r="B2359" t="s">
        <v>12</v>
      </c>
      <c r="C2359" t="s">
        <v>838</v>
      </c>
      <c r="D2359">
        <v>-365.37</v>
      </c>
    </row>
    <row r="2360" spans="1:4" x14ac:dyDescent="0.25">
      <c r="A2360" s="4">
        <v>44428</v>
      </c>
      <c r="B2360" t="s">
        <v>12</v>
      </c>
      <c r="C2360" t="s">
        <v>2237</v>
      </c>
      <c r="D2360">
        <v>-538.66</v>
      </c>
    </row>
    <row r="2361" spans="1:4" x14ac:dyDescent="0.25">
      <c r="A2361" s="4">
        <v>44428</v>
      </c>
      <c r="B2361" t="s">
        <v>12</v>
      </c>
      <c r="C2361" t="s">
        <v>2239</v>
      </c>
      <c r="D2361">
        <v>430.42</v>
      </c>
    </row>
    <row r="2362" spans="1:4" x14ac:dyDescent="0.25">
      <c r="A2362" s="4">
        <v>44428</v>
      </c>
      <c r="B2362" t="s">
        <v>12</v>
      </c>
      <c r="C2362" t="s">
        <v>2048</v>
      </c>
      <c r="D2362">
        <v>2590.98</v>
      </c>
    </row>
    <row r="2363" spans="1:4" x14ac:dyDescent="0.25">
      <c r="A2363" s="4">
        <v>44428</v>
      </c>
      <c r="B2363" t="s">
        <v>12</v>
      </c>
      <c r="C2363" t="s">
        <v>2266</v>
      </c>
      <c r="D2363">
        <v>25633.78</v>
      </c>
    </row>
    <row r="2364" spans="1:4" x14ac:dyDescent="0.25">
      <c r="A2364" s="4">
        <v>44428</v>
      </c>
      <c r="B2364" t="s">
        <v>12</v>
      </c>
      <c r="C2364" t="s">
        <v>2021</v>
      </c>
      <c r="D2364">
        <v>-85.07</v>
      </c>
    </row>
    <row r="2365" spans="1:4" x14ac:dyDescent="0.25">
      <c r="A2365" s="4">
        <v>44428</v>
      </c>
      <c r="B2365" t="s">
        <v>12</v>
      </c>
      <c r="C2365" t="s">
        <v>19</v>
      </c>
      <c r="D2365">
        <v>-1134.2</v>
      </c>
    </row>
    <row r="2366" spans="1:4" x14ac:dyDescent="0.25">
      <c r="A2366" s="4">
        <v>44428</v>
      </c>
      <c r="B2366" t="s">
        <v>12</v>
      </c>
      <c r="C2366" t="s">
        <v>20</v>
      </c>
      <c r="D2366">
        <v>-56709.37</v>
      </c>
    </row>
    <row r="2367" spans="1:4" x14ac:dyDescent="0.25">
      <c r="A2367" s="4">
        <v>44428</v>
      </c>
      <c r="B2367" t="s">
        <v>12</v>
      </c>
      <c r="C2367" t="s">
        <v>21</v>
      </c>
      <c r="D2367">
        <v>-1616.2</v>
      </c>
    </row>
    <row r="2368" spans="1:4" x14ac:dyDescent="0.25">
      <c r="A2368" s="4">
        <v>44431</v>
      </c>
      <c r="B2368" t="s">
        <v>12</v>
      </c>
      <c r="C2368" t="s">
        <v>2267</v>
      </c>
      <c r="D2368">
        <v>0.54</v>
      </c>
    </row>
    <row r="2369" spans="1:4" x14ac:dyDescent="0.25">
      <c r="A2369" s="4">
        <v>44431</v>
      </c>
      <c r="B2369" t="s">
        <v>12</v>
      </c>
      <c r="C2369" t="s">
        <v>2268</v>
      </c>
      <c r="D2369">
        <v>0.71</v>
      </c>
    </row>
    <row r="2370" spans="1:4" x14ac:dyDescent="0.25">
      <c r="A2370" s="4">
        <v>44431</v>
      </c>
      <c r="B2370" t="s">
        <v>12</v>
      </c>
      <c r="C2370" t="s">
        <v>23</v>
      </c>
      <c r="D2370">
        <v>-96115.12</v>
      </c>
    </row>
    <row r="2371" spans="1:4" x14ac:dyDescent="0.25">
      <c r="A2371" s="4">
        <v>44431</v>
      </c>
      <c r="B2371" t="s">
        <v>12</v>
      </c>
      <c r="C2371" t="s">
        <v>15</v>
      </c>
      <c r="D2371">
        <v>-101498.03</v>
      </c>
    </row>
    <row r="2372" spans="1:4" x14ac:dyDescent="0.25">
      <c r="A2372" s="4">
        <v>44431</v>
      </c>
      <c r="B2372" t="s">
        <v>12</v>
      </c>
      <c r="C2372" t="s">
        <v>2234</v>
      </c>
      <c r="D2372">
        <v>-99.47</v>
      </c>
    </row>
    <row r="2373" spans="1:4" x14ac:dyDescent="0.25">
      <c r="A2373" s="4">
        <v>44431</v>
      </c>
      <c r="B2373" t="s">
        <v>12</v>
      </c>
      <c r="C2373" t="s">
        <v>16</v>
      </c>
      <c r="D2373">
        <v>-3814.27</v>
      </c>
    </row>
    <row r="2374" spans="1:4" x14ac:dyDescent="0.25">
      <c r="A2374" s="4">
        <v>44431</v>
      </c>
      <c r="B2374" t="s">
        <v>12</v>
      </c>
      <c r="C2374" t="s">
        <v>2235</v>
      </c>
      <c r="D2374">
        <v>-29.06</v>
      </c>
    </row>
    <row r="2375" spans="1:4" x14ac:dyDescent="0.25">
      <c r="A2375" s="4">
        <v>44431</v>
      </c>
      <c r="B2375" t="s">
        <v>12</v>
      </c>
      <c r="C2375" t="s">
        <v>2236</v>
      </c>
      <c r="D2375">
        <v>-1466.72</v>
      </c>
    </row>
    <row r="2376" spans="1:4" x14ac:dyDescent="0.25">
      <c r="A2376" s="4">
        <v>44431</v>
      </c>
      <c r="B2376" t="s">
        <v>12</v>
      </c>
      <c r="C2376" t="s">
        <v>838</v>
      </c>
      <c r="D2376">
        <v>-365.37</v>
      </c>
    </row>
    <row r="2377" spans="1:4" x14ac:dyDescent="0.25">
      <c r="A2377" s="4">
        <v>44431</v>
      </c>
      <c r="B2377" t="s">
        <v>12</v>
      </c>
      <c r="C2377" t="s">
        <v>2237</v>
      </c>
      <c r="D2377">
        <v>-574.55999999999995</v>
      </c>
    </row>
    <row r="2378" spans="1:4" x14ac:dyDescent="0.25">
      <c r="A2378" s="4">
        <v>44431</v>
      </c>
      <c r="B2378" t="s">
        <v>12</v>
      </c>
      <c r="C2378" t="s">
        <v>2239</v>
      </c>
      <c r="D2378">
        <v>415.05</v>
      </c>
    </row>
    <row r="2379" spans="1:4" x14ac:dyDescent="0.25">
      <c r="A2379" s="4">
        <v>44431</v>
      </c>
      <c r="B2379" t="s">
        <v>12</v>
      </c>
      <c r="C2379" t="s">
        <v>2048</v>
      </c>
      <c r="D2379">
        <v>2498.4499999999998</v>
      </c>
    </row>
    <row r="2380" spans="1:4" x14ac:dyDescent="0.25">
      <c r="A2380" s="4">
        <v>44431</v>
      </c>
      <c r="B2380" t="s">
        <v>12</v>
      </c>
      <c r="C2380" t="s">
        <v>2266</v>
      </c>
      <c r="D2380">
        <v>25633.78</v>
      </c>
    </row>
    <row r="2381" spans="1:4" x14ac:dyDescent="0.25">
      <c r="A2381" s="4">
        <v>44431</v>
      </c>
      <c r="B2381" t="s">
        <v>12</v>
      </c>
      <c r="C2381" t="s">
        <v>2021</v>
      </c>
      <c r="D2381">
        <v>-90.64</v>
      </c>
    </row>
    <row r="2382" spans="1:4" x14ac:dyDescent="0.25">
      <c r="A2382" s="4">
        <v>44431</v>
      </c>
      <c r="B2382" t="s">
        <v>12</v>
      </c>
      <c r="C2382" t="s">
        <v>19</v>
      </c>
      <c r="D2382">
        <v>-1208.51</v>
      </c>
    </row>
    <row r="2383" spans="1:4" x14ac:dyDescent="0.25">
      <c r="A2383" s="4">
        <v>44431</v>
      </c>
      <c r="B2383" t="s">
        <v>12</v>
      </c>
      <c r="C2383" t="s">
        <v>20</v>
      </c>
      <c r="D2383">
        <v>-60424.91</v>
      </c>
    </row>
    <row r="2384" spans="1:4" x14ac:dyDescent="0.25">
      <c r="A2384" s="4">
        <v>44431</v>
      </c>
      <c r="B2384" t="s">
        <v>12</v>
      </c>
      <c r="C2384" t="s">
        <v>21</v>
      </c>
      <c r="D2384">
        <v>-1722.1</v>
      </c>
    </row>
    <row r="2385" spans="1:4" x14ac:dyDescent="0.25">
      <c r="A2385" s="4">
        <v>44432</v>
      </c>
      <c r="B2385" t="s">
        <v>12</v>
      </c>
      <c r="C2385" t="s">
        <v>2268</v>
      </c>
      <c r="D2385">
        <v>0.71</v>
      </c>
    </row>
    <row r="2386" spans="1:4" x14ac:dyDescent="0.25">
      <c r="A2386" s="4">
        <v>44432</v>
      </c>
      <c r="B2386" t="s">
        <v>12</v>
      </c>
      <c r="C2386" t="s">
        <v>2269</v>
      </c>
      <c r="D2386">
        <v>0.74</v>
      </c>
    </row>
    <row r="2387" spans="1:4" x14ac:dyDescent="0.25">
      <c r="A2387" s="4">
        <v>44432</v>
      </c>
      <c r="B2387" t="s">
        <v>12</v>
      </c>
      <c r="C2387" t="s">
        <v>836</v>
      </c>
      <c r="D2387">
        <v>-101.38</v>
      </c>
    </row>
    <row r="2388" spans="1:4" x14ac:dyDescent="0.25">
      <c r="A2388" s="4">
        <v>44432</v>
      </c>
      <c r="B2388" t="s">
        <v>12</v>
      </c>
      <c r="C2388" t="s">
        <v>23</v>
      </c>
      <c r="D2388">
        <v>-101498.03</v>
      </c>
    </row>
    <row r="2389" spans="1:4" x14ac:dyDescent="0.25">
      <c r="A2389" s="4">
        <v>44432</v>
      </c>
      <c r="B2389" t="s">
        <v>12</v>
      </c>
      <c r="C2389" t="s">
        <v>15</v>
      </c>
      <c r="D2389">
        <v>-28981.200000000001</v>
      </c>
    </row>
    <row r="2390" spans="1:4" x14ac:dyDescent="0.25">
      <c r="A2390" s="4">
        <v>44432</v>
      </c>
      <c r="B2390" t="s">
        <v>12</v>
      </c>
      <c r="C2390" t="s">
        <v>2234</v>
      </c>
      <c r="D2390">
        <v>-39.630000000000003</v>
      </c>
    </row>
    <row r="2391" spans="1:4" x14ac:dyDescent="0.25">
      <c r="A2391" s="4">
        <v>44432</v>
      </c>
      <c r="B2391" t="s">
        <v>12</v>
      </c>
      <c r="C2391" t="s">
        <v>16</v>
      </c>
      <c r="D2391">
        <v>-3846.59</v>
      </c>
    </row>
    <row r="2392" spans="1:4" x14ac:dyDescent="0.25">
      <c r="A2392" s="4">
        <v>44432</v>
      </c>
      <c r="B2392" t="s">
        <v>12</v>
      </c>
      <c r="C2392" t="s">
        <v>2235</v>
      </c>
      <c r="D2392">
        <v>-30.88</v>
      </c>
    </row>
    <row r="2393" spans="1:4" x14ac:dyDescent="0.25">
      <c r="A2393" s="4">
        <v>44432</v>
      </c>
      <c r="B2393" t="s">
        <v>12</v>
      </c>
      <c r="C2393" t="s">
        <v>2236</v>
      </c>
      <c r="D2393">
        <v>-1558.39</v>
      </c>
    </row>
    <row r="2394" spans="1:4" x14ac:dyDescent="0.25">
      <c r="A2394" s="4">
        <v>44432</v>
      </c>
      <c r="B2394" t="s">
        <v>12</v>
      </c>
      <c r="C2394" t="s">
        <v>838</v>
      </c>
      <c r="D2394">
        <v>-365.37</v>
      </c>
    </row>
    <row r="2395" spans="1:4" x14ac:dyDescent="0.25">
      <c r="A2395" s="4">
        <v>44432</v>
      </c>
      <c r="B2395" t="s">
        <v>12</v>
      </c>
      <c r="C2395" t="s">
        <v>2237</v>
      </c>
      <c r="D2395">
        <v>-610.48</v>
      </c>
    </row>
    <row r="2396" spans="1:4" x14ac:dyDescent="0.25">
      <c r="A2396" s="4">
        <v>44432</v>
      </c>
      <c r="B2396" t="s">
        <v>12</v>
      </c>
      <c r="C2396" t="s">
        <v>2239</v>
      </c>
      <c r="D2396">
        <v>399.67</v>
      </c>
    </row>
    <row r="2397" spans="1:4" x14ac:dyDescent="0.25">
      <c r="A2397" s="4">
        <v>44432</v>
      </c>
      <c r="B2397" t="s">
        <v>12</v>
      </c>
      <c r="C2397" t="s">
        <v>2048</v>
      </c>
      <c r="D2397">
        <v>2405.91</v>
      </c>
    </row>
    <row r="2398" spans="1:4" x14ac:dyDescent="0.25">
      <c r="A2398" s="4">
        <v>44432</v>
      </c>
      <c r="B2398" t="s">
        <v>12</v>
      </c>
      <c r="C2398" t="s">
        <v>2266</v>
      </c>
      <c r="D2398">
        <v>25633.78</v>
      </c>
    </row>
    <row r="2399" spans="1:4" x14ac:dyDescent="0.25">
      <c r="A2399" s="4">
        <v>44432</v>
      </c>
      <c r="B2399" t="s">
        <v>12</v>
      </c>
      <c r="C2399" t="s">
        <v>2021</v>
      </c>
      <c r="D2399">
        <v>-96.2</v>
      </c>
    </row>
    <row r="2400" spans="1:4" x14ac:dyDescent="0.25">
      <c r="A2400" s="4">
        <v>44432</v>
      </c>
      <c r="B2400" t="s">
        <v>12</v>
      </c>
      <c r="C2400" t="s">
        <v>19</v>
      </c>
      <c r="D2400">
        <v>-1282.6600000000001</v>
      </c>
    </row>
    <row r="2401" spans="1:4" x14ac:dyDescent="0.25">
      <c r="A2401" s="4">
        <v>44432</v>
      </c>
      <c r="B2401" t="s">
        <v>12</v>
      </c>
      <c r="C2401" t="s">
        <v>20</v>
      </c>
      <c r="D2401">
        <v>-64132.480000000003</v>
      </c>
    </row>
    <row r="2402" spans="1:4" x14ac:dyDescent="0.25">
      <c r="A2402" s="4">
        <v>44432</v>
      </c>
      <c r="B2402" t="s">
        <v>12</v>
      </c>
      <c r="C2402" t="s">
        <v>21</v>
      </c>
      <c r="D2402">
        <v>-1827.77</v>
      </c>
    </row>
    <row r="2403" spans="1:4" x14ac:dyDescent="0.25">
      <c r="A2403" s="4">
        <v>44433</v>
      </c>
      <c r="B2403" t="s">
        <v>12</v>
      </c>
      <c r="C2403" t="s">
        <v>2269</v>
      </c>
      <c r="D2403">
        <v>0.74</v>
      </c>
    </row>
    <row r="2404" spans="1:4" x14ac:dyDescent="0.25">
      <c r="A2404" s="4">
        <v>44433</v>
      </c>
      <c r="B2404" t="s">
        <v>12</v>
      </c>
      <c r="C2404" t="s">
        <v>2270</v>
      </c>
      <c r="D2404">
        <v>0.75</v>
      </c>
    </row>
    <row r="2405" spans="1:4" x14ac:dyDescent="0.25">
      <c r="A2405" s="4">
        <v>44433</v>
      </c>
      <c r="B2405" t="s">
        <v>12</v>
      </c>
      <c r="C2405" t="s">
        <v>23</v>
      </c>
      <c r="D2405">
        <v>-28981.200000000001</v>
      </c>
    </row>
    <row r="2406" spans="1:4" x14ac:dyDescent="0.25">
      <c r="A2406" s="4">
        <v>44433</v>
      </c>
      <c r="B2406" t="s">
        <v>12</v>
      </c>
      <c r="C2406" t="s">
        <v>15</v>
      </c>
      <c r="D2406">
        <v>-19975.12</v>
      </c>
    </row>
    <row r="2407" spans="1:4" x14ac:dyDescent="0.25">
      <c r="A2407" s="4">
        <v>44433</v>
      </c>
      <c r="B2407" t="s">
        <v>12</v>
      </c>
      <c r="C2407" t="s">
        <v>16</v>
      </c>
      <c r="D2407">
        <v>-3878.92</v>
      </c>
    </row>
    <row r="2408" spans="1:4" x14ac:dyDescent="0.25">
      <c r="A2408" s="4">
        <v>44433</v>
      </c>
      <c r="B2408" t="s">
        <v>12</v>
      </c>
      <c r="C2408" t="s">
        <v>2235</v>
      </c>
      <c r="D2408">
        <v>-32.69</v>
      </c>
    </row>
    <row r="2409" spans="1:4" x14ac:dyDescent="0.25">
      <c r="A2409" s="4">
        <v>44433</v>
      </c>
      <c r="B2409" t="s">
        <v>12</v>
      </c>
      <c r="C2409" t="s">
        <v>2236</v>
      </c>
      <c r="D2409">
        <v>-1650.06</v>
      </c>
    </row>
    <row r="2410" spans="1:4" x14ac:dyDescent="0.25">
      <c r="A2410" s="4">
        <v>44433</v>
      </c>
      <c r="B2410" t="s">
        <v>12</v>
      </c>
      <c r="C2410" t="s">
        <v>2237</v>
      </c>
      <c r="D2410">
        <v>-646.38</v>
      </c>
    </row>
    <row r="2411" spans="1:4" x14ac:dyDescent="0.25">
      <c r="A2411" s="4">
        <v>44433</v>
      </c>
      <c r="B2411" t="s">
        <v>12</v>
      </c>
      <c r="C2411" t="s">
        <v>2239</v>
      </c>
      <c r="D2411">
        <v>384.3</v>
      </c>
    </row>
    <row r="2412" spans="1:4" x14ac:dyDescent="0.25">
      <c r="A2412" s="4">
        <v>44433</v>
      </c>
      <c r="B2412" t="s">
        <v>12</v>
      </c>
      <c r="C2412" t="s">
        <v>2048</v>
      </c>
      <c r="D2412">
        <v>2313.38</v>
      </c>
    </row>
    <row r="2413" spans="1:4" x14ac:dyDescent="0.25">
      <c r="A2413" s="4">
        <v>44433</v>
      </c>
      <c r="B2413" t="s">
        <v>12</v>
      </c>
      <c r="C2413" t="s">
        <v>2021</v>
      </c>
      <c r="D2413">
        <v>-101.77</v>
      </c>
    </row>
    <row r="2414" spans="1:4" x14ac:dyDescent="0.25">
      <c r="A2414" s="4">
        <v>44433</v>
      </c>
      <c r="B2414" t="s">
        <v>12</v>
      </c>
      <c r="C2414" t="s">
        <v>19</v>
      </c>
      <c r="D2414">
        <v>-1356.9</v>
      </c>
    </row>
    <row r="2415" spans="1:4" x14ac:dyDescent="0.25">
      <c r="A2415" s="4">
        <v>44433</v>
      </c>
      <c r="B2415" t="s">
        <v>12</v>
      </c>
      <c r="C2415" t="s">
        <v>20</v>
      </c>
      <c r="D2415">
        <v>-67844.479999999996</v>
      </c>
    </row>
    <row r="2416" spans="1:4" x14ac:dyDescent="0.25">
      <c r="A2416" s="4">
        <v>44433</v>
      </c>
      <c r="B2416" t="s">
        <v>12</v>
      </c>
      <c r="C2416" t="s">
        <v>21</v>
      </c>
      <c r="D2416">
        <v>-1933.56</v>
      </c>
    </row>
    <row r="2417" spans="1:4" x14ac:dyDescent="0.25">
      <c r="A2417" s="4">
        <v>44434</v>
      </c>
      <c r="B2417" t="s">
        <v>12</v>
      </c>
      <c r="C2417" t="s">
        <v>2270</v>
      </c>
      <c r="D2417">
        <v>0.75</v>
      </c>
    </row>
    <row r="2418" spans="1:4" x14ac:dyDescent="0.25">
      <c r="A2418" s="4">
        <v>44434</v>
      </c>
      <c r="B2418" t="s">
        <v>12</v>
      </c>
      <c r="C2418" t="s">
        <v>2271</v>
      </c>
      <c r="D2418">
        <v>0.57999999999999996</v>
      </c>
    </row>
    <row r="2419" spans="1:4" x14ac:dyDescent="0.25">
      <c r="A2419" s="4">
        <v>44434</v>
      </c>
      <c r="B2419" t="s">
        <v>12</v>
      </c>
      <c r="C2419" t="s">
        <v>23</v>
      </c>
      <c r="D2419">
        <v>-19975.12</v>
      </c>
    </row>
    <row r="2420" spans="1:4" x14ac:dyDescent="0.25">
      <c r="A2420" s="4">
        <v>44434</v>
      </c>
      <c r="B2420" t="s">
        <v>12</v>
      </c>
      <c r="C2420" t="s">
        <v>15</v>
      </c>
      <c r="D2420">
        <v>-99690</v>
      </c>
    </row>
    <row r="2421" spans="1:4" x14ac:dyDescent="0.25">
      <c r="A2421" s="4">
        <v>44434</v>
      </c>
      <c r="B2421" t="s">
        <v>12</v>
      </c>
      <c r="C2421" t="s">
        <v>16</v>
      </c>
      <c r="D2421">
        <v>-3911.24</v>
      </c>
    </row>
    <row r="2422" spans="1:4" x14ac:dyDescent="0.25">
      <c r="A2422" s="4">
        <v>44434</v>
      </c>
      <c r="B2422" t="s">
        <v>12</v>
      </c>
      <c r="C2422" t="s">
        <v>2235</v>
      </c>
      <c r="D2422">
        <v>-34.51</v>
      </c>
    </row>
    <row r="2423" spans="1:4" x14ac:dyDescent="0.25">
      <c r="A2423" s="4">
        <v>44434</v>
      </c>
      <c r="B2423" t="s">
        <v>12</v>
      </c>
      <c r="C2423" t="s">
        <v>2236</v>
      </c>
      <c r="D2423">
        <v>-1741.73</v>
      </c>
    </row>
    <row r="2424" spans="1:4" x14ac:dyDescent="0.25">
      <c r="A2424" s="4">
        <v>44434</v>
      </c>
      <c r="B2424" t="s">
        <v>12</v>
      </c>
      <c r="C2424" t="s">
        <v>2237</v>
      </c>
      <c r="D2424">
        <v>-682.3</v>
      </c>
    </row>
    <row r="2425" spans="1:4" x14ac:dyDescent="0.25">
      <c r="A2425" s="4">
        <v>44434</v>
      </c>
      <c r="B2425" t="s">
        <v>12</v>
      </c>
      <c r="C2425" t="s">
        <v>2239</v>
      </c>
      <c r="D2425">
        <v>368.93</v>
      </c>
    </row>
    <row r="2426" spans="1:4" x14ac:dyDescent="0.25">
      <c r="A2426" s="4">
        <v>44434</v>
      </c>
      <c r="B2426" t="s">
        <v>12</v>
      </c>
      <c r="C2426" t="s">
        <v>2048</v>
      </c>
      <c r="D2426">
        <v>2220.84</v>
      </c>
    </row>
    <row r="2427" spans="1:4" x14ac:dyDescent="0.25">
      <c r="A2427" s="4">
        <v>44434</v>
      </c>
      <c r="B2427" t="s">
        <v>12</v>
      </c>
      <c r="C2427" t="s">
        <v>2021</v>
      </c>
      <c r="D2427">
        <v>-107.35</v>
      </c>
    </row>
    <row r="2428" spans="1:4" x14ac:dyDescent="0.25">
      <c r="A2428" s="4">
        <v>44434</v>
      </c>
      <c r="B2428" t="s">
        <v>12</v>
      </c>
      <c r="C2428" t="s">
        <v>19</v>
      </c>
      <c r="D2428">
        <v>-1431.21</v>
      </c>
    </row>
    <row r="2429" spans="1:4" x14ac:dyDescent="0.25">
      <c r="A2429" s="4">
        <v>44434</v>
      </c>
      <c r="B2429" t="s">
        <v>12</v>
      </c>
      <c r="C2429" t="s">
        <v>20</v>
      </c>
      <c r="D2429">
        <v>-71560.05</v>
      </c>
    </row>
    <row r="2430" spans="1:4" x14ac:dyDescent="0.25">
      <c r="A2430" s="4">
        <v>44434</v>
      </c>
      <c r="B2430" t="s">
        <v>12</v>
      </c>
      <c r="C2430" t="s">
        <v>21</v>
      </c>
      <c r="D2430">
        <v>-2039.45</v>
      </c>
    </row>
    <row r="2431" spans="1:4" x14ac:dyDescent="0.25">
      <c r="A2431" s="4">
        <v>44435</v>
      </c>
      <c r="B2431" t="s">
        <v>12</v>
      </c>
      <c r="C2431" t="s">
        <v>2271</v>
      </c>
      <c r="D2431">
        <v>0.57999999999999996</v>
      </c>
    </row>
    <row r="2432" spans="1:4" x14ac:dyDescent="0.25">
      <c r="A2432" s="4">
        <v>44435</v>
      </c>
      <c r="B2432" t="s">
        <v>12</v>
      </c>
      <c r="C2432" t="s">
        <v>2272</v>
      </c>
      <c r="D2432">
        <v>0.66</v>
      </c>
    </row>
    <row r="2433" spans="1:4" x14ac:dyDescent="0.25">
      <c r="A2433" s="4">
        <v>44435</v>
      </c>
      <c r="B2433" t="s">
        <v>12</v>
      </c>
      <c r="C2433" t="s">
        <v>23</v>
      </c>
      <c r="D2433">
        <v>-99690</v>
      </c>
    </row>
    <row r="2434" spans="1:4" x14ac:dyDescent="0.25">
      <c r="A2434" s="4">
        <v>44435</v>
      </c>
      <c r="B2434" t="s">
        <v>12</v>
      </c>
      <c r="C2434" t="s">
        <v>15</v>
      </c>
      <c r="D2434">
        <v>-81633.23</v>
      </c>
    </row>
    <row r="2435" spans="1:4" x14ac:dyDescent="0.25">
      <c r="A2435" s="4">
        <v>44435</v>
      </c>
      <c r="B2435" t="s">
        <v>12</v>
      </c>
      <c r="C2435" t="s">
        <v>16</v>
      </c>
      <c r="D2435">
        <v>-3943.57</v>
      </c>
    </row>
    <row r="2436" spans="1:4" x14ac:dyDescent="0.25">
      <c r="A2436" s="4">
        <v>44435</v>
      </c>
      <c r="B2436" t="s">
        <v>12</v>
      </c>
      <c r="C2436" t="s">
        <v>2235</v>
      </c>
      <c r="D2436">
        <v>-36.33</v>
      </c>
    </row>
    <row r="2437" spans="1:4" x14ac:dyDescent="0.25">
      <c r="A2437" s="4">
        <v>44435</v>
      </c>
      <c r="B2437" t="s">
        <v>12</v>
      </c>
      <c r="C2437" t="s">
        <v>2236</v>
      </c>
      <c r="D2437">
        <v>-1833.4</v>
      </c>
    </row>
    <row r="2438" spans="1:4" x14ac:dyDescent="0.25">
      <c r="A2438" s="4">
        <v>44435</v>
      </c>
      <c r="B2438" t="s">
        <v>12</v>
      </c>
      <c r="C2438" t="s">
        <v>2237</v>
      </c>
      <c r="D2438">
        <v>-718.2</v>
      </c>
    </row>
    <row r="2439" spans="1:4" x14ac:dyDescent="0.25">
      <c r="A2439" s="4">
        <v>44435</v>
      </c>
      <c r="B2439" t="s">
        <v>12</v>
      </c>
      <c r="C2439" t="s">
        <v>2239</v>
      </c>
      <c r="D2439">
        <v>353.56</v>
      </c>
    </row>
    <row r="2440" spans="1:4" x14ac:dyDescent="0.25">
      <c r="A2440" s="4">
        <v>44435</v>
      </c>
      <c r="B2440" t="s">
        <v>12</v>
      </c>
      <c r="C2440" t="s">
        <v>2048</v>
      </c>
      <c r="D2440">
        <v>2128.31</v>
      </c>
    </row>
    <row r="2441" spans="1:4" x14ac:dyDescent="0.25">
      <c r="A2441" s="4">
        <v>44435</v>
      </c>
      <c r="B2441" t="s">
        <v>12</v>
      </c>
      <c r="C2441" t="s">
        <v>2021</v>
      </c>
      <c r="D2441">
        <v>-112.91</v>
      </c>
    </row>
    <row r="2442" spans="1:4" x14ac:dyDescent="0.25">
      <c r="A2442" s="4">
        <v>44435</v>
      </c>
      <c r="B2442" t="s">
        <v>12</v>
      </c>
      <c r="C2442" t="s">
        <v>19</v>
      </c>
      <c r="D2442">
        <v>-1505.42</v>
      </c>
    </row>
    <row r="2443" spans="1:4" x14ac:dyDescent="0.25">
      <c r="A2443" s="4">
        <v>44435</v>
      </c>
      <c r="B2443" t="s">
        <v>12</v>
      </c>
      <c r="C2443" t="s">
        <v>20</v>
      </c>
      <c r="D2443">
        <v>-75270.55</v>
      </c>
    </row>
    <row r="2444" spans="1:4" x14ac:dyDescent="0.25">
      <c r="A2444" s="4">
        <v>44435</v>
      </c>
      <c r="B2444" t="s">
        <v>12</v>
      </c>
      <c r="C2444" t="s">
        <v>21</v>
      </c>
      <c r="D2444">
        <v>-2145.21</v>
      </c>
    </row>
    <row r="2445" spans="1:4" x14ac:dyDescent="0.25">
      <c r="A2445" s="4">
        <v>44438</v>
      </c>
      <c r="B2445" t="s">
        <v>12</v>
      </c>
      <c r="C2445" t="s">
        <v>2272</v>
      </c>
      <c r="D2445">
        <v>0.66</v>
      </c>
    </row>
    <row r="2446" spans="1:4" x14ac:dyDescent="0.25">
      <c r="A2446" s="4">
        <v>44438</v>
      </c>
      <c r="B2446" t="s">
        <v>12</v>
      </c>
      <c r="C2446" t="s">
        <v>2273</v>
      </c>
      <c r="D2446">
        <v>0.65</v>
      </c>
    </row>
    <row r="2447" spans="1:4" x14ac:dyDescent="0.25">
      <c r="A2447" s="4">
        <v>44438</v>
      </c>
      <c r="B2447" t="s">
        <v>12</v>
      </c>
      <c r="C2447" t="s">
        <v>23</v>
      </c>
      <c r="D2447">
        <v>-81633.23</v>
      </c>
    </row>
    <row r="2448" spans="1:4" x14ac:dyDescent="0.25">
      <c r="A2448" s="4">
        <v>44438</v>
      </c>
      <c r="B2448" t="s">
        <v>12</v>
      </c>
      <c r="C2448" t="s">
        <v>15</v>
      </c>
      <c r="D2448">
        <v>-117638.66</v>
      </c>
    </row>
    <row r="2449" spans="1:4" x14ac:dyDescent="0.25">
      <c r="A2449" s="4">
        <v>44438</v>
      </c>
      <c r="B2449" t="s">
        <v>12</v>
      </c>
      <c r="C2449" t="s">
        <v>16</v>
      </c>
      <c r="D2449">
        <v>-3975.89</v>
      </c>
    </row>
    <row r="2450" spans="1:4" x14ac:dyDescent="0.25">
      <c r="A2450" s="4">
        <v>44438</v>
      </c>
      <c r="B2450" t="s">
        <v>12</v>
      </c>
      <c r="C2450" t="s">
        <v>2235</v>
      </c>
      <c r="D2450">
        <v>-38.14</v>
      </c>
    </row>
    <row r="2451" spans="1:4" x14ac:dyDescent="0.25">
      <c r="A2451" s="4">
        <v>44438</v>
      </c>
      <c r="B2451" t="s">
        <v>12</v>
      </c>
      <c r="C2451" t="s">
        <v>2236</v>
      </c>
      <c r="D2451">
        <v>-1925.07</v>
      </c>
    </row>
    <row r="2452" spans="1:4" x14ac:dyDescent="0.25">
      <c r="A2452" s="4">
        <v>44438</v>
      </c>
      <c r="B2452" t="s">
        <v>12</v>
      </c>
      <c r="C2452" t="s">
        <v>2237</v>
      </c>
      <c r="D2452">
        <v>-754.12</v>
      </c>
    </row>
    <row r="2453" spans="1:4" x14ac:dyDescent="0.25">
      <c r="A2453" s="4">
        <v>44438</v>
      </c>
      <c r="B2453" t="s">
        <v>12</v>
      </c>
      <c r="C2453" t="s">
        <v>2239</v>
      </c>
      <c r="D2453">
        <v>338.19</v>
      </c>
    </row>
    <row r="2454" spans="1:4" x14ac:dyDescent="0.25">
      <c r="A2454" s="4">
        <v>44438</v>
      </c>
      <c r="B2454" t="s">
        <v>12</v>
      </c>
      <c r="C2454" t="s">
        <v>2048</v>
      </c>
      <c r="D2454">
        <v>2035.77</v>
      </c>
    </row>
    <row r="2455" spans="1:4" x14ac:dyDescent="0.25">
      <c r="A2455" s="4">
        <v>44438</v>
      </c>
      <c r="B2455" t="s">
        <v>12</v>
      </c>
      <c r="C2455" t="s">
        <v>2021</v>
      </c>
      <c r="D2455">
        <v>-118.49</v>
      </c>
    </row>
    <row r="2456" spans="1:4" x14ac:dyDescent="0.25">
      <c r="A2456" s="4">
        <v>44438</v>
      </c>
      <c r="B2456" t="s">
        <v>12</v>
      </c>
      <c r="C2456" t="s">
        <v>19</v>
      </c>
      <c r="D2456">
        <v>-1579.81</v>
      </c>
    </row>
    <row r="2457" spans="1:4" x14ac:dyDescent="0.25">
      <c r="A2457" s="4">
        <v>44438</v>
      </c>
      <c r="B2457" t="s">
        <v>12</v>
      </c>
      <c r="C2457" t="s">
        <v>20</v>
      </c>
      <c r="D2457">
        <v>-78990.23</v>
      </c>
    </row>
    <row r="2458" spans="1:4" x14ac:dyDescent="0.25">
      <c r="A2458" s="4">
        <v>44438</v>
      </c>
      <c r="B2458" t="s">
        <v>12</v>
      </c>
      <c r="C2458" t="s">
        <v>21</v>
      </c>
      <c r="D2458">
        <v>-2251.2199999999998</v>
      </c>
    </row>
    <row r="2459" spans="1:4" x14ac:dyDescent="0.25">
      <c r="A2459" s="4">
        <v>44439</v>
      </c>
      <c r="B2459" t="s">
        <v>12</v>
      </c>
      <c r="C2459" t="s">
        <v>2273</v>
      </c>
      <c r="D2459">
        <v>0.65</v>
      </c>
    </row>
    <row r="2460" spans="1:4" x14ac:dyDescent="0.25">
      <c r="A2460" s="4">
        <v>44439</v>
      </c>
      <c r="B2460" t="s">
        <v>12</v>
      </c>
      <c r="C2460" t="s">
        <v>2274</v>
      </c>
      <c r="D2460">
        <v>0.7</v>
      </c>
    </row>
    <row r="2461" spans="1:4" x14ac:dyDescent="0.25">
      <c r="A2461" s="4">
        <v>44439</v>
      </c>
      <c r="B2461" t="s">
        <v>12</v>
      </c>
      <c r="C2461" t="s">
        <v>23</v>
      </c>
      <c r="D2461">
        <v>-117638.66</v>
      </c>
    </row>
    <row r="2462" spans="1:4" x14ac:dyDescent="0.25">
      <c r="A2462" s="4">
        <v>44439</v>
      </c>
      <c r="B2462" t="s">
        <v>12</v>
      </c>
      <c r="C2462" t="s">
        <v>16</v>
      </c>
      <c r="D2462">
        <v>-4008.22</v>
      </c>
    </row>
    <row r="2463" spans="1:4" x14ac:dyDescent="0.25">
      <c r="A2463" s="4">
        <v>44439</v>
      </c>
      <c r="B2463" t="s">
        <v>12</v>
      </c>
      <c r="C2463" t="s">
        <v>2235</v>
      </c>
      <c r="D2463">
        <v>-39.96</v>
      </c>
    </row>
    <row r="2464" spans="1:4" x14ac:dyDescent="0.25">
      <c r="A2464" s="4">
        <v>44439</v>
      </c>
      <c r="B2464" t="s">
        <v>12</v>
      </c>
      <c r="C2464" t="s">
        <v>2236</v>
      </c>
      <c r="D2464">
        <v>-2016.74</v>
      </c>
    </row>
    <row r="2465" spans="1:4" x14ac:dyDescent="0.25">
      <c r="A2465" s="4">
        <v>44439</v>
      </c>
      <c r="B2465" t="s">
        <v>12</v>
      </c>
      <c r="C2465" t="s">
        <v>2237</v>
      </c>
      <c r="D2465">
        <v>-790.02</v>
      </c>
    </row>
    <row r="2466" spans="1:4" x14ac:dyDescent="0.25">
      <c r="A2466" s="4">
        <v>44439</v>
      </c>
      <c r="B2466" t="s">
        <v>12</v>
      </c>
      <c r="C2466" t="s">
        <v>2239</v>
      </c>
      <c r="D2466">
        <v>322.81</v>
      </c>
    </row>
    <row r="2467" spans="1:4" x14ac:dyDescent="0.25">
      <c r="A2467" s="4">
        <v>44439</v>
      </c>
      <c r="B2467" t="s">
        <v>12</v>
      </c>
      <c r="C2467" t="s">
        <v>2048</v>
      </c>
      <c r="D2467">
        <v>1943.24</v>
      </c>
    </row>
    <row r="2468" spans="1:4" x14ac:dyDescent="0.25">
      <c r="A2468" s="4">
        <v>44439</v>
      </c>
      <c r="B2468" t="s">
        <v>12</v>
      </c>
      <c r="C2468" t="s">
        <v>2275</v>
      </c>
      <c r="D2468">
        <v>-124.09</v>
      </c>
    </row>
    <row r="2469" spans="1:4" x14ac:dyDescent="0.25">
      <c r="A2469" s="4">
        <v>44439</v>
      </c>
      <c r="B2469" t="s">
        <v>12</v>
      </c>
      <c r="C2469" t="s">
        <v>2276</v>
      </c>
      <c r="D2469">
        <v>-1654.42</v>
      </c>
    </row>
    <row r="2470" spans="1:4" x14ac:dyDescent="0.25">
      <c r="A2470" s="4">
        <v>44439</v>
      </c>
      <c r="B2470" t="s">
        <v>12</v>
      </c>
      <c r="C2470" t="s">
        <v>2277</v>
      </c>
      <c r="D2470">
        <v>-2357.5300000000002</v>
      </c>
    </row>
    <row r="2471" spans="1:4" x14ac:dyDescent="0.25">
      <c r="A2471" s="4">
        <v>44439</v>
      </c>
      <c r="B2471" t="s">
        <v>12</v>
      </c>
      <c r="C2471" t="s">
        <v>2278</v>
      </c>
      <c r="D2471">
        <v>-82720.570000000007</v>
      </c>
    </row>
    <row r="2472" spans="1:4" x14ac:dyDescent="0.25">
      <c r="A2472" s="4">
        <v>44439</v>
      </c>
      <c r="B2472" t="s">
        <v>12</v>
      </c>
      <c r="C2472" t="s">
        <v>2227</v>
      </c>
      <c r="D2472">
        <v>119520.25</v>
      </c>
    </row>
    <row r="2473" spans="1:4" x14ac:dyDescent="0.25">
      <c r="A2473" s="4">
        <v>44440</v>
      </c>
      <c r="B2473" t="s">
        <v>12</v>
      </c>
      <c r="C2473" t="s">
        <v>2279</v>
      </c>
      <c r="D2473">
        <v>0.7</v>
      </c>
    </row>
    <row r="2474" spans="1:4" x14ac:dyDescent="0.25">
      <c r="A2474" s="4">
        <v>44440</v>
      </c>
      <c r="B2474" t="s">
        <v>12</v>
      </c>
      <c r="C2474" t="s">
        <v>2274</v>
      </c>
      <c r="D2474">
        <v>0.7</v>
      </c>
    </row>
    <row r="2475" spans="1:4" x14ac:dyDescent="0.25">
      <c r="A2475" s="4">
        <v>44440</v>
      </c>
      <c r="B2475" t="s">
        <v>12</v>
      </c>
      <c r="C2475" t="s">
        <v>937</v>
      </c>
      <c r="D2475">
        <v>-17.760000000000002</v>
      </c>
    </row>
    <row r="2476" spans="1:4" x14ac:dyDescent="0.25">
      <c r="A2476" s="4">
        <v>44440</v>
      </c>
      <c r="B2476" t="s">
        <v>12</v>
      </c>
      <c r="C2476" t="s">
        <v>2280</v>
      </c>
      <c r="D2476">
        <v>-2016.74</v>
      </c>
    </row>
    <row r="2477" spans="1:4" x14ac:dyDescent="0.25">
      <c r="A2477" s="4">
        <v>44440</v>
      </c>
      <c r="B2477" t="s">
        <v>12</v>
      </c>
      <c r="C2477" t="s">
        <v>16</v>
      </c>
      <c r="D2477">
        <v>-4040.54</v>
      </c>
    </row>
    <row r="2478" spans="1:4" x14ac:dyDescent="0.25">
      <c r="A2478" s="4">
        <v>44440</v>
      </c>
      <c r="B2478" t="s">
        <v>12</v>
      </c>
      <c r="C2478" t="s">
        <v>939</v>
      </c>
      <c r="D2478">
        <v>-39.96</v>
      </c>
    </row>
    <row r="2479" spans="1:4" x14ac:dyDescent="0.25">
      <c r="A2479" s="4">
        <v>44440</v>
      </c>
      <c r="B2479" t="s">
        <v>12</v>
      </c>
      <c r="C2479" t="s">
        <v>2281</v>
      </c>
      <c r="D2479">
        <v>-2.75</v>
      </c>
    </row>
    <row r="2480" spans="1:4" x14ac:dyDescent="0.25">
      <c r="A2480" s="4">
        <v>44440</v>
      </c>
      <c r="B2480" t="s">
        <v>12</v>
      </c>
      <c r="C2480" t="s">
        <v>2282</v>
      </c>
      <c r="D2480">
        <v>-91.89</v>
      </c>
    </row>
    <row r="2481" spans="1:4" x14ac:dyDescent="0.25">
      <c r="A2481" s="4">
        <v>44440</v>
      </c>
      <c r="B2481" t="s">
        <v>12</v>
      </c>
      <c r="C2481" t="s">
        <v>2283</v>
      </c>
      <c r="D2481">
        <v>-1.89</v>
      </c>
    </row>
    <row r="2482" spans="1:4" x14ac:dyDescent="0.25">
      <c r="A2482" s="4">
        <v>44440</v>
      </c>
      <c r="B2482" t="s">
        <v>12</v>
      </c>
      <c r="C2482" t="s">
        <v>838</v>
      </c>
      <c r="D2482">
        <v>-790.02</v>
      </c>
    </row>
    <row r="2483" spans="1:4" x14ac:dyDescent="0.25">
      <c r="A2483" s="4">
        <v>44440</v>
      </c>
      <c r="B2483" t="s">
        <v>12</v>
      </c>
      <c r="C2483" t="s">
        <v>2284</v>
      </c>
      <c r="D2483">
        <v>-22.23</v>
      </c>
    </row>
    <row r="2484" spans="1:4" x14ac:dyDescent="0.25">
      <c r="A2484" s="4">
        <v>44440</v>
      </c>
      <c r="B2484" t="s">
        <v>12</v>
      </c>
      <c r="C2484" t="s">
        <v>2239</v>
      </c>
      <c r="D2484">
        <v>307.44</v>
      </c>
    </row>
    <row r="2485" spans="1:4" x14ac:dyDescent="0.25">
      <c r="A2485" s="4">
        <v>44440</v>
      </c>
      <c r="B2485" t="s">
        <v>12</v>
      </c>
      <c r="C2485" t="s">
        <v>2048</v>
      </c>
      <c r="D2485">
        <v>1850.7</v>
      </c>
    </row>
    <row r="2486" spans="1:4" x14ac:dyDescent="0.25">
      <c r="A2486" s="4">
        <v>44440</v>
      </c>
      <c r="B2486" t="s">
        <v>12</v>
      </c>
      <c r="C2486" t="s">
        <v>2285</v>
      </c>
      <c r="D2486">
        <v>13857.3</v>
      </c>
    </row>
    <row r="2487" spans="1:4" x14ac:dyDescent="0.25">
      <c r="A2487" s="4">
        <v>44440</v>
      </c>
      <c r="B2487" t="s">
        <v>12</v>
      </c>
      <c r="C2487" t="s">
        <v>2286</v>
      </c>
      <c r="D2487">
        <v>66715.34</v>
      </c>
    </row>
    <row r="2488" spans="1:4" x14ac:dyDescent="0.25">
      <c r="A2488" s="4">
        <v>44440</v>
      </c>
      <c r="B2488" t="s">
        <v>12</v>
      </c>
      <c r="C2488" t="s">
        <v>2287</v>
      </c>
      <c r="D2488">
        <v>86853.2</v>
      </c>
    </row>
    <row r="2489" spans="1:4" x14ac:dyDescent="0.25">
      <c r="A2489" s="4">
        <v>44440</v>
      </c>
      <c r="B2489" t="s">
        <v>12</v>
      </c>
      <c r="C2489" t="s">
        <v>2288</v>
      </c>
      <c r="D2489">
        <v>66940.23</v>
      </c>
    </row>
    <row r="2490" spans="1:4" x14ac:dyDescent="0.25">
      <c r="A2490" s="4">
        <v>44440</v>
      </c>
      <c r="B2490" t="s">
        <v>12</v>
      </c>
      <c r="C2490" t="s">
        <v>2289</v>
      </c>
      <c r="D2490">
        <v>43228.87</v>
      </c>
    </row>
    <row r="2491" spans="1:4" x14ac:dyDescent="0.25">
      <c r="A2491" s="4">
        <v>44440</v>
      </c>
      <c r="B2491" t="s">
        <v>12</v>
      </c>
      <c r="C2491" t="s">
        <v>2290</v>
      </c>
      <c r="D2491">
        <v>82040.259999999995</v>
      </c>
    </row>
    <row r="2492" spans="1:4" x14ac:dyDescent="0.25">
      <c r="A2492" s="4">
        <v>44440</v>
      </c>
      <c r="B2492" t="s">
        <v>12</v>
      </c>
      <c r="C2492" t="s">
        <v>2291</v>
      </c>
      <c r="D2492">
        <v>87381</v>
      </c>
    </row>
    <row r="2493" spans="1:4" x14ac:dyDescent="0.25">
      <c r="A2493" s="4">
        <v>44440</v>
      </c>
      <c r="B2493" t="s">
        <v>12</v>
      </c>
      <c r="C2493" t="s">
        <v>2292</v>
      </c>
      <c r="D2493">
        <v>41978.25</v>
      </c>
    </row>
    <row r="2494" spans="1:4" x14ac:dyDescent="0.25">
      <c r="A2494" s="4">
        <v>44440</v>
      </c>
      <c r="B2494" t="s">
        <v>12</v>
      </c>
      <c r="C2494" t="s">
        <v>2293</v>
      </c>
      <c r="D2494">
        <v>719.9</v>
      </c>
    </row>
    <row r="2495" spans="1:4" x14ac:dyDescent="0.25">
      <c r="A2495" s="4">
        <v>44440</v>
      </c>
      <c r="B2495" t="s">
        <v>12</v>
      </c>
      <c r="C2495" t="s">
        <v>2294</v>
      </c>
      <c r="D2495">
        <v>76800</v>
      </c>
    </row>
    <row r="2496" spans="1:4" x14ac:dyDescent="0.25">
      <c r="A2496" s="4">
        <v>44440</v>
      </c>
      <c r="B2496" t="s">
        <v>12</v>
      </c>
      <c r="C2496" t="s">
        <v>2295</v>
      </c>
      <c r="D2496">
        <v>-124.09</v>
      </c>
    </row>
    <row r="2497" spans="1:4" x14ac:dyDescent="0.25">
      <c r="A2497" s="4">
        <v>44440</v>
      </c>
      <c r="B2497" t="s">
        <v>12</v>
      </c>
      <c r="C2497" t="s">
        <v>2021</v>
      </c>
      <c r="D2497">
        <v>-5.61</v>
      </c>
    </row>
    <row r="2498" spans="1:4" x14ac:dyDescent="0.25">
      <c r="A2498" s="4">
        <v>44440</v>
      </c>
      <c r="B2498" t="s">
        <v>12</v>
      </c>
      <c r="C2498" t="s">
        <v>2296</v>
      </c>
      <c r="D2498">
        <v>-2357.5300000000002</v>
      </c>
    </row>
    <row r="2499" spans="1:4" x14ac:dyDescent="0.25">
      <c r="A2499" s="4">
        <v>44440</v>
      </c>
      <c r="B2499" t="s">
        <v>12</v>
      </c>
      <c r="C2499" t="s">
        <v>2297</v>
      </c>
      <c r="D2499">
        <v>-1654.42</v>
      </c>
    </row>
    <row r="2500" spans="1:4" x14ac:dyDescent="0.25">
      <c r="A2500" s="4">
        <v>44440</v>
      </c>
      <c r="B2500" t="s">
        <v>12</v>
      </c>
      <c r="C2500" t="s">
        <v>19</v>
      </c>
      <c r="D2500">
        <v>-74.75</v>
      </c>
    </row>
    <row r="2501" spans="1:4" x14ac:dyDescent="0.25">
      <c r="A2501" s="4">
        <v>44440</v>
      </c>
      <c r="B2501" t="s">
        <v>12</v>
      </c>
      <c r="C2501" t="s">
        <v>20</v>
      </c>
      <c r="D2501">
        <v>-3737.58</v>
      </c>
    </row>
    <row r="2502" spans="1:4" x14ac:dyDescent="0.25">
      <c r="A2502" s="4">
        <v>44440</v>
      </c>
      <c r="B2502" t="s">
        <v>12</v>
      </c>
      <c r="C2502" t="s">
        <v>21</v>
      </c>
      <c r="D2502">
        <v>-106.52</v>
      </c>
    </row>
    <row r="2503" spans="1:4" x14ac:dyDescent="0.25">
      <c r="A2503" s="4">
        <v>44440</v>
      </c>
      <c r="B2503" t="s">
        <v>12</v>
      </c>
      <c r="C2503" t="s">
        <v>2278</v>
      </c>
      <c r="D2503">
        <v>-82720.570000000007</v>
      </c>
    </row>
    <row r="2504" spans="1:4" x14ac:dyDescent="0.25">
      <c r="A2504" s="4">
        <v>44440</v>
      </c>
      <c r="B2504" t="s">
        <v>12</v>
      </c>
      <c r="C2504" t="s">
        <v>2228</v>
      </c>
      <c r="D2504">
        <v>119520.25</v>
      </c>
    </row>
    <row r="2505" spans="1:4" x14ac:dyDescent="0.25">
      <c r="A2505" s="4">
        <v>44440</v>
      </c>
      <c r="B2505" t="s">
        <v>12</v>
      </c>
      <c r="C2505" t="s">
        <v>2227</v>
      </c>
      <c r="D2505">
        <v>12480.93</v>
      </c>
    </row>
    <row r="2506" spans="1:4" x14ac:dyDescent="0.25">
      <c r="A2506" s="4">
        <v>44441</v>
      </c>
      <c r="B2506" t="s">
        <v>12</v>
      </c>
      <c r="C2506" t="s">
        <v>2279</v>
      </c>
      <c r="D2506">
        <v>0.7</v>
      </c>
    </row>
    <row r="2507" spans="1:4" x14ac:dyDescent="0.25">
      <c r="A2507" s="4">
        <v>44441</v>
      </c>
      <c r="B2507" t="s">
        <v>12</v>
      </c>
      <c r="C2507" t="s">
        <v>937</v>
      </c>
      <c r="D2507">
        <v>-17.760000000000002</v>
      </c>
    </row>
    <row r="2508" spans="1:4" x14ac:dyDescent="0.25">
      <c r="A2508" s="4">
        <v>44441</v>
      </c>
      <c r="B2508" t="s">
        <v>12</v>
      </c>
      <c r="C2508" t="s">
        <v>2280</v>
      </c>
      <c r="D2508">
        <v>-2016.74</v>
      </c>
    </row>
    <row r="2509" spans="1:4" x14ac:dyDescent="0.25">
      <c r="A2509" s="4">
        <v>44441</v>
      </c>
      <c r="B2509" t="s">
        <v>12</v>
      </c>
      <c r="C2509" t="s">
        <v>16</v>
      </c>
      <c r="D2509">
        <v>-4072.86</v>
      </c>
    </row>
    <row r="2510" spans="1:4" x14ac:dyDescent="0.25">
      <c r="A2510" s="4">
        <v>44441</v>
      </c>
      <c r="B2510" t="s">
        <v>12</v>
      </c>
      <c r="C2510" t="s">
        <v>939</v>
      </c>
      <c r="D2510">
        <v>-39.96</v>
      </c>
    </row>
    <row r="2511" spans="1:4" x14ac:dyDescent="0.25">
      <c r="A2511" s="4">
        <v>44441</v>
      </c>
      <c r="B2511" t="s">
        <v>12</v>
      </c>
      <c r="C2511" t="s">
        <v>2281</v>
      </c>
      <c r="D2511">
        <v>-5.5</v>
      </c>
    </row>
    <row r="2512" spans="1:4" x14ac:dyDescent="0.25">
      <c r="A2512" s="4">
        <v>44441</v>
      </c>
      <c r="B2512" t="s">
        <v>12</v>
      </c>
      <c r="C2512" t="s">
        <v>2282</v>
      </c>
      <c r="D2512">
        <v>-183.78</v>
      </c>
    </row>
    <row r="2513" spans="1:4" x14ac:dyDescent="0.25">
      <c r="A2513" s="4">
        <v>44441</v>
      </c>
      <c r="B2513" t="s">
        <v>12</v>
      </c>
      <c r="C2513" t="s">
        <v>2283</v>
      </c>
      <c r="D2513">
        <v>-3.77</v>
      </c>
    </row>
    <row r="2514" spans="1:4" x14ac:dyDescent="0.25">
      <c r="A2514" s="4">
        <v>44441</v>
      </c>
      <c r="B2514" t="s">
        <v>12</v>
      </c>
      <c r="C2514" t="s">
        <v>838</v>
      </c>
      <c r="D2514">
        <v>-790.02</v>
      </c>
    </row>
    <row r="2515" spans="1:4" x14ac:dyDescent="0.25">
      <c r="A2515" s="4">
        <v>44441</v>
      </c>
      <c r="B2515" t="s">
        <v>12</v>
      </c>
      <c r="C2515" t="s">
        <v>2284</v>
      </c>
      <c r="D2515">
        <v>-44.45</v>
      </c>
    </row>
    <row r="2516" spans="1:4" x14ac:dyDescent="0.25">
      <c r="A2516" s="4">
        <v>44441</v>
      </c>
      <c r="B2516" t="s">
        <v>12</v>
      </c>
      <c r="C2516" t="s">
        <v>2239</v>
      </c>
      <c r="D2516">
        <v>292.07</v>
      </c>
    </row>
    <row r="2517" spans="1:4" x14ac:dyDescent="0.25">
      <c r="A2517" s="4">
        <v>44441</v>
      </c>
      <c r="B2517" t="s">
        <v>12</v>
      </c>
      <c r="C2517" t="s">
        <v>2048</v>
      </c>
      <c r="D2517">
        <v>1758.17</v>
      </c>
    </row>
    <row r="2518" spans="1:4" x14ac:dyDescent="0.25">
      <c r="A2518" s="4">
        <v>44441</v>
      </c>
      <c r="B2518" t="s">
        <v>12</v>
      </c>
      <c r="C2518" t="s">
        <v>2298</v>
      </c>
      <c r="D2518">
        <v>32502.92</v>
      </c>
    </row>
    <row r="2519" spans="1:4" x14ac:dyDescent="0.25">
      <c r="A2519" s="4">
        <v>44441</v>
      </c>
      <c r="B2519" t="s">
        <v>12</v>
      </c>
      <c r="C2519" t="s">
        <v>2285</v>
      </c>
      <c r="D2519">
        <v>13857.3</v>
      </c>
    </row>
    <row r="2520" spans="1:4" x14ac:dyDescent="0.25">
      <c r="A2520" s="4">
        <v>44441</v>
      </c>
      <c r="B2520" t="s">
        <v>12</v>
      </c>
      <c r="C2520" t="s">
        <v>2286</v>
      </c>
      <c r="D2520">
        <v>66715.34</v>
      </c>
    </row>
    <row r="2521" spans="1:4" x14ac:dyDescent="0.25">
      <c r="A2521" s="4">
        <v>44441</v>
      </c>
      <c r="B2521" t="s">
        <v>12</v>
      </c>
      <c r="C2521" t="s">
        <v>2287</v>
      </c>
      <c r="D2521">
        <v>86853.2</v>
      </c>
    </row>
    <row r="2522" spans="1:4" x14ac:dyDescent="0.25">
      <c r="A2522" s="4">
        <v>44441</v>
      </c>
      <c r="B2522" t="s">
        <v>12</v>
      </c>
      <c r="C2522" t="s">
        <v>2288</v>
      </c>
      <c r="D2522">
        <v>66940.23</v>
      </c>
    </row>
    <row r="2523" spans="1:4" x14ac:dyDescent="0.25">
      <c r="A2523" s="4">
        <v>44441</v>
      </c>
      <c r="B2523" t="s">
        <v>12</v>
      </c>
      <c r="C2523" t="s">
        <v>2289</v>
      </c>
      <c r="D2523">
        <v>43228.87</v>
      </c>
    </row>
    <row r="2524" spans="1:4" x14ac:dyDescent="0.25">
      <c r="A2524" s="4">
        <v>44441</v>
      </c>
      <c r="B2524" t="s">
        <v>12</v>
      </c>
      <c r="C2524" t="s">
        <v>2290</v>
      </c>
      <c r="D2524">
        <v>82040.259999999995</v>
      </c>
    </row>
    <row r="2525" spans="1:4" x14ac:dyDescent="0.25">
      <c r="A2525" s="4">
        <v>44441</v>
      </c>
      <c r="B2525" t="s">
        <v>12</v>
      </c>
      <c r="C2525" t="s">
        <v>2291</v>
      </c>
      <c r="D2525">
        <v>87381</v>
      </c>
    </row>
    <row r="2526" spans="1:4" x14ac:dyDescent="0.25">
      <c r="A2526" s="4">
        <v>44441</v>
      </c>
      <c r="B2526" t="s">
        <v>12</v>
      </c>
      <c r="C2526" t="s">
        <v>2292</v>
      </c>
      <c r="D2526">
        <v>41978.25</v>
      </c>
    </row>
    <row r="2527" spans="1:4" x14ac:dyDescent="0.25">
      <c r="A2527" s="4">
        <v>44441</v>
      </c>
      <c r="B2527" t="s">
        <v>12</v>
      </c>
      <c r="C2527" t="s">
        <v>2293</v>
      </c>
      <c r="D2527">
        <v>719.9</v>
      </c>
    </row>
    <row r="2528" spans="1:4" x14ac:dyDescent="0.25">
      <c r="A2528" s="4">
        <v>44441</v>
      </c>
      <c r="B2528" t="s">
        <v>12</v>
      </c>
      <c r="C2528" t="s">
        <v>2294</v>
      </c>
      <c r="D2528">
        <v>76800</v>
      </c>
    </row>
    <row r="2529" spans="1:4" x14ac:dyDescent="0.25">
      <c r="A2529" s="4">
        <v>44441</v>
      </c>
      <c r="B2529" t="s">
        <v>12</v>
      </c>
      <c r="C2529" t="s">
        <v>2295</v>
      </c>
      <c r="D2529">
        <v>-124.09</v>
      </c>
    </row>
    <row r="2530" spans="1:4" x14ac:dyDescent="0.25">
      <c r="A2530" s="4">
        <v>44441</v>
      </c>
      <c r="B2530" t="s">
        <v>12</v>
      </c>
      <c r="C2530" t="s">
        <v>2021</v>
      </c>
      <c r="D2530">
        <v>-11.22</v>
      </c>
    </row>
    <row r="2531" spans="1:4" x14ac:dyDescent="0.25">
      <c r="A2531" s="4">
        <v>44441</v>
      </c>
      <c r="B2531" t="s">
        <v>12</v>
      </c>
      <c r="C2531" t="s">
        <v>2296</v>
      </c>
      <c r="D2531">
        <v>-2357.5300000000002</v>
      </c>
    </row>
    <row r="2532" spans="1:4" x14ac:dyDescent="0.25">
      <c r="A2532" s="4">
        <v>44441</v>
      </c>
      <c r="B2532" t="s">
        <v>12</v>
      </c>
      <c r="C2532" t="s">
        <v>2297</v>
      </c>
      <c r="D2532">
        <v>-1654.42</v>
      </c>
    </row>
    <row r="2533" spans="1:4" x14ac:dyDescent="0.25">
      <c r="A2533" s="4">
        <v>44441</v>
      </c>
      <c r="B2533" t="s">
        <v>12</v>
      </c>
      <c r="C2533" t="s">
        <v>19</v>
      </c>
      <c r="D2533">
        <v>-149.49</v>
      </c>
    </row>
    <row r="2534" spans="1:4" x14ac:dyDescent="0.25">
      <c r="A2534" s="4">
        <v>44441</v>
      </c>
      <c r="B2534" t="s">
        <v>12</v>
      </c>
      <c r="C2534" t="s">
        <v>20</v>
      </c>
      <c r="D2534">
        <v>-7474.5</v>
      </c>
    </row>
    <row r="2535" spans="1:4" x14ac:dyDescent="0.25">
      <c r="A2535" s="4">
        <v>44441</v>
      </c>
      <c r="B2535" t="s">
        <v>12</v>
      </c>
      <c r="C2535" t="s">
        <v>21</v>
      </c>
      <c r="D2535">
        <v>-213.02</v>
      </c>
    </row>
    <row r="2536" spans="1:4" x14ac:dyDescent="0.25">
      <c r="A2536" s="4">
        <v>44441</v>
      </c>
      <c r="B2536" t="s">
        <v>12</v>
      </c>
      <c r="C2536" t="s">
        <v>2278</v>
      </c>
      <c r="D2536">
        <v>-82720.570000000007</v>
      </c>
    </row>
    <row r="2537" spans="1:4" x14ac:dyDescent="0.25">
      <c r="A2537" s="4">
        <v>44441</v>
      </c>
      <c r="B2537" t="s">
        <v>12</v>
      </c>
      <c r="C2537" t="s">
        <v>2228</v>
      </c>
      <c r="D2537">
        <v>12480.93</v>
      </c>
    </row>
    <row r="2538" spans="1:4" x14ac:dyDescent="0.25">
      <c r="A2538" s="4">
        <v>44441</v>
      </c>
      <c r="B2538" t="s">
        <v>12</v>
      </c>
      <c r="C2538" t="s">
        <v>2227</v>
      </c>
      <c r="D2538">
        <v>80803.89</v>
      </c>
    </row>
    <row r="2539" spans="1:4" x14ac:dyDescent="0.25">
      <c r="A2539" s="4">
        <v>44442</v>
      </c>
      <c r="B2539" t="s">
        <v>12</v>
      </c>
      <c r="C2539" t="s">
        <v>2299</v>
      </c>
      <c r="D2539">
        <v>0.56999999999999995</v>
      </c>
    </row>
    <row r="2540" spans="1:4" x14ac:dyDescent="0.25">
      <c r="A2540" s="4">
        <v>44442</v>
      </c>
      <c r="B2540" t="s">
        <v>12</v>
      </c>
      <c r="C2540" t="s">
        <v>2300</v>
      </c>
      <c r="D2540">
        <v>0.73</v>
      </c>
    </row>
    <row r="2541" spans="1:4" x14ac:dyDescent="0.25">
      <c r="A2541" s="4">
        <v>44442</v>
      </c>
      <c r="B2541" t="s">
        <v>12</v>
      </c>
      <c r="C2541" t="s">
        <v>937</v>
      </c>
      <c r="D2541">
        <v>-17.760000000000002</v>
      </c>
    </row>
    <row r="2542" spans="1:4" x14ac:dyDescent="0.25">
      <c r="A2542" s="4">
        <v>44442</v>
      </c>
      <c r="B2542" t="s">
        <v>12</v>
      </c>
      <c r="C2542" t="s">
        <v>2280</v>
      </c>
      <c r="D2542">
        <v>-2016.74</v>
      </c>
    </row>
    <row r="2543" spans="1:4" x14ac:dyDescent="0.25">
      <c r="A2543" s="4">
        <v>44442</v>
      </c>
      <c r="B2543" t="s">
        <v>12</v>
      </c>
      <c r="C2543" t="s">
        <v>16</v>
      </c>
      <c r="D2543">
        <v>-4105.1899999999996</v>
      </c>
    </row>
    <row r="2544" spans="1:4" x14ac:dyDescent="0.25">
      <c r="A2544" s="4">
        <v>44442</v>
      </c>
      <c r="B2544" t="s">
        <v>12</v>
      </c>
      <c r="C2544" t="s">
        <v>939</v>
      </c>
      <c r="D2544">
        <v>-39.96</v>
      </c>
    </row>
    <row r="2545" spans="1:4" x14ac:dyDescent="0.25">
      <c r="A2545" s="4">
        <v>44442</v>
      </c>
      <c r="B2545" t="s">
        <v>12</v>
      </c>
      <c r="C2545" t="s">
        <v>2281</v>
      </c>
      <c r="D2545">
        <v>-8.25</v>
      </c>
    </row>
    <row r="2546" spans="1:4" x14ac:dyDescent="0.25">
      <c r="A2546" s="4">
        <v>44442</v>
      </c>
      <c r="B2546" t="s">
        <v>12</v>
      </c>
      <c r="C2546" t="s">
        <v>2282</v>
      </c>
      <c r="D2546">
        <v>-275.68</v>
      </c>
    </row>
    <row r="2547" spans="1:4" x14ac:dyDescent="0.25">
      <c r="A2547" s="4">
        <v>44442</v>
      </c>
      <c r="B2547" t="s">
        <v>12</v>
      </c>
      <c r="C2547" t="s">
        <v>2283</v>
      </c>
      <c r="D2547">
        <v>-5.66</v>
      </c>
    </row>
    <row r="2548" spans="1:4" x14ac:dyDescent="0.25">
      <c r="A2548" s="4">
        <v>44442</v>
      </c>
      <c r="B2548" t="s">
        <v>12</v>
      </c>
      <c r="C2548" t="s">
        <v>838</v>
      </c>
      <c r="D2548">
        <v>-790.02</v>
      </c>
    </row>
    <row r="2549" spans="1:4" x14ac:dyDescent="0.25">
      <c r="A2549" s="4">
        <v>44442</v>
      </c>
      <c r="B2549" t="s">
        <v>12</v>
      </c>
      <c r="C2549" t="s">
        <v>2284</v>
      </c>
      <c r="D2549">
        <v>-66.680000000000007</v>
      </c>
    </row>
    <row r="2550" spans="1:4" x14ac:dyDescent="0.25">
      <c r="A2550" s="4">
        <v>44442</v>
      </c>
      <c r="B2550" t="s">
        <v>12</v>
      </c>
      <c r="C2550" t="s">
        <v>2239</v>
      </c>
      <c r="D2550">
        <v>276.7</v>
      </c>
    </row>
    <row r="2551" spans="1:4" x14ac:dyDescent="0.25">
      <c r="A2551" s="4">
        <v>44442</v>
      </c>
      <c r="B2551" t="s">
        <v>12</v>
      </c>
      <c r="C2551" t="s">
        <v>2048</v>
      </c>
      <c r="D2551">
        <v>1665.63</v>
      </c>
    </row>
    <row r="2552" spans="1:4" x14ac:dyDescent="0.25">
      <c r="A2552" s="4">
        <v>44442</v>
      </c>
      <c r="B2552" t="s">
        <v>12</v>
      </c>
      <c r="C2552" t="s">
        <v>2298</v>
      </c>
      <c r="D2552">
        <v>32502.92</v>
      </c>
    </row>
    <row r="2553" spans="1:4" x14ac:dyDescent="0.25">
      <c r="A2553" s="4">
        <v>44442</v>
      </c>
      <c r="B2553" t="s">
        <v>12</v>
      </c>
      <c r="C2553" t="s">
        <v>2285</v>
      </c>
      <c r="D2553">
        <v>13857.3</v>
      </c>
    </row>
    <row r="2554" spans="1:4" x14ac:dyDescent="0.25">
      <c r="A2554" s="4">
        <v>44442</v>
      </c>
      <c r="B2554" t="s">
        <v>12</v>
      </c>
      <c r="C2554" t="s">
        <v>2286</v>
      </c>
      <c r="D2554">
        <v>66715.34</v>
      </c>
    </row>
    <row r="2555" spans="1:4" x14ac:dyDescent="0.25">
      <c r="A2555" s="4">
        <v>44442</v>
      </c>
      <c r="B2555" t="s">
        <v>12</v>
      </c>
      <c r="C2555" t="s">
        <v>2287</v>
      </c>
      <c r="D2555">
        <v>86853.2</v>
      </c>
    </row>
    <row r="2556" spans="1:4" x14ac:dyDescent="0.25">
      <c r="A2556" s="4">
        <v>44442</v>
      </c>
      <c r="B2556" t="s">
        <v>12</v>
      </c>
      <c r="C2556" t="s">
        <v>2288</v>
      </c>
      <c r="D2556">
        <v>66940.23</v>
      </c>
    </row>
    <row r="2557" spans="1:4" x14ac:dyDescent="0.25">
      <c r="A2557" s="4">
        <v>44442</v>
      </c>
      <c r="B2557" t="s">
        <v>12</v>
      </c>
      <c r="C2557" t="s">
        <v>2289</v>
      </c>
      <c r="D2557">
        <v>43228.87</v>
      </c>
    </row>
    <row r="2558" spans="1:4" x14ac:dyDescent="0.25">
      <c r="A2558" s="4">
        <v>44442</v>
      </c>
      <c r="B2558" t="s">
        <v>12</v>
      </c>
      <c r="C2558" t="s">
        <v>2290</v>
      </c>
      <c r="D2558">
        <v>82040.259999999995</v>
      </c>
    </row>
    <row r="2559" spans="1:4" x14ac:dyDescent="0.25">
      <c r="A2559" s="4">
        <v>44442</v>
      </c>
      <c r="B2559" t="s">
        <v>12</v>
      </c>
      <c r="C2559" t="s">
        <v>2291</v>
      </c>
      <c r="D2559">
        <v>87381</v>
      </c>
    </row>
    <row r="2560" spans="1:4" x14ac:dyDescent="0.25">
      <c r="A2560" s="4">
        <v>44442</v>
      </c>
      <c r="B2560" t="s">
        <v>12</v>
      </c>
      <c r="C2560" t="s">
        <v>2292</v>
      </c>
      <c r="D2560">
        <v>41978.25</v>
      </c>
    </row>
    <row r="2561" spans="1:4" x14ac:dyDescent="0.25">
      <c r="A2561" s="4">
        <v>44442</v>
      </c>
      <c r="B2561" t="s">
        <v>12</v>
      </c>
      <c r="C2561" t="s">
        <v>2293</v>
      </c>
      <c r="D2561">
        <v>719.9</v>
      </c>
    </row>
    <row r="2562" spans="1:4" x14ac:dyDescent="0.25">
      <c r="A2562" s="4">
        <v>44442</v>
      </c>
      <c r="B2562" t="s">
        <v>12</v>
      </c>
      <c r="C2562" t="s">
        <v>2294</v>
      </c>
      <c r="D2562">
        <v>76800</v>
      </c>
    </row>
    <row r="2563" spans="1:4" x14ac:dyDescent="0.25">
      <c r="A2563" s="4">
        <v>44442</v>
      </c>
      <c r="B2563" t="s">
        <v>12</v>
      </c>
      <c r="C2563" t="s">
        <v>2295</v>
      </c>
      <c r="D2563">
        <v>-124.09</v>
      </c>
    </row>
    <row r="2564" spans="1:4" x14ac:dyDescent="0.25">
      <c r="A2564" s="4">
        <v>44442</v>
      </c>
      <c r="B2564" t="s">
        <v>12</v>
      </c>
      <c r="C2564" t="s">
        <v>2021</v>
      </c>
      <c r="D2564">
        <v>-16.84</v>
      </c>
    </row>
    <row r="2565" spans="1:4" x14ac:dyDescent="0.25">
      <c r="A2565" s="4">
        <v>44442</v>
      </c>
      <c r="B2565" t="s">
        <v>12</v>
      </c>
      <c r="C2565" t="s">
        <v>2296</v>
      </c>
      <c r="D2565">
        <v>-2357.5300000000002</v>
      </c>
    </row>
    <row r="2566" spans="1:4" x14ac:dyDescent="0.25">
      <c r="A2566" s="4">
        <v>44442</v>
      </c>
      <c r="B2566" t="s">
        <v>12</v>
      </c>
      <c r="C2566" t="s">
        <v>2297</v>
      </c>
      <c r="D2566">
        <v>-1654.42</v>
      </c>
    </row>
    <row r="2567" spans="1:4" x14ac:dyDescent="0.25">
      <c r="A2567" s="4">
        <v>44442</v>
      </c>
      <c r="B2567" t="s">
        <v>12</v>
      </c>
      <c r="C2567" t="s">
        <v>19</v>
      </c>
      <c r="D2567">
        <v>-224.42</v>
      </c>
    </row>
    <row r="2568" spans="1:4" x14ac:dyDescent="0.25">
      <c r="A2568" s="4">
        <v>44442</v>
      </c>
      <c r="B2568" t="s">
        <v>12</v>
      </c>
      <c r="C2568" t="s">
        <v>20</v>
      </c>
      <c r="D2568">
        <v>-11220.84</v>
      </c>
    </row>
    <row r="2569" spans="1:4" x14ac:dyDescent="0.25">
      <c r="A2569" s="4">
        <v>44442</v>
      </c>
      <c r="B2569" t="s">
        <v>12</v>
      </c>
      <c r="C2569" t="s">
        <v>21</v>
      </c>
      <c r="D2569">
        <v>-319.79000000000002</v>
      </c>
    </row>
    <row r="2570" spans="1:4" x14ac:dyDescent="0.25">
      <c r="A2570" s="4">
        <v>44442</v>
      </c>
      <c r="B2570" t="s">
        <v>12</v>
      </c>
      <c r="C2570" t="s">
        <v>2278</v>
      </c>
      <c r="D2570">
        <v>-82720.570000000007</v>
      </c>
    </row>
    <row r="2571" spans="1:4" x14ac:dyDescent="0.25">
      <c r="A2571" s="4">
        <v>44442</v>
      </c>
      <c r="B2571" t="s">
        <v>12</v>
      </c>
      <c r="C2571" t="s">
        <v>2228</v>
      </c>
      <c r="D2571">
        <v>80803.89</v>
      </c>
    </row>
    <row r="2572" spans="1:4" x14ac:dyDescent="0.25">
      <c r="A2572" s="4">
        <v>44442</v>
      </c>
      <c r="B2572" t="s">
        <v>12</v>
      </c>
      <c r="C2572" t="s">
        <v>2227</v>
      </c>
      <c r="D2572">
        <v>89816.5</v>
      </c>
    </row>
    <row r="2573" spans="1:4" x14ac:dyDescent="0.25">
      <c r="A2573" s="4">
        <v>44445</v>
      </c>
      <c r="B2573" t="s">
        <v>12</v>
      </c>
      <c r="C2573" t="s">
        <v>2300</v>
      </c>
      <c r="D2573">
        <v>0.73</v>
      </c>
    </row>
    <row r="2574" spans="1:4" x14ac:dyDescent="0.25">
      <c r="A2574" s="4">
        <v>44445</v>
      </c>
      <c r="B2574" t="s">
        <v>12</v>
      </c>
      <c r="C2574" t="s">
        <v>2301</v>
      </c>
      <c r="D2574">
        <v>0.74</v>
      </c>
    </row>
    <row r="2575" spans="1:4" x14ac:dyDescent="0.25">
      <c r="A2575" s="4">
        <v>44445</v>
      </c>
      <c r="B2575" t="s">
        <v>12</v>
      </c>
      <c r="C2575" t="s">
        <v>937</v>
      </c>
      <c r="D2575">
        <v>-17.760000000000002</v>
      </c>
    </row>
    <row r="2576" spans="1:4" x14ac:dyDescent="0.25">
      <c r="A2576" s="4">
        <v>44445</v>
      </c>
      <c r="B2576" t="s">
        <v>12</v>
      </c>
      <c r="C2576" t="s">
        <v>15</v>
      </c>
      <c r="D2576">
        <v>-17965.03</v>
      </c>
    </row>
    <row r="2577" spans="1:4" x14ac:dyDescent="0.25">
      <c r="A2577" s="4">
        <v>44445</v>
      </c>
      <c r="B2577" t="s">
        <v>12</v>
      </c>
      <c r="C2577" t="s">
        <v>2280</v>
      </c>
      <c r="D2577">
        <v>-2016.74</v>
      </c>
    </row>
    <row r="2578" spans="1:4" x14ac:dyDescent="0.25">
      <c r="A2578" s="4">
        <v>44445</v>
      </c>
      <c r="B2578" t="s">
        <v>12</v>
      </c>
      <c r="C2578" t="s">
        <v>16</v>
      </c>
      <c r="D2578">
        <v>-4137.51</v>
      </c>
    </row>
    <row r="2579" spans="1:4" x14ac:dyDescent="0.25">
      <c r="A2579" s="4">
        <v>44445</v>
      </c>
      <c r="B2579" t="s">
        <v>12</v>
      </c>
      <c r="C2579" t="s">
        <v>939</v>
      </c>
      <c r="D2579">
        <v>-39.96</v>
      </c>
    </row>
    <row r="2580" spans="1:4" x14ac:dyDescent="0.25">
      <c r="A2580" s="4">
        <v>44445</v>
      </c>
      <c r="B2580" t="s">
        <v>12</v>
      </c>
      <c r="C2580" t="s">
        <v>2281</v>
      </c>
      <c r="D2580">
        <v>-10.99</v>
      </c>
    </row>
    <row r="2581" spans="1:4" x14ac:dyDescent="0.25">
      <c r="A2581" s="4">
        <v>44445</v>
      </c>
      <c r="B2581" t="s">
        <v>12</v>
      </c>
      <c r="C2581" t="s">
        <v>2282</v>
      </c>
      <c r="D2581">
        <v>-367.57</v>
      </c>
    </row>
    <row r="2582" spans="1:4" x14ac:dyDescent="0.25">
      <c r="A2582" s="4">
        <v>44445</v>
      </c>
      <c r="B2582" t="s">
        <v>12</v>
      </c>
      <c r="C2582" t="s">
        <v>2283</v>
      </c>
      <c r="D2582">
        <v>-7.55</v>
      </c>
    </row>
    <row r="2583" spans="1:4" x14ac:dyDescent="0.25">
      <c r="A2583" s="4">
        <v>44445</v>
      </c>
      <c r="B2583" t="s">
        <v>12</v>
      </c>
      <c r="C2583" t="s">
        <v>838</v>
      </c>
      <c r="D2583">
        <v>-790.02</v>
      </c>
    </row>
    <row r="2584" spans="1:4" x14ac:dyDescent="0.25">
      <c r="A2584" s="4">
        <v>44445</v>
      </c>
      <c r="B2584" t="s">
        <v>12</v>
      </c>
      <c r="C2584" t="s">
        <v>2284</v>
      </c>
      <c r="D2584">
        <v>-88.9</v>
      </c>
    </row>
    <row r="2585" spans="1:4" x14ac:dyDescent="0.25">
      <c r="A2585" s="4">
        <v>44445</v>
      </c>
      <c r="B2585" t="s">
        <v>12</v>
      </c>
      <c r="C2585" t="s">
        <v>2239</v>
      </c>
      <c r="D2585">
        <v>261.33</v>
      </c>
    </row>
    <row r="2586" spans="1:4" x14ac:dyDescent="0.25">
      <c r="A2586" s="4">
        <v>44445</v>
      </c>
      <c r="B2586" t="s">
        <v>12</v>
      </c>
      <c r="C2586" t="s">
        <v>2048</v>
      </c>
      <c r="D2586">
        <v>1573.1</v>
      </c>
    </row>
    <row r="2587" spans="1:4" x14ac:dyDescent="0.25">
      <c r="A2587" s="4">
        <v>44445</v>
      </c>
      <c r="B2587" t="s">
        <v>12</v>
      </c>
      <c r="C2587" t="s">
        <v>2298</v>
      </c>
      <c r="D2587">
        <v>32502.92</v>
      </c>
    </row>
    <row r="2588" spans="1:4" x14ac:dyDescent="0.25">
      <c r="A2588" s="4">
        <v>44445</v>
      </c>
      <c r="B2588" t="s">
        <v>12</v>
      </c>
      <c r="C2588" t="s">
        <v>2285</v>
      </c>
      <c r="D2588">
        <v>13857.3</v>
      </c>
    </row>
    <row r="2589" spans="1:4" x14ac:dyDescent="0.25">
      <c r="A2589" s="4">
        <v>44445</v>
      </c>
      <c r="B2589" t="s">
        <v>12</v>
      </c>
      <c r="C2589" t="s">
        <v>2286</v>
      </c>
      <c r="D2589">
        <v>66715.34</v>
      </c>
    </row>
    <row r="2590" spans="1:4" x14ac:dyDescent="0.25">
      <c r="A2590" s="4">
        <v>44445</v>
      </c>
      <c r="B2590" t="s">
        <v>12</v>
      </c>
      <c r="C2590" t="s">
        <v>2287</v>
      </c>
      <c r="D2590">
        <v>86853.2</v>
      </c>
    </row>
    <row r="2591" spans="1:4" x14ac:dyDescent="0.25">
      <c r="A2591" s="4">
        <v>44445</v>
      </c>
      <c r="B2591" t="s">
        <v>12</v>
      </c>
      <c r="C2591" t="s">
        <v>2288</v>
      </c>
      <c r="D2591">
        <v>66940.23</v>
      </c>
    </row>
    <row r="2592" spans="1:4" x14ac:dyDescent="0.25">
      <c r="A2592" s="4">
        <v>44445</v>
      </c>
      <c r="B2592" t="s">
        <v>12</v>
      </c>
      <c r="C2592" t="s">
        <v>2289</v>
      </c>
      <c r="D2592">
        <v>43228.87</v>
      </c>
    </row>
    <row r="2593" spans="1:4" x14ac:dyDescent="0.25">
      <c r="A2593" s="4">
        <v>44445</v>
      </c>
      <c r="B2593" t="s">
        <v>12</v>
      </c>
      <c r="C2593" t="s">
        <v>2290</v>
      </c>
      <c r="D2593">
        <v>82040.259999999995</v>
      </c>
    </row>
    <row r="2594" spans="1:4" x14ac:dyDescent="0.25">
      <c r="A2594" s="4">
        <v>44445</v>
      </c>
      <c r="B2594" t="s">
        <v>12</v>
      </c>
      <c r="C2594" t="s">
        <v>2291</v>
      </c>
      <c r="D2594">
        <v>87381</v>
      </c>
    </row>
    <row r="2595" spans="1:4" x14ac:dyDescent="0.25">
      <c r="A2595" s="4">
        <v>44445</v>
      </c>
      <c r="B2595" t="s">
        <v>12</v>
      </c>
      <c r="C2595" t="s">
        <v>2292</v>
      </c>
      <c r="D2595">
        <v>41978.25</v>
      </c>
    </row>
    <row r="2596" spans="1:4" x14ac:dyDescent="0.25">
      <c r="A2596" s="4">
        <v>44445</v>
      </c>
      <c r="B2596" t="s">
        <v>12</v>
      </c>
      <c r="C2596" t="s">
        <v>2293</v>
      </c>
      <c r="D2596">
        <v>719.9</v>
      </c>
    </row>
    <row r="2597" spans="1:4" x14ac:dyDescent="0.25">
      <c r="A2597" s="4">
        <v>44445</v>
      </c>
      <c r="B2597" t="s">
        <v>12</v>
      </c>
      <c r="C2597" t="s">
        <v>2294</v>
      </c>
      <c r="D2597">
        <v>76800</v>
      </c>
    </row>
    <row r="2598" spans="1:4" x14ac:dyDescent="0.25">
      <c r="A2598" s="4">
        <v>44445</v>
      </c>
      <c r="B2598" t="s">
        <v>12</v>
      </c>
      <c r="C2598" t="s">
        <v>2295</v>
      </c>
      <c r="D2598">
        <v>-124.09</v>
      </c>
    </row>
    <row r="2599" spans="1:4" x14ac:dyDescent="0.25">
      <c r="A2599" s="4">
        <v>44445</v>
      </c>
      <c r="B2599" t="s">
        <v>12</v>
      </c>
      <c r="C2599" t="s">
        <v>2021</v>
      </c>
      <c r="D2599">
        <v>-22.41</v>
      </c>
    </row>
    <row r="2600" spans="1:4" x14ac:dyDescent="0.25">
      <c r="A2600" s="4">
        <v>44445</v>
      </c>
      <c r="B2600" t="s">
        <v>12</v>
      </c>
      <c r="C2600" t="s">
        <v>2296</v>
      </c>
      <c r="D2600">
        <v>-2357.5300000000002</v>
      </c>
    </row>
    <row r="2601" spans="1:4" x14ac:dyDescent="0.25">
      <c r="A2601" s="4">
        <v>44445</v>
      </c>
      <c r="B2601" t="s">
        <v>12</v>
      </c>
      <c r="C2601" t="s">
        <v>2297</v>
      </c>
      <c r="D2601">
        <v>-1654.42</v>
      </c>
    </row>
    <row r="2602" spans="1:4" x14ac:dyDescent="0.25">
      <c r="A2602" s="4">
        <v>44445</v>
      </c>
      <c r="B2602" t="s">
        <v>12</v>
      </c>
      <c r="C2602" t="s">
        <v>19</v>
      </c>
      <c r="D2602">
        <v>-298.67</v>
      </c>
    </row>
    <row r="2603" spans="1:4" x14ac:dyDescent="0.25">
      <c r="A2603" s="4">
        <v>44445</v>
      </c>
      <c r="B2603" t="s">
        <v>12</v>
      </c>
      <c r="C2603" t="s">
        <v>20</v>
      </c>
      <c r="D2603">
        <v>-14933.21</v>
      </c>
    </row>
    <row r="2604" spans="1:4" x14ac:dyDescent="0.25">
      <c r="A2604" s="4">
        <v>44445</v>
      </c>
      <c r="B2604" t="s">
        <v>12</v>
      </c>
      <c r="C2604" t="s">
        <v>21</v>
      </c>
      <c r="D2604">
        <v>-425.59</v>
      </c>
    </row>
    <row r="2605" spans="1:4" x14ac:dyDescent="0.25">
      <c r="A2605" s="4">
        <v>44445</v>
      </c>
      <c r="B2605" t="s">
        <v>12</v>
      </c>
      <c r="C2605" t="s">
        <v>2278</v>
      </c>
      <c r="D2605">
        <v>-82720.570000000007</v>
      </c>
    </row>
    <row r="2606" spans="1:4" x14ac:dyDescent="0.25">
      <c r="A2606" s="4">
        <v>44445</v>
      </c>
      <c r="B2606" t="s">
        <v>12</v>
      </c>
      <c r="C2606" t="s">
        <v>2228</v>
      </c>
      <c r="D2606">
        <v>89816.5</v>
      </c>
    </row>
    <row r="2607" spans="1:4" x14ac:dyDescent="0.25">
      <c r="A2607" s="4">
        <v>44447</v>
      </c>
      <c r="B2607" t="s">
        <v>12</v>
      </c>
      <c r="C2607" t="s">
        <v>2301</v>
      </c>
      <c r="D2607">
        <v>0.74</v>
      </c>
    </row>
    <row r="2608" spans="1:4" x14ac:dyDescent="0.25">
      <c r="A2608" s="4">
        <v>44447</v>
      </c>
      <c r="B2608" t="s">
        <v>12</v>
      </c>
      <c r="C2608" t="s">
        <v>23</v>
      </c>
      <c r="D2608">
        <v>-17965.03</v>
      </c>
    </row>
    <row r="2609" spans="1:4" x14ac:dyDescent="0.25">
      <c r="A2609" s="4">
        <v>44447</v>
      </c>
      <c r="B2609" t="s">
        <v>12</v>
      </c>
      <c r="C2609" t="s">
        <v>2280</v>
      </c>
      <c r="D2609">
        <v>-2016.74</v>
      </c>
    </row>
    <row r="2610" spans="1:4" x14ac:dyDescent="0.25">
      <c r="A2610" s="4">
        <v>44447</v>
      </c>
      <c r="B2610" t="s">
        <v>12</v>
      </c>
      <c r="C2610" t="s">
        <v>16</v>
      </c>
      <c r="D2610">
        <v>-4169.84</v>
      </c>
    </row>
    <row r="2611" spans="1:4" x14ac:dyDescent="0.25">
      <c r="A2611" s="4">
        <v>44447</v>
      </c>
      <c r="B2611" t="s">
        <v>12</v>
      </c>
      <c r="C2611" t="s">
        <v>2281</v>
      </c>
      <c r="D2611">
        <v>-13.74</v>
      </c>
    </row>
    <row r="2612" spans="1:4" x14ac:dyDescent="0.25">
      <c r="A2612" s="4">
        <v>44447</v>
      </c>
      <c r="B2612" t="s">
        <v>12</v>
      </c>
      <c r="C2612" t="s">
        <v>2282</v>
      </c>
      <c r="D2612">
        <v>-459.46</v>
      </c>
    </row>
    <row r="2613" spans="1:4" x14ac:dyDescent="0.25">
      <c r="A2613" s="4">
        <v>44447</v>
      </c>
      <c r="B2613" t="s">
        <v>12</v>
      </c>
      <c r="C2613" t="s">
        <v>2283</v>
      </c>
      <c r="D2613">
        <v>-9.44</v>
      </c>
    </row>
    <row r="2614" spans="1:4" x14ac:dyDescent="0.25">
      <c r="A2614" s="4">
        <v>44447</v>
      </c>
      <c r="B2614" t="s">
        <v>12</v>
      </c>
      <c r="C2614" t="s">
        <v>838</v>
      </c>
      <c r="D2614">
        <v>-790.02</v>
      </c>
    </row>
    <row r="2615" spans="1:4" x14ac:dyDescent="0.25">
      <c r="A2615" s="4">
        <v>44447</v>
      </c>
      <c r="B2615" t="s">
        <v>12</v>
      </c>
      <c r="C2615" t="s">
        <v>2284</v>
      </c>
      <c r="D2615">
        <v>-111.13</v>
      </c>
    </row>
    <row r="2616" spans="1:4" x14ac:dyDescent="0.25">
      <c r="A2616" s="4">
        <v>44447</v>
      </c>
      <c r="B2616" t="s">
        <v>12</v>
      </c>
      <c r="C2616" t="s">
        <v>2239</v>
      </c>
      <c r="D2616">
        <v>245.95</v>
      </c>
    </row>
    <row r="2617" spans="1:4" x14ac:dyDescent="0.25">
      <c r="A2617" s="4">
        <v>44447</v>
      </c>
      <c r="B2617" t="s">
        <v>12</v>
      </c>
      <c r="C2617" t="s">
        <v>2048</v>
      </c>
      <c r="D2617">
        <v>1480.56</v>
      </c>
    </row>
    <row r="2618" spans="1:4" x14ac:dyDescent="0.25">
      <c r="A2618" s="4">
        <v>44447</v>
      </c>
      <c r="B2618" t="s">
        <v>12</v>
      </c>
      <c r="C2618" t="s">
        <v>2298</v>
      </c>
      <c r="D2618">
        <v>32502.92</v>
      </c>
    </row>
    <row r="2619" spans="1:4" x14ac:dyDescent="0.25">
      <c r="A2619" s="4">
        <v>44447</v>
      </c>
      <c r="B2619" t="s">
        <v>12</v>
      </c>
      <c r="C2619" t="s">
        <v>2285</v>
      </c>
      <c r="D2619">
        <v>13857.3</v>
      </c>
    </row>
    <row r="2620" spans="1:4" x14ac:dyDescent="0.25">
      <c r="A2620" s="4">
        <v>44447</v>
      </c>
      <c r="B2620" t="s">
        <v>12</v>
      </c>
      <c r="C2620" t="s">
        <v>2286</v>
      </c>
      <c r="D2620">
        <v>66715.34</v>
      </c>
    </row>
    <row r="2621" spans="1:4" x14ac:dyDescent="0.25">
      <c r="A2621" s="4">
        <v>44447</v>
      </c>
      <c r="B2621" t="s">
        <v>12</v>
      </c>
      <c r="C2621" t="s">
        <v>2289</v>
      </c>
      <c r="D2621">
        <v>43228.87</v>
      </c>
    </row>
    <row r="2622" spans="1:4" x14ac:dyDescent="0.25">
      <c r="A2622" s="4">
        <v>44447</v>
      </c>
      <c r="B2622" t="s">
        <v>12</v>
      </c>
      <c r="C2622" t="s">
        <v>2290</v>
      </c>
      <c r="D2622">
        <v>82040.259999999995</v>
      </c>
    </row>
    <row r="2623" spans="1:4" x14ac:dyDescent="0.25">
      <c r="A2623" s="4">
        <v>44447</v>
      </c>
      <c r="B2623" t="s">
        <v>12</v>
      </c>
      <c r="C2623" t="s">
        <v>2292</v>
      </c>
      <c r="D2623">
        <v>41978.25</v>
      </c>
    </row>
    <row r="2624" spans="1:4" x14ac:dyDescent="0.25">
      <c r="A2624" s="4">
        <v>44447</v>
      </c>
      <c r="B2624" t="s">
        <v>12</v>
      </c>
      <c r="C2624" t="s">
        <v>2293</v>
      </c>
      <c r="D2624">
        <v>719.9</v>
      </c>
    </row>
    <row r="2625" spans="1:4" x14ac:dyDescent="0.25">
      <c r="A2625" s="4">
        <v>44447</v>
      </c>
      <c r="B2625" t="s">
        <v>12</v>
      </c>
      <c r="C2625" t="s">
        <v>2294</v>
      </c>
      <c r="D2625">
        <v>76800</v>
      </c>
    </row>
    <row r="2626" spans="1:4" x14ac:dyDescent="0.25">
      <c r="A2626" s="4">
        <v>44447</v>
      </c>
      <c r="B2626" t="s">
        <v>12</v>
      </c>
      <c r="C2626" t="s">
        <v>2021</v>
      </c>
      <c r="D2626">
        <v>-27.99</v>
      </c>
    </row>
    <row r="2627" spans="1:4" x14ac:dyDescent="0.25">
      <c r="A2627" s="4">
        <v>44447</v>
      </c>
      <c r="B2627" t="s">
        <v>12</v>
      </c>
      <c r="C2627" t="s">
        <v>19</v>
      </c>
      <c r="D2627">
        <v>-373.13</v>
      </c>
    </row>
    <row r="2628" spans="1:4" x14ac:dyDescent="0.25">
      <c r="A2628" s="4">
        <v>44447</v>
      </c>
      <c r="B2628" t="s">
        <v>12</v>
      </c>
      <c r="C2628" t="s">
        <v>20</v>
      </c>
      <c r="D2628">
        <v>-18656.18</v>
      </c>
    </row>
    <row r="2629" spans="1:4" x14ac:dyDescent="0.25">
      <c r="A2629" s="4">
        <v>44447</v>
      </c>
      <c r="B2629" t="s">
        <v>12</v>
      </c>
      <c r="C2629" t="s">
        <v>21</v>
      </c>
      <c r="D2629">
        <v>-531.70000000000005</v>
      </c>
    </row>
    <row r="2630" spans="1:4" x14ac:dyDescent="0.25">
      <c r="A2630" s="4">
        <v>44448</v>
      </c>
      <c r="B2630" t="s">
        <v>12</v>
      </c>
      <c r="C2630" t="s">
        <v>2302</v>
      </c>
      <c r="D2630">
        <v>0.76</v>
      </c>
    </row>
    <row r="2631" spans="1:4" x14ac:dyDescent="0.25">
      <c r="A2631" s="4">
        <v>44448</v>
      </c>
      <c r="B2631" t="s">
        <v>12</v>
      </c>
      <c r="C2631" t="s">
        <v>15</v>
      </c>
      <c r="D2631">
        <v>-15577.2</v>
      </c>
    </row>
    <row r="2632" spans="1:4" x14ac:dyDescent="0.25">
      <c r="A2632" s="4">
        <v>44448</v>
      </c>
      <c r="B2632" t="s">
        <v>12</v>
      </c>
      <c r="C2632" t="s">
        <v>2280</v>
      </c>
      <c r="D2632">
        <v>-2016.74</v>
      </c>
    </row>
    <row r="2633" spans="1:4" x14ac:dyDescent="0.25">
      <c r="A2633" s="4">
        <v>44448</v>
      </c>
      <c r="B2633" t="s">
        <v>12</v>
      </c>
      <c r="C2633" t="s">
        <v>16</v>
      </c>
      <c r="D2633">
        <v>-4202.16</v>
      </c>
    </row>
    <row r="2634" spans="1:4" x14ac:dyDescent="0.25">
      <c r="A2634" s="4">
        <v>44448</v>
      </c>
      <c r="B2634" t="s">
        <v>12</v>
      </c>
      <c r="C2634" t="s">
        <v>2281</v>
      </c>
      <c r="D2634">
        <v>-16.489999999999998</v>
      </c>
    </row>
    <row r="2635" spans="1:4" x14ac:dyDescent="0.25">
      <c r="A2635" s="4">
        <v>44448</v>
      </c>
      <c r="B2635" t="s">
        <v>12</v>
      </c>
      <c r="C2635" t="s">
        <v>2282</v>
      </c>
      <c r="D2635">
        <v>-551.35</v>
      </c>
    </row>
    <row r="2636" spans="1:4" x14ac:dyDescent="0.25">
      <c r="A2636" s="4">
        <v>44448</v>
      </c>
      <c r="B2636" t="s">
        <v>12</v>
      </c>
      <c r="C2636" t="s">
        <v>2283</v>
      </c>
      <c r="D2636">
        <v>-11.32</v>
      </c>
    </row>
    <row r="2637" spans="1:4" x14ac:dyDescent="0.25">
      <c r="A2637" s="4">
        <v>44448</v>
      </c>
      <c r="B2637" t="s">
        <v>12</v>
      </c>
      <c r="C2637" t="s">
        <v>838</v>
      </c>
      <c r="D2637">
        <v>-790.02</v>
      </c>
    </row>
    <row r="2638" spans="1:4" x14ac:dyDescent="0.25">
      <c r="A2638" s="4">
        <v>44448</v>
      </c>
      <c r="B2638" t="s">
        <v>12</v>
      </c>
      <c r="C2638" t="s">
        <v>2284</v>
      </c>
      <c r="D2638">
        <v>-133.36000000000001</v>
      </c>
    </row>
    <row r="2639" spans="1:4" x14ac:dyDescent="0.25">
      <c r="A2639" s="4">
        <v>44448</v>
      </c>
      <c r="B2639" t="s">
        <v>12</v>
      </c>
      <c r="C2639" t="s">
        <v>2239</v>
      </c>
      <c r="D2639">
        <v>230.58</v>
      </c>
    </row>
    <row r="2640" spans="1:4" x14ac:dyDescent="0.25">
      <c r="A2640" s="4">
        <v>44448</v>
      </c>
      <c r="B2640" t="s">
        <v>12</v>
      </c>
      <c r="C2640" t="s">
        <v>2048</v>
      </c>
      <c r="D2640">
        <v>1388.03</v>
      </c>
    </row>
    <row r="2641" spans="1:4" x14ac:dyDescent="0.25">
      <c r="A2641" s="4">
        <v>44448</v>
      </c>
      <c r="B2641" t="s">
        <v>12</v>
      </c>
      <c r="C2641" t="s">
        <v>2303</v>
      </c>
      <c r="D2641">
        <v>4747.7700000000004</v>
      </c>
    </row>
    <row r="2642" spans="1:4" x14ac:dyDescent="0.25">
      <c r="A2642" s="4">
        <v>44448</v>
      </c>
      <c r="B2642" t="s">
        <v>12</v>
      </c>
      <c r="C2642" t="s">
        <v>2285</v>
      </c>
      <c r="D2642">
        <v>13857.3</v>
      </c>
    </row>
    <row r="2643" spans="1:4" x14ac:dyDescent="0.25">
      <c r="A2643" s="4">
        <v>44448</v>
      </c>
      <c r="B2643" t="s">
        <v>12</v>
      </c>
      <c r="C2643" t="s">
        <v>2304</v>
      </c>
      <c r="D2643">
        <v>33252.94</v>
      </c>
    </row>
    <row r="2644" spans="1:4" x14ac:dyDescent="0.25">
      <c r="A2644" s="4">
        <v>44448</v>
      </c>
      <c r="B2644" t="s">
        <v>12</v>
      </c>
      <c r="C2644" t="s">
        <v>2286</v>
      </c>
      <c r="D2644">
        <v>66715.34</v>
      </c>
    </row>
    <row r="2645" spans="1:4" x14ac:dyDescent="0.25">
      <c r="A2645" s="4">
        <v>44448</v>
      </c>
      <c r="B2645" t="s">
        <v>12</v>
      </c>
      <c r="C2645" t="s">
        <v>2290</v>
      </c>
      <c r="D2645">
        <v>82040.259999999995</v>
      </c>
    </row>
    <row r="2646" spans="1:4" x14ac:dyDescent="0.25">
      <c r="A2646" s="4">
        <v>44448</v>
      </c>
      <c r="B2646" t="s">
        <v>12</v>
      </c>
      <c r="C2646" t="s">
        <v>2305</v>
      </c>
      <c r="D2646">
        <v>55750.1</v>
      </c>
    </row>
    <row r="2647" spans="1:4" x14ac:dyDescent="0.25">
      <c r="A2647" s="4">
        <v>44448</v>
      </c>
      <c r="B2647" t="s">
        <v>12</v>
      </c>
      <c r="C2647" t="s">
        <v>2292</v>
      </c>
      <c r="D2647">
        <v>41978.25</v>
      </c>
    </row>
    <row r="2648" spans="1:4" x14ac:dyDescent="0.25">
      <c r="A2648" s="4">
        <v>44448</v>
      </c>
      <c r="B2648" t="s">
        <v>12</v>
      </c>
      <c r="C2648" t="s">
        <v>2293</v>
      </c>
      <c r="D2648">
        <v>719.9</v>
      </c>
    </row>
    <row r="2649" spans="1:4" x14ac:dyDescent="0.25">
      <c r="A2649" s="4">
        <v>44448</v>
      </c>
      <c r="B2649" t="s">
        <v>12</v>
      </c>
      <c r="C2649" t="s">
        <v>2294</v>
      </c>
      <c r="D2649">
        <v>76800</v>
      </c>
    </row>
    <row r="2650" spans="1:4" x14ac:dyDescent="0.25">
      <c r="A2650" s="4">
        <v>44448</v>
      </c>
      <c r="B2650" t="s">
        <v>12</v>
      </c>
      <c r="C2650" t="s">
        <v>2021</v>
      </c>
      <c r="D2650">
        <v>-33.53</v>
      </c>
    </row>
    <row r="2651" spans="1:4" x14ac:dyDescent="0.25">
      <c r="A2651" s="4">
        <v>44448</v>
      </c>
      <c r="B2651" t="s">
        <v>12</v>
      </c>
      <c r="C2651" t="s">
        <v>19</v>
      </c>
      <c r="D2651">
        <v>-447.06</v>
      </c>
    </row>
    <row r="2652" spans="1:4" x14ac:dyDescent="0.25">
      <c r="A2652" s="4">
        <v>44448</v>
      </c>
      <c r="B2652" t="s">
        <v>12</v>
      </c>
      <c r="C2652" t="s">
        <v>20</v>
      </c>
      <c r="D2652">
        <v>-22352.61</v>
      </c>
    </row>
    <row r="2653" spans="1:4" x14ac:dyDescent="0.25">
      <c r="A2653" s="4">
        <v>44448</v>
      </c>
      <c r="B2653" t="s">
        <v>12</v>
      </c>
      <c r="C2653" t="s">
        <v>21</v>
      </c>
      <c r="D2653">
        <v>-637.04999999999995</v>
      </c>
    </row>
    <row r="2654" spans="1:4" x14ac:dyDescent="0.25">
      <c r="A2654" s="4">
        <v>44449</v>
      </c>
      <c r="B2654" t="s">
        <v>12</v>
      </c>
      <c r="C2654" t="s">
        <v>2302</v>
      </c>
      <c r="D2654">
        <v>0.76</v>
      </c>
    </row>
    <row r="2655" spans="1:4" x14ac:dyDescent="0.25">
      <c r="A2655" s="4">
        <v>44449</v>
      </c>
      <c r="B2655" t="s">
        <v>12</v>
      </c>
      <c r="C2655" t="s">
        <v>2306</v>
      </c>
      <c r="D2655">
        <v>0.76</v>
      </c>
    </row>
    <row r="2656" spans="1:4" x14ac:dyDescent="0.25">
      <c r="A2656" s="4">
        <v>44449</v>
      </c>
      <c r="B2656" t="s">
        <v>12</v>
      </c>
      <c r="C2656" t="s">
        <v>23</v>
      </c>
      <c r="D2656">
        <v>-15577.2</v>
      </c>
    </row>
    <row r="2657" spans="1:4" x14ac:dyDescent="0.25">
      <c r="A2657" s="4">
        <v>44449</v>
      </c>
      <c r="B2657" t="s">
        <v>12</v>
      </c>
      <c r="C2657" t="s">
        <v>15</v>
      </c>
      <c r="D2657">
        <v>-10062.99</v>
      </c>
    </row>
    <row r="2658" spans="1:4" x14ac:dyDescent="0.25">
      <c r="A2658" s="4">
        <v>44449</v>
      </c>
      <c r="B2658" t="s">
        <v>12</v>
      </c>
      <c r="C2658" t="s">
        <v>2280</v>
      </c>
      <c r="D2658">
        <v>-2016.74</v>
      </c>
    </row>
    <row r="2659" spans="1:4" x14ac:dyDescent="0.25">
      <c r="A2659" s="4">
        <v>44449</v>
      </c>
      <c r="B2659" t="s">
        <v>12</v>
      </c>
      <c r="C2659" t="s">
        <v>16</v>
      </c>
      <c r="D2659">
        <v>-4234.49</v>
      </c>
    </row>
    <row r="2660" spans="1:4" x14ac:dyDescent="0.25">
      <c r="A2660" s="4">
        <v>44449</v>
      </c>
      <c r="B2660" t="s">
        <v>12</v>
      </c>
      <c r="C2660" t="s">
        <v>2281</v>
      </c>
      <c r="D2660">
        <v>-19.239999999999998</v>
      </c>
    </row>
    <row r="2661" spans="1:4" x14ac:dyDescent="0.25">
      <c r="A2661" s="4">
        <v>44449</v>
      </c>
      <c r="B2661" t="s">
        <v>12</v>
      </c>
      <c r="C2661" t="s">
        <v>2282</v>
      </c>
      <c r="D2661">
        <v>-643.25</v>
      </c>
    </row>
    <row r="2662" spans="1:4" x14ac:dyDescent="0.25">
      <c r="A2662" s="4">
        <v>44449</v>
      </c>
      <c r="B2662" t="s">
        <v>12</v>
      </c>
      <c r="C2662" t="s">
        <v>2283</v>
      </c>
      <c r="D2662">
        <v>-13.21</v>
      </c>
    </row>
    <row r="2663" spans="1:4" x14ac:dyDescent="0.25">
      <c r="A2663" s="4">
        <v>44449</v>
      </c>
      <c r="B2663" t="s">
        <v>12</v>
      </c>
      <c r="C2663" t="s">
        <v>838</v>
      </c>
      <c r="D2663">
        <v>-790.02</v>
      </c>
    </row>
    <row r="2664" spans="1:4" x14ac:dyDescent="0.25">
      <c r="A2664" s="4">
        <v>44449</v>
      </c>
      <c r="B2664" t="s">
        <v>12</v>
      </c>
      <c r="C2664" t="s">
        <v>2284</v>
      </c>
      <c r="D2664">
        <v>-155.58000000000001</v>
      </c>
    </row>
    <row r="2665" spans="1:4" x14ac:dyDescent="0.25">
      <c r="A2665" s="4">
        <v>44449</v>
      </c>
      <c r="B2665" t="s">
        <v>12</v>
      </c>
      <c r="C2665" t="s">
        <v>2239</v>
      </c>
      <c r="D2665">
        <v>215.21</v>
      </c>
    </row>
    <row r="2666" spans="1:4" x14ac:dyDescent="0.25">
      <c r="A2666" s="4">
        <v>44449</v>
      </c>
      <c r="B2666" t="s">
        <v>12</v>
      </c>
      <c r="C2666" t="s">
        <v>2048</v>
      </c>
      <c r="D2666">
        <v>1295.49</v>
      </c>
    </row>
    <row r="2667" spans="1:4" x14ac:dyDescent="0.25">
      <c r="A2667" s="4">
        <v>44449</v>
      </c>
      <c r="B2667" t="s">
        <v>12</v>
      </c>
      <c r="C2667" t="s">
        <v>2303</v>
      </c>
      <c r="D2667">
        <v>4747.7700000000004</v>
      </c>
    </row>
    <row r="2668" spans="1:4" x14ac:dyDescent="0.25">
      <c r="A2668" s="4">
        <v>44449</v>
      </c>
      <c r="B2668" t="s">
        <v>12</v>
      </c>
      <c r="C2668" t="s">
        <v>2285</v>
      </c>
      <c r="D2668">
        <v>13857.3</v>
      </c>
    </row>
    <row r="2669" spans="1:4" x14ac:dyDescent="0.25">
      <c r="A2669" s="4">
        <v>44449</v>
      </c>
      <c r="B2669" t="s">
        <v>12</v>
      </c>
      <c r="C2669" t="s">
        <v>2304</v>
      </c>
      <c r="D2669">
        <v>33252.94</v>
      </c>
    </row>
    <row r="2670" spans="1:4" x14ac:dyDescent="0.25">
      <c r="A2670" s="4">
        <v>44449</v>
      </c>
      <c r="B2670" t="s">
        <v>12</v>
      </c>
      <c r="C2670" t="s">
        <v>2286</v>
      </c>
      <c r="D2670">
        <v>66715.34</v>
      </c>
    </row>
    <row r="2671" spans="1:4" x14ac:dyDescent="0.25">
      <c r="A2671" s="4">
        <v>44449</v>
      </c>
      <c r="B2671" t="s">
        <v>12</v>
      </c>
      <c r="C2671" t="s">
        <v>2290</v>
      </c>
      <c r="D2671">
        <v>82040.259999999995</v>
      </c>
    </row>
    <row r="2672" spans="1:4" x14ac:dyDescent="0.25">
      <c r="A2672" s="4">
        <v>44449</v>
      </c>
      <c r="B2672" t="s">
        <v>12</v>
      </c>
      <c r="C2672" t="s">
        <v>2305</v>
      </c>
      <c r="D2672">
        <v>55750.1</v>
      </c>
    </row>
    <row r="2673" spans="1:4" x14ac:dyDescent="0.25">
      <c r="A2673" s="4">
        <v>44449</v>
      </c>
      <c r="B2673" t="s">
        <v>12</v>
      </c>
      <c r="C2673" t="s">
        <v>2292</v>
      </c>
      <c r="D2673">
        <v>41978.25</v>
      </c>
    </row>
    <row r="2674" spans="1:4" x14ac:dyDescent="0.25">
      <c r="A2674" s="4">
        <v>44449</v>
      </c>
      <c r="B2674" t="s">
        <v>12</v>
      </c>
      <c r="C2674" t="s">
        <v>2307</v>
      </c>
      <c r="D2674">
        <v>119405</v>
      </c>
    </row>
    <row r="2675" spans="1:4" x14ac:dyDescent="0.25">
      <c r="A2675" s="4">
        <v>44449</v>
      </c>
      <c r="B2675" t="s">
        <v>12</v>
      </c>
      <c r="C2675" t="s">
        <v>2293</v>
      </c>
      <c r="D2675">
        <v>719.9</v>
      </c>
    </row>
    <row r="2676" spans="1:4" x14ac:dyDescent="0.25">
      <c r="A2676" s="4">
        <v>44449</v>
      </c>
      <c r="B2676" t="s">
        <v>12</v>
      </c>
      <c r="C2676" t="s">
        <v>2294</v>
      </c>
      <c r="D2676">
        <v>76800</v>
      </c>
    </row>
    <row r="2677" spans="1:4" x14ac:dyDescent="0.25">
      <c r="A2677" s="4">
        <v>44449</v>
      </c>
      <c r="B2677" t="s">
        <v>12</v>
      </c>
      <c r="C2677" t="s">
        <v>2021</v>
      </c>
      <c r="D2677">
        <v>-39.08</v>
      </c>
    </row>
    <row r="2678" spans="1:4" x14ac:dyDescent="0.25">
      <c r="A2678" s="4">
        <v>44449</v>
      </c>
      <c r="B2678" t="s">
        <v>12</v>
      </c>
      <c r="C2678" t="s">
        <v>19</v>
      </c>
      <c r="D2678">
        <v>-521.03</v>
      </c>
    </row>
    <row r="2679" spans="1:4" x14ac:dyDescent="0.25">
      <c r="A2679" s="4">
        <v>44449</v>
      </c>
      <c r="B2679" t="s">
        <v>12</v>
      </c>
      <c r="C2679" t="s">
        <v>20</v>
      </c>
      <c r="D2679">
        <v>-26050.9</v>
      </c>
    </row>
    <row r="2680" spans="1:4" x14ac:dyDescent="0.25">
      <c r="A2680" s="4">
        <v>44449</v>
      </c>
      <c r="B2680" t="s">
        <v>12</v>
      </c>
      <c r="C2680" t="s">
        <v>21</v>
      </c>
      <c r="D2680">
        <v>-742.45</v>
      </c>
    </row>
    <row r="2681" spans="1:4" x14ac:dyDescent="0.25">
      <c r="A2681" s="4">
        <v>44452</v>
      </c>
      <c r="B2681" t="s">
        <v>12</v>
      </c>
      <c r="C2681" t="s">
        <v>2306</v>
      </c>
      <c r="D2681">
        <v>0.76</v>
      </c>
    </row>
    <row r="2682" spans="1:4" x14ac:dyDescent="0.25">
      <c r="A2682" s="4">
        <v>44452</v>
      </c>
      <c r="B2682" t="s">
        <v>12</v>
      </c>
      <c r="C2682" t="s">
        <v>2308</v>
      </c>
      <c r="D2682">
        <v>0.73</v>
      </c>
    </row>
    <row r="2683" spans="1:4" x14ac:dyDescent="0.25">
      <c r="A2683" s="4">
        <v>44452</v>
      </c>
      <c r="B2683" t="s">
        <v>12</v>
      </c>
      <c r="C2683" t="s">
        <v>23</v>
      </c>
      <c r="D2683">
        <v>-10062.99</v>
      </c>
    </row>
    <row r="2684" spans="1:4" x14ac:dyDescent="0.25">
      <c r="A2684" s="4">
        <v>44452</v>
      </c>
      <c r="B2684" t="s">
        <v>12</v>
      </c>
      <c r="C2684" t="s">
        <v>15</v>
      </c>
      <c r="D2684">
        <v>-20375.43</v>
      </c>
    </row>
    <row r="2685" spans="1:4" x14ac:dyDescent="0.25">
      <c r="A2685" s="4">
        <v>44452</v>
      </c>
      <c r="B2685" t="s">
        <v>12</v>
      </c>
      <c r="C2685" t="s">
        <v>2280</v>
      </c>
      <c r="D2685">
        <v>-1929.74</v>
      </c>
    </row>
    <row r="2686" spans="1:4" x14ac:dyDescent="0.25">
      <c r="A2686" s="4">
        <v>44452</v>
      </c>
      <c r="B2686" t="s">
        <v>12</v>
      </c>
      <c r="C2686" t="s">
        <v>16</v>
      </c>
      <c r="D2686">
        <v>-4266.8100000000004</v>
      </c>
    </row>
    <row r="2687" spans="1:4" x14ac:dyDescent="0.25">
      <c r="A2687" s="4">
        <v>44452</v>
      </c>
      <c r="B2687" t="s">
        <v>12</v>
      </c>
      <c r="C2687" t="s">
        <v>2281</v>
      </c>
      <c r="D2687">
        <v>-21.99</v>
      </c>
    </row>
    <row r="2688" spans="1:4" x14ac:dyDescent="0.25">
      <c r="A2688" s="4">
        <v>44452</v>
      </c>
      <c r="B2688" t="s">
        <v>12</v>
      </c>
      <c r="C2688" t="s">
        <v>2282</v>
      </c>
      <c r="D2688">
        <v>-735.14</v>
      </c>
    </row>
    <row r="2689" spans="1:4" x14ac:dyDescent="0.25">
      <c r="A2689" s="4">
        <v>44452</v>
      </c>
      <c r="B2689" t="s">
        <v>12</v>
      </c>
      <c r="C2689" t="s">
        <v>2283</v>
      </c>
      <c r="D2689">
        <v>-15.1</v>
      </c>
    </row>
    <row r="2690" spans="1:4" x14ac:dyDescent="0.25">
      <c r="A2690" s="4">
        <v>44452</v>
      </c>
      <c r="B2690" t="s">
        <v>12</v>
      </c>
      <c r="C2690" t="s">
        <v>838</v>
      </c>
      <c r="D2690">
        <v>-790.02</v>
      </c>
    </row>
    <row r="2691" spans="1:4" x14ac:dyDescent="0.25">
      <c r="A2691" s="4">
        <v>44452</v>
      </c>
      <c r="B2691" t="s">
        <v>12</v>
      </c>
      <c r="C2691" t="s">
        <v>2284</v>
      </c>
      <c r="D2691">
        <v>-177.81</v>
      </c>
    </row>
    <row r="2692" spans="1:4" x14ac:dyDescent="0.25">
      <c r="A2692" s="4">
        <v>44452</v>
      </c>
      <c r="B2692" t="s">
        <v>12</v>
      </c>
      <c r="C2692" t="s">
        <v>2239</v>
      </c>
      <c r="D2692">
        <v>199.84</v>
      </c>
    </row>
    <row r="2693" spans="1:4" x14ac:dyDescent="0.25">
      <c r="A2693" s="4">
        <v>44452</v>
      </c>
      <c r="B2693" t="s">
        <v>12</v>
      </c>
      <c r="C2693" t="s">
        <v>2048</v>
      </c>
      <c r="D2693">
        <v>1202.96</v>
      </c>
    </row>
    <row r="2694" spans="1:4" x14ac:dyDescent="0.25">
      <c r="A2694" s="4">
        <v>44452</v>
      </c>
      <c r="B2694" t="s">
        <v>12</v>
      </c>
      <c r="C2694" t="s">
        <v>2303</v>
      </c>
      <c r="D2694">
        <v>4747.7700000000004</v>
      </c>
    </row>
    <row r="2695" spans="1:4" x14ac:dyDescent="0.25">
      <c r="A2695" s="4">
        <v>44452</v>
      </c>
      <c r="B2695" t="s">
        <v>12</v>
      </c>
      <c r="C2695" t="s">
        <v>2285</v>
      </c>
      <c r="D2695">
        <v>13857.3</v>
      </c>
    </row>
    <row r="2696" spans="1:4" x14ac:dyDescent="0.25">
      <c r="A2696" s="4">
        <v>44452</v>
      </c>
      <c r="B2696" t="s">
        <v>12</v>
      </c>
      <c r="C2696" t="s">
        <v>2304</v>
      </c>
      <c r="D2696">
        <v>33252.94</v>
      </c>
    </row>
    <row r="2697" spans="1:4" x14ac:dyDescent="0.25">
      <c r="A2697" s="4">
        <v>44452</v>
      </c>
      <c r="B2697" t="s">
        <v>12</v>
      </c>
      <c r="C2697" t="s">
        <v>2286</v>
      </c>
      <c r="D2697">
        <v>66715.34</v>
      </c>
    </row>
    <row r="2698" spans="1:4" x14ac:dyDescent="0.25">
      <c r="A2698" s="4">
        <v>44452</v>
      </c>
      <c r="B2698" t="s">
        <v>12</v>
      </c>
      <c r="C2698" t="s">
        <v>2290</v>
      </c>
      <c r="D2698">
        <v>82040.259999999995</v>
      </c>
    </row>
    <row r="2699" spans="1:4" x14ac:dyDescent="0.25">
      <c r="A2699" s="4">
        <v>44452</v>
      </c>
      <c r="B2699" t="s">
        <v>12</v>
      </c>
      <c r="C2699" t="s">
        <v>2305</v>
      </c>
      <c r="D2699">
        <v>55750.1</v>
      </c>
    </row>
    <row r="2700" spans="1:4" x14ac:dyDescent="0.25">
      <c r="A2700" s="4">
        <v>44452</v>
      </c>
      <c r="B2700" t="s">
        <v>12</v>
      </c>
      <c r="C2700" t="s">
        <v>2292</v>
      </c>
      <c r="D2700">
        <v>41978.25</v>
      </c>
    </row>
    <row r="2701" spans="1:4" x14ac:dyDescent="0.25">
      <c r="A2701" s="4">
        <v>44452</v>
      </c>
      <c r="B2701" t="s">
        <v>12</v>
      </c>
      <c r="C2701" t="s">
        <v>2307</v>
      </c>
      <c r="D2701">
        <v>119405</v>
      </c>
    </row>
    <row r="2702" spans="1:4" x14ac:dyDescent="0.25">
      <c r="A2702" s="4">
        <v>44452</v>
      </c>
      <c r="B2702" t="s">
        <v>12</v>
      </c>
      <c r="C2702" t="s">
        <v>2293</v>
      </c>
      <c r="D2702">
        <v>719.9</v>
      </c>
    </row>
    <row r="2703" spans="1:4" x14ac:dyDescent="0.25">
      <c r="A2703" s="4">
        <v>44452</v>
      </c>
      <c r="B2703" t="s">
        <v>12</v>
      </c>
      <c r="C2703" t="s">
        <v>2294</v>
      </c>
      <c r="D2703">
        <v>76800</v>
      </c>
    </row>
    <row r="2704" spans="1:4" x14ac:dyDescent="0.25">
      <c r="A2704" s="4">
        <v>44452</v>
      </c>
      <c r="B2704" t="s">
        <v>12</v>
      </c>
      <c r="C2704" t="s">
        <v>2021</v>
      </c>
      <c r="D2704">
        <v>-44.63</v>
      </c>
    </row>
    <row r="2705" spans="1:4" x14ac:dyDescent="0.25">
      <c r="A2705" s="4">
        <v>44452</v>
      </c>
      <c r="B2705" t="s">
        <v>12</v>
      </c>
      <c r="C2705" t="s">
        <v>19</v>
      </c>
      <c r="D2705">
        <v>-595</v>
      </c>
    </row>
    <row r="2706" spans="1:4" x14ac:dyDescent="0.25">
      <c r="A2706" s="4">
        <v>44452</v>
      </c>
      <c r="B2706" t="s">
        <v>12</v>
      </c>
      <c r="C2706" t="s">
        <v>20</v>
      </c>
      <c r="D2706">
        <v>-29749.279999999999</v>
      </c>
    </row>
    <row r="2707" spans="1:4" x14ac:dyDescent="0.25">
      <c r="A2707" s="4">
        <v>44452</v>
      </c>
      <c r="B2707" t="s">
        <v>12</v>
      </c>
      <c r="C2707" t="s">
        <v>21</v>
      </c>
      <c r="D2707">
        <v>-847.85</v>
      </c>
    </row>
    <row r="2708" spans="1:4" x14ac:dyDescent="0.25">
      <c r="A2708" s="4">
        <v>44453</v>
      </c>
      <c r="B2708" t="s">
        <v>12</v>
      </c>
      <c r="C2708" t="s">
        <v>2308</v>
      </c>
      <c r="D2708">
        <v>0.73</v>
      </c>
    </row>
    <row r="2709" spans="1:4" x14ac:dyDescent="0.25">
      <c r="A2709" s="4">
        <v>44453</v>
      </c>
      <c r="B2709" t="s">
        <v>12</v>
      </c>
      <c r="C2709" t="s">
        <v>2309</v>
      </c>
      <c r="D2709">
        <v>0.61</v>
      </c>
    </row>
    <row r="2710" spans="1:4" x14ac:dyDescent="0.25">
      <c r="A2710" s="4">
        <v>44453</v>
      </c>
      <c r="B2710" t="s">
        <v>12</v>
      </c>
      <c r="C2710" t="s">
        <v>23</v>
      </c>
      <c r="D2710">
        <v>-20375.43</v>
      </c>
    </row>
    <row r="2711" spans="1:4" x14ac:dyDescent="0.25">
      <c r="A2711" s="4">
        <v>44453</v>
      </c>
      <c r="B2711" t="s">
        <v>12</v>
      </c>
      <c r="C2711" t="s">
        <v>15</v>
      </c>
      <c r="D2711">
        <v>-211485.85</v>
      </c>
    </row>
    <row r="2712" spans="1:4" x14ac:dyDescent="0.25">
      <c r="A2712" s="4">
        <v>44453</v>
      </c>
      <c r="B2712" t="s">
        <v>12</v>
      </c>
      <c r="C2712" t="s">
        <v>2280</v>
      </c>
      <c r="D2712">
        <v>-1929.74</v>
      </c>
    </row>
    <row r="2713" spans="1:4" x14ac:dyDescent="0.25">
      <c r="A2713" s="4">
        <v>44453</v>
      </c>
      <c r="B2713" t="s">
        <v>12</v>
      </c>
      <c r="C2713" t="s">
        <v>16</v>
      </c>
      <c r="D2713">
        <v>-4299.1400000000003</v>
      </c>
    </row>
    <row r="2714" spans="1:4" x14ac:dyDescent="0.25">
      <c r="A2714" s="4">
        <v>44453</v>
      </c>
      <c r="B2714" t="s">
        <v>12</v>
      </c>
      <c r="C2714" t="s">
        <v>2281</v>
      </c>
      <c r="D2714">
        <v>-24.74</v>
      </c>
    </row>
    <row r="2715" spans="1:4" x14ac:dyDescent="0.25">
      <c r="A2715" s="4">
        <v>44453</v>
      </c>
      <c r="B2715" t="s">
        <v>12</v>
      </c>
      <c r="C2715" t="s">
        <v>2282</v>
      </c>
      <c r="D2715">
        <v>-827.03</v>
      </c>
    </row>
    <row r="2716" spans="1:4" x14ac:dyDescent="0.25">
      <c r="A2716" s="4">
        <v>44453</v>
      </c>
      <c r="B2716" t="s">
        <v>12</v>
      </c>
      <c r="C2716" t="s">
        <v>2283</v>
      </c>
      <c r="D2716">
        <v>-16.98</v>
      </c>
    </row>
    <row r="2717" spans="1:4" x14ac:dyDescent="0.25">
      <c r="A2717" s="4">
        <v>44453</v>
      </c>
      <c r="B2717" t="s">
        <v>12</v>
      </c>
      <c r="C2717" t="s">
        <v>838</v>
      </c>
      <c r="D2717">
        <v>-790.02</v>
      </c>
    </row>
    <row r="2718" spans="1:4" x14ac:dyDescent="0.25">
      <c r="A2718" s="4">
        <v>44453</v>
      </c>
      <c r="B2718" t="s">
        <v>12</v>
      </c>
      <c r="C2718" t="s">
        <v>2284</v>
      </c>
      <c r="D2718">
        <v>-200.04</v>
      </c>
    </row>
    <row r="2719" spans="1:4" x14ac:dyDescent="0.25">
      <c r="A2719" s="4">
        <v>44453</v>
      </c>
      <c r="B2719" t="s">
        <v>12</v>
      </c>
      <c r="C2719" t="s">
        <v>2239</v>
      </c>
      <c r="D2719">
        <v>184.47</v>
      </c>
    </row>
    <row r="2720" spans="1:4" x14ac:dyDescent="0.25">
      <c r="A2720" s="4">
        <v>44453</v>
      </c>
      <c r="B2720" t="s">
        <v>12</v>
      </c>
      <c r="C2720" t="s">
        <v>2048</v>
      </c>
      <c r="D2720">
        <v>1110.42</v>
      </c>
    </row>
    <row r="2721" spans="1:4" x14ac:dyDescent="0.25">
      <c r="A2721" s="4">
        <v>44453</v>
      </c>
      <c r="B2721" t="s">
        <v>12</v>
      </c>
      <c r="C2721" t="s">
        <v>2303</v>
      </c>
      <c r="D2721">
        <v>4747.7700000000004</v>
      </c>
    </row>
    <row r="2722" spans="1:4" x14ac:dyDescent="0.25">
      <c r="A2722" s="4">
        <v>44453</v>
      </c>
      <c r="B2722" t="s">
        <v>12</v>
      </c>
      <c r="C2722" t="s">
        <v>2285</v>
      </c>
      <c r="D2722">
        <v>13857.3</v>
      </c>
    </row>
    <row r="2723" spans="1:4" x14ac:dyDescent="0.25">
      <c r="A2723" s="4">
        <v>44453</v>
      </c>
      <c r="B2723" t="s">
        <v>12</v>
      </c>
      <c r="C2723" t="s">
        <v>2304</v>
      </c>
      <c r="D2723">
        <v>33252.94</v>
      </c>
    </row>
    <row r="2724" spans="1:4" x14ac:dyDescent="0.25">
      <c r="A2724" s="4">
        <v>44453</v>
      </c>
      <c r="B2724" t="s">
        <v>12</v>
      </c>
      <c r="C2724" t="s">
        <v>2286</v>
      </c>
      <c r="D2724">
        <v>66715.34</v>
      </c>
    </row>
    <row r="2725" spans="1:4" x14ac:dyDescent="0.25">
      <c r="A2725" s="4">
        <v>44453</v>
      </c>
      <c r="B2725" t="s">
        <v>12</v>
      </c>
      <c r="C2725" t="s">
        <v>2290</v>
      </c>
      <c r="D2725">
        <v>82040.259999999995</v>
      </c>
    </row>
    <row r="2726" spans="1:4" x14ac:dyDescent="0.25">
      <c r="A2726" s="4">
        <v>44453</v>
      </c>
      <c r="B2726" t="s">
        <v>12</v>
      </c>
      <c r="C2726" t="s">
        <v>2305</v>
      </c>
      <c r="D2726">
        <v>55750.1</v>
      </c>
    </row>
    <row r="2727" spans="1:4" x14ac:dyDescent="0.25">
      <c r="A2727" s="4">
        <v>44453</v>
      </c>
      <c r="B2727" t="s">
        <v>12</v>
      </c>
      <c r="C2727" t="s">
        <v>2292</v>
      </c>
      <c r="D2727">
        <v>41978.25</v>
      </c>
    </row>
    <row r="2728" spans="1:4" x14ac:dyDescent="0.25">
      <c r="A2728" s="4">
        <v>44453</v>
      </c>
      <c r="B2728" t="s">
        <v>12</v>
      </c>
      <c r="C2728" t="s">
        <v>2310</v>
      </c>
      <c r="D2728">
        <v>186851.96</v>
      </c>
    </row>
    <row r="2729" spans="1:4" x14ac:dyDescent="0.25">
      <c r="A2729" s="4">
        <v>44453</v>
      </c>
      <c r="B2729" t="s">
        <v>12</v>
      </c>
      <c r="C2729" t="s">
        <v>2307</v>
      </c>
      <c r="D2729">
        <v>119405</v>
      </c>
    </row>
    <row r="2730" spans="1:4" x14ac:dyDescent="0.25">
      <c r="A2730" s="4">
        <v>44453</v>
      </c>
      <c r="B2730" t="s">
        <v>12</v>
      </c>
      <c r="C2730" t="s">
        <v>2021</v>
      </c>
      <c r="D2730">
        <v>-50.18</v>
      </c>
    </row>
    <row r="2731" spans="1:4" x14ac:dyDescent="0.25">
      <c r="A2731" s="4">
        <v>44453</v>
      </c>
      <c r="B2731" t="s">
        <v>12</v>
      </c>
      <c r="C2731" t="s">
        <v>19</v>
      </c>
      <c r="D2731">
        <v>-668.97</v>
      </c>
    </row>
    <row r="2732" spans="1:4" x14ac:dyDescent="0.25">
      <c r="A2732" s="4">
        <v>44453</v>
      </c>
      <c r="B2732" t="s">
        <v>12</v>
      </c>
      <c r="C2732" t="s">
        <v>20</v>
      </c>
      <c r="D2732">
        <v>-33447.589999999997</v>
      </c>
    </row>
    <row r="2733" spans="1:4" x14ac:dyDescent="0.25">
      <c r="A2733" s="4">
        <v>44453</v>
      </c>
      <c r="B2733" t="s">
        <v>12</v>
      </c>
      <c r="C2733" t="s">
        <v>21</v>
      </c>
      <c r="D2733">
        <v>-953.25</v>
      </c>
    </row>
    <row r="2734" spans="1:4" x14ac:dyDescent="0.25">
      <c r="A2734" s="4">
        <v>44454</v>
      </c>
      <c r="B2734" t="s">
        <v>12</v>
      </c>
      <c r="C2734" t="s">
        <v>2309</v>
      </c>
      <c r="D2734">
        <v>0.61</v>
      </c>
    </row>
    <row r="2735" spans="1:4" x14ac:dyDescent="0.25">
      <c r="A2735" s="4">
        <v>44454</v>
      </c>
      <c r="B2735" t="s">
        <v>12</v>
      </c>
      <c r="C2735" t="s">
        <v>2311</v>
      </c>
      <c r="D2735">
        <v>0.55000000000000004</v>
      </c>
    </row>
    <row r="2736" spans="1:4" x14ac:dyDescent="0.25">
      <c r="A2736" s="4">
        <v>44454</v>
      </c>
      <c r="B2736" t="s">
        <v>12</v>
      </c>
      <c r="C2736" t="s">
        <v>23</v>
      </c>
      <c r="D2736">
        <v>-211485.85</v>
      </c>
    </row>
    <row r="2737" spans="1:4" x14ac:dyDescent="0.25">
      <c r="A2737" s="4">
        <v>44454</v>
      </c>
      <c r="B2737" t="s">
        <v>12</v>
      </c>
      <c r="C2737" t="s">
        <v>15</v>
      </c>
      <c r="D2737">
        <v>-122170.55</v>
      </c>
    </row>
    <row r="2738" spans="1:4" x14ac:dyDescent="0.25">
      <c r="A2738" s="4">
        <v>44454</v>
      </c>
      <c r="B2738" t="s">
        <v>12</v>
      </c>
      <c r="C2738" t="s">
        <v>2280</v>
      </c>
      <c r="D2738">
        <v>-1929.74</v>
      </c>
    </row>
    <row r="2739" spans="1:4" x14ac:dyDescent="0.25">
      <c r="A2739" s="4">
        <v>44454</v>
      </c>
      <c r="B2739" t="s">
        <v>12</v>
      </c>
      <c r="C2739" t="s">
        <v>16</v>
      </c>
      <c r="D2739">
        <v>-4331.46</v>
      </c>
    </row>
    <row r="2740" spans="1:4" x14ac:dyDescent="0.25">
      <c r="A2740" s="4">
        <v>44454</v>
      </c>
      <c r="B2740" t="s">
        <v>12</v>
      </c>
      <c r="C2740" t="s">
        <v>2281</v>
      </c>
      <c r="D2740">
        <v>-27.49</v>
      </c>
    </row>
    <row r="2741" spans="1:4" x14ac:dyDescent="0.25">
      <c r="A2741" s="4">
        <v>44454</v>
      </c>
      <c r="B2741" t="s">
        <v>12</v>
      </c>
      <c r="C2741" t="s">
        <v>2282</v>
      </c>
      <c r="D2741">
        <v>-918.92</v>
      </c>
    </row>
    <row r="2742" spans="1:4" x14ac:dyDescent="0.25">
      <c r="A2742" s="4">
        <v>44454</v>
      </c>
      <c r="B2742" t="s">
        <v>12</v>
      </c>
      <c r="C2742" t="s">
        <v>2283</v>
      </c>
      <c r="D2742">
        <v>-18.87</v>
      </c>
    </row>
    <row r="2743" spans="1:4" x14ac:dyDescent="0.25">
      <c r="A2743" s="4">
        <v>44454</v>
      </c>
      <c r="B2743" t="s">
        <v>12</v>
      </c>
      <c r="C2743" t="s">
        <v>838</v>
      </c>
      <c r="D2743">
        <v>-790.02</v>
      </c>
    </row>
    <row r="2744" spans="1:4" x14ac:dyDescent="0.25">
      <c r="A2744" s="4">
        <v>44454</v>
      </c>
      <c r="B2744" t="s">
        <v>12</v>
      </c>
      <c r="C2744" t="s">
        <v>2284</v>
      </c>
      <c r="D2744">
        <v>-222.26</v>
      </c>
    </row>
    <row r="2745" spans="1:4" x14ac:dyDescent="0.25">
      <c r="A2745" s="4">
        <v>44454</v>
      </c>
      <c r="B2745" t="s">
        <v>12</v>
      </c>
      <c r="C2745" t="s">
        <v>2239</v>
      </c>
      <c r="D2745">
        <v>169.09</v>
      </c>
    </row>
    <row r="2746" spans="1:4" x14ac:dyDescent="0.25">
      <c r="A2746" s="4">
        <v>44454</v>
      </c>
      <c r="B2746" t="s">
        <v>12</v>
      </c>
      <c r="C2746" t="s">
        <v>2048</v>
      </c>
      <c r="D2746">
        <v>1017.89</v>
      </c>
    </row>
    <row r="2747" spans="1:4" x14ac:dyDescent="0.25">
      <c r="A2747" s="4">
        <v>44454</v>
      </c>
      <c r="B2747" t="s">
        <v>12</v>
      </c>
      <c r="C2747" t="s">
        <v>2286</v>
      </c>
      <c r="D2747">
        <v>66715.34</v>
      </c>
    </row>
    <row r="2748" spans="1:4" x14ac:dyDescent="0.25">
      <c r="A2748" s="4">
        <v>44454</v>
      </c>
      <c r="B2748" t="s">
        <v>12</v>
      </c>
      <c r="C2748" t="s">
        <v>2310</v>
      </c>
      <c r="D2748">
        <v>186851.96</v>
      </c>
    </row>
    <row r="2749" spans="1:4" x14ac:dyDescent="0.25">
      <c r="A2749" s="4">
        <v>44454</v>
      </c>
      <c r="B2749" t="s">
        <v>12</v>
      </c>
      <c r="C2749" t="s">
        <v>2307</v>
      </c>
      <c r="D2749">
        <v>119405</v>
      </c>
    </row>
    <row r="2750" spans="1:4" x14ac:dyDescent="0.25">
      <c r="A2750" s="4">
        <v>44454</v>
      </c>
      <c r="B2750" t="s">
        <v>12</v>
      </c>
      <c r="C2750" t="s">
        <v>2021</v>
      </c>
      <c r="D2750">
        <v>-55.72</v>
      </c>
    </row>
    <row r="2751" spans="1:4" x14ac:dyDescent="0.25">
      <c r="A2751" s="4">
        <v>44454</v>
      </c>
      <c r="B2751" t="s">
        <v>12</v>
      </c>
      <c r="C2751" t="s">
        <v>19</v>
      </c>
      <c r="D2751">
        <v>-742.89</v>
      </c>
    </row>
    <row r="2752" spans="1:4" x14ac:dyDescent="0.25">
      <c r="A2752" s="4">
        <v>44454</v>
      </c>
      <c r="B2752" t="s">
        <v>12</v>
      </c>
      <c r="C2752" t="s">
        <v>20</v>
      </c>
      <c r="D2752">
        <v>-37143.53</v>
      </c>
    </row>
    <row r="2753" spans="1:4" x14ac:dyDescent="0.25">
      <c r="A2753" s="4">
        <v>44454</v>
      </c>
      <c r="B2753" t="s">
        <v>12</v>
      </c>
      <c r="C2753" t="s">
        <v>21</v>
      </c>
      <c r="D2753">
        <v>-1058.5899999999999</v>
      </c>
    </row>
    <row r="2754" spans="1:4" x14ac:dyDescent="0.25">
      <c r="A2754" s="4">
        <v>44455</v>
      </c>
      <c r="B2754" t="s">
        <v>12</v>
      </c>
      <c r="C2754" t="s">
        <v>2311</v>
      </c>
      <c r="D2754">
        <v>0.55000000000000004</v>
      </c>
    </row>
    <row r="2755" spans="1:4" x14ac:dyDescent="0.25">
      <c r="A2755" s="4">
        <v>44455</v>
      </c>
      <c r="B2755" t="s">
        <v>12</v>
      </c>
      <c r="C2755" t="s">
        <v>2312</v>
      </c>
      <c r="D2755">
        <v>0.6</v>
      </c>
    </row>
    <row r="2756" spans="1:4" x14ac:dyDescent="0.25">
      <c r="A2756" s="4">
        <v>44455</v>
      </c>
      <c r="B2756" t="s">
        <v>12</v>
      </c>
      <c r="C2756" t="s">
        <v>23</v>
      </c>
      <c r="D2756">
        <v>-122170.55</v>
      </c>
    </row>
    <row r="2757" spans="1:4" x14ac:dyDescent="0.25">
      <c r="A2757" s="4">
        <v>44455</v>
      </c>
      <c r="B2757" t="s">
        <v>12</v>
      </c>
      <c r="C2757" t="s">
        <v>15</v>
      </c>
      <c r="D2757">
        <v>-223022.46</v>
      </c>
    </row>
    <row r="2758" spans="1:4" x14ac:dyDescent="0.25">
      <c r="A2758" s="4">
        <v>44455</v>
      </c>
      <c r="B2758" t="s">
        <v>12</v>
      </c>
      <c r="C2758" t="s">
        <v>2280</v>
      </c>
      <c r="D2758">
        <v>-1929.74</v>
      </c>
    </row>
    <row r="2759" spans="1:4" x14ac:dyDescent="0.25">
      <c r="A2759" s="4">
        <v>44455</v>
      </c>
      <c r="B2759" t="s">
        <v>12</v>
      </c>
      <c r="C2759" t="s">
        <v>16</v>
      </c>
      <c r="D2759">
        <v>-4363.78</v>
      </c>
    </row>
    <row r="2760" spans="1:4" x14ac:dyDescent="0.25">
      <c r="A2760" s="4">
        <v>44455</v>
      </c>
      <c r="B2760" t="s">
        <v>12</v>
      </c>
      <c r="C2760" t="s">
        <v>2281</v>
      </c>
      <c r="D2760">
        <v>-30.23</v>
      </c>
    </row>
    <row r="2761" spans="1:4" x14ac:dyDescent="0.25">
      <c r="A2761" s="4">
        <v>44455</v>
      </c>
      <c r="B2761" t="s">
        <v>12</v>
      </c>
      <c r="C2761" t="s">
        <v>2282</v>
      </c>
      <c r="D2761">
        <v>-1010.82</v>
      </c>
    </row>
    <row r="2762" spans="1:4" x14ac:dyDescent="0.25">
      <c r="A2762" s="4">
        <v>44455</v>
      </c>
      <c r="B2762" t="s">
        <v>12</v>
      </c>
      <c r="C2762" t="s">
        <v>2283</v>
      </c>
      <c r="D2762">
        <v>-20.76</v>
      </c>
    </row>
    <row r="2763" spans="1:4" x14ac:dyDescent="0.25">
      <c r="A2763" s="4">
        <v>44455</v>
      </c>
      <c r="B2763" t="s">
        <v>12</v>
      </c>
      <c r="C2763" t="s">
        <v>838</v>
      </c>
      <c r="D2763">
        <v>-790.02</v>
      </c>
    </row>
    <row r="2764" spans="1:4" x14ac:dyDescent="0.25">
      <c r="A2764" s="4">
        <v>44455</v>
      </c>
      <c r="B2764" t="s">
        <v>12</v>
      </c>
      <c r="C2764" t="s">
        <v>2284</v>
      </c>
      <c r="D2764">
        <v>-244.49</v>
      </c>
    </row>
    <row r="2765" spans="1:4" x14ac:dyDescent="0.25">
      <c r="A2765" s="4">
        <v>44455</v>
      </c>
      <c r="B2765" t="s">
        <v>12</v>
      </c>
      <c r="C2765" t="s">
        <v>2239</v>
      </c>
      <c r="D2765">
        <v>153.72</v>
      </c>
    </row>
    <row r="2766" spans="1:4" x14ac:dyDescent="0.25">
      <c r="A2766" s="4">
        <v>44455</v>
      </c>
      <c r="B2766" t="s">
        <v>12</v>
      </c>
      <c r="C2766" t="s">
        <v>2048</v>
      </c>
      <c r="D2766">
        <v>925.35</v>
      </c>
    </row>
    <row r="2767" spans="1:4" x14ac:dyDescent="0.25">
      <c r="A2767" s="4">
        <v>44455</v>
      </c>
      <c r="B2767" t="s">
        <v>12</v>
      </c>
      <c r="C2767" t="s">
        <v>2286</v>
      </c>
      <c r="D2767">
        <v>66715.34</v>
      </c>
    </row>
    <row r="2768" spans="1:4" x14ac:dyDescent="0.25">
      <c r="A2768" s="4">
        <v>44455</v>
      </c>
      <c r="B2768" t="s">
        <v>12</v>
      </c>
      <c r="C2768" t="s">
        <v>2310</v>
      </c>
      <c r="D2768">
        <v>186851.96</v>
      </c>
    </row>
    <row r="2769" spans="1:4" x14ac:dyDescent="0.25">
      <c r="A2769" s="4">
        <v>44455</v>
      </c>
      <c r="B2769" t="s">
        <v>12</v>
      </c>
      <c r="C2769" t="s">
        <v>2021</v>
      </c>
      <c r="D2769">
        <v>-61.26</v>
      </c>
    </row>
    <row r="2770" spans="1:4" x14ac:dyDescent="0.25">
      <c r="A2770" s="4">
        <v>44455</v>
      </c>
      <c r="B2770" t="s">
        <v>12</v>
      </c>
      <c r="C2770" t="s">
        <v>19</v>
      </c>
      <c r="D2770">
        <v>-816.81</v>
      </c>
    </row>
    <row r="2771" spans="1:4" x14ac:dyDescent="0.25">
      <c r="A2771" s="4">
        <v>44455</v>
      </c>
      <c r="B2771" t="s">
        <v>12</v>
      </c>
      <c r="C2771" t="s">
        <v>20</v>
      </c>
      <c r="D2771">
        <v>-40839.589999999997</v>
      </c>
    </row>
    <row r="2772" spans="1:4" x14ac:dyDescent="0.25">
      <c r="A2772" s="4">
        <v>44455</v>
      </c>
      <c r="B2772" t="s">
        <v>12</v>
      </c>
      <c r="C2772" t="s">
        <v>21</v>
      </c>
      <c r="D2772">
        <v>-1163.93</v>
      </c>
    </row>
    <row r="2773" spans="1:4" x14ac:dyDescent="0.25">
      <c r="A2773" s="4">
        <v>44456</v>
      </c>
      <c r="B2773" t="s">
        <v>12</v>
      </c>
      <c r="C2773" t="s">
        <v>2312</v>
      </c>
      <c r="D2773">
        <v>0.6</v>
      </c>
    </row>
    <row r="2774" spans="1:4" x14ac:dyDescent="0.25">
      <c r="A2774" s="4">
        <v>44456</v>
      </c>
      <c r="B2774" t="s">
        <v>12</v>
      </c>
      <c r="C2774" t="s">
        <v>23</v>
      </c>
      <c r="D2774">
        <v>-223022.46</v>
      </c>
    </row>
    <row r="2775" spans="1:4" x14ac:dyDescent="0.25">
      <c r="A2775" s="4">
        <v>44456</v>
      </c>
      <c r="B2775" t="s">
        <v>12</v>
      </c>
      <c r="C2775" t="s">
        <v>2280</v>
      </c>
      <c r="D2775">
        <v>-1929.74</v>
      </c>
    </row>
    <row r="2776" spans="1:4" x14ac:dyDescent="0.25">
      <c r="A2776" s="4">
        <v>44456</v>
      </c>
      <c r="B2776" t="s">
        <v>12</v>
      </c>
      <c r="C2776" t="s">
        <v>2313</v>
      </c>
      <c r="D2776">
        <v>-33.549999999999997</v>
      </c>
    </row>
    <row r="2777" spans="1:4" x14ac:dyDescent="0.25">
      <c r="A2777" s="4">
        <v>44456</v>
      </c>
      <c r="B2777" t="s">
        <v>12</v>
      </c>
      <c r="C2777" t="s">
        <v>16</v>
      </c>
      <c r="D2777">
        <v>-4396.1099999999997</v>
      </c>
    </row>
    <row r="2778" spans="1:4" x14ac:dyDescent="0.25">
      <c r="A2778" s="4">
        <v>44456</v>
      </c>
      <c r="B2778" t="s">
        <v>12</v>
      </c>
      <c r="C2778" t="s">
        <v>2281</v>
      </c>
      <c r="D2778">
        <v>-32.979999999999997</v>
      </c>
    </row>
    <row r="2779" spans="1:4" x14ac:dyDescent="0.25">
      <c r="A2779" s="4">
        <v>44456</v>
      </c>
      <c r="B2779" t="s">
        <v>12</v>
      </c>
      <c r="C2779" t="s">
        <v>2282</v>
      </c>
      <c r="D2779">
        <v>-1102.71</v>
      </c>
    </row>
    <row r="2780" spans="1:4" x14ac:dyDescent="0.25">
      <c r="A2780" s="4">
        <v>44456</v>
      </c>
      <c r="B2780" t="s">
        <v>12</v>
      </c>
      <c r="C2780" t="s">
        <v>2283</v>
      </c>
      <c r="D2780">
        <v>-22.65</v>
      </c>
    </row>
    <row r="2781" spans="1:4" x14ac:dyDescent="0.25">
      <c r="A2781" s="4">
        <v>44456</v>
      </c>
      <c r="B2781" t="s">
        <v>12</v>
      </c>
      <c r="C2781" t="s">
        <v>838</v>
      </c>
      <c r="D2781">
        <v>-790.02</v>
      </c>
    </row>
    <row r="2782" spans="1:4" x14ac:dyDescent="0.25">
      <c r="A2782" s="4">
        <v>44456</v>
      </c>
      <c r="B2782" t="s">
        <v>12</v>
      </c>
      <c r="C2782" t="s">
        <v>2284</v>
      </c>
      <c r="D2782">
        <v>-266.70999999999998</v>
      </c>
    </row>
    <row r="2783" spans="1:4" x14ac:dyDescent="0.25">
      <c r="A2783" s="4">
        <v>44456</v>
      </c>
      <c r="B2783" t="s">
        <v>12</v>
      </c>
      <c r="C2783" t="s">
        <v>2239</v>
      </c>
      <c r="D2783">
        <v>138.35</v>
      </c>
    </row>
    <row r="2784" spans="1:4" x14ac:dyDescent="0.25">
      <c r="A2784" s="4">
        <v>44456</v>
      </c>
      <c r="B2784" t="s">
        <v>12</v>
      </c>
      <c r="C2784" t="s">
        <v>2048</v>
      </c>
      <c r="D2784">
        <v>832.82</v>
      </c>
    </row>
    <row r="2785" spans="1:4" x14ac:dyDescent="0.25">
      <c r="A2785" s="4">
        <v>44456</v>
      </c>
      <c r="B2785" t="s">
        <v>12</v>
      </c>
      <c r="C2785" t="s">
        <v>2286</v>
      </c>
      <c r="D2785">
        <v>66715.34</v>
      </c>
    </row>
    <row r="2786" spans="1:4" x14ac:dyDescent="0.25">
      <c r="A2786" s="4">
        <v>44456</v>
      </c>
      <c r="B2786" t="s">
        <v>12</v>
      </c>
      <c r="C2786" t="s">
        <v>2310</v>
      </c>
      <c r="D2786">
        <v>186851.96</v>
      </c>
    </row>
    <row r="2787" spans="1:4" x14ac:dyDescent="0.25">
      <c r="A2787" s="4">
        <v>44456</v>
      </c>
      <c r="B2787" t="s">
        <v>12</v>
      </c>
      <c r="C2787" t="s">
        <v>2021</v>
      </c>
      <c r="D2787">
        <v>-66.8</v>
      </c>
    </row>
    <row r="2788" spans="1:4" x14ac:dyDescent="0.25">
      <c r="A2788" s="4">
        <v>44456</v>
      </c>
      <c r="B2788" t="s">
        <v>12</v>
      </c>
      <c r="C2788" t="s">
        <v>19</v>
      </c>
      <c r="D2788">
        <v>-890.66</v>
      </c>
    </row>
    <row r="2789" spans="1:4" x14ac:dyDescent="0.25">
      <c r="A2789" s="4">
        <v>44456</v>
      </c>
      <c r="B2789" t="s">
        <v>12</v>
      </c>
      <c r="C2789" t="s">
        <v>20</v>
      </c>
      <c r="D2789">
        <v>-44532.24</v>
      </c>
    </row>
    <row r="2790" spans="1:4" x14ac:dyDescent="0.25">
      <c r="A2790" s="4">
        <v>44456</v>
      </c>
      <c r="B2790" t="s">
        <v>12</v>
      </c>
      <c r="C2790" t="s">
        <v>21</v>
      </c>
      <c r="D2790">
        <v>-1269.17</v>
      </c>
    </row>
    <row r="2791" spans="1:4" x14ac:dyDescent="0.25">
      <c r="A2791" s="4">
        <v>44459</v>
      </c>
      <c r="B2791" t="s">
        <v>12</v>
      </c>
      <c r="C2791" t="s">
        <v>2314</v>
      </c>
      <c r="D2791">
        <v>0.72</v>
      </c>
    </row>
    <row r="2792" spans="1:4" x14ac:dyDescent="0.25">
      <c r="A2792" s="4">
        <v>44459</v>
      </c>
      <c r="B2792" t="s">
        <v>12</v>
      </c>
      <c r="C2792" t="s">
        <v>15</v>
      </c>
      <c r="D2792">
        <v>-18879.169999999998</v>
      </c>
    </row>
    <row r="2793" spans="1:4" x14ac:dyDescent="0.25">
      <c r="A2793" s="4">
        <v>44459</v>
      </c>
      <c r="B2793" t="s">
        <v>12</v>
      </c>
      <c r="C2793" t="s">
        <v>2313</v>
      </c>
      <c r="D2793">
        <v>-33.549999999999997</v>
      </c>
    </row>
    <row r="2794" spans="1:4" x14ac:dyDescent="0.25">
      <c r="A2794" s="4">
        <v>44459</v>
      </c>
      <c r="B2794" t="s">
        <v>12</v>
      </c>
      <c r="C2794" t="s">
        <v>16</v>
      </c>
      <c r="D2794">
        <v>-4428.43</v>
      </c>
    </row>
    <row r="2795" spans="1:4" x14ac:dyDescent="0.25">
      <c r="A2795" s="4">
        <v>44459</v>
      </c>
      <c r="B2795" t="s">
        <v>12</v>
      </c>
      <c r="C2795" t="s">
        <v>2281</v>
      </c>
      <c r="D2795">
        <v>-35.729999999999997</v>
      </c>
    </row>
    <row r="2796" spans="1:4" x14ac:dyDescent="0.25">
      <c r="A2796" s="4">
        <v>44459</v>
      </c>
      <c r="B2796" t="s">
        <v>12</v>
      </c>
      <c r="C2796" t="s">
        <v>2282</v>
      </c>
      <c r="D2796">
        <v>-1194.5999999999999</v>
      </c>
    </row>
    <row r="2797" spans="1:4" x14ac:dyDescent="0.25">
      <c r="A2797" s="4">
        <v>44459</v>
      </c>
      <c r="B2797" t="s">
        <v>12</v>
      </c>
      <c r="C2797" t="s">
        <v>2283</v>
      </c>
      <c r="D2797">
        <v>-24.53</v>
      </c>
    </row>
    <row r="2798" spans="1:4" x14ac:dyDescent="0.25">
      <c r="A2798" s="4">
        <v>44459</v>
      </c>
      <c r="B2798" t="s">
        <v>12</v>
      </c>
      <c r="C2798" t="s">
        <v>838</v>
      </c>
      <c r="D2798">
        <v>-790.02</v>
      </c>
    </row>
    <row r="2799" spans="1:4" x14ac:dyDescent="0.25">
      <c r="A2799" s="4">
        <v>44459</v>
      </c>
      <c r="B2799" t="s">
        <v>12</v>
      </c>
      <c r="C2799" t="s">
        <v>2284</v>
      </c>
      <c r="D2799">
        <v>-288.94</v>
      </c>
    </row>
    <row r="2800" spans="1:4" x14ac:dyDescent="0.25">
      <c r="A2800" s="4">
        <v>44459</v>
      </c>
      <c r="B2800" t="s">
        <v>12</v>
      </c>
      <c r="C2800" t="s">
        <v>2239</v>
      </c>
      <c r="D2800">
        <v>122.98</v>
      </c>
    </row>
    <row r="2801" spans="1:4" x14ac:dyDescent="0.25">
      <c r="A2801" s="4">
        <v>44459</v>
      </c>
      <c r="B2801" t="s">
        <v>12</v>
      </c>
      <c r="C2801" t="s">
        <v>2048</v>
      </c>
      <c r="D2801">
        <v>740.28</v>
      </c>
    </row>
    <row r="2802" spans="1:4" x14ac:dyDescent="0.25">
      <c r="A2802" s="4">
        <v>44459</v>
      </c>
      <c r="B2802" t="s">
        <v>12</v>
      </c>
      <c r="C2802" t="s">
        <v>2286</v>
      </c>
      <c r="D2802">
        <v>66715.34</v>
      </c>
    </row>
    <row r="2803" spans="1:4" x14ac:dyDescent="0.25">
      <c r="A2803" s="4">
        <v>44459</v>
      </c>
      <c r="B2803" t="s">
        <v>12</v>
      </c>
      <c r="C2803" t="s">
        <v>2315</v>
      </c>
      <c r="D2803">
        <v>25759.81</v>
      </c>
    </row>
    <row r="2804" spans="1:4" x14ac:dyDescent="0.25">
      <c r="A2804" s="4">
        <v>44459</v>
      </c>
      <c r="B2804" t="s">
        <v>12</v>
      </c>
      <c r="C2804" t="s">
        <v>2021</v>
      </c>
      <c r="D2804">
        <v>-72.349999999999994</v>
      </c>
    </row>
    <row r="2805" spans="1:4" x14ac:dyDescent="0.25">
      <c r="A2805" s="4">
        <v>44459</v>
      </c>
      <c r="B2805" t="s">
        <v>12</v>
      </c>
      <c r="C2805" t="s">
        <v>19</v>
      </c>
      <c r="D2805">
        <v>-964.57</v>
      </c>
    </row>
    <row r="2806" spans="1:4" x14ac:dyDescent="0.25">
      <c r="A2806" s="4">
        <v>44459</v>
      </c>
      <c r="B2806" t="s">
        <v>12</v>
      </c>
      <c r="C2806" t="s">
        <v>20</v>
      </c>
      <c r="D2806">
        <v>-48227.57</v>
      </c>
    </row>
    <row r="2807" spans="1:4" x14ac:dyDescent="0.25">
      <c r="A2807" s="4">
        <v>44459</v>
      </c>
      <c r="B2807" t="s">
        <v>12</v>
      </c>
      <c r="C2807" t="s">
        <v>21</v>
      </c>
      <c r="D2807">
        <v>-1374.48</v>
      </c>
    </row>
    <row r="2808" spans="1:4" x14ac:dyDescent="0.25">
      <c r="A2808" s="4">
        <v>44460</v>
      </c>
      <c r="B2808" t="s">
        <v>12</v>
      </c>
      <c r="C2808" t="s">
        <v>2314</v>
      </c>
      <c r="D2808">
        <v>0.72</v>
      </c>
    </row>
    <row r="2809" spans="1:4" x14ac:dyDescent="0.25">
      <c r="A2809" s="4">
        <v>44460</v>
      </c>
      <c r="B2809" t="s">
        <v>12</v>
      </c>
      <c r="C2809" t="s">
        <v>2316</v>
      </c>
      <c r="D2809">
        <v>0.69</v>
      </c>
    </row>
    <row r="2810" spans="1:4" x14ac:dyDescent="0.25">
      <c r="A2810" s="4">
        <v>44460</v>
      </c>
      <c r="B2810" t="s">
        <v>12</v>
      </c>
      <c r="C2810" t="s">
        <v>836</v>
      </c>
      <c r="D2810">
        <v>333.99</v>
      </c>
    </row>
    <row r="2811" spans="1:4" x14ac:dyDescent="0.25">
      <c r="A2811" s="4">
        <v>44460</v>
      </c>
      <c r="B2811" t="s">
        <v>12</v>
      </c>
      <c r="C2811" t="s">
        <v>23</v>
      </c>
      <c r="D2811">
        <v>-18879.169999999998</v>
      </c>
    </row>
    <row r="2812" spans="1:4" x14ac:dyDescent="0.25">
      <c r="A2812" s="4">
        <v>44460</v>
      </c>
      <c r="B2812" t="s">
        <v>12</v>
      </c>
      <c r="C2812" t="s">
        <v>2313</v>
      </c>
      <c r="D2812">
        <v>-33.549999999999997</v>
      </c>
    </row>
    <row r="2813" spans="1:4" x14ac:dyDescent="0.25">
      <c r="A2813" s="4">
        <v>44460</v>
      </c>
      <c r="B2813" t="s">
        <v>12</v>
      </c>
      <c r="C2813" t="s">
        <v>16</v>
      </c>
      <c r="D2813">
        <v>-4460.76</v>
      </c>
    </row>
    <row r="2814" spans="1:4" x14ac:dyDescent="0.25">
      <c r="A2814" s="4">
        <v>44460</v>
      </c>
      <c r="B2814" t="s">
        <v>12</v>
      </c>
      <c r="C2814" t="s">
        <v>2281</v>
      </c>
      <c r="D2814">
        <v>-38.479999999999997</v>
      </c>
    </row>
    <row r="2815" spans="1:4" x14ac:dyDescent="0.25">
      <c r="A2815" s="4">
        <v>44460</v>
      </c>
      <c r="B2815" t="s">
        <v>12</v>
      </c>
      <c r="C2815" t="s">
        <v>2282</v>
      </c>
      <c r="D2815">
        <v>-1286.49</v>
      </c>
    </row>
    <row r="2816" spans="1:4" x14ac:dyDescent="0.25">
      <c r="A2816" s="4">
        <v>44460</v>
      </c>
      <c r="B2816" t="s">
        <v>12</v>
      </c>
      <c r="C2816" t="s">
        <v>2283</v>
      </c>
      <c r="D2816">
        <v>-26.42</v>
      </c>
    </row>
    <row r="2817" spans="1:4" x14ac:dyDescent="0.25">
      <c r="A2817" s="4">
        <v>44460</v>
      </c>
      <c r="B2817" t="s">
        <v>12</v>
      </c>
      <c r="C2817" t="s">
        <v>838</v>
      </c>
      <c r="D2817">
        <v>-790.02</v>
      </c>
    </row>
    <row r="2818" spans="1:4" x14ac:dyDescent="0.25">
      <c r="A2818" s="4">
        <v>44460</v>
      </c>
      <c r="B2818" t="s">
        <v>12</v>
      </c>
      <c r="C2818" t="s">
        <v>2284</v>
      </c>
      <c r="D2818">
        <v>-311.17</v>
      </c>
    </row>
    <row r="2819" spans="1:4" x14ac:dyDescent="0.25">
      <c r="A2819" s="4">
        <v>44460</v>
      </c>
      <c r="B2819" t="s">
        <v>12</v>
      </c>
      <c r="C2819" t="s">
        <v>2239</v>
      </c>
      <c r="D2819">
        <v>107.6</v>
      </c>
    </row>
    <row r="2820" spans="1:4" x14ac:dyDescent="0.25">
      <c r="A2820" s="4">
        <v>44460</v>
      </c>
      <c r="B2820" t="s">
        <v>12</v>
      </c>
      <c r="C2820" t="s">
        <v>2048</v>
      </c>
      <c r="D2820">
        <v>647.75</v>
      </c>
    </row>
    <row r="2821" spans="1:4" x14ac:dyDescent="0.25">
      <c r="A2821" s="4">
        <v>44460</v>
      </c>
      <c r="B2821" t="s">
        <v>12</v>
      </c>
      <c r="C2821" t="s">
        <v>2286</v>
      </c>
      <c r="D2821">
        <v>66715.34</v>
      </c>
    </row>
    <row r="2822" spans="1:4" x14ac:dyDescent="0.25">
      <c r="A2822" s="4">
        <v>44460</v>
      </c>
      <c r="B2822" t="s">
        <v>12</v>
      </c>
      <c r="C2822" t="s">
        <v>2315</v>
      </c>
      <c r="D2822">
        <v>25759.81</v>
      </c>
    </row>
    <row r="2823" spans="1:4" x14ac:dyDescent="0.25">
      <c r="A2823" s="4">
        <v>44460</v>
      </c>
      <c r="B2823" t="s">
        <v>12</v>
      </c>
      <c r="C2823" t="s">
        <v>2021</v>
      </c>
      <c r="D2823">
        <v>-77.84</v>
      </c>
    </row>
    <row r="2824" spans="1:4" x14ac:dyDescent="0.25">
      <c r="A2824" s="4">
        <v>44460</v>
      </c>
      <c r="B2824" t="s">
        <v>12</v>
      </c>
      <c r="C2824" t="s">
        <v>19</v>
      </c>
      <c r="D2824">
        <v>-1037.82</v>
      </c>
    </row>
    <row r="2825" spans="1:4" x14ac:dyDescent="0.25">
      <c r="A2825" s="4">
        <v>44460</v>
      </c>
      <c r="B2825" t="s">
        <v>12</v>
      </c>
      <c r="C2825" t="s">
        <v>20</v>
      </c>
      <c r="D2825">
        <v>-51890.15</v>
      </c>
    </row>
    <row r="2826" spans="1:4" x14ac:dyDescent="0.25">
      <c r="A2826" s="4">
        <v>44460</v>
      </c>
      <c r="B2826" t="s">
        <v>12</v>
      </c>
      <c r="C2826" t="s">
        <v>21</v>
      </c>
      <c r="D2826">
        <v>-1478.87</v>
      </c>
    </row>
    <row r="2827" spans="1:4" x14ac:dyDescent="0.25">
      <c r="A2827" s="4">
        <v>44460</v>
      </c>
      <c r="B2827" t="s">
        <v>12</v>
      </c>
      <c r="C2827" t="s">
        <v>2227</v>
      </c>
      <c r="D2827">
        <v>15496.28</v>
      </c>
    </row>
    <row r="2828" spans="1:4" x14ac:dyDescent="0.25">
      <c r="A2828" s="4">
        <v>44461</v>
      </c>
      <c r="B2828" t="s">
        <v>12</v>
      </c>
      <c r="C2828" t="s">
        <v>2316</v>
      </c>
      <c r="D2828">
        <v>0.69</v>
      </c>
    </row>
    <row r="2829" spans="1:4" x14ac:dyDescent="0.25">
      <c r="A2829" s="4">
        <v>44461</v>
      </c>
      <c r="B2829" t="s">
        <v>12</v>
      </c>
      <c r="C2829" t="s">
        <v>2317</v>
      </c>
      <c r="D2829">
        <v>0.57999999999999996</v>
      </c>
    </row>
    <row r="2830" spans="1:4" x14ac:dyDescent="0.25">
      <c r="A2830" s="4">
        <v>44461</v>
      </c>
      <c r="B2830" t="s">
        <v>12</v>
      </c>
      <c r="C2830" t="s">
        <v>836</v>
      </c>
      <c r="D2830">
        <v>333.99</v>
      </c>
    </row>
    <row r="2831" spans="1:4" x14ac:dyDescent="0.25">
      <c r="A2831" s="4">
        <v>44461</v>
      </c>
      <c r="B2831" t="s">
        <v>12</v>
      </c>
      <c r="C2831" t="s">
        <v>2313</v>
      </c>
      <c r="D2831">
        <v>-33.549999999999997</v>
      </c>
    </row>
    <row r="2832" spans="1:4" x14ac:dyDescent="0.25">
      <c r="A2832" s="4">
        <v>44461</v>
      </c>
      <c r="B2832" t="s">
        <v>12</v>
      </c>
      <c r="C2832" t="s">
        <v>16</v>
      </c>
      <c r="D2832">
        <v>-4493.08</v>
      </c>
    </row>
    <row r="2833" spans="1:4" x14ac:dyDescent="0.25">
      <c r="A2833" s="4">
        <v>44461</v>
      </c>
      <c r="B2833" t="s">
        <v>12</v>
      </c>
      <c r="C2833" t="s">
        <v>2281</v>
      </c>
      <c r="D2833">
        <v>-41.23</v>
      </c>
    </row>
    <row r="2834" spans="1:4" x14ac:dyDescent="0.25">
      <c r="A2834" s="4">
        <v>44461</v>
      </c>
      <c r="B2834" t="s">
        <v>12</v>
      </c>
      <c r="C2834" t="s">
        <v>2282</v>
      </c>
      <c r="D2834">
        <v>-1378.39</v>
      </c>
    </row>
    <row r="2835" spans="1:4" x14ac:dyDescent="0.25">
      <c r="A2835" s="4">
        <v>44461</v>
      </c>
      <c r="B2835" t="s">
        <v>12</v>
      </c>
      <c r="C2835" t="s">
        <v>2283</v>
      </c>
      <c r="D2835">
        <v>-28.31</v>
      </c>
    </row>
    <row r="2836" spans="1:4" x14ac:dyDescent="0.25">
      <c r="A2836" s="4">
        <v>44461</v>
      </c>
      <c r="B2836" t="s">
        <v>12</v>
      </c>
      <c r="C2836" t="s">
        <v>838</v>
      </c>
      <c r="D2836">
        <v>-790.02</v>
      </c>
    </row>
    <row r="2837" spans="1:4" x14ac:dyDescent="0.25">
      <c r="A2837" s="4">
        <v>44461</v>
      </c>
      <c r="B2837" t="s">
        <v>12</v>
      </c>
      <c r="C2837" t="s">
        <v>2284</v>
      </c>
      <c r="D2837">
        <v>-333.39</v>
      </c>
    </row>
    <row r="2838" spans="1:4" x14ac:dyDescent="0.25">
      <c r="A2838" s="4">
        <v>44461</v>
      </c>
      <c r="B2838" t="s">
        <v>12</v>
      </c>
      <c r="C2838" t="s">
        <v>2239</v>
      </c>
      <c r="D2838">
        <v>92.23</v>
      </c>
    </row>
    <row r="2839" spans="1:4" x14ac:dyDescent="0.25">
      <c r="A2839" s="4">
        <v>44461</v>
      </c>
      <c r="B2839" t="s">
        <v>12</v>
      </c>
      <c r="C2839" t="s">
        <v>2048</v>
      </c>
      <c r="D2839">
        <v>555.21</v>
      </c>
    </row>
    <row r="2840" spans="1:4" x14ac:dyDescent="0.25">
      <c r="A2840" s="4">
        <v>44461</v>
      </c>
      <c r="B2840" t="s">
        <v>12</v>
      </c>
      <c r="C2840" t="s">
        <v>2315</v>
      </c>
      <c r="D2840">
        <v>25759.81</v>
      </c>
    </row>
    <row r="2841" spans="1:4" x14ac:dyDescent="0.25">
      <c r="A2841" s="4">
        <v>44461</v>
      </c>
      <c r="B2841" t="s">
        <v>12</v>
      </c>
      <c r="C2841" t="s">
        <v>2021</v>
      </c>
      <c r="D2841">
        <v>-83.32</v>
      </c>
    </row>
    <row r="2842" spans="1:4" x14ac:dyDescent="0.25">
      <c r="A2842" s="4">
        <v>44461</v>
      </c>
      <c r="B2842" t="s">
        <v>12</v>
      </c>
      <c r="C2842" t="s">
        <v>19</v>
      </c>
      <c r="D2842">
        <v>-1110.94</v>
      </c>
    </row>
    <row r="2843" spans="1:4" x14ac:dyDescent="0.25">
      <c r="A2843" s="4">
        <v>44461</v>
      </c>
      <c r="B2843" t="s">
        <v>12</v>
      </c>
      <c r="C2843" t="s">
        <v>20</v>
      </c>
      <c r="D2843">
        <v>-55546.34</v>
      </c>
    </row>
    <row r="2844" spans="1:4" x14ac:dyDescent="0.25">
      <c r="A2844" s="4">
        <v>44461</v>
      </c>
      <c r="B2844" t="s">
        <v>12</v>
      </c>
      <c r="C2844" t="s">
        <v>21</v>
      </c>
      <c r="D2844">
        <v>-1583.08</v>
      </c>
    </row>
    <row r="2845" spans="1:4" x14ac:dyDescent="0.25">
      <c r="A2845" s="4">
        <v>44461</v>
      </c>
      <c r="B2845" t="s">
        <v>12</v>
      </c>
      <c r="C2845" t="s">
        <v>2228</v>
      </c>
      <c r="D2845">
        <v>15496.28</v>
      </c>
    </row>
    <row r="2846" spans="1:4" x14ac:dyDescent="0.25">
      <c r="A2846" s="4">
        <v>44461</v>
      </c>
      <c r="B2846" t="s">
        <v>12</v>
      </c>
      <c r="C2846" t="s">
        <v>2227</v>
      </c>
      <c r="D2846">
        <v>134922.54</v>
      </c>
    </row>
    <row r="2847" spans="1:4" x14ac:dyDescent="0.25">
      <c r="A2847" s="4">
        <v>44462</v>
      </c>
      <c r="B2847" t="s">
        <v>12</v>
      </c>
      <c r="C2847" t="s">
        <v>2317</v>
      </c>
      <c r="D2847">
        <v>0.57999999999999996</v>
      </c>
    </row>
    <row r="2848" spans="1:4" x14ac:dyDescent="0.25">
      <c r="A2848" s="4">
        <v>44462</v>
      </c>
      <c r="B2848" t="s">
        <v>12</v>
      </c>
      <c r="C2848" t="s">
        <v>2318</v>
      </c>
      <c r="D2848">
        <v>0.57999999999999996</v>
      </c>
    </row>
    <row r="2849" spans="1:4" x14ac:dyDescent="0.25">
      <c r="A2849" s="4">
        <v>44462</v>
      </c>
      <c r="B2849" t="s">
        <v>12</v>
      </c>
      <c r="C2849" t="s">
        <v>836</v>
      </c>
      <c r="D2849">
        <v>333.99</v>
      </c>
    </row>
    <row r="2850" spans="1:4" x14ac:dyDescent="0.25">
      <c r="A2850" s="4">
        <v>44462</v>
      </c>
      <c r="B2850" t="s">
        <v>12</v>
      </c>
      <c r="C2850" t="s">
        <v>2313</v>
      </c>
      <c r="D2850">
        <v>-33.549999999999997</v>
      </c>
    </row>
    <row r="2851" spans="1:4" x14ac:dyDescent="0.25">
      <c r="A2851" s="4">
        <v>44462</v>
      </c>
      <c r="B2851" t="s">
        <v>12</v>
      </c>
      <c r="C2851" t="s">
        <v>16</v>
      </c>
      <c r="D2851">
        <v>-4525.41</v>
      </c>
    </row>
    <row r="2852" spans="1:4" x14ac:dyDescent="0.25">
      <c r="A2852" s="4">
        <v>44462</v>
      </c>
      <c r="B2852" t="s">
        <v>12</v>
      </c>
      <c r="C2852" t="s">
        <v>2281</v>
      </c>
      <c r="D2852">
        <v>-43.98</v>
      </c>
    </row>
    <row r="2853" spans="1:4" x14ac:dyDescent="0.25">
      <c r="A2853" s="4">
        <v>44462</v>
      </c>
      <c r="B2853" t="s">
        <v>12</v>
      </c>
      <c r="C2853" t="s">
        <v>2282</v>
      </c>
      <c r="D2853">
        <v>-1470.28</v>
      </c>
    </row>
    <row r="2854" spans="1:4" x14ac:dyDescent="0.25">
      <c r="A2854" s="4">
        <v>44462</v>
      </c>
      <c r="B2854" t="s">
        <v>12</v>
      </c>
      <c r="C2854" t="s">
        <v>2283</v>
      </c>
      <c r="D2854">
        <v>-30.19</v>
      </c>
    </row>
    <row r="2855" spans="1:4" x14ac:dyDescent="0.25">
      <c r="A2855" s="4">
        <v>44462</v>
      </c>
      <c r="B2855" t="s">
        <v>12</v>
      </c>
      <c r="C2855" t="s">
        <v>838</v>
      </c>
      <c r="D2855">
        <v>-790.02</v>
      </c>
    </row>
    <row r="2856" spans="1:4" x14ac:dyDescent="0.25">
      <c r="A2856" s="4">
        <v>44462</v>
      </c>
      <c r="B2856" t="s">
        <v>12</v>
      </c>
      <c r="C2856" t="s">
        <v>2284</v>
      </c>
      <c r="D2856">
        <v>-355.62</v>
      </c>
    </row>
    <row r="2857" spans="1:4" x14ac:dyDescent="0.25">
      <c r="A2857" s="4">
        <v>44462</v>
      </c>
      <c r="B2857" t="s">
        <v>12</v>
      </c>
      <c r="C2857" t="s">
        <v>2239</v>
      </c>
      <c r="D2857">
        <v>76.86</v>
      </c>
    </row>
    <row r="2858" spans="1:4" x14ac:dyDescent="0.25">
      <c r="A2858" s="4">
        <v>44462</v>
      </c>
      <c r="B2858" t="s">
        <v>12</v>
      </c>
      <c r="C2858" t="s">
        <v>2048</v>
      </c>
      <c r="D2858">
        <v>462.68</v>
      </c>
    </row>
    <row r="2859" spans="1:4" x14ac:dyDescent="0.25">
      <c r="A2859" s="4">
        <v>44462</v>
      </c>
      <c r="B2859" t="s">
        <v>12</v>
      </c>
      <c r="C2859" t="s">
        <v>2315</v>
      </c>
      <c r="D2859">
        <v>25759.81</v>
      </c>
    </row>
    <row r="2860" spans="1:4" x14ac:dyDescent="0.25">
      <c r="A2860" s="4">
        <v>44462</v>
      </c>
      <c r="B2860" t="s">
        <v>12</v>
      </c>
      <c r="C2860" t="s">
        <v>2021</v>
      </c>
      <c r="D2860">
        <v>-88.82</v>
      </c>
    </row>
    <row r="2861" spans="1:4" x14ac:dyDescent="0.25">
      <c r="A2861" s="4">
        <v>44462</v>
      </c>
      <c r="B2861" t="s">
        <v>12</v>
      </c>
      <c r="C2861" t="s">
        <v>19</v>
      </c>
      <c r="D2861">
        <v>-1184.21</v>
      </c>
    </row>
    <row r="2862" spans="1:4" x14ac:dyDescent="0.25">
      <c r="A2862" s="4">
        <v>44462</v>
      </c>
      <c r="B2862" t="s">
        <v>12</v>
      </c>
      <c r="C2862" t="s">
        <v>20</v>
      </c>
      <c r="D2862">
        <v>-59209.760000000002</v>
      </c>
    </row>
    <row r="2863" spans="1:4" x14ac:dyDescent="0.25">
      <c r="A2863" s="4">
        <v>44462</v>
      </c>
      <c r="B2863" t="s">
        <v>12</v>
      </c>
      <c r="C2863" t="s">
        <v>21</v>
      </c>
      <c r="D2863">
        <v>-1687.48</v>
      </c>
    </row>
    <row r="2864" spans="1:4" x14ac:dyDescent="0.25">
      <c r="A2864" s="4">
        <v>44462</v>
      </c>
      <c r="B2864" t="s">
        <v>12</v>
      </c>
      <c r="C2864" t="s">
        <v>2228</v>
      </c>
      <c r="D2864">
        <v>134922.54</v>
      </c>
    </row>
    <row r="2865" spans="1:4" x14ac:dyDescent="0.25">
      <c r="A2865" s="4">
        <v>44462</v>
      </c>
      <c r="B2865" t="s">
        <v>12</v>
      </c>
      <c r="C2865" t="s">
        <v>2227</v>
      </c>
      <c r="D2865">
        <v>83635.72</v>
      </c>
    </row>
    <row r="2866" spans="1:4" x14ac:dyDescent="0.25">
      <c r="A2866" s="4">
        <v>44463</v>
      </c>
      <c r="B2866" t="s">
        <v>12</v>
      </c>
      <c r="C2866" t="s">
        <v>2318</v>
      </c>
      <c r="D2866">
        <v>0.57999999999999996</v>
      </c>
    </row>
    <row r="2867" spans="1:4" x14ac:dyDescent="0.25">
      <c r="A2867" s="4">
        <v>44463</v>
      </c>
      <c r="B2867" t="s">
        <v>12</v>
      </c>
      <c r="C2867" t="s">
        <v>836</v>
      </c>
      <c r="D2867">
        <v>333.99</v>
      </c>
    </row>
    <row r="2868" spans="1:4" x14ac:dyDescent="0.25">
      <c r="A2868" s="4">
        <v>44463</v>
      </c>
      <c r="B2868" t="s">
        <v>12</v>
      </c>
      <c r="C2868" t="s">
        <v>2313</v>
      </c>
      <c r="D2868">
        <v>-33.549999999999997</v>
      </c>
    </row>
    <row r="2869" spans="1:4" x14ac:dyDescent="0.25">
      <c r="A2869" s="4">
        <v>44463</v>
      </c>
      <c r="B2869" t="s">
        <v>12</v>
      </c>
      <c r="C2869" t="s">
        <v>16</v>
      </c>
      <c r="D2869">
        <v>-4557.7299999999996</v>
      </c>
    </row>
    <row r="2870" spans="1:4" x14ac:dyDescent="0.25">
      <c r="A2870" s="4">
        <v>44463</v>
      </c>
      <c r="B2870" t="s">
        <v>12</v>
      </c>
      <c r="C2870" t="s">
        <v>2281</v>
      </c>
      <c r="D2870">
        <v>-46.73</v>
      </c>
    </row>
    <row r="2871" spans="1:4" x14ac:dyDescent="0.25">
      <c r="A2871" s="4">
        <v>44463</v>
      </c>
      <c r="B2871" t="s">
        <v>12</v>
      </c>
      <c r="C2871" t="s">
        <v>2282</v>
      </c>
      <c r="D2871">
        <v>-1562.17</v>
      </c>
    </row>
    <row r="2872" spans="1:4" x14ac:dyDescent="0.25">
      <c r="A2872" s="4">
        <v>44463</v>
      </c>
      <c r="B2872" t="s">
        <v>12</v>
      </c>
      <c r="C2872" t="s">
        <v>2283</v>
      </c>
      <c r="D2872">
        <v>-32.08</v>
      </c>
    </row>
    <row r="2873" spans="1:4" x14ac:dyDescent="0.25">
      <c r="A2873" s="4">
        <v>44463</v>
      </c>
      <c r="B2873" t="s">
        <v>12</v>
      </c>
      <c r="C2873" t="s">
        <v>838</v>
      </c>
      <c r="D2873">
        <v>-790.02</v>
      </c>
    </row>
    <row r="2874" spans="1:4" x14ac:dyDescent="0.25">
      <c r="A2874" s="4">
        <v>44463</v>
      </c>
      <c r="B2874" t="s">
        <v>12</v>
      </c>
      <c r="C2874" t="s">
        <v>2284</v>
      </c>
      <c r="D2874">
        <v>-377.85</v>
      </c>
    </row>
    <row r="2875" spans="1:4" x14ac:dyDescent="0.25">
      <c r="A2875" s="4">
        <v>44463</v>
      </c>
      <c r="B2875" t="s">
        <v>12</v>
      </c>
      <c r="C2875" t="s">
        <v>2239</v>
      </c>
      <c r="D2875">
        <v>61.49</v>
      </c>
    </row>
    <row r="2876" spans="1:4" x14ac:dyDescent="0.25">
      <c r="A2876" s="4">
        <v>44463</v>
      </c>
      <c r="B2876" t="s">
        <v>12</v>
      </c>
      <c r="C2876" t="s">
        <v>2048</v>
      </c>
      <c r="D2876">
        <v>370.14</v>
      </c>
    </row>
    <row r="2877" spans="1:4" x14ac:dyDescent="0.25">
      <c r="A2877" s="4">
        <v>44463</v>
      </c>
      <c r="B2877" t="s">
        <v>12</v>
      </c>
      <c r="C2877" t="s">
        <v>2021</v>
      </c>
      <c r="D2877">
        <v>-94.32</v>
      </c>
    </row>
    <row r="2878" spans="1:4" x14ac:dyDescent="0.25">
      <c r="A2878" s="4">
        <v>44463</v>
      </c>
      <c r="B2878" t="s">
        <v>12</v>
      </c>
      <c r="C2878" t="s">
        <v>19</v>
      </c>
      <c r="D2878">
        <v>-1257.51</v>
      </c>
    </row>
    <row r="2879" spans="1:4" x14ac:dyDescent="0.25">
      <c r="A2879" s="4">
        <v>44463</v>
      </c>
      <c r="B2879" t="s">
        <v>12</v>
      </c>
      <c r="C2879" t="s">
        <v>20</v>
      </c>
      <c r="D2879">
        <v>-62874.71</v>
      </c>
    </row>
    <row r="2880" spans="1:4" x14ac:dyDescent="0.25">
      <c r="A2880" s="4">
        <v>44463</v>
      </c>
      <c r="B2880" t="s">
        <v>12</v>
      </c>
      <c r="C2880" t="s">
        <v>21</v>
      </c>
      <c r="D2880">
        <v>-1791.93</v>
      </c>
    </row>
    <row r="2881" spans="1:4" x14ac:dyDescent="0.25">
      <c r="A2881" s="4">
        <v>44463</v>
      </c>
      <c r="B2881" t="s">
        <v>12</v>
      </c>
      <c r="C2881" t="s">
        <v>2228</v>
      </c>
      <c r="D2881">
        <v>83635.72</v>
      </c>
    </row>
    <row r="2882" spans="1:4" x14ac:dyDescent="0.25">
      <c r="A2882" s="4">
        <v>44463</v>
      </c>
      <c r="B2882" t="s">
        <v>12</v>
      </c>
      <c r="C2882" t="s">
        <v>2227</v>
      </c>
      <c r="D2882">
        <v>138331.64000000001</v>
      </c>
    </row>
    <row r="2883" spans="1:4" x14ac:dyDescent="0.25">
      <c r="A2883" s="4">
        <v>44466</v>
      </c>
      <c r="B2883" t="s">
        <v>12</v>
      </c>
      <c r="C2883" t="s">
        <v>2319</v>
      </c>
      <c r="D2883">
        <v>-1.0900000000000001</v>
      </c>
    </row>
    <row r="2884" spans="1:4" x14ac:dyDescent="0.25">
      <c r="A2884" s="4">
        <v>44466</v>
      </c>
      <c r="B2884" t="s">
        <v>12</v>
      </c>
      <c r="C2884" t="s">
        <v>2320</v>
      </c>
      <c r="D2884">
        <v>0.59</v>
      </c>
    </row>
    <row r="2885" spans="1:4" x14ac:dyDescent="0.25">
      <c r="A2885" s="4">
        <v>44466</v>
      </c>
      <c r="B2885" t="s">
        <v>12</v>
      </c>
      <c r="C2885" t="s">
        <v>16</v>
      </c>
      <c r="D2885">
        <v>-4590.05</v>
      </c>
    </row>
    <row r="2886" spans="1:4" x14ac:dyDescent="0.25">
      <c r="A2886" s="4">
        <v>44466</v>
      </c>
      <c r="B2886" t="s">
        <v>12</v>
      </c>
      <c r="C2886" t="s">
        <v>2281</v>
      </c>
      <c r="D2886">
        <v>-49.47</v>
      </c>
    </row>
    <row r="2887" spans="1:4" x14ac:dyDescent="0.25">
      <c r="A2887" s="4">
        <v>44466</v>
      </c>
      <c r="B2887" t="s">
        <v>12</v>
      </c>
      <c r="C2887" t="s">
        <v>2282</v>
      </c>
      <c r="D2887">
        <v>-1654.06</v>
      </c>
    </row>
    <row r="2888" spans="1:4" x14ac:dyDescent="0.25">
      <c r="A2888" s="4">
        <v>44466</v>
      </c>
      <c r="B2888" t="s">
        <v>12</v>
      </c>
      <c r="C2888" t="s">
        <v>2283</v>
      </c>
      <c r="D2888">
        <v>-33.97</v>
      </c>
    </row>
    <row r="2889" spans="1:4" x14ac:dyDescent="0.25">
      <c r="A2889" s="4">
        <v>44466</v>
      </c>
      <c r="B2889" t="s">
        <v>12</v>
      </c>
      <c r="C2889" t="s">
        <v>2284</v>
      </c>
      <c r="D2889">
        <v>-400.07</v>
      </c>
    </row>
    <row r="2890" spans="1:4" x14ac:dyDescent="0.25">
      <c r="A2890" s="4">
        <v>44466</v>
      </c>
      <c r="B2890" t="s">
        <v>12</v>
      </c>
      <c r="C2890" t="s">
        <v>2239</v>
      </c>
      <c r="D2890">
        <v>46.12</v>
      </c>
    </row>
    <row r="2891" spans="1:4" x14ac:dyDescent="0.25">
      <c r="A2891" s="4">
        <v>44466</v>
      </c>
      <c r="B2891" t="s">
        <v>12</v>
      </c>
      <c r="C2891" t="s">
        <v>2048</v>
      </c>
      <c r="D2891">
        <v>277.61</v>
      </c>
    </row>
    <row r="2892" spans="1:4" x14ac:dyDescent="0.25">
      <c r="A2892" s="4">
        <v>44466</v>
      </c>
      <c r="B2892" t="s">
        <v>12</v>
      </c>
      <c r="C2892" t="s">
        <v>2021</v>
      </c>
      <c r="D2892">
        <v>-99.82</v>
      </c>
    </row>
    <row r="2893" spans="1:4" x14ac:dyDescent="0.25">
      <c r="A2893" s="4">
        <v>44466</v>
      </c>
      <c r="B2893" t="s">
        <v>12</v>
      </c>
      <c r="C2893" t="s">
        <v>19</v>
      </c>
      <c r="D2893">
        <v>-1330.9</v>
      </c>
    </row>
    <row r="2894" spans="1:4" x14ac:dyDescent="0.25">
      <c r="A2894" s="4">
        <v>44466</v>
      </c>
      <c r="B2894" t="s">
        <v>12</v>
      </c>
      <c r="C2894" t="s">
        <v>20</v>
      </c>
      <c r="D2894">
        <v>-66544.42</v>
      </c>
    </row>
    <row r="2895" spans="1:4" x14ac:dyDescent="0.25">
      <c r="A2895" s="4">
        <v>44466</v>
      </c>
      <c r="B2895" t="s">
        <v>12</v>
      </c>
      <c r="C2895" t="s">
        <v>21</v>
      </c>
      <c r="D2895">
        <v>-1896.52</v>
      </c>
    </row>
    <row r="2896" spans="1:4" x14ac:dyDescent="0.25">
      <c r="A2896" s="4">
        <v>44466</v>
      </c>
      <c r="B2896" t="s">
        <v>12</v>
      </c>
      <c r="C2896" t="s">
        <v>2228</v>
      </c>
      <c r="D2896">
        <v>138331.64000000001</v>
      </c>
    </row>
    <row r="2897" spans="1:4" x14ac:dyDescent="0.25">
      <c r="A2897" s="4">
        <v>44466</v>
      </c>
      <c r="B2897" t="s">
        <v>12</v>
      </c>
      <c r="C2897" t="s">
        <v>2227</v>
      </c>
      <c r="D2897">
        <v>60331.22</v>
      </c>
    </row>
    <row r="2898" spans="1:4" x14ac:dyDescent="0.25">
      <c r="A2898" s="4">
        <v>44467</v>
      </c>
      <c r="B2898" t="s">
        <v>12</v>
      </c>
      <c r="C2898" t="s">
        <v>2320</v>
      </c>
      <c r="D2898">
        <v>0.59</v>
      </c>
    </row>
    <row r="2899" spans="1:4" x14ac:dyDescent="0.25">
      <c r="A2899" s="4">
        <v>44467</v>
      </c>
      <c r="B2899" t="s">
        <v>12</v>
      </c>
      <c r="C2899" t="s">
        <v>2321</v>
      </c>
      <c r="D2899">
        <v>0.61</v>
      </c>
    </row>
    <row r="2900" spans="1:4" x14ac:dyDescent="0.25">
      <c r="A2900" s="4">
        <v>44467</v>
      </c>
      <c r="B2900" t="s">
        <v>12</v>
      </c>
      <c r="C2900" t="s">
        <v>16</v>
      </c>
      <c r="D2900">
        <v>-4622.38</v>
      </c>
    </row>
    <row r="2901" spans="1:4" x14ac:dyDescent="0.25">
      <c r="A2901" s="4">
        <v>44467</v>
      </c>
      <c r="B2901" t="s">
        <v>12</v>
      </c>
      <c r="C2901" t="s">
        <v>2281</v>
      </c>
      <c r="D2901">
        <v>-52.22</v>
      </c>
    </row>
    <row r="2902" spans="1:4" x14ac:dyDescent="0.25">
      <c r="A2902" s="4">
        <v>44467</v>
      </c>
      <c r="B2902" t="s">
        <v>12</v>
      </c>
      <c r="C2902" t="s">
        <v>2282</v>
      </c>
      <c r="D2902">
        <v>-1745.96</v>
      </c>
    </row>
    <row r="2903" spans="1:4" x14ac:dyDescent="0.25">
      <c r="A2903" s="4">
        <v>44467</v>
      </c>
      <c r="B2903" t="s">
        <v>12</v>
      </c>
      <c r="C2903" t="s">
        <v>2283</v>
      </c>
      <c r="D2903">
        <v>-35.86</v>
      </c>
    </row>
    <row r="2904" spans="1:4" x14ac:dyDescent="0.25">
      <c r="A2904" s="4">
        <v>44467</v>
      </c>
      <c r="B2904" t="s">
        <v>12</v>
      </c>
      <c r="C2904" t="s">
        <v>2284</v>
      </c>
      <c r="D2904">
        <v>-422.3</v>
      </c>
    </row>
    <row r="2905" spans="1:4" x14ac:dyDescent="0.25">
      <c r="A2905" s="4">
        <v>44467</v>
      </c>
      <c r="B2905" t="s">
        <v>12</v>
      </c>
      <c r="C2905" t="s">
        <v>2239</v>
      </c>
      <c r="D2905">
        <v>30.74</v>
      </c>
    </row>
    <row r="2906" spans="1:4" x14ac:dyDescent="0.25">
      <c r="A2906" s="4">
        <v>44467</v>
      </c>
      <c r="B2906" t="s">
        <v>12</v>
      </c>
      <c r="C2906" t="s">
        <v>2048</v>
      </c>
      <c r="D2906">
        <v>185.07</v>
      </c>
    </row>
    <row r="2907" spans="1:4" x14ac:dyDescent="0.25">
      <c r="A2907" s="4">
        <v>44467</v>
      </c>
      <c r="B2907" t="s">
        <v>12</v>
      </c>
      <c r="C2907" t="s">
        <v>2021</v>
      </c>
      <c r="D2907">
        <v>-105.32</v>
      </c>
    </row>
    <row r="2908" spans="1:4" x14ac:dyDescent="0.25">
      <c r="A2908" s="4">
        <v>44467</v>
      </c>
      <c r="B2908" t="s">
        <v>12</v>
      </c>
      <c r="C2908" t="s">
        <v>19</v>
      </c>
      <c r="D2908">
        <v>-1404.19</v>
      </c>
    </row>
    <row r="2909" spans="1:4" x14ac:dyDescent="0.25">
      <c r="A2909" s="4">
        <v>44467</v>
      </c>
      <c r="B2909" t="s">
        <v>12</v>
      </c>
      <c r="C2909" t="s">
        <v>20</v>
      </c>
      <c r="D2909">
        <v>-70208.88</v>
      </c>
    </row>
    <row r="2910" spans="1:4" x14ac:dyDescent="0.25">
      <c r="A2910" s="4">
        <v>44467</v>
      </c>
      <c r="B2910" t="s">
        <v>12</v>
      </c>
      <c r="C2910" t="s">
        <v>21</v>
      </c>
      <c r="D2910">
        <v>-2000.95</v>
      </c>
    </row>
    <row r="2911" spans="1:4" x14ac:dyDescent="0.25">
      <c r="A2911" s="4">
        <v>44467</v>
      </c>
      <c r="B2911" t="s">
        <v>12</v>
      </c>
      <c r="C2911" t="s">
        <v>2228</v>
      </c>
      <c r="D2911">
        <v>60331.22</v>
      </c>
    </row>
    <row r="2912" spans="1:4" x14ac:dyDescent="0.25">
      <c r="A2912" s="4">
        <v>44467</v>
      </c>
      <c r="B2912" t="s">
        <v>12</v>
      </c>
      <c r="C2912" t="s">
        <v>2227</v>
      </c>
      <c r="D2912">
        <v>16161.29</v>
      </c>
    </row>
    <row r="2913" spans="1:4" x14ac:dyDescent="0.25">
      <c r="A2913" s="4">
        <v>44468</v>
      </c>
      <c r="B2913" t="s">
        <v>12</v>
      </c>
      <c r="C2913" t="s">
        <v>2321</v>
      </c>
      <c r="D2913">
        <v>0.61</v>
      </c>
    </row>
    <row r="2914" spans="1:4" x14ac:dyDescent="0.25">
      <c r="A2914" s="4">
        <v>44468</v>
      </c>
      <c r="B2914" t="s">
        <v>12</v>
      </c>
      <c r="C2914" t="s">
        <v>2322</v>
      </c>
      <c r="D2914">
        <v>0.55000000000000004</v>
      </c>
    </row>
    <row r="2915" spans="1:4" x14ac:dyDescent="0.25">
      <c r="A2915" s="4">
        <v>44468</v>
      </c>
      <c r="B2915" t="s">
        <v>12</v>
      </c>
      <c r="C2915" t="s">
        <v>16</v>
      </c>
      <c r="D2915">
        <v>-4654.7</v>
      </c>
    </row>
    <row r="2916" spans="1:4" x14ac:dyDescent="0.25">
      <c r="A2916" s="4">
        <v>44468</v>
      </c>
      <c r="B2916" t="s">
        <v>12</v>
      </c>
      <c r="C2916" t="s">
        <v>2281</v>
      </c>
      <c r="D2916">
        <v>-54.97</v>
      </c>
    </row>
    <row r="2917" spans="1:4" x14ac:dyDescent="0.25">
      <c r="A2917" s="4">
        <v>44468</v>
      </c>
      <c r="B2917" t="s">
        <v>12</v>
      </c>
      <c r="C2917" t="s">
        <v>2282</v>
      </c>
      <c r="D2917">
        <v>-1837.85</v>
      </c>
    </row>
    <row r="2918" spans="1:4" x14ac:dyDescent="0.25">
      <c r="A2918" s="4">
        <v>44468</v>
      </c>
      <c r="B2918" t="s">
        <v>12</v>
      </c>
      <c r="C2918" t="s">
        <v>2283</v>
      </c>
      <c r="D2918">
        <v>-37.74</v>
      </c>
    </row>
    <row r="2919" spans="1:4" x14ac:dyDescent="0.25">
      <c r="A2919" s="4">
        <v>44468</v>
      </c>
      <c r="B2919" t="s">
        <v>12</v>
      </c>
      <c r="C2919" t="s">
        <v>2284</v>
      </c>
      <c r="D2919">
        <v>-444.52</v>
      </c>
    </row>
    <row r="2920" spans="1:4" x14ac:dyDescent="0.25">
      <c r="A2920" s="4">
        <v>44468</v>
      </c>
      <c r="B2920" t="s">
        <v>12</v>
      </c>
      <c r="C2920" t="s">
        <v>2239</v>
      </c>
      <c r="D2920">
        <v>15.37</v>
      </c>
    </row>
    <row r="2921" spans="1:4" x14ac:dyDescent="0.25">
      <c r="A2921" s="4">
        <v>44468</v>
      </c>
      <c r="B2921" t="s">
        <v>12</v>
      </c>
      <c r="C2921" t="s">
        <v>2048</v>
      </c>
      <c r="D2921">
        <v>92.54</v>
      </c>
    </row>
    <row r="2922" spans="1:4" x14ac:dyDescent="0.25">
      <c r="A2922" s="4">
        <v>44468</v>
      </c>
      <c r="B2922" t="s">
        <v>12</v>
      </c>
      <c r="C2922" t="s">
        <v>2021</v>
      </c>
      <c r="D2922">
        <v>-110.8</v>
      </c>
    </row>
    <row r="2923" spans="1:4" x14ac:dyDescent="0.25">
      <c r="A2923" s="4">
        <v>44468</v>
      </c>
      <c r="B2923" t="s">
        <v>12</v>
      </c>
      <c r="C2923" t="s">
        <v>19</v>
      </c>
      <c r="D2923">
        <v>-1477.22</v>
      </c>
    </row>
    <row r="2924" spans="1:4" x14ac:dyDescent="0.25">
      <c r="A2924" s="4">
        <v>44468</v>
      </c>
      <c r="B2924" t="s">
        <v>12</v>
      </c>
      <c r="C2924" t="s">
        <v>20</v>
      </c>
      <c r="D2924">
        <v>-73860.490000000005</v>
      </c>
    </row>
    <row r="2925" spans="1:4" x14ac:dyDescent="0.25">
      <c r="A2925" s="4">
        <v>44468</v>
      </c>
      <c r="B2925" t="s">
        <v>12</v>
      </c>
      <c r="C2925" t="s">
        <v>21</v>
      </c>
      <c r="D2925">
        <v>-2105.02</v>
      </c>
    </row>
    <row r="2926" spans="1:4" x14ac:dyDescent="0.25">
      <c r="A2926" s="4">
        <v>44468</v>
      </c>
      <c r="B2926" t="s">
        <v>12</v>
      </c>
      <c r="C2926" t="s">
        <v>2228</v>
      </c>
      <c r="D2926">
        <v>16161.29</v>
      </c>
    </row>
    <row r="2927" spans="1:4" x14ac:dyDescent="0.25">
      <c r="A2927" s="4">
        <v>44468</v>
      </c>
      <c r="B2927" t="s">
        <v>12</v>
      </c>
      <c r="C2927" t="s">
        <v>2227</v>
      </c>
      <c r="D2927">
        <v>146303.14000000001</v>
      </c>
    </row>
    <row r="2928" spans="1:4" x14ac:dyDescent="0.25">
      <c r="A2928" s="4">
        <v>44469</v>
      </c>
      <c r="B2928" t="s">
        <v>12</v>
      </c>
      <c r="C2928" t="s">
        <v>2322</v>
      </c>
      <c r="D2928">
        <v>0.55000000000000004</v>
      </c>
    </row>
    <row r="2929" spans="1:4" x14ac:dyDescent="0.25">
      <c r="A2929" s="4">
        <v>44469</v>
      </c>
      <c r="B2929" t="s">
        <v>12</v>
      </c>
      <c r="C2929" t="s">
        <v>2323</v>
      </c>
      <c r="D2929">
        <v>0.55000000000000004</v>
      </c>
    </row>
    <row r="2930" spans="1:4" x14ac:dyDescent="0.25">
      <c r="A2930" s="4">
        <v>44469</v>
      </c>
      <c r="B2930" t="s">
        <v>12</v>
      </c>
      <c r="C2930" t="s">
        <v>16</v>
      </c>
      <c r="D2930">
        <v>-4687.03</v>
      </c>
    </row>
    <row r="2931" spans="1:4" x14ac:dyDescent="0.25">
      <c r="A2931" s="4">
        <v>44469</v>
      </c>
      <c r="B2931" t="s">
        <v>12</v>
      </c>
      <c r="C2931" t="s">
        <v>2281</v>
      </c>
      <c r="D2931">
        <v>-57.72</v>
      </c>
    </row>
    <row r="2932" spans="1:4" x14ac:dyDescent="0.25">
      <c r="A2932" s="4">
        <v>44469</v>
      </c>
      <c r="B2932" t="s">
        <v>12</v>
      </c>
      <c r="C2932" t="s">
        <v>2282</v>
      </c>
      <c r="D2932">
        <v>-1929.74</v>
      </c>
    </row>
    <row r="2933" spans="1:4" x14ac:dyDescent="0.25">
      <c r="A2933" s="4">
        <v>44469</v>
      </c>
      <c r="B2933" t="s">
        <v>12</v>
      </c>
      <c r="C2933" t="s">
        <v>2283</v>
      </c>
      <c r="D2933">
        <v>-39.630000000000003</v>
      </c>
    </row>
    <row r="2934" spans="1:4" x14ac:dyDescent="0.25">
      <c r="A2934" s="4">
        <v>44469</v>
      </c>
      <c r="B2934" t="s">
        <v>12</v>
      </c>
      <c r="C2934" t="s">
        <v>2284</v>
      </c>
      <c r="D2934">
        <v>-466.75</v>
      </c>
    </row>
    <row r="2935" spans="1:4" x14ac:dyDescent="0.25">
      <c r="A2935" s="4">
        <v>44469</v>
      </c>
      <c r="B2935" t="s">
        <v>12</v>
      </c>
      <c r="C2935" t="s">
        <v>2324</v>
      </c>
      <c r="D2935">
        <v>-116.28</v>
      </c>
    </row>
    <row r="2936" spans="1:4" x14ac:dyDescent="0.25">
      <c r="A2936" s="4">
        <v>44469</v>
      </c>
      <c r="B2936" t="s">
        <v>12</v>
      </c>
      <c r="C2936" t="s">
        <v>2325</v>
      </c>
      <c r="D2936">
        <v>-1550.31</v>
      </c>
    </row>
    <row r="2937" spans="1:4" x14ac:dyDescent="0.25">
      <c r="A2937" s="4">
        <v>44469</v>
      </c>
      <c r="B2937" t="s">
        <v>12</v>
      </c>
      <c r="C2937" t="s">
        <v>2326</v>
      </c>
      <c r="D2937">
        <v>-2209.17</v>
      </c>
    </row>
    <row r="2938" spans="1:4" x14ac:dyDescent="0.25">
      <c r="A2938" s="4">
        <v>44469</v>
      </c>
      <c r="B2938" t="s">
        <v>12</v>
      </c>
      <c r="C2938" t="s">
        <v>2327</v>
      </c>
      <c r="D2938">
        <v>-77514.97</v>
      </c>
    </row>
    <row r="2939" spans="1:4" x14ac:dyDescent="0.25">
      <c r="A2939" s="4">
        <v>44469</v>
      </c>
      <c r="B2939" t="s">
        <v>12</v>
      </c>
      <c r="C2939" t="s">
        <v>2228</v>
      </c>
      <c r="D2939">
        <v>146303.14000000001</v>
      </c>
    </row>
    <row r="2940" spans="1:4" x14ac:dyDescent="0.25">
      <c r="A2940" s="4">
        <v>44469</v>
      </c>
      <c r="B2940" t="s">
        <v>12</v>
      </c>
      <c r="C2940" t="s">
        <v>2227</v>
      </c>
      <c r="D2940">
        <v>104738.33</v>
      </c>
    </row>
    <row r="2941" spans="1:4" x14ac:dyDescent="0.25">
      <c r="A2941" s="4">
        <v>44470</v>
      </c>
      <c r="B2941" t="s">
        <v>12</v>
      </c>
      <c r="C2941" t="s">
        <v>2328</v>
      </c>
      <c r="D2941">
        <v>0.67</v>
      </c>
    </row>
    <row r="2942" spans="1:4" x14ac:dyDescent="0.25">
      <c r="A2942" s="4">
        <v>44470</v>
      </c>
      <c r="B2942" t="s">
        <v>12</v>
      </c>
      <c r="C2942" t="s">
        <v>2323</v>
      </c>
      <c r="D2942">
        <v>0.55000000000000004</v>
      </c>
    </row>
    <row r="2943" spans="1:4" x14ac:dyDescent="0.25">
      <c r="A2943" s="4">
        <v>44470</v>
      </c>
      <c r="B2943" t="s">
        <v>12</v>
      </c>
      <c r="C2943" t="s">
        <v>937</v>
      </c>
      <c r="D2943">
        <v>13.32</v>
      </c>
    </row>
    <row r="2944" spans="1:4" x14ac:dyDescent="0.25">
      <c r="A2944" s="4">
        <v>44470</v>
      </c>
      <c r="B2944" t="s">
        <v>12</v>
      </c>
      <c r="C2944" t="s">
        <v>2329</v>
      </c>
      <c r="D2944">
        <v>-1929.74</v>
      </c>
    </row>
    <row r="2945" spans="1:4" x14ac:dyDescent="0.25">
      <c r="A2945" s="4">
        <v>44470</v>
      </c>
      <c r="B2945" t="s">
        <v>12</v>
      </c>
      <c r="C2945" t="s">
        <v>2330</v>
      </c>
      <c r="D2945">
        <v>-39.630000000000003</v>
      </c>
    </row>
    <row r="2946" spans="1:4" x14ac:dyDescent="0.25">
      <c r="A2946" s="4">
        <v>44470</v>
      </c>
      <c r="B2946" t="s">
        <v>12</v>
      </c>
      <c r="C2946" t="s">
        <v>16</v>
      </c>
      <c r="D2946">
        <v>-4719.3500000000004</v>
      </c>
    </row>
    <row r="2947" spans="1:4" x14ac:dyDescent="0.25">
      <c r="A2947" s="4">
        <v>44470</v>
      </c>
      <c r="B2947" t="s">
        <v>12</v>
      </c>
      <c r="C2947" t="s">
        <v>939</v>
      </c>
      <c r="D2947">
        <v>-57.72</v>
      </c>
    </row>
    <row r="2948" spans="1:4" x14ac:dyDescent="0.25">
      <c r="A2948" s="4">
        <v>44470</v>
      </c>
      <c r="B2948" t="s">
        <v>12</v>
      </c>
      <c r="C2948" t="s">
        <v>2331</v>
      </c>
      <c r="D2948">
        <v>-2.11</v>
      </c>
    </row>
    <row r="2949" spans="1:4" x14ac:dyDescent="0.25">
      <c r="A2949" s="4">
        <v>44470</v>
      </c>
      <c r="B2949" t="s">
        <v>12</v>
      </c>
      <c r="C2949" t="s">
        <v>2332</v>
      </c>
      <c r="D2949">
        <v>-96.49</v>
      </c>
    </row>
    <row r="2950" spans="1:4" x14ac:dyDescent="0.25">
      <c r="A2950" s="4">
        <v>44470</v>
      </c>
      <c r="B2950" t="s">
        <v>12</v>
      </c>
      <c r="C2950" t="s">
        <v>2333</v>
      </c>
      <c r="D2950">
        <v>-1.68</v>
      </c>
    </row>
    <row r="2951" spans="1:4" x14ac:dyDescent="0.25">
      <c r="A2951" s="4">
        <v>44470</v>
      </c>
      <c r="B2951" t="s">
        <v>12</v>
      </c>
      <c r="C2951" t="s">
        <v>838</v>
      </c>
      <c r="D2951">
        <v>-466.75</v>
      </c>
    </row>
    <row r="2952" spans="1:4" x14ac:dyDescent="0.25">
      <c r="A2952" s="4">
        <v>44470</v>
      </c>
      <c r="B2952" t="s">
        <v>12</v>
      </c>
      <c r="C2952" t="s">
        <v>2334</v>
      </c>
      <c r="D2952">
        <v>-22.8</v>
      </c>
    </row>
    <row r="2953" spans="1:4" x14ac:dyDescent="0.25">
      <c r="A2953" s="4">
        <v>44470</v>
      </c>
      <c r="B2953" t="s">
        <v>12</v>
      </c>
      <c r="C2953" t="s">
        <v>2335</v>
      </c>
      <c r="D2953">
        <v>-6014.78</v>
      </c>
    </row>
    <row r="2954" spans="1:4" x14ac:dyDescent="0.25">
      <c r="A2954" s="4">
        <v>44470</v>
      </c>
      <c r="B2954" t="s">
        <v>12</v>
      </c>
      <c r="C2954" t="s">
        <v>2048</v>
      </c>
      <c r="D2954">
        <v>5919.31</v>
      </c>
    </row>
    <row r="2955" spans="1:4" x14ac:dyDescent="0.25">
      <c r="A2955" s="4">
        <v>44470</v>
      </c>
      <c r="B2955" t="s">
        <v>12</v>
      </c>
      <c r="C2955" t="s">
        <v>2336</v>
      </c>
      <c r="D2955">
        <v>14473.18</v>
      </c>
    </row>
    <row r="2956" spans="1:4" x14ac:dyDescent="0.25">
      <c r="A2956" s="4">
        <v>44470</v>
      </c>
      <c r="B2956" t="s">
        <v>12</v>
      </c>
      <c r="C2956" t="s">
        <v>2337</v>
      </c>
      <c r="D2956">
        <v>66715.34</v>
      </c>
    </row>
    <row r="2957" spans="1:4" x14ac:dyDescent="0.25">
      <c r="A2957" s="4">
        <v>44470</v>
      </c>
      <c r="B2957" t="s">
        <v>12</v>
      </c>
      <c r="C2957" t="s">
        <v>2338</v>
      </c>
      <c r="D2957">
        <v>80450.720000000001</v>
      </c>
    </row>
    <row r="2958" spans="1:4" x14ac:dyDescent="0.25">
      <c r="A2958" s="4">
        <v>44470</v>
      </c>
      <c r="B2958" t="s">
        <v>12</v>
      </c>
      <c r="C2958" t="s">
        <v>2339</v>
      </c>
      <c r="D2958">
        <v>66940.23</v>
      </c>
    </row>
    <row r="2959" spans="1:4" x14ac:dyDescent="0.25">
      <c r="A2959" s="4">
        <v>44470</v>
      </c>
      <c r="B2959" t="s">
        <v>12</v>
      </c>
      <c r="C2959" t="s">
        <v>2340</v>
      </c>
      <c r="D2959">
        <v>44262.82</v>
      </c>
    </row>
    <row r="2960" spans="1:4" x14ac:dyDescent="0.25">
      <c r="A2960" s="4">
        <v>44470</v>
      </c>
      <c r="B2960" t="s">
        <v>12</v>
      </c>
      <c r="C2960" t="s">
        <v>2341</v>
      </c>
      <c r="D2960">
        <v>82040.259999999995</v>
      </c>
    </row>
    <row r="2961" spans="1:4" x14ac:dyDescent="0.25">
      <c r="A2961" s="4">
        <v>44470</v>
      </c>
      <c r="B2961" t="s">
        <v>12</v>
      </c>
      <c r="C2961" t="s">
        <v>2342</v>
      </c>
      <c r="D2961">
        <v>90155</v>
      </c>
    </row>
    <row r="2962" spans="1:4" x14ac:dyDescent="0.25">
      <c r="A2962" s="4">
        <v>44470</v>
      </c>
      <c r="B2962" t="s">
        <v>12</v>
      </c>
      <c r="C2962" t="s">
        <v>2343</v>
      </c>
      <c r="D2962">
        <v>47575.35</v>
      </c>
    </row>
    <row r="2963" spans="1:4" x14ac:dyDescent="0.25">
      <c r="A2963" s="4">
        <v>44470</v>
      </c>
      <c r="B2963" t="s">
        <v>12</v>
      </c>
      <c r="C2963" t="s">
        <v>2344</v>
      </c>
      <c r="D2963">
        <v>76800</v>
      </c>
    </row>
    <row r="2964" spans="1:4" x14ac:dyDescent="0.25">
      <c r="A2964" s="4">
        <v>44470</v>
      </c>
      <c r="B2964" t="s">
        <v>12</v>
      </c>
      <c r="C2964" t="s">
        <v>2345</v>
      </c>
      <c r="D2964">
        <v>776.24</v>
      </c>
    </row>
    <row r="2965" spans="1:4" x14ac:dyDescent="0.25">
      <c r="A2965" s="4">
        <v>44470</v>
      </c>
      <c r="B2965" t="s">
        <v>12</v>
      </c>
      <c r="C2965" t="s">
        <v>2346</v>
      </c>
      <c r="D2965">
        <v>-116.28</v>
      </c>
    </row>
    <row r="2966" spans="1:4" x14ac:dyDescent="0.25">
      <c r="A2966" s="4">
        <v>44470</v>
      </c>
      <c r="B2966" t="s">
        <v>12</v>
      </c>
      <c r="C2966" t="s">
        <v>2021</v>
      </c>
      <c r="D2966">
        <v>-5.51</v>
      </c>
    </row>
    <row r="2967" spans="1:4" x14ac:dyDescent="0.25">
      <c r="A2967" s="4">
        <v>44470</v>
      </c>
      <c r="B2967" t="s">
        <v>12</v>
      </c>
      <c r="C2967" t="s">
        <v>2347</v>
      </c>
      <c r="D2967">
        <v>-2209.17</v>
      </c>
    </row>
    <row r="2968" spans="1:4" x14ac:dyDescent="0.25">
      <c r="A2968" s="4">
        <v>44470</v>
      </c>
      <c r="B2968" t="s">
        <v>12</v>
      </c>
      <c r="C2968" t="s">
        <v>2348</v>
      </c>
      <c r="D2968">
        <v>-1550.31</v>
      </c>
    </row>
    <row r="2969" spans="1:4" x14ac:dyDescent="0.25">
      <c r="A2969" s="4">
        <v>44470</v>
      </c>
      <c r="B2969" t="s">
        <v>12</v>
      </c>
      <c r="C2969" t="s">
        <v>19</v>
      </c>
      <c r="D2969">
        <v>-73.39</v>
      </c>
    </row>
    <row r="2970" spans="1:4" x14ac:dyDescent="0.25">
      <c r="A2970" s="4">
        <v>44470</v>
      </c>
      <c r="B2970" t="s">
        <v>12</v>
      </c>
      <c r="C2970" t="s">
        <v>20</v>
      </c>
      <c r="D2970">
        <v>-3669.4</v>
      </c>
    </row>
    <row r="2971" spans="1:4" x14ac:dyDescent="0.25">
      <c r="A2971" s="4">
        <v>44470</v>
      </c>
      <c r="B2971" t="s">
        <v>12</v>
      </c>
      <c r="C2971" t="s">
        <v>21</v>
      </c>
      <c r="D2971">
        <v>-104.57</v>
      </c>
    </row>
    <row r="2972" spans="1:4" x14ac:dyDescent="0.25">
      <c r="A2972" s="4">
        <v>44470</v>
      </c>
      <c r="B2972" t="s">
        <v>12</v>
      </c>
      <c r="C2972" t="s">
        <v>2327</v>
      </c>
      <c r="D2972">
        <v>-77514.97</v>
      </c>
    </row>
    <row r="2973" spans="1:4" x14ac:dyDescent="0.25">
      <c r="A2973" s="4">
        <v>44470</v>
      </c>
      <c r="B2973" t="s">
        <v>12</v>
      </c>
      <c r="C2973" t="s">
        <v>2228</v>
      </c>
      <c r="D2973">
        <v>104738.33</v>
      </c>
    </row>
    <row r="2974" spans="1:4" x14ac:dyDescent="0.25">
      <c r="A2974" s="4">
        <v>44470</v>
      </c>
      <c r="B2974" t="s">
        <v>12</v>
      </c>
      <c r="C2974" t="s">
        <v>2227</v>
      </c>
      <c r="D2974">
        <v>44602.54</v>
      </c>
    </row>
    <row r="2975" spans="1:4" x14ac:dyDescent="0.25">
      <c r="A2975" s="4">
        <v>44473</v>
      </c>
      <c r="B2975" t="s">
        <v>12</v>
      </c>
      <c r="C2975" t="s">
        <v>2328</v>
      </c>
      <c r="D2975">
        <v>0.67</v>
      </c>
    </row>
    <row r="2976" spans="1:4" x14ac:dyDescent="0.25">
      <c r="A2976" s="4">
        <v>44473</v>
      </c>
      <c r="B2976" t="s">
        <v>12</v>
      </c>
      <c r="C2976" t="s">
        <v>2349</v>
      </c>
      <c r="D2976">
        <v>0.18</v>
      </c>
    </row>
    <row r="2977" spans="1:4" x14ac:dyDescent="0.25">
      <c r="A2977" s="4">
        <v>44473</v>
      </c>
      <c r="B2977" t="s">
        <v>12</v>
      </c>
      <c r="C2977" t="s">
        <v>937</v>
      </c>
      <c r="D2977">
        <v>13.32</v>
      </c>
    </row>
    <row r="2978" spans="1:4" x14ac:dyDescent="0.25">
      <c r="A2978" s="4">
        <v>44473</v>
      </c>
      <c r="B2978" t="s">
        <v>12</v>
      </c>
      <c r="C2978" t="s">
        <v>2329</v>
      </c>
      <c r="D2978">
        <v>-1929.74</v>
      </c>
    </row>
    <row r="2979" spans="1:4" x14ac:dyDescent="0.25">
      <c r="A2979" s="4">
        <v>44473</v>
      </c>
      <c r="B2979" t="s">
        <v>12</v>
      </c>
      <c r="C2979" t="s">
        <v>2330</v>
      </c>
      <c r="D2979">
        <v>-39.630000000000003</v>
      </c>
    </row>
    <row r="2980" spans="1:4" x14ac:dyDescent="0.25">
      <c r="A2980" s="4">
        <v>44473</v>
      </c>
      <c r="B2980" t="s">
        <v>12</v>
      </c>
      <c r="C2980" t="s">
        <v>16</v>
      </c>
      <c r="D2980">
        <v>-4751.68</v>
      </c>
    </row>
    <row r="2981" spans="1:4" x14ac:dyDescent="0.25">
      <c r="A2981" s="4">
        <v>44473</v>
      </c>
      <c r="B2981" t="s">
        <v>12</v>
      </c>
      <c r="C2981" t="s">
        <v>939</v>
      </c>
      <c r="D2981">
        <v>-57.72</v>
      </c>
    </row>
    <row r="2982" spans="1:4" x14ac:dyDescent="0.25">
      <c r="A2982" s="4">
        <v>44473</v>
      </c>
      <c r="B2982" t="s">
        <v>12</v>
      </c>
      <c r="C2982" t="s">
        <v>2331</v>
      </c>
      <c r="D2982">
        <v>-4.2300000000000004</v>
      </c>
    </row>
    <row r="2983" spans="1:4" x14ac:dyDescent="0.25">
      <c r="A2983" s="4">
        <v>44473</v>
      </c>
      <c r="B2983" t="s">
        <v>12</v>
      </c>
      <c r="C2983" t="s">
        <v>2332</v>
      </c>
      <c r="D2983">
        <v>-192.97</v>
      </c>
    </row>
    <row r="2984" spans="1:4" x14ac:dyDescent="0.25">
      <c r="A2984" s="4">
        <v>44473</v>
      </c>
      <c r="B2984" t="s">
        <v>12</v>
      </c>
      <c r="C2984" t="s">
        <v>2333</v>
      </c>
      <c r="D2984">
        <v>-3.36</v>
      </c>
    </row>
    <row r="2985" spans="1:4" x14ac:dyDescent="0.25">
      <c r="A2985" s="4">
        <v>44473</v>
      </c>
      <c r="B2985" t="s">
        <v>12</v>
      </c>
      <c r="C2985" t="s">
        <v>838</v>
      </c>
      <c r="D2985">
        <v>-466.75</v>
      </c>
    </row>
    <row r="2986" spans="1:4" x14ac:dyDescent="0.25">
      <c r="A2986" s="4">
        <v>44473</v>
      </c>
      <c r="B2986" t="s">
        <v>12</v>
      </c>
      <c r="C2986" t="s">
        <v>2334</v>
      </c>
      <c r="D2986">
        <v>-45.6</v>
      </c>
    </row>
    <row r="2987" spans="1:4" x14ac:dyDescent="0.25">
      <c r="A2987" s="4">
        <v>44473</v>
      </c>
      <c r="B2987" t="s">
        <v>12</v>
      </c>
      <c r="C2987" t="s">
        <v>2350</v>
      </c>
      <c r="D2987">
        <v>-661</v>
      </c>
    </row>
    <row r="2988" spans="1:4" x14ac:dyDescent="0.25">
      <c r="A2988" s="4">
        <v>44473</v>
      </c>
      <c r="B2988" t="s">
        <v>12</v>
      </c>
      <c r="C2988" t="s">
        <v>2335</v>
      </c>
      <c r="D2988">
        <v>-6014.78</v>
      </c>
    </row>
    <row r="2989" spans="1:4" x14ac:dyDescent="0.25">
      <c r="A2989" s="4">
        <v>44473</v>
      </c>
      <c r="B2989" t="s">
        <v>12</v>
      </c>
      <c r="C2989" t="s">
        <v>2351</v>
      </c>
      <c r="D2989">
        <v>627.95000000000005</v>
      </c>
    </row>
    <row r="2990" spans="1:4" x14ac:dyDescent="0.25">
      <c r="A2990" s="4">
        <v>44473</v>
      </c>
      <c r="B2990" t="s">
        <v>12</v>
      </c>
      <c r="C2990" t="s">
        <v>2048</v>
      </c>
      <c r="D2990">
        <v>5823.83</v>
      </c>
    </row>
    <row r="2991" spans="1:4" x14ac:dyDescent="0.25">
      <c r="A2991" s="4">
        <v>44473</v>
      </c>
      <c r="B2991" t="s">
        <v>12</v>
      </c>
      <c r="C2991" t="s">
        <v>2352</v>
      </c>
      <c r="D2991">
        <v>32075.25</v>
      </c>
    </row>
    <row r="2992" spans="1:4" x14ac:dyDescent="0.25">
      <c r="A2992" s="4">
        <v>44473</v>
      </c>
      <c r="B2992" t="s">
        <v>12</v>
      </c>
      <c r="C2992" t="s">
        <v>2336</v>
      </c>
      <c r="D2992">
        <v>14473.18</v>
      </c>
    </row>
    <row r="2993" spans="1:4" x14ac:dyDescent="0.25">
      <c r="A2993" s="4">
        <v>44473</v>
      </c>
      <c r="B2993" t="s">
        <v>12</v>
      </c>
      <c r="C2993" t="s">
        <v>2337</v>
      </c>
      <c r="D2993">
        <v>66715.34</v>
      </c>
    </row>
    <row r="2994" spans="1:4" x14ac:dyDescent="0.25">
      <c r="A2994" s="4">
        <v>44473</v>
      </c>
      <c r="B2994" t="s">
        <v>12</v>
      </c>
      <c r="C2994" t="s">
        <v>2338</v>
      </c>
      <c r="D2994">
        <v>80450.720000000001</v>
      </c>
    </row>
    <row r="2995" spans="1:4" x14ac:dyDescent="0.25">
      <c r="A2995" s="4">
        <v>44473</v>
      </c>
      <c r="B2995" t="s">
        <v>12</v>
      </c>
      <c r="C2995" t="s">
        <v>2339</v>
      </c>
      <c r="D2995">
        <v>66940.23</v>
      </c>
    </row>
    <row r="2996" spans="1:4" x14ac:dyDescent="0.25">
      <c r="A2996" s="4">
        <v>44473</v>
      </c>
      <c r="B2996" t="s">
        <v>12</v>
      </c>
      <c r="C2996" t="s">
        <v>2340</v>
      </c>
      <c r="D2996">
        <v>44262.82</v>
      </c>
    </row>
    <row r="2997" spans="1:4" x14ac:dyDescent="0.25">
      <c r="A2997" s="4">
        <v>44473</v>
      </c>
      <c r="B2997" t="s">
        <v>12</v>
      </c>
      <c r="C2997" t="s">
        <v>2341</v>
      </c>
      <c r="D2997">
        <v>82040.259999999995</v>
      </c>
    </row>
    <row r="2998" spans="1:4" x14ac:dyDescent="0.25">
      <c r="A2998" s="4">
        <v>44473</v>
      </c>
      <c r="B2998" t="s">
        <v>12</v>
      </c>
      <c r="C2998" t="s">
        <v>2342</v>
      </c>
      <c r="D2998">
        <v>90155</v>
      </c>
    </row>
    <row r="2999" spans="1:4" x14ac:dyDescent="0.25">
      <c r="A2999" s="4">
        <v>44473</v>
      </c>
      <c r="B2999" t="s">
        <v>12</v>
      </c>
      <c r="C2999" t="s">
        <v>2343</v>
      </c>
      <c r="D2999">
        <v>47575.35</v>
      </c>
    </row>
    <row r="3000" spans="1:4" x14ac:dyDescent="0.25">
      <c r="A3000" s="4">
        <v>44473</v>
      </c>
      <c r="B3000" t="s">
        <v>12</v>
      </c>
      <c r="C3000" t="s">
        <v>2344</v>
      </c>
      <c r="D3000">
        <v>76800</v>
      </c>
    </row>
    <row r="3001" spans="1:4" x14ac:dyDescent="0.25">
      <c r="A3001" s="4">
        <v>44473</v>
      </c>
      <c r="B3001" t="s">
        <v>12</v>
      </c>
      <c r="C3001" t="s">
        <v>2345</v>
      </c>
      <c r="D3001">
        <v>776.24</v>
      </c>
    </row>
    <row r="3002" spans="1:4" x14ac:dyDescent="0.25">
      <c r="A3002" s="4">
        <v>44473</v>
      </c>
      <c r="B3002" t="s">
        <v>12</v>
      </c>
      <c r="C3002" t="s">
        <v>2346</v>
      </c>
      <c r="D3002">
        <v>-116.28</v>
      </c>
    </row>
    <row r="3003" spans="1:4" x14ac:dyDescent="0.25">
      <c r="A3003" s="4">
        <v>44473</v>
      </c>
      <c r="B3003" t="s">
        <v>12</v>
      </c>
      <c r="C3003" t="s">
        <v>2021</v>
      </c>
      <c r="D3003">
        <v>-11.01</v>
      </c>
    </row>
    <row r="3004" spans="1:4" x14ac:dyDescent="0.25">
      <c r="A3004" s="4">
        <v>44473</v>
      </c>
      <c r="B3004" t="s">
        <v>12</v>
      </c>
      <c r="C3004" t="s">
        <v>2347</v>
      </c>
      <c r="D3004">
        <v>-2209.17</v>
      </c>
    </row>
    <row r="3005" spans="1:4" x14ac:dyDescent="0.25">
      <c r="A3005" s="4">
        <v>44473</v>
      </c>
      <c r="B3005" t="s">
        <v>12</v>
      </c>
      <c r="C3005" t="s">
        <v>2348</v>
      </c>
      <c r="D3005">
        <v>-1550.31</v>
      </c>
    </row>
    <row r="3006" spans="1:4" x14ac:dyDescent="0.25">
      <c r="A3006" s="4">
        <v>44473</v>
      </c>
      <c r="B3006" t="s">
        <v>12</v>
      </c>
      <c r="C3006" t="s">
        <v>19</v>
      </c>
      <c r="D3006">
        <v>-146.74</v>
      </c>
    </row>
    <row r="3007" spans="1:4" x14ac:dyDescent="0.25">
      <c r="A3007" s="4">
        <v>44473</v>
      </c>
      <c r="B3007" t="s">
        <v>12</v>
      </c>
      <c r="C3007" t="s">
        <v>20</v>
      </c>
      <c r="D3007">
        <v>-7336.89</v>
      </c>
    </row>
    <row r="3008" spans="1:4" x14ac:dyDescent="0.25">
      <c r="A3008" s="4">
        <v>44473</v>
      </c>
      <c r="B3008" t="s">
        <v>12</v>
      </c>
      <c r="C3008" t="s">
        <v>21</v>
      </c>
      <c r="D3008">
        <v>-209.09</v>
      </c>
    </row>
    <row r="3009" spans="1:4" x14ac:dyDescent="0.25">
      <c r="A3009" s="4">
        <v>44473</v>
      </c>
      <c r="B3009" t="s">
        <v>12</v>
      </c>
      <c r="C3009" t="s">
        <v>2327</v>
      </c>
      <c r="D3009">
        <v>-77514.97</v>
      </c>
    </row>
    <row r="3010" spans="1:4" x14ac:dyDescent="0.25">
      <c r="A3010" s="4">
        <v>44473</v>
      </c>
      <c r="B3010" t="s">
        <v>12</v>
      </c>
      <c r="C3010" t="s">
        <v>2228</v>
      </c>
      <c r="D3010">
        <v>44602.54</v>
      </c>
    </row>
    <row r="3011" spans="1:4" x14ac:dyDescent="0.25">
      <c r="A3011" s="4">
        <v>44473</v>
      </c>
      <c r="B3011" t="s">
        <v>12</v>
      </c>
      <c r="C3011" t="s">
        <v>2227</v>
      </c>
      <c r="D3011">
        <v>2084664.04</v>
      </c>
    </row>
    <row r="3012" spans="1:4" x14ac:dyDescent="0.25">
      <c r="A3012" s="4">
        <v>44474</v>
      </c>
      <c r="B3012" t="s">
        <v>12</v>
      </c>
      <c r="C3012" t="s">
        <v>2349</v>
      </c>
      <c r="D3012">
        <v>0.18</v>
      </c>
    </row>
    <row r="3013" spans="1:4" x14ac:dyDescent="0.25">
      <c r="A3013" s="4">
        <v>44474</v>
      </c>
      <c r="B3013" t="s">
        <v>12</v>
      </c>
      <c r="C3013" t="s">
        <v>2353</v>
      </c>
      <c r="D3013">
        <v>0.18</v>
      </c>
    </row>
    <row r="3014" spans="1:4" x14ac:dyDescent="0.25">
      <c r="A3014" s="4">
        <v>44474</v>
      </c>
      <c r="B3014" t="s">
        <v>12</v>
      </c>
      <c r="C3014" t="s">
        <v>937</v>
      </c>
      <c r="D3014">
        <v>13.32</v>
      </c>
    </row>
    <row r="3015" spans="1:4" x14ac:dyDescent="0.25">
      <c r="A3015" s="4">
        <v>44474</v>
      </c>
      <c r="B3015" t="s">
        <v>12</v>
      </c>
      <c r="C3015" t="s">
        <v>2329</v>
      </c>
      <c r="D3015">
        <v>-1929.74</v>
      </c>
    </row>
    <row r="3016" spans="1:4" x14ac:dyDescent="0.25">
      <c r="A3016" s="4">
        <v>44474</v>
      </c>
      <c r="B3016" t="s">
        <v>12</v>
      </c>
      <c r="C3016" t="s">
        <v>2330</v>
      </c>
      <c r="D3016">
        <v>-39.630000000000003</v>
      </c>
    </row>
    <row r="3017" spans="1:4" x14ac:dyDescent="0.25">
      <c r="A3017" s="4">
        <v>44474</v>
      </c>
      <c r="B3017" t="s">
        <v>12</v>
      </c>
      <c r="C3017" t="s">
        <v>16</v>
      </c>
      <c r="D3017">
        <v>-4784</v>
      </c>
    </row>
    <row r="3018" spans="1:4" x14ac:dyDescent="0.25">
      <c r="A3018" s="4">
        <v>44474</v>
      </c>
      <c r="B3018" t="s">
        <v>12</v>
      </c>
      <c r="C3018" t="s">
        <v>939</v>
      </c>
      <c r="D3018">
        <v>-57.72</v>
      </c>
    </row>
    <row r="3019" spans="1:4" x14ac:dyDescent="0.25">
      <c r="A3019" s="4">
        <v>44474</v>
      </c>
      <c r="B3019" t="s">
        <v>12</v>
      </c>
      <c r="C3019" t="s">
        <v>2331</v>
      </c>
      <c r="D3019">
        <v>-6.34</v>
      </c>
    </row>
    <row r="3020" spans="1:4" x14ac:dyDescent="0.25">
      <c r="A3020" s="4">
        <v>44474</v>
      </c>
      <c r="B3020" t="s">
        <v>12</v>
      </c>
      <c r="C3020" t="s">
        <v>2332</v>
      </c>
      <c r="D3020">
        <v>-289.45999999999998</v>
      </c>
    </row>
    <row r="3021" spans="1:4" x14ac:dyDescent="0.25">
      <c r="A3021" s="4">
        <v>44474</v>
      </c>
      <c r="B3021" t="s">
        <v>12</v>
      </c>
      <c r="C3021" t="s">
        <v>2333</v>
      </c>
      <c r="D3021">
        <v>-5.03</v>
      </c>
    </row>
    <row r="3022" spans="1:4" x14ac:dyDescent="0.25">
      <c r="A3022" s="4">
        <v>44474</v>
      </c>
      <c r="B3022" t="s">
        <v>12</v>
      </c>
      <c r="C3022" t="s">
        <v>838</v>
      </c>
      <c r="D3022">
        <v>-466.75</v>
      </c>
    </row>
    <row r="3023" spans="1:4" x14ac:dyDescent="0.25">
      <c r="A3023" s="4">
        <v>44474</v>
      </c>
      <c r="B3023" t="s">
        <v>12</v>
      </c>
      <c r="C3023" t="s">
        <v>2334</v>
      </c>
      <c r="D3023">
        <v>-68.400000000000006</v>
      </c>
    </row>
    <row r="3024" spans="1:4" x14ac:dyDescent="0.25">
      <c r="A3024" s="4">
        <v>44474</v>
      </c>
      <c r="B3024" t="s">
        <v>12</v>
      </c>
      <c r="C3024" t="s">
        <v>2350</v>
      </c>
      <c r="D3024">
        <v>-661</v>
      </c>
    </row>
    <row r="3025" spans="1:4" x14ac:dyDescent="0.25">
      <c r="A3025" s="4">
        <v>44474</v>
      </c>
      <c r="B3025" t="s">
        <v>12</v>
      </c>
      <c r="C3025" t="s">
        <v>2335</v>
      </c>
      <c r="D3025">
        <v>-6014.78</v>
      </c>
    </row>
    <row r="3026" spans="1:4" x14ac:dyDescent="0.25">
      <c r="A3026" s="4">
        <v>44474</v>
      </c>
      <c r="B3026" t="s">
        <v>12</v>
      </c>
      <c r="C3026" t="s">
        <v>2351</v>
      </c>
      <c r="D3026">
        <v>611.42999999999995</v>
      </c>
    </row>
    <row r="3027" spans="1:4" x14ac:dyDescent="0.25">
      <c r="A3027" s="4">
        <v>44474</v>
      </c>
      <c r="B3027" t="s">
        <v>12</v>
      </c>
      <c r="C3027" t="s">
        <v>2048</v>
      </c>
      <c r="D3027">
        <v>5728.36</v>
      </c>
    </row>
    <row r="3028" spans="1:4" x14ac:dyDescent="0.25">
      <c r="A3028" s="4">
        <v>44474</v>
      </c>
      <c r="B3028" t="s">
        <v>12</v>
      </c>
      <c r="C3028" t="s">
        <v>2352</v>
      </c>
      <c r="D3028">
        <v>32075.25</v>
      </c>
    </row>
    <row r="3029" spans="1:4" x14ac:dyDescent="0.25">
      <c r="A3029" s="4">
        <v>44474</v>
      </c>
      <c r="B3029" t="s">
        <v>12</v>
      </c>
      <c r="C3029" t="s">
        <v>2336</v>
      </c>
      <c r="D3029">
        <v>14473.18</v>
      </c>
    </row>
    <row r="3030" spans="1:4" x14ac:dyDescent="0.25">
      <c r="A3030" s="4">
        <v>44474</v>
      </c>
      <c r="B3030" t="s">
        <v>12</v>
      </c>
      <c r="C3030" t="s">
        <v>2337</v>
      </c>
      <c r="D3030">
        <v>66715.34</v>
      </c>
    </row>
    <row r="3031" spans="1:4" x14ac:dyDescent="0.25">
      <c r="A3031" s="4">
        <v>44474</v>
      </c>
      <c r="B3031" t="s">
        <v>12</v>
      </c>
      <c r="C3031" t="s">
        <v>2338</v>
      </c>
      <c r="D3031">
        <v>80450.720000000001</v>
      </c>
    </row>
    <row r="3032" spans="1:4" x14ac:dyDescent="0.25">
      <c r="A3032" s="4">
        <v>44474</v>
      </c>
      <c r="B3032" t="s">
        <v>12</v>
      </c>
      <c r="C3032" t="s">
        <v>2339</v>
      </c>
      <c r="D3032">
        <v>66940.23</v>
      </c>
    </row>
    <row r="3033" spans="1:4" x14ac:dyDescent="0.25">
      <c r="A3033" s="4">
        <v>44474</v>
      </c>
      <c r="B3033" t="s">
        <v>12</v>
      </c>
      <c r="C3033" t="s">
        <v>2340</v>
      </c>
      <c r="D3033">
        <v>44262.82</v>
      </c>
    </row>
    <row r="3034" spans="1:4" x14ac:dyDescent="0.25">
      <c r="A3034" s="4">
        <v>44474</v>
      </c>
      <c r="B3034" t="s">
        <v>12</v>
      </c>
      <c r="C3034" t="s">
        <v>2341</v>
      </c>
      <c r="D3034">
        <v>82040.259999999995</v>
      </c>
    </row>
    <row r="3035" spans="1:4" x14ac:dyDescent="0.25">
      <c r="A3035" s="4">
        <v>44474</v>
      </c>
      <c r="B3035" t="s">
        <v>12</v>
      </c>
      <c r="C3035" t="s">
        <v>2342</v>
      </c>
      <c r="D3035">
        <v>90155</v>
      </c>
    </row>
    <row r="3036" spans="1:4" x14ac:dyDescent="0.25">
      <c r="A3036" s="4">
        <v>44474</v>
      </c>
      <c r="B3036" t="s">
        <v>12</v>
      </c>
      <c r="C3036" t="s">
        <v>2343</v>
      </c>
      <c r="D3036">
        <v>47575.35</v>
      </c>
    </row>
    <row r="3037" spans="1:4" x14ac:dyDescent="0.25">
      <c r="A3037" s="4">
        <v>44474</v>
      </c>
      <c r="B3037" t="s">
        <v>12</v>
      </c>
      <c r="C3037" t="s">
        <v>2344</v>
      </c>
      <c r="D3037">
        <v>76800</v>
      </c>
    </row>
    <row r="3038" spans="1:4" x14ac:dyDescent="0.25">
      <c r="A3038" s="4">
        <v>44474</v>
      </c>
      <c r="B3038" t="s">
        <v>12</v>
      </c>
      <c r="C3038" t="s">
        <v>2345</v>
      </c>
      <c r="D3038">
        <v>776.24</v>
      </c>
    </row>
    <row r="3039" spans="1:4" x14ac:dyDescent="0.25">
      <c r="A3039" s="4">
        <v>44474</v>
      </c>
      <c r="B3039" t="s">
        <v>12</v>
      </c>
      <c r="C3039" t="s">
        <v>2346</v>
      </c>
      <c r="D3039">
        <v>-116.28</v>
      </c>
    </row>
    <row r="3040" spans="1:4" x14ac:dyDescent="0.25">
      <c r="A3040" s="4">
        <v>44474</v>
      </c>
      <c r="B3040" t="s">
        <v>12</v>
      </c>
      <c r="C3040" t="s">
        <v>2021</v>
      </c>
      <c r="D3040">
        <v>-16.489999999999998</v>
      </c>
    </row>
    <row r="3041" spans="1:4" x14ac:dyDescent="0.25">
      <c r="A3041" s="4">
        <v>44474</v>
      </c>
      <c r="B3041" t="s">
        <v>12</v>
      </c>
      <c r="C3041" t="s">
        <v>2347</v>
      </c>
      <c r="D3041">
        <v>-2209.17</v>
      </c>
    </row>
    <row r="3042" spans="1:4" x14ac:dyDescent="0.25">
      <c r="A3042" s="4">
        <v>44474</v>
      </c>
      <c r="B3042" t="s">
        <v>12</v>
      </c>
      <c r="C3042" t="s">
        <v>2348</v>
      </c>
      <c r="D3042">
        <v>-1550.31</v>
      </c>
    </row>
    <row r="3043" spans="1:4" x14ac:dyDescent="0.25">
      <c r="A3043" s="4">
        <v>44474</v>
      </c>
      <c r="B3043" t="s">
        <v>12</v>
      </c>
      <c r="C3043" t="s">
        <v>19</v>
      </c>
      <c r="D3043">
        <v>-219.82</v>
      </c>
    </row>
    <row r="3044" spans="1:4" x14ac:dyDescent="0.25">
      <c r="A3044" s="4">
        <v>44474</v>
      </c>
      <c r="B3044" t="s">
        <v>12</v>
      </c>
      <c r="C3044" t="s">
        <v>20</v>
      </c>
      <c r="D3044">
        <v>-10990.84</v>
      </c>
    </row>
    <row r="3045" spans="1:4" x14ac:dyDescent="0.25">
      <c r="A3045" s="4">
        <v>44474</v>
      </c>
      <c r="B3045" t="s">
        <v>12</v>
      </c>
      <c r="C3045" t="s">
        <v>21</v>
      </c>
      <c r="D3045">
        <v>-313.23</v>
      </c>
    </row>
    <row r="3046" spans="1:4" x14ac:dyDescent="0.25">
      <c r="A3046" s="4">
        <v>44474</v>
      </c>
      <c r="B3046" t="s">
        <v>12</v>
      </c>
      <c r="C3046" t="s">
        <v>2327</v>
      </c>
      <c r="D3046">
        <v>-77514.97</v>
      </c>
    </row>
    <row r="3047" spans="1:4" x14ac:dyDescent="0.25">
      <c r="A3047" s="4">
        <v>44474</v>
      </c>
      <c r="B3047" t="s">
        <v>12</v>
      </c>
      <c r="C3047" t="s">
        <v>2228</v>
      </c>
      <c r="D3047">
        <v>2084664.04</v>
      </c>
    </row>
    <row r="3048" spans="1:4" x14ac:dyDescent="0.25">
      <c r="A3048" s="4">
        <v>44474</v>
      </c>
      <c r="B3048" t="s">
        <v>12</v>
      </c>
      <c r="C3048" t="s">
        <v>2227</v>
      </c>
      <c r="D3048">
        <v>2095619.41</v>
      </c>
    </row>
    <row r="3049" spans="1:4" x14ac:dyDescent="0.25">
      <c r="A3049" s="4">
        <v>44475</v>
      </c>
      <c r="B3049" t="s">
        <v>12</v>
      </c>
      <c r="C3049" t="s">
        <v>2353</v>
      </c>
      <c r="D3049">
        <v>0.18</v>
      </c>
    </row>
    <row r="3050" spans="1:4" x14ac:dyDescent="0.25">
      <c r="A3050" s="4">
        <v>44475</v>
      </c>
      <c r="B3050" t="s">
        <v>12</v>
      </c>
      <c r="C3050" t="s">
        <v>2354</v>
      </c>
      <c r="D3050">
        <v>0.31</v>
      </c>
    </row>
    <row r="3051" spans="1:4" x14ac:dyDescent="0.25">
      <c r="A3051" s="4">
        <v>44475</v>
      </c>
      <c r="B3051" t="s">
        <v>12</v>
      </c>
      <c r="C3051" t="s">
        <v>937</v>
      </c>
      <c r="D3051">
        <v>13.32</v>
      </c>
    </row>
    <row r="3052" spans="1:4" x14ac:dyDescent="0.25">
      <c r="A3052" s="4">
        <v>44475</v>
      </c>
      <c r="B3052" t="s">
        <v>12</v>
      </c>
      <c r="C3052" t="s">
        <v>2329</v>
      </c>
      <c r="D3052">
        <v>-1929.74</v>
      </c>
    </row>
    <row r="3053" spans="1:4" x14ac:dyDescent="0.25">
      <c r="A3053" s="4">
        <v>44475</v>
      </c>
      <c r="B3053" t="s">
        <v>12</v>
      </c>
      <c r="C3053" t="s">
        <v>2330</v>
      </c>
      <c r="D3053">
        <v>-39.630000000000003</v>
      </c>
    </row>
    <row r="3054" spans="1:4" x14ac:dyDescent="0.25">
      <c r="A3054" s="4">
        <v>44475</v>
      </c>
      <c r="B3054" t="s">
        <v>12</v>
      </c>
      <c r="C3054" t="s">
        <v>16</v>
      </c>
      <c r="D3054">
        <v>-4816.32</v>
      </c>
    </row>
    <row r="3055" spans="1:4" x14ac:dyDescent="0.25">
      <c r="A3055" s="4">
        <v>44475</v>
      </c>
      <c r="B3055" t="s">
        <v>12</v>
      </c>
      <c r="C3055" t="s">
        <v>939</v>
      </c>
      <c r="D3055">
        <v>-57.72</v>
      </c>
    </row>
    <row r="3056" spans="1:4" x14ac:dyDescent="0.25">
      <c r="A3056" s="4">
        <v>44475</v>
      </c>
      <c r="B3056" t="s">
        <v>12</v>
      </c>
      <c r="C3056" t="s">
        <v>2331</v>
      </c>
      <c r="D3056">
        <v>-8.4600000000000009</v>
      </c>
    </row>
    <row r="3057" spans="1:4" x14ac:dyDescent="0.25">
      <c r="A3057" s="4">
        <v>44475</v>
      </c>
      <c r="B3057" t="s">
        <v>12</v>
      </c>
      <c r="C3057" t="s">
        <v>2332</v>
      </c>
      <c r="D3057">
        <v>-385.95</v>
      </c>
    </row>
    <row r="3058" spans="1:4" x14ac:dyDescent="0.25">
      <c r="A3058" s="4">
        <v>44475</v>
      </c>
      <c r="B3058" t="s">
        <v>12</v>
      </c>
      <c r="C3058" t="s">
        <v>2333</v>
      </c>
      <c r="D3058">
        <v>-6.71</v>
      </c>
    </row>
    <row r="3059" spans="1:4" x14ac:dyDescent="0.25">
      <c r="A3059" s="4">
        <v>44475</v>
      </c>
      <c r="B3059" t="s">
        <v>12</v>
      </c>
      <c r="C3059" t="s">
        <v>838</v>
      </c>
      <c r="D3059">
        <v>-466.75</v>
      </c>
    </row>
    <row r="3060" spans="1:4" x14ac:dyDescent="0.25">
      <c r="A3060" s="4">
        <v>44475</v>
      </c>
      <c r="B3060" t="s">
        <v>12</v>
      </c>
      <c r="C3060" t="s">
        <v>2334</v>
      </c>
      <c r="D3060">
        <v>-91.21</v>
      </c>
    </row>
    <row r="3061" spans="1:4" x14ac:dyDescent="0.25">
      <c r="A3061" s="4">
        <v>44475</v>
      </c>
      <c r="B3061" t="s">
        <v>12</v>
      </c>
      <c r="C3061" t="s">
        <v>2350</v>
      </c>
      <c r="D3061">
        <v>-661</v>
      </c>
    </row>
    <row r="3062" spans="1:4" x14ac:dyDescent="0.25">
      <c r="A3062" s="4">
        <v>44475</v>
      </c>
      <c r="B3062" t="s">
        <v>12</v>
      </c>
      <c r="C3062" t="s">
        <v>2335</v>
      </c>
      <c r="D3062">
        <v>-6014.78</v>
      </c>
    </row>
    <row r="3063" spans="1:4" x14ac:dyDescent="0.25">
      <c r="A3063" s="4">
        <v>44475</v>
      </c>
      <c r="B3063" t="s">
        <v>12</v>
      </c>
      <c r="C3063" t="s">
        <v>2351</v>
      </c>
      <c r="D3063">
        <v>594.9</v>
      </c>
    </row>
    <row r="3064" spans="1:4" x14ac:dyDescent="0.25">
      <c r="A3064" s="4">
        <v>44475</v>
      </c>
      <c r="B3064" t="s">
        <v>12</v>
      </c>
      <c r="C3064" t="s">
        <v>2048</v>
      </c>
      <c r="D3064">
        <v>5632.89</v>
      </c>
    </row>
    <row r="3065" spans="1:4" x14ac:dyDescent="0.25">
      <c r="A3065" s="4">
        <v>44475</v>
      </c>
      <c r="B3065" t="s">
        <v>12</v>
      </c>
      <c r="C3065" t="s">
        <v>2352</v>
      </c>
      <c r="D3065">
        <v>32075.25</v>
      </c>
    </row>
    <row r="3066" spans="1:4" x14ac:dyDescent="0.25">
      <c r="A3066" s="4">
        <v>44475</v>
      </c>
      <c r="B3066" t="s">
        <v>12</v>
      </c>
      <c r="C3066" t="s">
        <v>2336</v>
      </c>
      <c r="D3066">
        <v>14473.18</v>
      </c>
    </row>
    <row r="3067" spans="1:4" x14ac:dyDescent="0.25">
      <c r="A3067" s="4">
        <v>44475</v>
      </c>
      <c r="B3067" t="s">
        <v>12</v>
      </c>
      <c r="C3067" t="s">
        <v>2337</v>
      </c>
      <c r="D3067">
        <v>66715.34</v>
      </c>
    </row>
    <row r="3068" spans="1:4" x14ac:dyDescent="0.25">
      <c r="A3068" s="4">
        <v>44475</v>
      </c>
      <c r="B3068" t="s">
        <v>12</v>
      </c>
      <c r="C3068" t="s">
        <v>2338</v>
      </c>
      <c r="D3068">
        <v>80450.720000000001</v>
      </c>
    </row>
    <row r="3069" spans="1:4" x14ac:dyDescent="0.25">
      <c r="A3069" s="4">
        <v>44475</v>
      </c>
      <c r="B3069" t="s">
        <v>12</v>
      </c>
      <c r="C3069" t="s">
        <v>2339</v>
      </c>
      <c r="D3069">
        <v>66940.23</v>
      </c>
    </row>
    <row r="3070" spans="1:4" x14ac:dyDescent="0.25">
      <c r="A3070" s="4">
        <v>44475</v>
      </c>
      <c r="B3070" t="s">
        <v>12</v>
      </c>
      <c r="C3070" t="s">
        <v>2340</v>
      </c>
      <c r="D3070">
        <v>44262.82</v>
      </c>
    </row>
    <row r="3071" spans="1:4" x14ac:dyDescent="0.25">
      <c r="A3071" s="4">
        <v>44475</v>
      </c>
      <c r="B3071" t="s">
        <v>12</v>
      </c>
      <c r="C3071" t="s">
        <v>2341</v>
      </c>
      <c r="D3071">
        <v>82040.259999999995</v>
      </c>
    </row>
    <row r="3072" spans="1:4" x14ac:dyDescent="0.25">
      <c r="A3072" s="4">
        <v>44475</v>
      </c>
      <c r="B3072" t="s">
        <v>12</v>
      </c>
      <c r="C3072" t="s">
        <v>2342</v>
      </c>
      <c r="D3072">
        <v>90155</v>
      </c>
    </row>
    <row r="3073" spans="1:4" x14ac:dyDescent="0.25">
      <c r="A3073" s="4">
        <v>44475</v>
      </c>
      <c r="B3073" t="s">
        <v>12</v>
      </c>
      <c r="C3073" t="s">
        <v>2343</v>
      </c>
      <c r="D3073">
        <v>47575.35</v>
      </c>
    </row>
    <row r="3074" spans="1:4" x14ac:dyDescent="0.25">
      <c r="A3074" s="4">
        <v>44475</v>
      </c>
      <c r="B3074" t="s">
        <v>12</v>
      </c>
      <c r="C3074" t="s">
        <v>2344</v>
      </c>
      <c r="D3074">
        <v>76800</v>
      </c>
    </row>
    <row r="3075" spans="1:4" x14ac:dyDescent="0.25">
      <c r="A3075" s="4">
        <v>44475</v>
      </c>
      <c r="B3075" t="s">
        <v>12</v>
      </c>
      <c r="C3075" t="s">
        <v>2345</v>
      </c>
      <c r="D3075">
        <v>776.24</v>
      </c>
    </row>
    <row r="3076" spans="1:4" x14ac:dyDescent="0.25">
      <c r="A3076" s="4">
        <v>44475</v>
      </c>
      <c r="B3076" t="s">
        <v>12</v>
      </c>
      <c r="C3076" t="s">
        <v>2346</v>
      </c>
      <c r="D3076">
        <v>-116.28</v>
      </c>
    </row>
    <row r="3077" spans="1:4" x14ac:dyDescent="0.25">
      <c r="A3077" s="4">
        <v>44475</v>
      </c>
      <c r="B3077" t="s">
        <v>12</v>
      </c>
      <c r="C3077" t="s">
        <v>2021</v>
      </c>
      <c r="D3077">
        <v>-21.98</v>
      </c>
    </row>
    <row r="3078" spans="1:4" x14ac:dyDescent="0.25">
      <c r="A3078" s="4">
        <v>44475</v>
      </c>
      <c r="B3078" t="s">
        <v>12</v>
      </c>
      <c r="C3078" t="s">
        <v>2347</v>
      </c>
      <c r="D3078">
        <v>-2209.17</v>
      </c>
    </row>
    <row r="3079" spans="1:4" x14ac:dyDescent="0.25">
      <c r="A3079" s="4">
        <v>44475</v>
      </c>
      <c r="B3079" t="s">
        <v>12</v>
      </c>
      <c r="C3079" t="s">
        <v>2348</v>
      </c>
      <c r="D3079">
        <v>-1550.31</v>
      </c>
    </row>
    <row r="3080" spans="1:4" x14ac:dyDescent="0.25">
      <c r="A3080" s="4">
        <v>44475</v>
      </c>
      <c r="B3080" t="s">
        <v>12</v>
      </c>
      <c r="C3080" t="s">
        <v>19</v>
      </c>
      <c r="D3080">
        <v>-293.01</v>
      </c>
    </row>
    <row r="3081" spans="1:4" x14ac:dyDescent="0.25">
      <c r="A3081" s="4">
        <v>44475</v>
      </c>
      <c r="B3081" t="s">
        <v>12</v>
      </c>
      <c r="C3081" t="s">
        <v>20</v>
      </c>
      <c r="D3081">
        <v>-14650.41</v>
      </c>
    </row>
    <row r="3082" spans="1:4" x14ac:dyDescent="0.25">
      <c r="A3082" s="4">
        <v>44475</v>
      </c>
      <c r="B3082" t="s">
        <v>12</v>
      </c>
      <c r="C3082" t="s">
        <v>21</v>
      </c>
      <c r="D3082">
        <v>-417.53</v>
      </c>
    </row>
    <row r="3083" spans="1:4" x14ac:dyDescent="0.25">
      <c r="A3083" s="4">
        <v>44475</v>
      </c>
      <c r="B3083" t="s">
        <v>12</v>
      </c>
      <c r="C3083" t="s">
        <v>2327</v>
      </c>
      <c r="D3083">
        <v>-77514.97</v>
      </c>
    </row>
    <row r="3084" spans="1:4" x14ac:dyDescent="0.25">
      <c r="A3084" s="4">
        <v>44475</v>
      </c>
      <c r="B3084" t="s">
        <v>12</v>
      </c>
      <c r="C3084" t="s">
        <v>2228</v>
      </c>
      <c r="D3084">
        <v>2095619.41</v>
      </c>
    </row>
    <row r="3085" spans="1:4" x14ac:dyDescent="0.25">
      <c r="A3085" s="4">
        <v>44475</v>
      </c>
      <c r="B3085" t="s">
        <v>12</v>
      </c>
      <c r="C3085" t="s">
        <v>2227</v>
      </c>
      <c r="D3085">
        <v>661250.64</v>
      </c>
    </row>
    <row r="3086" spans="1:4" x14ac:dyDescent="0.25">
      <c r="A3086" s="4">
        <v>44476</v>
      </c>
      <c r="B3086" t="s">
        <v>12</v>
      </c>
      <c r="C3086" t="s">
        <v>2354</v>
      </c>
      <c r="D3086">
        <v>0.31</v>
      </c>
    </row>
    <row r="3087" spans="1:4" x14ac:dyDescent="0.25">
      <c r="A3087" s="4">
        <v>44476</v>
      </c>
      <c r="B3087" t="s">
        <v>12</v>
      </c>
      <c r="C3087" t="s">
        <v>2355</v>
      </c>
      <c r="D3087">
        <v>0.16</v>
      </c>
    </row>
    <row r="3088" spans="1:4" x14ac:dyDescent="0.25">
      <c r="A3088" s="4">
        <v>44476</v>
      </c>
      <c r="B3088" t="s">
        <v>12</v>
      </c>
      <c r="C3088" t="s">
        <v>2329</v>
      </c>
      <c r="D3088">
        <v>-1929.74</v>
      </c>
    </row>
    <row r="3089" spans="1:4" x14ac:dyDescent="0.25">
      <c r="A3089" s="4">
        <v>44476</v>
      </c>
      <c r="B3089" t="s">
        <v>12</v>
      </c>
      <c r="C3089" t="s">
        <v>2330</v>
      </c>
      <c r="D3089">
        <v>-39.630000000000003</v>
      </c>
    </row>
    <row r="3090" spans="1:4" x14ac:dyDescent="0.25">
      <c r="A3090" s="4">
        <v>44476</v>
      </c>
      <c r="B3090" t="s">
        <v>12</v>
      </c>
      <c r="C3090" t="s">
        <v>16</v>
      </c>
      <c r="D3090">
        <v>-4848.6499999999996</v>
      </c>
    </row>
    <row r="3091" spans="1:4" x14ac:dyDescent="0.25">
      <c r="A3091" s="4">
        <v>44476</v>
      </c>
      <c r="B3091" t="s">
        <v>12</v>
      </c>
      <c r="C3091" t="s">
        <v>2331</v>
      </c>
      <c r="D3091">
        <v>-10.57</v>
      </c>
    </row>
    <row r="3092" spans="1:4" x14ac:dyDescent="0.25">
      <c r="A3092" s="4">
        <v>44476</v>
      </c>
      <c r="B3092" t="s">
        <v>12</v>
      </c>
      <c r="C3092" t="s">
        <v>2332</v>
      </c>
      <c r="D3092">
        <v>-482.44</v>
      </c>
    </row>
    <row r="3093" spans="1:4" x14ac:dyDescent="0.25">
      <c r="A3093" s="4">
        <v>44476</v>
      </c>
      <c r="B3093" t="s">
        <v>12</v>
      </c>
      <c r="C3093" t="s">
        <v>2333</v>
      </c>
      <c r="D3093">
        <v>-8.39</v>
      </c>
    </row>
    <row r="3094" spans="1:4" x14ac:dyDescent="0.25">
      <c r="A3094" s="4">
        <v>44476</v>
      </c>
      <c r="B3094" t="s">
        <v>12</v>
      </c>
      <c r="C3094" t="s">
        <v>838</v>
      </c>
      <c r="D3094">
        <v>-466.75</v>
      </c>
    </row>
    <row r="3095" spans="1:4" x14ac:dyDescent="0.25">
      <c r="A3095" s="4">
        <v>44476</v>
      </c>
      <c r="B3095" t="s">
        <v>12</v>
      </c>
      <c r="C3095" t="s">
        <v>2334</v>
      </c>
      <c r="D3095">
        <v>-114.01</v>
      </c>
    </row>
    <row r="3096" spans="1:4" x14ac:dyDescent="0.25">
      <c r="A3096" s="4">
        <v>44476</v>
      </c>
      <c r="B3096" t="s">
        <v>12</v>
      </c>
      <c r="C3096" t="s">
        <v>2350</v>
      </c>
      <c r="D3096">
        <v>-661</v>
      </c>
    </row>
    <row r="3097" spans="1:4" x14ac:dyDescent="0.25">
      <c r="A3097" s="4">
        <v>44476</v>
      </c>
      <c r="B3097" t="s">
        <v>12</v>
      </c>
      <c r="C3097" t="s">
        <v>2335</v>
      </c>
      <c r="D3097">
        <v>-6014.78</v>
      </c>
    </row>
    <row r="3098" spans="1:4" x14ac:dyDescent="0.25">
      <c r="A3098" s="4">
        <v>44476</v>
      </c>
      <c r="B3098" t="s">
        <v>12</v>
      </c>
      <c r="C3098" t="s">
        <v>2351</v>
      </c>
      <c r="D3098">
        <v>578.38</v>
      </c>
    </row>
    <row r="3099" spans="1:4" x14ac:dyDescent="0.25">
      <c r="A3099" s="4">
        <v>44476</v>
      </c>
      <c r="B3099" t="s">
        <v>12</v>
      </c>
      <c r="C3099" t="s">
        <v>2048</v>
      </c>
      <c r="D3099">
        <v>5537.42</v>
      </c>
    </row>
    <row r="3100" spans="1:4" x14ac:dyDescent="0.25">
      <c r="A3100" s="4">
        <v>44476</v>
      </c>
      <c r="B3100" t="s">
        <v>12</v>
      </c>
      <c r="C3100" t="s">
        <v>2352</v>
      </c>
      <c r="D3100">
        <v>32075.25</v>
      </c>
    </row>
    <row r="3101" spans="1:4" x14ac:dyDescent="0.25">
      <c r="A3101" s="4">
        <v>44476</v>
      </c>
      <c r="B3101" t="s">
        <v>12</v>
      </c>
      <c r="C3101" t="s">
        <v>2336</v>
      </c>
      <c r="D3101">
        <v>14473.18</v>
      </c>
    </row>
    <row r="3102" spans="1:4" x14ac:dyDescent="0.25">
      <c r="A3102" s="4">
        <v>44476</v>
      </c>
      <c r="B3102" t="s">
        <v>12</v>
      </c>
      <c r="C3102" t="s">
        <v>2337</v>
      </c>
      <c r="D3102">
        <v>66715.34</v>
      </c>
    </row>
    <row r="3103" spans="1:4" x14ac:dyDescent="0.25">
      <c r="A3103" s="4">
        <v>44476</v>
      </c>
      <c r="B3103" t="s">
        <v>12</v>
      </c>
      <c r="C3103" t="s">
        <v>2340</v>
      </c>
      <c r="D3103">
        <v>44262.82</v>
      </c>
    </row>
    <row r="3104" spans="1:4" x14ac:dyDescent="0.25">
      <c r="A3104" s="4">
        <v>44476</v>
      </c>
      <c r="B3104" t="s">
        <v>12</v>
      </c>
      <c r="C3104" t="s">
        <v>2341</v>
      </c>
      <c r="D3104">
        <v>82040.259999999995</v>
      </c>
    </row>
    <row r="3105" spans="1:4" x14ac:dyDescent="0.25">
      <c r="A3105" s="4">
        <v>44476</v>
      </c>
      <c r="B3105" t="s">
        <v>12</v>
      </c>
      <c r="C3105" t="s">
        <v>2343</v>
      </c>
      <c r="D3105">
        <v>47575.35</v>
      </c>
    </row>
    <row r="3106" spans="1:4" x14ac:dyDescent="0.25">
      <c r="A3106" s="4">
        <v>44476</v>
      </c>
      <c r="B3106" t="s">
        <v>12</v>
      </c>
      <c r="C3106" t="s">
        <v>2344</v>
      </c>
      <c r="D3106">
        <v>76800</v>
      </c>
    </row>
    <row r="3107" spans="1:4" x14ac:dyDescent="0.25">
      <c r="A3107" s="4">
        <v>44476</v>
      </c>
      <c r="B3107" t="s">
        <v>12</v>
      </c>
      <c r="C3107" t="s">
        <v>2345</v>
      </c>
      <c r="D3107">
        <v>776.24</v>
      </c>
    </row>
    <row r="3108" spans="1:4" x14ac:dyDescent="0.25">
      <c r="A3108" s="4">
        <v>44476</v>
      </c>
      <c r="B3108" t="s">
        <v>12</v>
      </c>
      <c r="C3108" t="s">
        <v>2021</v>
      </c>
      <c r="D3108">
        <v>-27.47</v>
      </c>
    </row>
    <row r="3109" spans="1:4" x14ac:dyDescent="0.25">
      <c r="A3109" s="4">
        <v>44476</v>
      </c>
      <c r="B3109" t="s">
        <v>12</v>
      </c>
      <c r="C3109" t="s">
        <v>19</v>
      </c>
      <c r="D3109">
        <v>-366.19</v>
      </c>
    </row>
    <row r="3110" spans="1:4" x14ac:dyDescent="0.25">
      <c r="A3110" s="4">
        <v>44476</v>
      </c>
      <c r="B3110" t="s">
        <v>12</v>
      </c>
      <c r="C3110" t="s">
        <v>20</v>
      </c>
      <c r="D3110">
        <v>-18309.34</v>
      </c>
    </row>
    <row r="3111" spans="1:4" x14ac:dyDescent="0.25">
      <c r="A3111" s="4">
        <v>44476</v>
      </c>
      <c r="B3111" t="s">
        <v>12</v>
      </c>
      <c r="C3111" t="s">
        <v>21</v>
      </c>
      <c r="D3111">
        <v>-521.80999999999995</v>
      </c>
    </row>
    <row r="3112" spans="1:4" x14ac:dyDescent="0.25">
      <c r="A3112" s="4">
        <v>44476</v>
      </c>
      <c r="B3112" t="s">
        <v>12</v>
      </c>
      <c r="C3112" t="s">
        <v>2228</v>
      </c>
      <c r="D3112">
        <v>661250.64</v>
      </c>
    </row>
    <row r="3113" spans="1:4" x14ac:dyDescent="0.25">
      <c r="A3113" s="4">
        <v>44476</v>
      </c>
      <c r="B3113" t="s">
        <v>12</v>
      </c>
      <c r="C3113" t="s">
        <v>2227</v>
      </c>
      <c r="D3113">
        <v>985910.24</v>
      </c>
    </row>
    <row r="3114" spans="1:4" x14ac:dyDescent="0.25">
      <c r="A3114" s="4">
        <v>44477</v>
      </c>
      <c r="B3114" t="s">
        <v>12</v>
      </c>
      <c r="C3114" t="s">
        <v>2355</v>
      </c>
      <c r="D3114">
        <v>0.16</v>
      </c>
    </row>
    <row r="3115" spans="1:4" x14ac:dyDescent="0.25">
      <c r="A3115" s="4">
        <v>44477</v>
      </c>
      <c r="B3115" t="s">
        <v>12</v>
      </c>
      <c r="C3115" t="s">
        <v>2356</v>
      </c>
      <c r="D3115">
        <v>0.36</v>
      </c>
    </row>
    <row r="3116" spans="1:4" x14ac:dyDescent="0.25">
      <c r="A3116" s="4">
        <v>44477</v>
      </c>
      <c r="B3116" t="s">
        <v>12</v>
      </c>
      <c r="C3116" t="s">
        <v>2329</v>
      </c>
      <c r="D3116">
        <v>-1929.74</v>
      </c>
    </row>
    <row r="3117" spans="1:4" x14ac:dyDescent="0.25">
      <c r="A3117" s="4">
        <v>44477</v>
      </c>
      <c r="B3117" t="s">
        <v>12</v>
      </c>
      <c r="C3117" t="s">
        <v>2330</v>
      </c>
      <c r="D3117">
        <v>-39.630000000000003</v>
      </c>
    </row>
    <row r="3118" spans="1:4" x14ac:dyDescent="0.25">
      <c r="A3118" s="4">
        <v>44477</v>
      </c>
      <c r="B3118" t="s">
        <v>12</v>
      </c>
      <c r="C3118" t="s">
        <v>16</v>
      </c>
      <c r="D3118">
        <v>-4880.97</v>
      </c>
    </row>
    <row r="3119" spans="1:4" x14ac:dyDescent="0.25">
      <c r="A3119" s="4">
        <v>44477</v>
      </c>
      <c r="B3119" t="s">
        <v>12</v>
      </c>
      <c r="C3119" t="s">
        <v>2331</v>
      </c>
      <c r="D3119">
        <v>-12.69</v>
      </c>
    </row>
    <row r="3120" spans="1:4" x14ac:dyDescent="0.25">
      <c r="A3120" s="4">
        <v>44477</v>
      </c>
      <c r="B3120" t="s">
        <v>12</v>
      </c>
      <c r="C3120" t="s">
        <v>2332</v>
      </c>
      <c r="D3120">
        <v>-578.91999999999996</v>
      </c>
    </row>
    <row r="3121" spans="1:4" x14ac:dyDescent="0.25">
      <c r="A3121" s="4">
        <v>44477</v>
      </c>
      <c r="B3121" t="s">
        <v>12</v>
      </c>
      <c r="C3121" t="s">
        <v>2333</v>
      </c>
      <c r="D3121">
        <v>-10.07</v>
      </c>
    </row>
    <row r="3122" spans="1:4" x14ac:dyDescent="0.25">
      <c r="A3122" s="4">
        <v>44477</v>
      </c>
      <c r="B3122" t="s">
        <v>12</v>
      </c>
      <c r="C3122" t="s">
        <v>838</v>
      </c>
      <c r="D3122">
        <v>-466.75</v>
      </c>
    </row>
    <row r="3123" spans="1:4" x14ac:dyDescent="0.25">
      <c r="A3123" s="4">
        <v>44477</v>
      </c>
      <c r="B3123" t="s">
        <v>12</v>
      </c>
      <c r="C3123" t="s">
        <v>2334</v>
      </c>
      <c r="D3123">
        <v>-136.81</v>
      </c>
    </row>
    <row r="3124" spans="1:4" x14ac:dyDescent="0.25">
      <c r="A3124" s="4">
        <v>44477</v>
      </c>
      <c r="B3124" t="s">
        <v>12</v>
      </c>
      <c r="C3124" t="s">
        <v>2350</v>
      </c>
      <c r="D3124">
        <v>-661</v>
      </c>
    </row>
    <row r="3125" spans="1:4" x14ac:dyDescent="0.25">
      <c r="A3125" s="4">
        <v>44477</v>
      </c>
      <c r="B3125" t="s">
        <v>12</v>
      </c>
      <c r="C3125" t="s">
        <v>2351</v>
      </c>
      <c r="D3125">
        <v>561.85</v>
      </c>
    </row>
    <row r="3126" spans="1:4" x14ac:dyDescent="0.25">
      <c r="A3126" s="4">
        <v>44477</v>
      </c>
      <c r="B3126" t="s">
        <v>12</v>
      </c>
      <c r="C3126" t="s">
        <v>2048</v>
      </c>
      <c r="D3126">
        <v>5441.94</v>
      </c>
    </row>
    <row r="3127" spans="1:4" x14ac:dyDescent="0.25">
      <c r="A3127" s="4">
        <v>44477</v>
      </c>
      <c r="B3127" t="s">
        <v>12</v>
      </c>
      <c r="C3127" t="s">
        <v>2357</v>
      </c>
      <c r="D3127">
        <v>6629.48</v>
      </c>
    </row>
    <row r="3128" spans="1:4" x14ac:dyDescent="0.25">
      <c r="A3128" s="4">
        <v>44477</v>
      </c>
      <c r="B3128" t="s">
        <v>12</v>
      </c>
      <c r="C3128" t="s">
        <v>2358</v>
      </c>
      <c r="D3128">
        <v>33252.94</v>
      </c>
    </row>
    <row r="3129" spans="1:4" x14ac:dyDescent="0.25">
      <c r="A3129" s="4">
        <v>44477</v>
      </c>
      <c r="B3129" t="s">
        <v>12</v>
      </c>
      <c r="C3129" t="s">
        <v>2336</v>
      </c>
      <c r="D3129">
        <v>14473.18</v>
      </c>
    </row>
    <row r="3130" spans="1:4" x14ac:dyDescent="0.25">
      <c r="A3130" s="4">
        <v>44477</v>
      </c>
      <c r="B3130" t="s">
        <v>12</v>
      </c>
      <c r="C3130" t="s">
        <v>2337</v>
      </c>
      <c r="D3130">
        <v>66715.34</v>
      </c>
    </row>
    <row r="3131" spans="1:4" x14ac:dyDescent="0.25">
      <c r="A3131" s="4">
        <v>44477</v>
      </c>
      <c r="B3131" t="s">
        <v>12</v>
      </c>
      <c r="C3131" t="s">
        <v>2341</v>
      </c>
      <c r="D3131">
        <v>82040.259999999995</v>
      </c>
    </row>
    <row r="3132" spans="1:4" x14ac:dyDescent="0.25">
      <c r="A3132" s="4">
        <v>44477</v>
      </c>
      <c r="B3132" t="s">
        <v>12</v>
      </c>
      <c r="C3132" t="s">
        <v>2359</v>
      </c>
      <c r="D3132">
        <v>59732.25</v>
      </c>
    </row>
    <row r="3133" spans="1:4" x14ac:dyDescent="0.25">
      <c r="A3133" s="4">
        <v>44477</v>
      </c>
      <c r="B3133" t="s">
        <v>12</v>
      </c>
      <c r="C3133" t="s">
        <v>2343</v>
      </c>
      <c r="D3133">
        <v>47575.35</v>
      </c>
    </row>
    <row r="3134" spans="1:4" x14ac:dyDescent="0.25">
      <c r="A3134" s="4">
        <v>44477</v>
      </c>
      <c r="B3134" t="s">
        <v>12</v>
      </c>
      <c r="C3134" t="s">
        <v>2344</v>
      </c>
      <c r="D3134">
        <v>76800</v>
      </c>
    </row>
    <row r="3135" spans="1:4" x14ac:dyDescent="0.25">
      <c r="A3135" s="4">
        <v>44477</v>
      </c>
      <c r="B3135" t="s">
        <v>12</v>
      </c>
      <c r="C3135" t="s">
        <v>2345</v>
      </c>
      <c r="D3135">
        <v>776.24</v>
      </c>
    </row>
    <row r="3136" spans="1:4" x14ac:dyDescent="0.25">
      <c r="A3136" s="4">
        <v>44477</v>
      </c>
      <c r="B3136" t="s">
        <v>12</v>
      </c>
      <c r="C3136" t="s">
        <v>2021</v>
      </c>
      <c r="D3136">
        <v>-32.96</v>
      </c>
    </row>
    <row r="3137" spans="1:4" x14ac:dyDescent="0.25">
      <c r="A3137" s="4">
        <v>44477</v>
      </c>
      <c r="B3137" t="s">
        <v>12</v>
      </c>
      <c r="C3137" t="s">
        <v>19</v>
      </c>
      <c r="D3137">
        <v>-439.38</v>
      </c>
    </row>
    <row r="3138" spans="1:4" x14ac:dyDescent="0.25">
      <c r="A3138" s="4">
        <v>44477</v>
      </c>
      <c r="B3138" t="s">
        <v>12</v>
      </c>
      <c r="C3138" t="s">
        <v>20</v>
      </c>
      <c r="D3138">
        <v>-21968.63</v>
      </c>
    </row>
    <row r="3139" spans="1:4" x14ac:dyDescent="0.25">
      <c r="A3139" s="4">
        <v>44477</v>
      </c>
      <c r="B3139" t="s">
        <v>12</v>
      </c>
      <c r="C3139" t="s">
        <v>21</v>
      </c>
      <c r="D3139">
        <v>-626.1</v>
      </c>
    </row>
    <row r="3140" spans="1:4" x14ac:dyDescent="0.25">
      <c r="A3140" s="4">
        <v>44477</v>
      </c>
      <c r="B3140" t="s">
        <v>12</v>
      </c>
      <c r="C3140" t="s">
        <v>2228</v>
      </c>
      <c r="D3140">
        <v>985910.24</v>
      </c>
    </row>
    <row r="3141" spans="1:4" x14ac:dyDescent="0.25">
      <c r="A3141" s="4">
        <v>44477</v>
      </c>
      <c r="B3141" t="s">
        <v>12</v>
      </c>
      <c r="C3141" t="s">
        <v>2227</v>
      </c>
      <c r="D3141">
        <v>663692.51</v>
      </c>
    </row>
    <row r="3142" spans="1:4" x14ac:dyDescent="0.25">
      <c r="A3142" s="4">
        <v>44480</v>
      </c>
      <c r="B3142" t="s">
        <v>12</v>
      </c>
      <c r="C3142" t="s">
        <v>2356</v>
      </c>
      <c r="D3142">
        <v>0.36</v>
      </c>
    </row>
    <row r="3143" spans="1:4" x14ac:dyDescent="0.25">
      <c r="A3143" s="4">
        <v>44480</v>
      </c>
      <c r="B3143" t="s">
        <v>12</v>
      </c>
      <c r="C3143" t="s">
        <v>2360</v>
      </c>
      <c r="D3143">
        <v>0.34</v>
      </c>
    </row>
    <row r="3144" spans="1:4" x14ac:dyDescent="0.25">
      <c r="A3144" s="4">
        <v>44480</v>
      </c>
      <c r="B3144" t="s">
        <v>12</v>
      </c>
      <c r="C3144" t="s">
        <v>2329</v>
      </c>
      <c r="D3144">
        <v>-1929.74</v>
      </c>
    </row>
    <row r="3145" spans="1:4" x14ac:dyDescent="0.25">
      <c r="A3145" s="4">
        <v>44480</v>
      </c>
      <c r="B3145" t="s">
        <v>12</v>
      </c>
      <c r="C3145" t="s">
        <v>2330</v>
      </c>
      <c r="D3145">
        <v>-39.630000000000003</v>
      </c>
    </row>
    <row r="3146" spans="1:4" x14ac:dyDescent="0.25">
      <c r="A3146" s="4">
        <v>44480</v>
      </c>
      <c r="B3146" t="s">
        <v>12</v>
      </c>
      <c r="C3146" t="s">
        <v>16</v>
      </c>
      <c r="D3146">
        <v>-4913.3</v>
      </c>
    </row>
    <row r="3147" spans="1:4" x14ac:dyDescent="0.25">
      <c r="A3147" s="4">
        <v>44480</v>
      </c>
      <c r="B3147" t="s">
        <v>12</v>
      </c>
      <c r="C3147" t="s">
        <v>2331</v>
      </c>
      <c r="D3147">
        <v>-14.8</v>
      </c>
    </row>
    <row r="3148" spans="1:4" x14ac:dyDescent="0.25">
      <c r="A3148" s="4">
        <v>44480</v>
      </c>
      <c r="B3148" t="s">
        <v>12</v>
      </c>
      <c r="C3148" t="s">
        <v>2332</v>
      </c>
      <c r="D3148">
        <v>-675.41</v>
      </c>
    </row>
    <row r="3149" spans="1:4" x14ac:dyDescent="0.25">
      <c r="A3149" s="4">
        <v>44480</v>
      </c>
      <c r="B3149" t="s">
        <v>12</v>
      </c>
      <c r="C3149" t="s">
        <v>2333</v>
      </c>
      <c r="D3149">
        <v>-11.74</v>
      </c>
    </row>
    <row r="3150" spans="1:4" x14ac:dyDescent="0.25">
      <c r="A3150" s="4">
        <v>44480</v>
      </c>
      <c r="B3150" t="s">
        <v>12</v>
      </c>
      <c r="C3150" t="s">
        <v>838</v>
      </c>
      <c r="D3150">
        <v>-466.75</v>
      </c>
    </row>
    <row r="3151" spans="1:4" x14ac:dyDescent="0.25">
      <c r="A3151" s="4">
        <v>44480</v>
      </c>
      <c r="B3151" t="s">
        <v>12</v>
      </c>
      <c r="C3151" t="s">
        <v>2334</v>
      </c>
      <c r="D3151">
        <v>-159.61000000000001</v>
      </c>
    </row>
    <row r="3152" spans="1:4" x14ac:dyDescent="0.25">
      <c r="A3152" s="4">
        <v>44480</v>
      </c>
      <c r="B3152" t="s">
        <v>12</v>
      </c>
      <c r="C3152" t="s">
        <v>2350</v>
      </c>
      <c r="D3152">
        <v>-661</v>
      </c>
    </row>
    <row r="3153" spans="1:4" x14ac:dyDescent="0.25">
      <c r="A3153" s="4">
        <v>44480</v>
      </c>
      <c r="B3153" t="s">
        <v>12</v>
      </c>
      <c r="C3153" t="s">
        <v>2351</v>
      </c>
      <c r="D3153">
        <v>545.33000000000004</v>
      </c>
    </row>
    <row r="3154" spans="1:4" x14ac:dyDescent="0.25">
      <c r="A3154" s="4">
        <v>44480</v>
      </c>
      <c r="B3154" t="s">
        <v>12</v>
      </c>
      <c r="C3154" t="s">
        <v>2048</v>
      </c>
      <c r="D3154">
        <v>5346.47</v>
      </c>
    </row>
    <row r="3155" spans="1:4" x14ac:dyDescent="0.25">
      <c r="A3155" s="4">
        <v>44480</v>
      </c>
      <c r="B3155" t="s">
        <v>12</v>
      </c>
      <c r="C3155" t="s">
        <v>2357</v>
      </c>
      <c r="D3155">
        <v>6629.48</v>
      </c>
    </row>
    <row r="3156" spans="1:4" x14ac:dyDescent="0.25">
      <c r="A3156" s="4">
        <v>44480</v>
      </c>
      <c r="B3156" t="s">
        <v>12</v>
      </c>
      <c r="C3156" t="s">
        <v>2358</v>
      </c>
      <c r="D3156">
        <v>33252.94</v>
      </c>
    </row>
    <row r="3157" spans="1:4" x14ac:dyDescent="0.25">
      <c r="A3157" s="4">
        <v>44480</v>
      </c>
      <c r="B3157" t="s">
        <v>12</v>
      </c>
      <c r="C3157" t="s">
        <v>2336</v>
      </c>
      <c r="D3157">
        <v>14473.18</v>
      </c>
    </row>
    <row r="3158" spans="1:4" x14ac:dyDescent="0.25">
      <c r="A3158" s="4">
        <v>44480</v>
      </c>
      <c r="B3158" t="s">
        <v>12</v>
      </c>
      <c r="C3158" t="s">
        <v>2337</v>
      </c>
      <c r="D3158">
        <v>66715.34</v>
      </c>
    </row>
    <row r="3159" spans="1:4" x14ac:dyDescent="0.25">
      <c r="A3159" s="4">
        <v>44480</v>
      </c>
      <c r="B3159" t="s">
        <v>12</v>
      </c>
      <c r="C3159" t="s">
        <v>2341</v>
      </c>
      <c r="D3159">
        <v>82040.259999999995</v>
      </c>
    </row>
    <row r="3160" spans="1:4" x14ac:dyDescent="0.25">
      <c r="A3160" s="4">
        <v>44480</v>
      </c>
      <c r="B3160" t="s">
        <v>12</v>
      </c>
      <c r="C3160" t="s">
        <v>2359</v>
      </c>
      <c r="D3160">
        <v>59732.25</v>
      </c>
    </row>
    <row r="3161" spans="1:4" x14ac:dyDescent="0.25">
      <c r="A3161" s="4">
        <v>44480</v>
      </c>
      <c r="B3161" t="s">
        <v>12</v>
      </c>
      <c r="C3161" t="s">
        <v>2343</v>
      </c>
      <c r="D3161">
        <v>47575.35</v>
      </c>
    </row>
    <row r="3162" spans="1:4" x14ac:dyDescent="0.25">
      <c r="A3162" s="4">
        <v>44480</v>
      </c>
      <c r="B3162" t="s">
        <v>12</v>
      </c>
      <c r="C3162" t="s">
        <v>2344</v>
      </c>
      <c r="D3162">
        <v>76800</v>
      </c>
    </row>
    <row r="3163" spans="1:4" x14ac:dyDescent="0.25">
      <c r="A3163" s="4">
        <v>44480</v>
      </c>
      <c r="B3163" t="s">
        <v>12</v>
      </c>
      <c r="C3163" t="s">
        <v>2361</v>
      </c>
      <c r="D3163">
        <v>147415.5</v>
      </c>
    </row>
    <row r="3164" spans="1:4" x14ac:dyDescent="0.25">
      <c r="A3164" s="4">
        <v>44480</v>
      </c>
      <c r="B3164" t="s">
        <v>12</v>
      </c>
      <c r="C3164" t="s">
        <v>2345</v>
      </c>
      <c r="D3164">
        <v>776.24</v>
      </c>
    </row>
    <row r="3165" spans="1:4" x14ac:dyDescent="0.25">
      <c r="A3165" s="4">
        <v>44480</v>
      </c>
      <c r="B3165" t="s">
        <v>12</v>
      </c>
      <c r="C3165" t="s">
        <v>2021</v>
      </c>
      <c r="D3165">
        <v>-38.450000000000003</v>
      </c>
    </row>
    <row r="3166" spans="1:4" x14ac:dyDescent="0.25">
      <c r="A3166" s="4">
        <v>44480</v>
      </c>
      <c r="B3166" t="s">
        <v>12</v>
      </c>
      <c r="C3166" t="s">
        <v>19</v>
      </c>
      <c r="D3166">
        <v>-512.59</v>
      </c>
    </row>
    <row r="3167" spans="1:4" x14ac:dyDescent="0.25">
      <c r="A3167" s="4">
        <v>44480</v>
      </c>
      <c r="B3167" t="s">
        <v>12</v>
      </c>
      <c r="C3167" t="s">
        <v>20</v>
      </c>
      <c r="D3167">
        <v>-25629.05</v>
      </c>
    </row>
    <row r="3168" spans="1:4" x14ac:dyDescent="0.25">
      <c r="A3168" s="4">
        <v>44480</v>
      </c>
      <c r="B3168" t="s">
        <v>12</v>
      </c>
      <c r="C3168" t="s">
        <v>21</v>
      </c>
      <c r="D3168">
        <v>-730.42</v>
      </c>
    </row>
    <row r="3169" spans="1:4" x14ac:dyDescent="0.25">
      <c r="A3169" s="4">
        <v>44480</v>
      </c>
      <c r="B3169" t="s">
        <v>12</v>
      </c>
      <c r="C3169" t="s">
        <v>2228</v>
      </c>
      <c r="D3169">
        <v>663692.51</v>
      </c>
    </row>
    <row r="3170" spans="1:4" x14ac:dyDescent="0.25">
      <c r="A3170" s="4">
        <v>44480</v>
      </c>
      <c r="B3170" t="s">
        <v>12</v>
      </c>
      <c r="C3170" t="s">
        <v>2227</v>
      </c>
      <c r="D3170">
        <v>254698.96</v>
      </c>
    </row>
    <row r="3171" spans="1:4" x14ac:dyDescent="0.25">
      <c r="A3171" s="4">
        <v>44482</v>
      </c>
      <c r="B3171" t="s">
        <v>12</v>
      </c>
      <c r="C3171" t="s">
        <v>2360</v>
      </c>
      <c r="D3171">
        <v>0.34</v>
      </c>
    </row>
    <row r="3172" spans="1:4" x14ac:dyDescent="0.25">
      <c r="A3172" s="4">
        <v>44482</v>
      </c>
      <c r="B3172" t="s">
        <v>12</v>
      </c>
      <c r="C3172" t="s">
        <v>2362</v>
      </c>
      <c r="D3172">
        <v>0.35</v>
      </c>
    </row>
    <row r="3173" spans="1:4" x14ac:dyDescent="0.25">
      <c r="A3173" s="4">
        <v>44482</v>
      </c>
      <c r="B3173" t="s">
        <v>12</v>
      </c>
      <c r="C3173" t="s">
        <v>2329</v>
      </c>
      <c r="D3173">
        <v>-1929.74</v>
      </c>
    </row>
    <row r="3174" spans="1:4" x14ac:dyDescent="0.25">
      <c r="A3174" s="4">
        <v>44482</v>
      </c>
      <c r="B3174" t="s">
        <v>12</v>
      </c>
      <c r="C3174" t="s">
        <v>2330</v>
      </c>
      <c r="D3174">
        <v>-39.630000000000003</v>
      </c>
    </row>
    <row r="3175" spans="1:4" x14ac:dyDescent="0.25">
      <c r="A3175" s="4">
        <v>44482</v>
      </c>
      <c r="B3175" t="s">
        <v>12</v>
      </c>
      <c r="C3175" t="s">
        <v>16</v>
      </c>
      <c r="D3175">
        <v>-4945.62</v>
      </c>
    </row>
    <row r="3176" spans="1:4" x14ac:dyDescent="0.25">
      <c r="A3176" s="4">
        <v>44482</v>
      </c>
      <c r="B3176" t="s">
        <v>12</v>
      </c>
      <c r="C3176" t="s">
        <v>2331</v>
      </c>
      <c r="D3176">
        <v>-16.91</v>
      </c>
    </row>
    <row r="3177" spans="1:4" x14ac:dyDescent="0.25">
      <c r="A3177" s="4">
        <v>44482</v>
      </c>
      <c r="B3177" t="s">
        <v>12</v>
      </c>
      <c r="C3177" t="s">
        <v>2332</v>
      </c>
      <c r="D3177">
        <v>-771.9</v>
      </c>
    </row>
    <row r="3178" spans="1:4" x14ac:dyDescent="0.25">
      <c r="A3178" s="4">
        <v>44482</v>
      </c>
      <c r="B3178" t="s">
        <v>12</v>
      </c>
      <c r="C3178" t="s">
        <v>2333</v>
      </c>
      <c r="D3178">
        <v>-13.42</v>
      </c>
    </row>
    <row r="3179" spans="1:4" x14ac:dyDescent="0.25">
      <c r="A3179" s="4">
        <v>44482</v>
      </c>
      <c r="B3179" t="s">
        <v>12</v>
      </c>
      <c r="C3179" t="s">
        <v>838</v>
      </c>
      <c r="D3179">
        <v>-466.75</v>
      </c>
    </row>
    <row r="3180" spans="1:4" x14ac:dyDescent="0.25">
      <c r="A3180" s="4">
        <v>44482</v>
      </c>
      <c r="B3180" t="s">
        <v>12</v>
      </c>
      <c r="C3180" t="s">
        <v>2334</v>
      </c>
      <c r="D3180">
        <v>-182.41</v>
      </c>
    </row>
    <row r="3181" spans="1:4" x14ac:dyDescent="0.25">
      <c r="A3181" s="4">
        <v>44482</v>
      </c>
      <c r="B3181" t="s">
        <v>12</v>
      </c>
      <c r="C3181" t="s">
        <v>2350</v>
      </c>
      <c r="D3181">
        <v>-661</v>
      </c>
    </row>
    <row r="3182" spans="1:4" x14ac:dyDescent="0.25">
      <c r="A3182" s="4">
        <v>44482</v>
      </c>
      <c r="B3182" t="s">
        <v>12</v>
      </c>
      <c r="C3182" t="s">
        <v>2351</v>
      </c>
      <c r="D3182">
        <v>528.79999999999995</v>
      </c>
    </row>
    <row r="3183" spans="1:4" x14ac:dyDescent="0.25">
      <c r="A3183" s="4">
        <v>44482</v>
      </c>
      <c r="B3183" t="s">
        <v>12</v>
      </c>
      <c r="C3183" t="s">
        <v>2048</v>
      </c>
      <c r="D3183">
        <v>5251</v>
      </c>
    </row>
    <row r="3184" spans="1:4" x14ac:dyDescent="0.25">
      <c r="A3184" s="4">
        <v>44482</v>
      </c>
      <c r="B3184" t="s">
        <v>12</v>
      </c>
      <c r="C3184" t="s">
        <v>2357</v>
      </c>
      <c r="D3184">
        <v>6629.48</v>
      </c>
    </row>
    <row r="3185" spans="1:4" x14ac:dyDescent="0.25">
      <c r="A3185" s="4">
        <v>44482</v>
      </c>
      <c r="B3185" t="s">
        <v>12</v>
      </c>
      <c r="C3185" t="s">
        <v>2358</v>
      </c>
      <c r="D3185">
        <v>33252.94</v>
      </c>
    </row>
    <row r="3186" spans="1:4" x14ac:dyDescent="0.25">
      <c r="A3186" s="4">
        <v>44482</v>
      </c>
      <c r="B3186" t="s">
        <v>12</v>
      </c>
      <c r="C3186" t="s">
        <v>2336</v>
      </c>
      <c r="D3186">
        <v>14473.18</v>
      </c>
    </row>
    <row r="3187" spans="1:4" x14ac:dyDescent="0.25">
      <c r="A3187" s="4">
        <v>44482</v>
      </c>
      <c r="B3187" t="s">
        <v>12</v>
      </c>
      <c r="C3187" t="s">
        <v>2337</v>
      </c>
      <c r="D3187">
        <v>66715.34</v>
      </c>
    </row>
    <row r="3188" spans="1:4" x14ac:dyDescent="0.25">
      <c r="A3188" s="4">
        <v>44482</v>
      </c>
      <c r="B3188" t="s">
        <v>12</v>
      </c>
      <c r="C3188" t="s">
        <v>2363</v>
      </c>
      <c r="D3188">
        <v>3962.4</v>
      </c>
    </row>
    <row r="3189" spans="1:4" x14ac:dyDescent="0.25">
      <c r="A3189" s="4">
        <v>44482</v>
      </c>
      <c r="B3189" t="s">
        <v>12</v>
      </c>
      <c r="C3189" t="s">
        <v>2341</v>
      </c>
      <c r="D3189">
        <v>82040.259999999995</v>
      </c>
    </row>
    <row r="3190" spans="1:4" x14ac:dyDescent="0.25">
      <c r="A3190" s="4">
        <v>44482</v>
      </c>
      <c r="B3190" t="s">
        <v>12</v>
      </c>
      <c r="C3190" t="s">
        <v>2359</v>
      </c>
      <c r="D3190">
        <v>59732.25</v>
      </c>
    </row>
    <row r="3191" spans="1:4" x14ac:dyDescent="0.25">
      <c r="A3191" s="4">
        <v>44482</v>
      </c>
      <c r="B3191" t="s">
        <v>12</v>
      </c>
      <c r="C3191" t="s">
        <v>2343</v>
      </c>
      <c r="D3191">
        <v>47575.35</v>
      </c>
    </row>
    <row r="3192" spans="1:4" x14ac:dyDescent="0.25">
      <c r="A3192" s="4">
        <v>44482</v>
      </c>
      <c r="B3192" t="s">
        <v>12</v>
      </c>
      <c r="C3192" t="s">
        <v>2344</v>
      </c>
      <c r="D3192">
        <v>76800</v>
      </c>
    </row>
    <row r="3193" spans="1:4" x14ac:dyDescent="0.25">
      <c r="A3193" s="4">
        <v>44482</v>
      </c>
      <c r="B3193" t="s">
        <v>12</v>
      </c>
      <c r="C3193" t="s">
        <v>2361</v>
      </c>
      <c r="D3193">
        <v>147415.5</v>
      </c>
    </row>
    <row r="3194" spans="1:4" x14ac:dyDescent="0.25">
      <c r="A3194" s="4">
        <v>44482</v>
      </c>
      <c r="B3194" t="s">
        <v>12</v>
      </c>
      <c r="C3194" t="s">
        <v>2345</v>
      </c>
      <c r="D3194">
        <v>776.24</v>
      </c>
    </row>
    <row r="3195" spans="1:4" x14ac:dyDescent="0.25">
      <c r="A3195" s="4">
        <v>44482</v>
      </c>
      <c r="B3195" t="s">
        <v>12</v>
      </c>
      <c r="C3195" t="s">
        <v>2021</v>
      </c>
      <c r="D3195">
        <v>-43.97</v>
      </c>
    </row>
    <row r="3196" spans="1:4" x14ac:dyDescent="0.25">
      <c r="A3196" s="4">
        <v>44482</v>
      </c>
      <c r="B3196" t="s">
        <v>12</v>
      </c>
      <c r="C3196" t="s">
        <v>19</v>
      </c>
      <c r="D3196">
        <v>-586.17999999999995</v>
      </c>
    </row>
    <row r="3197" spans="1:4" x14ac:dyDescent="0.25">
      <c r="A3197" s="4">
        <v>44482</v>
      </c>
      <c r="B3197" t="s">
        <v>12</v>
      </c>
      <c r="C3197" t="s">
        <v>20</v>
      </c>
      <c r="D3197">
        <v>-29308.35</v>
      </c>
    </row>
    <row r="3198" spans="1:4" x14ac:dyDescent="0.25">
      <c r="A3198" s="4">
        <v>44482</v>
      </c>
      <c r="B3198" t="s">
        <v>12</v>
      </c>
      <c r="C3198" t="s">
        <v>21</v>
      </c>
      <c r="D3198">
        <v>-835.28</v>
      </c>
    </row>
    <row r="3199" spans="1:4" x14ac:dyDescent="0.25">
      <c r="A3199" s="4">
        <v>44482</v>
      </c>
      <c r="B3199" t="s">
        <v>12</v>
      </c>
      <c r="C3199" t="s">
        <v>2228</v>
      </c>
      <c r="D3199">
        <v>254698.96</v>
      </c>
    </row>
    <row r="3200" spans="1:4" x14ac:dyDescent="0.25">
      <c r="A3200" s="4">
        <v>44482</v>
      </c>
      <c r="B3200" t="s">
        <v>12</v>
      </c>
      <c r="C3200" t="s">
        <v>2227</v>
      </c>
      <c r="D3200">
        <v>654621.51</v>
      </c>
    </row>
    <row r="3201" spans="1:4" x14ac:dyDescent="0.25">
      <c r="A3201" s="4">
        <v>44483</v>
      </c>
      <c r="B3201" t="s">
        <v>12</v>
      </c>
      <c r="C3201" t="s">
        <v>2362</v>
      </c>
      <c r="D3201">
        <v>0.35</v>
      </c>
    </row>
    <row r="3202" spans="1:4" x14ac:dyDescent="0.25">
      <c r="A3202" s="4">
        <v>44483</v>
      </c>
      <c r="B3202" t="s">
        <v>12</v>
      </c>
      <c r="C3202" t="s">
        <v>2364</v>
      </c>
      <c r="D3202">
        <v>0.32</v>
      </c>
    </row>
    <row r="3203" spans="1:4" x14ac:dyDescent="0.25">
      <c r="A3203" s="4">
        <v>44483</v>
      </c>
      <c r="B3203" t="s">
        <v>12</v>
      </c>
      <c r="C3203" t="s">
        <v>2329</v>
      </c>
      <c r="D3203">
        <v>-1929.74</v>
      </c>
    </row>
    <row r="3204" spans="1:4" x14ac:dyDescent="0.25">
      <c r="A3204" s="4">
        <v>44483</v>
      </c>
      <c r="B3204" t="s">
        <v>12</v>
      </c>
      <c r="C3204" t="s">
        <v>2330</v>
      </c>
      <c r="D3204">
        <v>-39.630000000000003</v>
      </c>
    </row>
    <row r="3205" spans="1:4" x14ac:dyDescent="0.25">
      <c r="A3205" s="4">
        <v>44483</v>
      </c>
      <c r="B3205" t="s">
        <v>12</v>
      </c>
      <c r="C3205" t="s">
        <v>16</v>
      </c>
      <c r="D3205">
        <v>-4977.95</v>
      </c>
    </row>
    <row r="3206" spans="1:4" x14ac:dyDescent="0.25">
      <c r="A3206" s="4">
        <v>44483</v>
      </c>
      <c r="B3206" t="s">
        <v>12</v>
      </c>
      <c r="C3206" t="s">
        <v>2331</v>
      </c>
      <c r="D3206">
        <v>-19.03</v>
      </c>
    </row>
    <row r="3207" spans="1:4" x14ac:dyDescent="0.25">
      <c r="A3207" s="4">
        <v>44483</v>
      </c>
      <c r="B3207" t="s">
        <v>12</v>
      </c>
      <c r="C3207" t="s">
        <v>2332</v>
      </c>
      <c r="D3207">
        <v>-868.38</v>
      </c>
    </row>
    <row r="3208" spans="1:4" x14ac:dyDescent="0.25">
      <c r="A3208" s="4">
        <v>44483</v>
      </c>
      <c r="B3208" t="s">
        <v>12</v>
      </c>
      <c r="C3208" t="s">
        <v>2333</v>
      </c>
      <c r="D3208">
        <v>-15.1</v>
      </c>
    </row>
    <row r="3209" spans="1:4" x14ac:dyDescent="0.25">
      <c r="A3209" s="4">
        <v>44483</v>
      </c>
      <c r="B3209" t="s">
        <v>12</v>
      </c>
      <c r="C3209" t="s">
        <v>838</v>
      </c>
      <c r="D3209">
        <v>-466.75</v>
      </c>
    </row>
    <row r="3210" spans="1:4" x14ac:dyDescent="0.25">
      <c r="A3210" s="4">
        <v>44483</v>
      </c>
      <c r="B3210" t="s">
        <v>12</v>
      </c>
      <c r="C3210" t="s">
        <v>2334</v>
      </c>
      <c r="D3210">
        <v>-205.21</v>
      </c>
    </row>
    <row r="3211" spans="1:4" x14ac:dyDescent="0.25">
      <c r="A3211" s="4">
        <v>44483</v>
      </c>
      <c r="B3211" t="s">
        <v>12</v>
      </c>
      <c r="C3211" t="s">
        <v>2350</v>
      </c>
      <c r="D3211">
        <v>-661</v>
      </c>
    </row>
    <row r="3212" spans="1:4" x14ac:dyDescent="0.25">
      <c r="A3212" s="4">
        <v>44483</v>
      </c>
      <c r="B3212" t="s">
        <v>12</v>
      </c>
      <c r="C3212" t="s">
        <v>2351</v>
      </c>
      <c r="D3212">
        <v>512.28</v>
      </c>
    </row>
    <row r="3213" spans="1:4" x14ac:dyDescent="0.25">
      <c r="A3213" s="4">
        <v>44483</v>
      </c>
      <c r="B3213" t="s">
        <v>12</v>
      </c>
      <c r="C3213" t="s">
        <v>2048</v>
      </c>
      <c r="D3213">
        <v>5155.53</v>
      </c>
    </row>
    <row r="3214" spans="1:4" x14ac:dyDescent="0.25">
      <c r="A3214" s="4">
        <v>44483</v>
      </c>
      <c r="B3214" t="s">
        <v>12</v>
      </c>
      <c r="C3214" t="s">
        <v>2357</v>
      </c>
      <c r="D3214">
        <v>6629.48</v>
      </c>
    </row>
    <row r="3215" spans="1:4" x14ac:dyDescent="0.25">
      <c r="A3215" s="4">
        <v>44483</v>
      </c>
      <c r="B3215" t="s">
        <v>12</v>
      </c>
      <c r="C3215" t="s">
        <v>2358</v>
      </c>
      <c r="D3215">
        <v>33252.94</v>
      </c>
    </row>
    <row r="3216" spans="1:4" x14ac:dyDescent="0.25">
      <c r="A3216" s="4">
        <v>44483</v>
      </c>
      <c r="B3216" t="s">
        <v>12</v>
      </c>
      <c r="C3216" t="s">
        <v>2336</v>
      </c>
      <c r="D3216">
        <v>14473.18</v>
      </c>
    </row>
    <row r="3217" spans="1:4" x14ac:dyDescent="0.25">
      <c r="A3217" s="4">
        <v>44483</v>
      </c>
      <c r="B3217" t="s">
        <v>12</v>
      </c>
      <c r="C3217" t="s">
        <v>2337</v>
      </c>
      <c r="D3217">
        <v>66715.34</v>
      </c>
    </row>
    <row r="3218" spans="1:4" x14ac:dyDescent="0.25">
      <c r="A3218" s="4">
        <v>44483</v>
      </c>
      <c r="B3218" t="s">
        <v>12</v>
      </c>
      <c r="C3218" t="s">
        <v>2363</v>
      </c>
      <c r="D3218">
        <v>3962.4</v>
      </c>
    </row>
    <row r="3219" spans="1:4" x14ac:dyDescent="0.25">
      <c r="A3219" s="4">
        <v>44483</v>
      </c>
      <c r="B3219" t="s">
        <v>12</v>
      </c>
      <c r="C3219" t="s">
        <v>2341</v>
      </c>
      <c r="D3219">
        <v>82040.259999999995</v>
      </c>
    </row>
    <row r="3220" spans="1:4" x14ac:dyDescent="0.25">
      <c r="A3220" s="4">
        <v>44483</v>
      </c>
      <c r="B3220" t="s">
        <v>12</v>
      </c>
      <c r="C3220" t="s">
        <v>2359</v>
      </c>
      <c r="D3220">
        <v>59732.25</v>
      </c>
    </row>
    <row r="3221" spans="1:4" x14ac:dyDescent="0.25">
      <c r="A3221" s="4">
        <v>44483</v>
      </c>
      <c r="B3221" t="s">
        <v>12</v>
      </c>
      <c r="C3221" t="s">
        <v>2343</v>
      </c>
      <c r="D3221">
        <v>47575.35</v>
      </c>
    </row>
    <row r="3222" spans="1:4" x14ac:dyDescent="0.25">
      <c r="A3222" s="4">
        <v>44483</v>
      </c>
      <c r="B3222" t="s">
        <v>12</v>
      </c>
      <c r="C3222" t="s">
        <v>2365</v>
      </c>
      <c r="D3222">
        <v>187039</v>
      </c>
    </row>
    <row r="3223" spans="1:4" x14ac:dyDescent="0.25">
      <c r="A3223" s="4">
        <v>44483</v>
      </c>
      <c r="B3223" t="s">
        <v>12</v>
      </c>
      <c r="C3223" t="s">
        <v>2361</v>
      </c>
      <c r="D3223">
        <v>147415.5</v>
      </c>
    </row>
    <row r="3224" spans="1:4" x14ac:dyDescent="0.25">
      <c r="A3224" s="4">
        <v>44483</v>
      </c>
      <c r="B3224" t="s">
        <v>12</v>
      </c>
      <c r="C3224" t="s">
        <v>2021</v>
      </c>
      <c r="D3224">
        <v>-49.49</v>
      </c>
    </row>
    <row r="3225" spans="1:4" x14ac:dyDescent="0.25">
      <c r="A3225" s="4">
        <v>44483</v>
      </c>
      <c r="B3225" t="s">
        <v>12</v>
      </c>
      <c r="C3225" t="s">
        <v>19</v>
      </c>
      <c r="D3225">
        <v>-659.81</v>
      </c>
    </row>
    <row r="3226" spans="1:4" x14ac:dyDescent="0.25">
      <c r="A3226" s="4">
        <v>44483</v>
      </c>
      <c r="B3226" t="s">
        <v>12</v>
      </c>
      <c r="C3226" t="s">
        <v>20</v>
      </c>
      <c r="D3226">
        <v>-32989.9</v>
      </c>
    </row>
    <row r="3227" spans="1:4" x14ac:dyDescent="0.25">
      <c r="A3227" s="4">
        <v>44483</v>
      </c>
      <c r="B3227" t="s">
        <v>12</v>
      </c>
      <c r="C3227" t="s">
        <v>21</v>
      </c>
      <c r="D3227">
        <v>-940.21</v>
      </c>
    </row>
    <row r="3228" spans="1:4" x14ac:dyDescent="0.25">
      <c r="A3228" s="4">
        <v>44483</v>
      </c>
      <c r="B3228" t="s">
        <v>12</v>
      </c>
      <c r="C3228" t="s">
        <v>2228</v>
      </c>
      <c r="D3228">
        <v>654621.51</v>
      </c>
    </row>
    <row r="3229" spans="1:4" x14ac:dyDescent="0.25">
      <c r="A3229" s="4">
        <v>44483</v>
      </c>
      <c r="B3229" t="s">
        <v>12</v>
      </c>
      <c r="C3229" t="s">
        <v>2227</v>
      </c>
      <c r="D3229">
        <v>541748.84</v>
      </c>
    </row>
    <row r="3230" spans="1:4" x14ac:dyDescent="0.25">
      <c r="A3230" s="4">
        <v>44484</v>
      </c>
      <c r="B3230" t="s">
        <v>12</v>
      </c>
      <c r="C3230" t="s">
        <v>2364</v>
      </c>
      <c r="D3230">
        <v>0.32</v>
      </c>
    </row>
    <row r="3231" spans="1:4" x14ac:dyDescent="0.25">
      <c r="A3231" s="4">
        <v>44484</v>
      </c>
      <c r="B3231" t="s">
        <v>12</v>
      </c>
      <c r="C3231" t="s">
        <v>2366</v>
      </c>
      <c r="D3231">
        <v>0.26</v>
      </c>
    </row>
    <row r="3232" spans="1:4" x14ac:dyDescent="0.25">
      <c r="A3232" s="4">
        <v>44484</v>
      </c>
      <c r="B3232" t="s">
        <v>12</v>
      </c>
      <c r="C3232" t="s">
        <v>2329</v>
      </c>
      <c r="D3232">
        <v>-1929.74</v>
      </c>
    </row>
    <row r="3233" spans="1:4" x14ac:dyDescent="0.25">
      <c r="A3233" s="4">
        <v>44484</v>
      </c>
      <c r="B3233" t="s">
        <v>12</v>
      </c>
      <c r="C3233" t="s">
        <v>2330</v>
      </c>
      <c r="D3233">
        <v>-39.630000000000003</v>
      </c>
    </row>
    <row r="3234" spans="1:4" x14ac:dyDescent="0.25">
      <c r="A3234" s="4">
        <v>44484</v>
      </c>
      <c r="B3234" t="s">
        <v>12</v>
      </c>
      <c r="C3234" t="s">
        <v>16</v>
      </c>
      <c r="D3234">
        <v>-5010.2700000000004</v>
      </c>
    </row>
    <row r="3235" spans="1:4" x14ac:dyDescent="0.25">
      <c r="A3235" s="4">
        <v>44484</v>
      </c>
      <c r="B3235" t="s">
        <v>12</v>
      </c>
      <c r="C3235" t="s">
        <v>2331</v>
      </c>
      <c r="D3235">
        <v>-21.14</v>
      </c>
    </row>
    <row r="3236" spans="1:4" x14ac:dyDescent="0.25">
      <c r="A3236" s="4">
        <v>44484</v>
      </c>
      <c r="B3236" t="s">
        <v>12</v>
      </c>
      <c r="C3236" t="s">
        <v>2332</v>
      </c>
      <c r="D3236">
        <v>-964.87</v>
      </c>
    </row>
    <row r="3237" spans="1:4" x14ac:dyDescent="0.25">
      <c r="A3237" s="4">
        <v>44484</v>
      </c>
      <c r="B3237" t="s">
        <v>12</v>
      </c>
      <c r="C3237" t="s">
        <v>2333</v>
      </c>
      <c r="D3237">
        <v>-16.78</v>
      </c>
    </row>
    <row r="3238" spans="1:4" x14ac:dyDescent="0.25">
      <c r="A3238" s="4">
        <v>44484</v>
      </c>
      <c r="B3238" t="s">
        <v>12</v>
      </c>
      <c r="C3238" t="s">
        <v>838</v>
      </c>
      <c r="D3238">
        <v>-466.75</v>
      </c>
    </row>
    <row r="3239" spans="1:4" x14ac:dyDescent="0.25">
      <c r="A3239" s="4">
        <v>44484</v>
      </c>
      <c r="B3239" t="s">
        <v>12</v>
      </c>
      <c r="C3239" t="s">
        <v>2334</v>
      </c>
      <c r="D3239">
        <v>-228.02</v>
      </c>
    </row>
    <row r="3240" spans="1:4" x14ac:dyDescent="0.25">
      <c r="A3240" s="4">
        <v>44484</v>
      </c>
      <c r="B3240" t="s">
        <v>12</v>
      </c>
      <c r="C3240" t="s">
        <v>2367</v>
      </c>
      <c r="D3240">
        <v>-661</v>
      </c>
    </row>
    <row r="3241" spans="1:4" x14ac:dyDescent="0.25">
      <c r="A3241" s="4">
        <v>44484</v>
      </c>
      <c r="B3241" t="s">
        <v>12</v>
      </c>
      <c r="C3241" t="s">
        <v>2351</v>
      </c>
      <c r="D3241">
        <v>495.75</v>
      </c>
    </row>
    <row r="3242" spans="1:4" x14ac:dyDescent="0.25">
      <c r="A3242" s="4">
        <v>44484</v>
      </c>
      <c r="B3242" t="s">
        <v>12</v>
      </c>
      <c r="C3242" t="s">
        <v>2048</v>
      </c>
      <c r="D3242">
        <v>5060.05</v>
      </c>
    </row>
    <row r="3243" spans="1:4" x14ac:dyDescent="0.25">
      <c r="A3243" s="4">
        <v>44484</v>
      </c>
      <c r="B3243" t="s">
        <v>12</v>
      </c>
      <c r="C3243" t="s">
        <v>2337</v>
      </c>
      <c r="D3243">
        <v>66715.34</v>
      </c>
    </row>
    <row r="3244" spans="1:4" x14ac:dyDescent="0.25">
      <c r="A3244" s="4">
        <v>44484</v>
      </c>
      <c r="B3244" t="s">
        <v>12</v>
      </c>
      <c r="C3244" t="s">
        <v>2363</v>
      </c>
      <c r="D3244">
        <v>3962.4</v>
      </c>
    </row>
    <row r="3245" spans="1:4" x14ac:dyDescent="0.25">
      <c r="A3245" s="4">
        <v>44484</v>
      </c>
      <c r="B3245" t="s">
        <v>12</v>
      </c>
      <c r="C3245" t="s">
        <v>2365</v>
      </c>
      <c r="D3245">
        <v>187039</v>
      </c>
    </row>
    <row r="3246" spans="1:4" x14ac:dyDescent="0.25">
      <c r="A3246" s="4">
        <v>44484</v>
      </c>
      <c r="B3246" t="s">
        <v>12</v>
      </c>
      <c r="C3246" t="s">
        <v>2361</v>
      </c>
      <c r="D3246">
        <v>147415.5</v>
      </c>
    </row>
    <row r="3247" spans="1:4" x14ac:dyDescent="0.25">
      <c r="A3247" s="4">
        <v>44484</v>
      </c>
      <c r="B3247" t="s">
        <v>12</v>
      </c>
      <c r="C3247" t="s">
        <v>2021</v>
      </c>
      <c r="D3247">
        <v>-55.01</v>
      </c>
    </row>
    <row r="3248" spans="1:4" x14ac:dyDescent="0.25">
      <c r="A3248" s="4">
        <v>44484</v>
      </c>
      <c r="B3248" t="s">
        <v>12</v>
      </c>
      <c r="C3248" t="s">
        <v>19</v>
      </c>
      <c r="D3248">
        <v>-733.47</v>
      </c>
    </row>
    <row r="3249" spans="1:4" x14ac:dyDescent="0.25">
      <c r="A3249" s="4">
        <v>44484</v>
      </c>
      <c r="B3249" t="s">
        <v>12</v>
      </c>
      <c r="C3249" t="s">
        <v>20</v>
      </c>
      <c r="D3249">
        <v>-36672.99</v>
      </c>
    </row>
    <row r="3250" spans="1:4" x14ac:dyDescent="0.25">
      <c r="A3250" s="4">
        <v>44484</v>
      </c>
      <c r="B3250" t="s">
        <v>12</v>
      </c>
      <c r="C3250" t="s">
        <v>21</v>
      </c>
      <c r="D3250">
        <v>-1045.18</v>
      </c>
    </row>
    <row r="3251" spans="1:4" x14ac:dyDescent="0.25">
      <c r="A3251" s="4">
        <v>44484</v>
      </c>
      <c r="B3251" t="s">
        <v>12</v>
      </c>
      <c r="C3251" t="s">
        <v>2228</v>
      </c>
      <c r="D3251">
        <v>541748.84</v>
      </c>
    </row>
    <row r="3252" spans="1:4" x14ac:dyDescent="0.25">
      <c r="A3252" s="4">
        <v>44484</v>
      </c>
      <c r="B3252" t="s">
        <v>12</v>
      </c>
      <c r="C3252" t="s">
        <v>2227</v>
      </c>
      <c r="D3252">
        <v>869472.91</v>
      </c>
    </row>
    <row r="3253" spans="1:4" x14ac:dyDescent="0.25">
      <c r="A3253" s="4">
        <v>44487</v>
      </c>
      <c r="B3253" t="s">
        <v>12</v>
      </c>
      <c r="C3253" t="s">
        <v>2366</v>
      </c>
      <c r="D3253">
        <v>0.26</v>
      </c>
    </row>
    <row r="3254" spans="1:4" x14ac:dyDescent="0.25">
      <c r="A3254" s="4">
        <v>44487</v>
      </c>
      <c r="B3254" t="s">
        <v>12</v>
      </c>
      <c r="C3254" t="s">
        <v>2368</v>
      </c>
      <c r="D3254">
        <v>0.34</v>
      </c>
    </row>
    <row r="3255" spans="1:4" x14ac:dyDescent="0.25">
      <c r="A3255" s="4">
        <v>44487</v>
      </c>
      <c r="B3255" t="s">
        <v>12</v>
      </c>
      <c r="C3255" t="s">
        <v>2329</v>
      </c>
      <c r="D3255">
        <v>-1929.74</v>
      </c>
    </row>
    <row r="3256" spans="1:4" x14ac:dyDescent="0.25">
      <c r="A3256" s="4">
        <v>44487</v>
      </c>
      <c r="B3256" t="s">
        <v>12</v>
      </c>
      <c r="C3256" t="s">
        <v>2330</v>
      </c>
      <c r="D3256">
        <v>-39.630000000000003</v>
      </c>
    </row>
    <row r="3257" spans="1:4" x14ac:dyDescent="0.25">
      <c r="A3257" s="4">
        <v>44487</v>
      </c>
      <c r="B3257" t="s">
        <v>12</v>
      </c>
      <c r="C3257" t="s">
        <v>16</v>
      </c>
      <c r="D3257">
        <v>-5042.59</v>
      </c>
    </row>
    <row r="3258" spans="1:4" x14ac:dyDescent="0.25">
      <c r="A3258" s="4">
        <v>44487</v>
      </c>
      <c r="B3258" t="s">
        <v>12</v>
      </c>
      <c r="C3258" t="s">
        <v>2331</v>
      </c>
      <c r="D3258">
        <v>-23.26</v>
      </c>
    </row>
    <row r="3259" spans="1:4" x14ac:dyDescent="0.25">
      <c r="A3259" s="4">
        <v>44487</v>
      </c>
      <c r="B3259" t="s">
        <v>12</v>
      </c>
      <c r="C3259" t="s">
        <v>2332</v>
      </c>
      <c r="D3259">
        <v>-1061.3599999999999</v>
      </c>
    </row>
    <row r="3260" spans="1:4" x14ac:dyDescent="0.25">
      <c r="A3260" s="4">
        <v>44487</v>
      </c>
      <c r="B3260" t="s">
        <v>12</v>
      </c>
      <c r="C3260" t="s">
        <v>2333</v>
      </c>
      <c r="D3260">
        <v>-18.45</v>
      </c>
    </row>
    <row r="3261" spans="1:4" x14ac:dyDescent="0.25">
      <c r="A3261" s="4">
        <v>44487</v>
      </c>
      <c r="B3261" t="s">
        <v>12</v>
      </c>
      <c r="C3261" t="s">
        <v>838</v>
      </c>
      <c r="D3261">
        <v>-466.75</v>
      </c>
    </row>
    <row r="3262" spans="1:4" x14ac:dyDescent="0.25">
      <c r="A3262" s="4">
        <v>44487</v>
      </c>
      <c r="B3262" t="s">
        <v>12</v>
      </c>
      <c r="C3262" t="s">
        <v>2334</v>
      </c>
      <c r="D3262">
        <v>-250.82</v>
      </c>
    </row>
    <row r="3263" spans="1:4" x14ac:dyDescent="0.25">
      <c r="A3263" s="4">
        <v>44487</v>
      </c>
      <c r="B3263" t="s">
        <v>12</v>
      </c>
      <c r="C3263" t="s">
        <v>2367</v>
      </c>
      <c r="D3263">
        <v>-661</v>
      </c>
    </row>
    <row r="3264" spans="1:4" x14ac:dyDescent="0.25">
      <c r="A3264" s="4">
        <v>44487</v>
      </c>
      <c r="B3264" t="s">
        <v>12</v>
      </c>
      <c r="C3264" t="s">
        <v>2351</v>
      </c>
      <c r="D3264">
        <v>479.23</v>
      </c>
    </row>
    <row r="3265" spans="1:4" x14ac:dyDescent="0.25">
      <c r="A3265" s="4">
        <v>44487</v>
      </c>
      <c r="B3265" t="s">
        <v>12</v>
      </c>
      <c r="C3265" t="s">
        <v>2048</v>
      </c>
      <c r="D3265">
        <v>4964.58</v>
      </c>
    </row>
    <row r="3266" spans="1:4" x14ac:dyDescent="0.25">
      <c r="A3266" s="4">
        <v>44487</v>
      </c>
      <c r="B3266" t="s">
        <v>12</v>
      </c>
      <c r="C3266" t="s">
        <v>2337</v>
      </c>
      <c r="D3266">
        <v>66715.34</v>
      </c>
    </row>
    <row r="3267" spans="1:4" x14ac:dyDescent="0.25">
      <c r="A3267" s="4">
        <v>44487</v>
      </c>
      <c r="B3267" t="s">
        <v>12</v>
      </c>
      <c r="C3267" t="s">
        <v>2363</v>
      </c>
      <c r="D3267">
        <v>3962.4</v>
      </c>
    </row>
    <row r="3268" spans="1:4" x14ac:dyDescent="0.25">
      <c r="A3268" s="4">
        <v>44487</v>
      </c>
      <c r="B3268" t="s">
        <v>12</v>
      </c>
      <c r="C3268" t="s">
        <v>2365</v>
      </c>
      <c r="D3268">
        <v>187039</v>
      </c>
    </row>
    <row r="3269" spans="1:4" x14ac:dyDescent="0.25">
      <c r="A3269" s="4">
        <v>44487</v>
      </c>
      <c r="B3269" t="s">
        <v>12</v>
      </c>
      <c r="C3269" t="s">
        <v>2021</v>
      </c>
      <c r="D3269">
        <v>-60.57</v>
      </c>
    </row>
    <row r="3270" spans="1:4" x14ac:dyDescent="0.25">
      <c r="A3270" s="4">
        <v>44487</v>
      </c>
      <c r="B3270" t="s">
        <v>12</v>
      </c>
      <c r="C3270" t="s">
        <v>19</v>
      </c>
      <c r="D3270">
        <v>-807.56</v>
      </c>
    </row>
    <row r="3271" spans="1:4" x14ac:dyDescent="0.25">
      <c r="A3271" s="4">
        <v>44487</v>
      </c>
      <c r="B3271" t="s">
        <v>12</v>
      </c>
      <c r="C3271" t="s">
        <v>20</v>
      </c>
      <c r="D3271">
        <v>-40377.370000000003</v>
      </c>
    </row>
    <row r="3272" spans="1:4" x14ac:dyDescent="0.25">
      <c r="A3272" s="4">
        <v>44487</v>
      </c>
      <c r="B3272" t="s">
        <v>12</v>
      </c>
      <c r="C3272" t="s">
        <v>21</v>
      </c>
      <c r="D3272">
        <v>-1150.75</v>
      </c>
    </row>
    <row r="3273" spans="1:4" x14ac:dyDescent="0.25">
      <c r="A3273" s="4">
        <v>44487</v>
      </c>
      <c r="B3273" t="s">
        <v>12</v>
      </c>
      <c r="C3273" t="s">
        <v>2228</v>
      </c>
      <c r="D3273">
        <v>869472.91</v>
      </c>
    </row>
    <row r="3274" spans="1:4" x14ac:dyDescent="0.25">
      <c r="A3274" s="4">
        <v>44487</v>
      </c>
      <c r="B3274" t="s">
        <v>12</v>
      </c>
      <c r="C3274" t="s">
        <v>2227</v>
      </c>
      <c r="D3274">
        <v>533638.77</v>
      </c>
    </row>
    <row r="3275" spans="1:4" x14ac:dyDescent="0.25">
      <c r="A3275" s="4">
        <v>44488</v>
      </c>
      <c r="B3275" t="s">
        <v>12</v>
      </c>
      <c r="C3275" t="s">
        <v>2368</v>
      </c>
      <c r="D3275">
        <v>0.34</v>
      </c>
    </row>
    <row r="3276" spans="1:4" x14ac:dyDescent="0.25">
      <c r="A3276" s="4">
        <v>44488</v>
      </c>
      <c r="B3276" t="s">
        <v>12</v>
      </c>
      <c r="C3276" t="s">
        <v>2369</v>
      </c>
      <c r="D3276">
        <v>0.23</v>
      </c>
    </row>
    <row r="3277" spans="1:4" x14ac:dyDescent="0.25">
      <c r="A3277" s="4">
        <v>44488</v>
      </c>
      <c r="B3277" t="s">
        <v>12</v>
      </c>
      <c r="C3277" t="s">
        <v>2329</v>
      </c>
      <c r="D3277">
        <v>-1929.74</v>
      </c>
    </row>
    <row r="3278" spans="1:4" x14ac:dyDescent="0.25">
      <c r="A3278" s="4">
        <v>44488</v>
      </c>
      <c r="B3278" t="s">
        <v>12</v>
      </c>
      <c r="C3278" t="s">
        <v>2330</v>
      </c>
      <c r="D3278">
        <v>-39.630000000000003</v>
      </c>
    </row>
    <row r="3279" spans="1:4" x14ac:dyDescent="0.25">
      <c r="A3279" s="4">
        <v>44488</v>
      </c>
      <c r="B3279" t="s">
        <v>12</v>
      </c>
      <c r="C3279" t="s">
        <v>16</v>
      </c>
      <c r="D3279">
        <v>-5074.92</v>
      </c>
    </row>
    <row r="3280" spans="1:4" x14ac:dyDescent="0.25">
      <c r="A3280" s="4">
        <v>44488</v>
      </c>
      <c r="B3280" t="s">
        <v>12</v>
      </c>
      <c r="C3280" t="s">
        <v>2331</v>
      </c>
      <c r="D3280">
        <v>-25.37</v>
      </c>
    </row>
    <row r="3281" spans="1:4" x14ac:dyDescent="0.25">
      <c r="A3281" s="4">
        <v>44488</v>
      </c>
      <c r="B3281" t="s">
        <v>12</v>
      </c>
      <c r="C3281" t="s">
        <v>2332</v>
      </c>
      <c r="D3281">
        <v>-1157.8399999999999</v>
      </c>
    </row>
    <row r="3282" spans="1:4" x14ac:dyDescent="0.25">
      <c r="A3282" s="4">
        <v>44488</v>
      </c>
      <c r="B3282" t="s">
        <v>12</v>
      </c>
      <c r="C3282" t="s">
        <v>2333</v>
      </c>
      <c r="D3282">
        <v>-20.13</v>
      </c>
    </row>
    <row r="3283" spans="1:4" x14ac:dyDescent="0.25">
      <c r="A3283" s="4">
        <v>44488</v>
      </c>
      <c r="B3283" t="s">
        <v>12</v>
      </c>
      <c r="C3283" t="s">
        <v>838</v>
      </c>
      <c r="D3283">
        <v>-466.75</v>
      </c>
    </row>
    <row r="3284" spans="1:4" x14ac:dyDescent="0.25">
      <c r="A3284" s="4">
        <v>44488</v>
      </c>
      <c r="B3284" t="s">
        <v>12</v>
      </c>
      <c r="C3284" t="s">
        <v>2334</v>
      </c>
      <c r="D3284">
        <v>-273.62</v>
      </c>
    </row>
    <row r="3285" spans="1:4" x14ac:dyDescent="0.25">
      <c r="A3285" s="4">
        <v>44488</v>
      </c>
      <c r="B3285" t="s">
        <v>12</v>
      </c>
      <c r="C3285" t="s">
        <v>2367</v>
      </c>
      <c r="D3285">
        <v>-661</v>
      </c>
    </row>
    <row r="3286" spans="1:4" x14ac:dyDescent="0.25">
      <c r="A3286" s="4">
        <v>44488</v>
      </c>
      <c r="B3286" t="s">
        <v>12</v>
      </c>
      <c r="C3286" t="s">
        <v>2351</v>
      </c>
      <c r="D3286">
        <v>462.7</v>
      </c>
    </row>
    <row r="3287" spans="1:4" x14ac:dyDescent="0.25">
      <c r="A3287" s="4">
        <v>44488</v>
      </c>
      <c r="B3287" t="s">
        <v>12</v>
      </c>
      <c r="C3287" t="s">
        <v>2048</v>
      </c>
      <c r="D3287">
        <v>4869.1099999999997</v>
      </c>
    </row>
    <row r="3288" spans="1:4" x14ac:dyDescent="0.25">
      <c r="A3288" s="4">
        <v>44488</v>
      </c>
      <c r="B3288" t="s">
        <v>12</v>
      </c>
      <c r="C3288" t="s">
        <v>2337</v>
      </c>
      <c r="D3288">
        <v>66715.34</v>
      </c>
    </row>
    <row r="3289" spans="1:4" x14ac:dyDescent="0.25">
      <c r="A3289" s="4">
        <v>44488</v>
      </c>
      <c r="B3289" t="s">
        <v>12</v>
      </c>
      <c r="C3289" t="s">
        <v>2370</v>
      </c>
      <c r="D3289">
        <v>24919.29</v>
      </c>
    </row>
    <row r="3290" spans="1:4" x14ac:dyDescent="0.25">
      <c r="A3290" s="4">
        <v>44488</v>
      </c>
      <c r="B3290" t="s">
        <v>12</v>
      </c>
      <c r="C3290" t="s">
        <v>2365</v>
      </c>
      <c r="D3290">
        <v>187039</v>
      </c>
    </row>
    <row r="3291" spans="1:4" x14ac:dyDescent="0.25">
      <c r="A3291" s="4">
        <v>44488</v>
      </c>
      <c r="B3291" t="s">
        <v>12</v>
      </c>
      <c r="C3291" t="s">
        <v>2021</v>
      </c>
      <c r="D3291">
        <v>-66.14</v>
      </c>
    </row>
    <row r="3292" spans="1:4" x14ac:dyDescent="0.25">
      <c r="A3292" s="4">
        <v>44488</v>
      </c>
      <c r="B3292" t="s">
        <v>12</v>
      </c>
      <c r="C3292" t="s">
        <v>19</v>
      </c>
      <c r="D3292">
        <v>-881.77</v>
      </c>
    </row>
    <row r="3293" spans="1:4" x14ac:dyDescent="0.25">
      <c r="A3293" s="4">
        <v>44488</v>
      </c>
      <c r="B3293" t="s">
        <v>12</v>
      </c>
      <c r="C3293" t="s">
        <v>20</v>
      </c>
      <c r="D3293">
        <v>-44087.96</v>
      </c>
    </row>
    <row r="3294" spans="1:4" x14ac:dyDescent="0.25">
      <c r="A3294" s="4">
        <v>44488</v>
      </c>
      <c r="B3294" t="s">
        <v>12</v>
      </c>
      <c r="C3294" t="s">
        <v>21</v>
      </c>
      <c r="D3294">
        <v>-1256.5</v>
      </c>
    </row>
    <row r="3295" spans="1:4" x14ac:dyDescent="0.25">
      <c r="A3295" s="4">
        <v>44488</v>
      </c>
      <c r="B3295" t="s">
        <v>12</v>
      </c>
      <c r="C3295" t="s">
        <v>2228</v>
      </c>
      <c r="D3295">
        <v>533638.77</v>
      </c>
    </row>
    <row r="3296" spans="1:4" x14ac:dyDescent="0.25">
      <c r="A3296" s="4">
        <v>44488</v>
      </c>
      <c r="B3296" t="s">
        <v>12</v>
      </c>
      <c r="C3296" t="s">
        <v>2227</v>
      </c>
      <c r="D3296">
        <v>670258.73</v>
      </c>
    </row>
    <row r="3297" spans="1:4" x14ac:dyDescent="0.25">
      <c r="A3297" s="4">
        <v>44489</v>
      </c>
      <c r="B3297" t="s">
        <v>12</v>
      </c>
      <c r="C3297" t="s">
        <v>2369</v>
      </c>
      <c r="D3297">
        <v>0.23</v>
      </c>
    </row>
    <row r="3298" spans="1:4" x14ac:dyDescent="0.25">
      <c r="A3298" s="4">
        <v>44489</v>
      </c>
      <c r="B3298" t="s">
        <v>12</v>
      </c>
      <c r="C3298" t="s">
        <v>2371</v>
      </c>
      <c r="D3298">
        <v>0.38</v>
      </c>
    </row>
    <row r="3299" spans="1:4" x14ac:dyDescent="0.25">
      <c r="A3299" s="4">
        <v>44489</v>
      </c>
      <c r="B3299" t="s">
        <v>12</v>
      </c>
      <c r="C3299" t="s">
        <v>2329</v>
      </c>
      <c r="D3299">
        <v>-1929.74</v>
      </c>
    </row>
    <row r="3300" spans="1:4" x14ac:dyDescent="0.25">
      <c r="A3300" s="4">
        <v>44489</v>
      </c>
      <c r="B3300" t="s">
        <v>12</v>
      </c>
      <c r="C3300" t="s">
        <v>2330</v>
      </c>
      <c r="D3300">
        <v>-39.630000000000003</v>
      </c>
    </row>
    <row r="3301" spans="1:4" x14ac:dyDescent="0.25">
      <c r="A3301" s="4">
        <v>44489</v>
      </c>
      <c r="B3301" t="s">
        <v>12</v>
      </c>
      <c r="C3301" t="s">
        <v>16</v>
      </c>
      <c r="D3301">
        <v>-5107.24</v>
      </c>
    </row>
    <row r="3302" spans="1:4" x14ac:dyDescent="0.25">
      <c r="A3302" s="4">
        <v>44489</v>
      </c>
      <c r="B3302" t="s">
        <v>12</v>
      </c>
      <c r="C3302" t="s">
        <v>2331</v>
      </c>
      <c r="D3302">
        <v>-27.49</v>
      </c>
    </row>
    <row r="3303" spans="1:4" x14ac:dyDescent="0.25">
      <c r="A3303" s="4">
        <v>44489</v>
      </c>
      <c r="B3303" t="s">
        <v>12</v>
      </c>
      <c r="C3303" t="s">
        <v>2332</v>
      </c>
      <c r="D3303">
        <v>-1254.33</v>
      </c>
    </row>
    <row r="3304" spans="1:4" x14ac:dyDescent="0.25">
      <c r="A3304" s="4">
        <v>44489</v>
      </c>
      <c r="B3304" t="s">
        <v>12</v>
      </c>
      <c r="C3304" t="s">
        <v>2333</v>
      </c>
      <c r="D3304">
        <v>-21.81</v>
      </c>
    </row>
    <row r="3305" spans="1:4" x14ac:dyDescent="0.25">
      <c r="A3305" s="4">
        <v>44489</v>
      </c>
      <c r="B3305" t="s">
        <v>12</v>
      </c>
      <c r="C3305" t="s">
        <v>838</v>
      </c>
      <c r="D3305">
        <v>-466.75</v>
      </c>
    </row>
    <row r="3306" spans="1:4" x14ac:dyDescent="0.25">
      <c r="A3306" s="4">
        <v>44489</v>
      </c>
      <c r="B3306" t="s">
        <v>12</v>
      </c>
      <c r="C3306" t="s">
        <v>2334</v>
      </c>
      <c r="D3306">
        <v>-296.42</v>
      </c>
    </row>
    <row r="3307" spans="1:4" x14ac:dyDescent="0.25">
      <c r="A3307" s="4">
        <v>44489</v>
      </c>
      <c r="B3307" t="s">
        <v>12</v>
      </c>
      <c r="C3307" t="s">
        <v>2351</v>
      </c>
      <c r="D3307">
        <v>446.18</v>
      </c>
    </row>
    <row r="3308" spans="1:4" x14ac:dyDescent="0.25">
      <c r="A3308" s="4">
        <v>44489</v>
      </c>
      <c r="B3308" t="s">
        <v>12</v>
      </c>
      <c r="C3308" t="s">
        <v>2048</v>
      </c>
      <c r="D3308">
        <v>4773.63</v>
      </c>
    </row>
    <row r="3309" spans="1:4" x14ac:dyDescent="0.25">
      <c r="A3309" s="4">
        <v>44489</v>
      </c>
      <c r="B3309" t="s">
        <v>12</v>
      </c>
      <c r="C3309" t="s">
        <v>2337</v>
      </c>
      <c r="D3309">
        <v>66715.34</v>
      </c>
    </row>
    <row r="3310" spans="1:4" x14ac:dyDescent="0.25">
      <c r="A3310" s="4">
        <v>44489</v>
      </c>
      <c r="B3310" t="s">
        <v>12</v>
      </c>
      <c r="C3310" t="s">
        <v>2370</v>
      </c>
      <c r="D3310">
        <v>24919.29</v>
      </c>
    </row>
    <row r="3311" spans="1:4" x14ac:dyDescent="0.25">
      <c r="A3311" s="4">
        <v>44489</v>
      </c>
      <c r="B3311" t="s">
        <v>12</v>
      </c>
      <c r="C3311" t="s">
        <v>2021</v>
      </c>
      <c r="D3311">
        <v>-71.680000000000007</v>
      </c>
    </row>
    <row r="3312" spans="1:4" x14ac:dyDescent="0.25">
      <c r="A3312" s="4">
        <v>44489</v>
      </c>
      <c r="B3312" t="s">
        <v>12</v>
      </c>
      <c r="C3312" t="s">
        <v>19</v>
      </c>
      <c r="D3312">
        <v>-955.74</v>
      </c>
    </row>
    <row r="3313" spans="1:4" x14ac:dyDescent="0.25">
      <c r="A3313" s="4">
        <v>44489</v>
      </c>
      <c r="B3313" t="s">
        <v>12</v>
      </c>
      <c r="C3313" t="s">
        <v>20</v>
      </c>
      <c r="D3313">
        <v>-47786.61</v>
      </c>
    </row>
    <row r="3314" spans="1:4" x14ac:dyDescent="0.25">
      <c r="A3314" s="4">
        <v>44489</v>
      </c>
      <c r="B3314" t="s">
        <v>12</v>
      </c>
      <c r="C3314" t="s">
        <v>21</v>
      </c>
      <c r="D3314">
        <v>-1361.92</v>
      </c>
    </row>
    <row r="3315" spans="1:4" x14ac:dyDescent="0.25">
      <c r="A3315" s="4">
        <v>44489</v>
      </c>
      <c r="B3315" t="s">
        <v>12</v>
      </c>
      <c r="C3315" t="s">
        <v>2228</v>
      </c>
      <c r="D3315">
        <v>670258.73</v>
      </c>
    </row>
    <row r="3316" spans="1:4" x14ac:dyDescent="0.25">
      <c r="A3316" s="4">
        <v>44489</v>
      </c>
      <c r="B3316" t="s">
        <v>12</v>
      </c>
      <c r="C3316" t="s">
        <v>2227</v>
      </c>
      <c r="D3316">
        <v>463005.7</v>
      </c>
    </row>
    <row r="3317" spans="1:4" x14ac:dyDescent="0.25">
      <c r="A3317" s="4">
        <v>44490</v>
      </c>
      <c r="B3317" t="s">
        <v>12</v>
      </c>
      <c r="C3317" t="s">
        <v>2371</v>
      </c>
      <c r="D3317">
        <v>0.38</v>
      </c>
    </row>
    <row r="3318" spans="1:4" x14ac:dyDescent="0.25">
      <c r="A3318" s="4">
        <v>44490</v>
      </c>
      <c r="B3318" t="s">
        <v>12</v>
      </c>
      <c r="C3318" t="s">
        <v>2372</v>
      </c>
      <c r="D3318">
        <v>0.27</v>
      </c>
    </row>
    <row r="3319" spans="1:4" x14ac:dyDescent="0.25">
      <c r="A3319" s="4">
        <v>44490</v>
      </c>
      <c r="B3319" t="s">
        <v>12</v>
      </c>
      <c r="C3319" t="s">
        <v>836</v>
      </c>
      <c r="D3319">
        <v>20.25</v>
      </c>
    </row>
    <row r="3320" spans="1:4" x14ac:dyDescent="0.25">
      <c r="A3320" s="4">
        <v>44490</v>
      </c>
      <c r="B3320" t="s">
        <v>12</v>
      </c>
      <c r="C3320" t="s">
        <v>2330</v>
      </c>
      <c r="D3320">
        <v>-32.520000000000003</v>
      </c>
    </row>
    <row r="3321" spans="1:4" x14ac:dyDescent="0.25">
      <c r="A3321" s="4">
        <v>44490</v>
      </c>
      <c r="B3321" t="s">
        <v>12</v>
      </c>
      <c r="C3321" t="s">
        <v>16</v>
      </c>
      <c r="D3321">
        <v>-5139.57</v>
      </c>
    </row>
    <row r="3322" spans="1:4" x14ac:dyDescent="0.25">
      <c r="A3322" s="4">
        <v>44490</v>
      </c>
      <c r="B3322" t="s">
        <v>12</v>
      </c>
      <c r="C3322" t="s">
        <v>2331</v>
      </c>
      <c r="D3322">
        <v>-29.6</v>
      </c>
    </row>
    <row r="3323" spans="1:4" x14ac:dyDescent="0.25">
      <c r="A3323" s="4">
        <v>44490</v>
      </c>
      <c r="B3323" t="s">
        <v>12</v>
      </c>
      <c r="C3323" t="s">
        <v>2332</v>
      </c>
      <c r="D3323">
        <v>-1350.82</v>
      </c>
    </row>
    <row r="3324" spans="1:4" x14ac:dyDescent="0.25">
      <c r="A3324" s="4">
        <v>44490</v>
      </c>
      <c r="B3324" t="s">
        <v>12</v>
      </c>
      <c r="C3324" t="s">
        <v>2333</v>
      </c>
      <c r="D3324">
        <v>-23.49</v>
      </c>
    </row>
    <row r="3325" spans="1:4" x14ac:dyDescent="0.25">
      <c r="A3325" s="4">
        <v>44490</v>
      </c>
      <c r="B3325" t="s">
        <v>12</v>
      </c>
      <c r="C3325" t="s">
        <v>838</v>
      </c>
      <c r="D3325">
        <v>-466.75</v>
      </c>
    </row>
    <row r="3326" spans="1:4" x14ac:dyDescent="0.25">
      <c r="A3326" s="4">
        <v>44490</v>
      </c>
      <c r="B3326" t="s">
        <v>12</v>
      </c>
      <c r="C3326" t="s">
        <v>2334</v>
      </c>
      <c r="D3326">
        <v>-319.22000000000003</v>
      </c>
    </row>
    <row r="3327" spans="1:4" x14ac:dyDescent="0.25">
      <c r="A3327" s="4">
        <v>44490</v>
      </c>
      <c r="B3327" t="s">
        <v>12</v>
      </c>
      <c r="C3327" t="s">
        <v>2351</v>
      </c>
      <c r="D3327">
        <v>429.65</v>
      </c>
    </row>
    <row r="3328" spans="1:4" x14ac:dyDescent="0.25">
      <c r="A3328" s="4">
        <v>44490</v>
      </c>
      <c r="B3328" t="s">
        <v>12</v>
      </c>
      <c r="C3328" t="s">
        <v>2048</v>
      </c>
      <c r="D3328">
        <v>4678.16</v>
      </c>
    </row>
    <row r="3329" spans="1:4" x14ac:dyDescent="0.25">
      <c r="A3329" s="4">
        <v>44490</v>
      </c>
      <c r="B3329" t="s">
        <v>12</v>
      </c>
      <c r="C3329" t="s">
        <v>2337</v>
      </c>
      <c r="D3329">
        <v>66715.34</v>
      </c>
    </row>
    <row r="3330" spans="1:4" x14ac:dyDescent="0.25">
      <c r="A3330" s="4">
        <v>44490</v>
      </c>
      <c r="B3330" t="s">
        <v>12</v>
      </c>
      <c r="C3330" t="s">
        <v>2370</v>
      </c>
      <c r="D3330">
        <v>24919.29</v>
      </c>
    </row>
    <row r="3331" spans="1:4" x14ac:dyDescent="0.25">
      <c r="A3331" s="4">
        <v>44490</v>
      </c>
      <c r="B3331" t="s">
        <v>12</v>
      </c>
      <c r="C3331" t="s">
        <v>2021</v>
      </c>
      <c r="D3331">
        <v>-77.22</v>
      </c>
    </row>
    <row r="3332" spans="1:4" x14ac:dyDescent="0.25">
      <c r="A3332" s="4">
        <v>44490</v>
      </c>
      <c r="B3332" t="s">
        <v>12</v>
      </c>
      <c r="C3332" t="s">
        <v>19</v>
      </c>
      <c r="D3332">
        <v>-1029.56</v>
      </c>
    </row>
    <row r="3333" spans="1:4" x14ac:dyDescent="0.25">
      <c r="A3333" s="4">
        <v>44490</v>
      </c>
      <c r="B3333" t="s">
        <v>12</v>
      </c>
      <c r="C3333" t="s">
        <v>20</v>
      </c>
      <c r="D3333">
        <v>-51477.62</v>
      </c>
    </row>
    <row r="3334" spans="1:4" x14ac:dyDescent="0.25">
      <c r="A3334" s="4">
        <v>44490</v>
      </c>
      <c r="B3334" t="s">
        <v>12</v>
      </c>
      <c r="C3334" t="s">
        <v>21</v>
      </c>
      <c r="D3334">
        <v>-1467.11</v>
      </c>
    </row>
    <row r="3335" spans="1:4" x14ac:dyDescent="0.25">
      <c r="A3335" s="4">
        <v>44490</v>
      </c>
      <c r="B3335" t="s">
        <v>12</v>
      </c>
      <c r="C3335" t="s">
        <v>2228</v>
      </c>
      <c r="D3335">
        <v>463005.7</v>
      </c>
    </row>
    <row r="3336" spans="1:4" x14ac:dyDescent="0.25">
      <c r="A3336" s="4">
        <v>44490</v>
      </c>
      <c r="B3336" t="s">
        <v>12</v>
      </c>
      <c r="C3336" t="s">
        <v>2227</v>
      </c>
      <c r="D3336">
        <v>369622.42</v>
      </c>
    </row>
    <row r="3337" spans="1:4" x14ac:dyDescent="0.25">
      <c r="A3337" s="4">
        <v>44491</v>
      </c>
      <c r="B3337" t="s">
        <v>12</v>
      </c>
      <c r="C3337" t="s">
        <v>2372</v>
      </c>
      <c r="D3337">
        <v>0.27</v>
      </c>
    </row>
    <row r="3338" spans="1:4" x14ac:dyDescent="0.25">
      <c r="A3338" s="4">
        <v>44491</v>
      </c>
      <c r="B3338" t="s">
        <v>12</v>
      </c>
      <c r="C3338" t="s">
        <v>2373</v>
      </c>
      <c r="D3338">
        <v>0.22</v>
      </c>
    </row>
    <row r="3339" spans="1:4" x14ac:dyDescent="0.25">
      <c r="A3339" s="4">
        <v>44491</v>
      </c>
      <c r="B3339" t="s">
        <v>12</v>
      </c>
      <c r="C3339" t="s">
        <v>836</v>
      </c>
      <c r="D3339">
        <v>20.25</v>
      </c>
    </row>
    <row r="3340" spans="1:4" x14ac:dyDescent="0.25">
      <c r="A3340" s="4">
        <v>44491</v>
      </c>
      <c r="B3340" t="s">
        <v>12</v>
      </c>
      <c r="C3340" t="s">
        <v>2330</v>
      </c>
      <c r="D3340">
        <v>-32.520000000000003</v>
      </c>
    </row>
    <row r="3341" spans="1:4" x14ac:dyDescent="0.25">
      <c r="A3341" s="4">
        <v>44491</v>
      </c>
      <c r="B3341" t="s">
        <v>12</v>
      </c>
      <c r="C3341" t="s">
        <v>16</v>
      </c>
      <c r="D3341">
        <v>-5171.8900000000003</v>
      </c>
    </row>
    <row r="3342" spans="1:4" x14ac:dyDescent="0.25">
      <c r="A3342" s="4">
        <v>44491</v>
      </c>
      <c r="B3342" t="s">
        <v>12</v>
      </c>
      <c r="C3342" t="s">
        <v>2331</v>
      </c>
      <c r="D3342">
        <v>-31.71</v>
      </c>
    </row>
    <row r="3343" spans="1:4" x14ac:dyDescent="0.25">
      <c r="A3343" s="4">
        <v>44491</v>
      </c>
      <c r="B3343" t="s">
        <v>12</v>
      </c>
      <c r="C3343" t="s">
        <v>2332</v>
      </c>
      <c r="D3343">
        <v>-1447.31</v>
      </c>
    </row>
    <row r="3344" spans="1:4" x14ac:dyDescent="0.25">
      <c r="A3344" s="4">
        <v>44491</v>
      </c>
      <c r="B3344" t="s">
        <v>12</v>
      </c>
      <c r="C3344" t="s">
        <v>2333</v>
      </c>
      <c r="D3344">
        <v>-25.16</v>
      </c>
    </row>
    <row r="3345" spans="1:4" x14ac:dyDescent="0.25">
      <c r="A3345" s="4">
        <v>44491</v>
      </c>
      <c r="B3345" t="s">
        <v>12</v>
      </c>
      <c r="C3345" t="s">
        <v>838</v>
      </c>
      <c r="D3345">
        <v>-466.75</v>
      </c>
    </row>
    <row r="3346" spans="1:4" x14ac:dyDescent="0.25">
      <c r="A3346" s="4">
        <v>44491</v>
      </c>
      <c r="B3346" t="s">
        <v>12</v>
      </c>
      <c r="C3346" t="s">
        <v>2334</v>
      </c>
      <c r="D3346">
        <v>-342.02</v>
      </c>
    </row>
    <row r="3347" spans="1:4" x14ac:dyDescent="0.25">
      <c r="A3347" s="4">
        <v>44491</v>
      </c>
      <c r="B3347" t="s">
        <v>12</v>
      </c>
      <c r="C3347" t="s">
        <v>2351</v>
      </c>
      <c r="D3347">
        <v>413.13</v>
      </c>
    </row>
    <row r="3348" spans="1:4" x14ac:dyDescent="0.25">
      <c r="A3348" s="4">
        <v>44491</v>
      </c>
      <c r="B3348" t="s">
        <v>12</v>
      </c>
      <c r="C3348" t="s">
        <v>2048</v>
      </c>
      <c r="D3348">
        <v>4582.6899999999996</v>
      </c>
    </row>
    <row r="3349" spans="1:4" x14ac:dyDescent="0.25">
      <c r="A3349" s="4">
        <v>44491</v>
      </c>
      <c r="B3349" t="s">
        <v>12</v>
      </c>
      <c r="C3349" t="s">
        <v>2370</v>
      </c>
      <c r="D3349">
        <v>24919.29</v>
      </c>
    </row>
    <row r="3350" spans="1:4" x14ac:dyDescent="0.25">
      <c r="A3350" s="4">
        <v>44491</v>
      </c>
      <c r="B3350" t="s">
        <v>12</v>
      </c>
      <c r="C3350" t="s">
        <v>2021</v>
      </c>
      <c r="D3350">
        <v>-82.73</v>
      </c>
    </row>
    <row r="3351" spans="1:4" x14ac:dyDescent="0.25">
      <c r="A3351" s="4">
        <v>44491</v>
      </c>
      <c r="B3351" t="s">
        <v>12</v>
      </c>
      <c r="C3351" t="s">
        <v>19</v>
      </c>
      <c r="D3351">
        <v>-1103.07</v>
      </c>
    </row>
    <row r="3352" spans="1:4" x14ac:dyDescent="0.25">
      <c r="A3352" s="4">
        <v>44491</v>
      </c>
      <c r="B3352" t="s">
        <v>12</v>
      </c>
      <c r="C3352" t="s">
        <v>20</v>
      </c>
      <c r="D3352">
        <v>-55153.34</v>
      </c>
    </row>
    <row r="3353" spans="1:4" x14ac:dyDescent="0.25">
      <c r="A3353" s="4">
        <v>44491</v>
      </c>
      <c r="B3353" t="s">
        <v>12</v>
      </c>
      <c r="C3353" t="s">
        <v>21</v>
      </c>
      <c r="D3353">
        <v>-1571.87</v>
      </c>
    </row>
    <row r="3354" spans="1:4" x14ac:dyDescent="0.25">
      <c r="A3354" s="4">
        <v>44491</v>
      </c>
      <c r="B3354" t="s">
        <v>12</v>
      </c>
      <c r="C3354" t="s">
        <v>2228</v>
      </c>
      <c r="D3354">
        <v>369622.42</v>
      </c>
    </row>
    <row r="3355" spans="1:4" x14ac:dyDescent="0.25">
      <c r="A3355" s="4">
        <v>44491</v>
      </c>
      <c r="B3355" t="s">
        <v>12</v>
      </c>
      <c r="C3355" t="s">
        <v>2227</v>
      </c>
      <c r="D3355">
        <v>272802.65999999997</v>
      </c>
    </row>
    <row r="3356" spans="1:4" x14ac:dyDescent="0.25">
      <c r="A3356" s="4">
        <v>44494</v>
      </c>
      <c r="B3356" t="s">
        <v>12</v>
      </c>
      <c r="C3356" t="s">
        <v>2373</v>
      </c>
      <c r="D3356">
        <v>0.22</v>
      </c>
    </row>
    <row r="3357" spans="1:4" x14ac:dyDescent="0.25">
      <c r="A3357" s="4">
        <v>44494</v>
      </c>
      <c r="B3357" t="s">
        <v>12</v>
      </c>
      <c r="C3357" t="s">
        <v>2374</v>
      </c>
      <c r="D3357">
        <v>0.17</v>
      </c>
    </row>
    <row r="3358" spans="1:4" x14ac:dyDescent="0.25">
      <c r="A3358" s="4">
        <v>44494</v>
      </c>
      <c r="B3358" t="s">
        <v>12</v>
      </c>
      <c r="C3358" t="s">
        <v>16</v>
      </c>
      <c r="D3358">
        <v>-5204.22</v>
      </c>
    </row>
    <row r="3359" spans="1:4" x14ac:dyDescent="0.25">
      <c r="A3359" s="4">
        <v>44494</v>
      </c>
      <c r="B3359" t="s">
        <v>12</v>
      </c>
      <c r="C3359" t="s">
        <v>2331</v>
      </c>
      <c r="D3359">
        <v>-33.83</v>
      </c>
    </row>
    <row r="3360" spans="1:4" x14ac:dyDescent="0.25">
      <c r="A3360" s="4">
        <v>44494</v>
      </c>
      <c r="B3360" t="s">
        <v>12</v>
      </c>
      <c r="C3360" t="s">
        <v>2332</v>
      </c>
      <c r="D3360">
        <v>-1543.79</v>
      </c>
    </row>
    <row r="3361" spans="1:4" x14ac:dyDescent="0.25">
      <c r="A3361" s="4">
        <v>44494</v>
      </c>
      <c r="B3361" t="s">
        <v>12</v>
      </c>
      <c r="C3361" t="s">
        <v>2333</v>
      </c>
      <c r="D3361">
        <v>-26.84</v>
      </c>
    </row>
    <row r="3362" spans="1:4" x14ac:dyDescent="0.25">
      <c r="A3362" s="4">
        <v>44494</v>
      </c>
      <c r="B3362" t="s">
        <v>12</v>
      </c>
      <c r="C3362" t="s">
        <v>2334</v>
      </c>
      <c r="D3362">
        <v>-364.82</v>
      </c>
    </row>
    <row r="3363" spans="1:4" x14ac:dyDescent="0.25">
      <c r="A3363" s="4">
        <v>44494</v>
      </c>
      <c r="B3363" t="s">
        <v>12</v>
      </c>
      <c r="C3363" t="s">
        <v>2351</v>
      </c>
      <c r="D3363">
        <v>396.6</v>
      </c>
    </row>
    <row r="3364" spans="1:4" x14ac:dyDescent="0.25">
      <c r="A3364" s="4">
        <v>44494</v>
      </c>
      <c r="B3364" t="s">
        <v>12</v>
      </c>
      <c r="C3364" t="s">
        <v>2048</v>
      </c>
      <c r="D3364">
        <v>4487.22</v>
      </c>
    </row>
    <row r="3365" spans="1:4" x14ac:dyDescent="0.25">
      <c r="A3365" s="4">
        <v>44494</v>
      </c>
      <c r="B3365" t="s">
        <v>12</v>
      </c>
      <c r="C3365" t="s">
        <v>2021</v>
      </c>
      <c r="D3365">
        <v>-88.22</v>
      </c>
    </row>
    <row r="3366" spans="1:4" x14ac:dyDescent="0.25">
      <c r="A3366" s="4">
        <v>44494</v>
      </c>
      <c r="B3366" t="s">
        <v>12</v>
      </c>
      <c r="C3366" t="s">
        <v>19</v>
      </c>
      <c r="D3366">
        <v>-1176.27</v>
      </c>
    </row>
    <row r="3367" spans="1:4" x14ac:dyDescent="0.25">
      <c r="A3367" s="4">
        <v>44494</v>
      </c>
      <c r="B3367" t="s">
        <v>12</v>
      </c>
      <c r="C3367" t="s">
        <v>20</v>
      </c>
      <c r="D3367">
        <v>-58813.13</v>
      </c>
    </row>
    <row r="3368" spans="1:4" x14ac:dyDescent="0.25">
      <c r="A3368" s="4">
        <v>44494</v>
      </c>
      <c r="B3368" t="s">
        <v>12</v>
      </c>
      <c r="C3368" t="s">
        <v>21</v>
      </c>
      <c r="D3368">
        <v>-1676.17</v>
      </c>
    </row>
    <row r="3369" spans="1:4" x14ac:dyDescent="0.25">
      <c r="A3369" s="4">
        <v>44494</v>
      </c>
      <c r="B3369" t="s">
        <v>12</v>
      </c>
      <c r="C3369" t="s">
        <v>2228</v>
      </c>
      <c r="D3369">
        <v>272802.65999999997</v>
      </c>
    </row>
    <row r="3370" spans="1:4" x14ac:dyDescent="0.25">
      <c r="A3370" s="4">
        <v>44494</v>
      </c>
      <c r="B3370" t="s">
        <v>12</v>
      </c>
      <c r="C3370" t="s">
        <v>2227</v>
      </c>
      <c r="D3370">
        <v>1222159.55</v>
      </c>
    </row>
    <row r="3371" spans="1:4" x14ac:dyDescent="0.25">
      <c r="A3371" s="4">
        <v>44495</v>
      </c>
      <c r="B3371" t="s">
        <v>12</v>
      </c>
      <c r="C3371" t="s">
        <v>2374</v>
      </c>
      <c r="D3371">
        <v>0.17</v>
      </c>
    </row>
    <row r="3372" spans="1:4" x14ac:dyDescent="0.25">
      <c r="A3372" s="4">
        <v>44495</v>
      </c>
      <c r="B3372" t="s">
        <v>12</v>
      </c>
      <c r="C3372" t="s">
        <v>2375</v>
      </c>
      <c r="D3372">
        <v>0.14000000000000001</v>
      </c>
    </row>
    <row r="3373" spans="1:4" x14ac:dyDescent="0.25">
      <c r="A3373" s="4">
        <v>44495</v>
      </c>
      <c r="B3373" t="s">
        <v>12</v>
      </c>
      <c r="C3373" t="s">
        <v>16</v>
      </c>
      <c r="D3373">
        <v>-5236.54</v>
      </c>
    </row>
    <row r="3374" spans="1:4" x14ac:dyDescent="0.25">
      <c r="A3374" s="4">
        <v>44495</v>
      </c>
      <c r="B3374" t="s">
        <v>12</v>
      </c>
      <c r="C3374" t="s">
        <v>2331</v>
      </c>
      <c r="D3374">
        <v>-35.94</v>
      </c>
    </row>
    <row r="3375" spans="1:4" x14ac:dyDescent="0.25">
      <c r="A3375" s="4">
        <v>44495</v>
      </c>
      <c r="B3375" t="s">
        <v>12</v>
      </c>
      <c r="C3375" t="s">
        <v>2332</v>
      </c>
      <c r="D3375">
        <v>-1640.28</v>
      </c>
    </row>
    <row r="3376" spans="1:4" x14ac:dyDescent="0.25">
      <c r="A3376" s="4">
        <v>44495</v>
      </c>
      <c r="B3376" t="s">
        <v>12</v>
      </c>
      <c r="C3376" t="s">
        <v>2333</v>
      </c>
      <c r="D3376">
        <v>-28.52</v>
      </c>
    </row>
    <row r="3377" spans="1:4" x14ac:dyDescent="0.25">
      <c r="A3377" s="4">
        <v>44495</v>
      </c>
      <c r="B3377" t="s">
        <v>12</v>
      </c>
      <c r="C3377" t="s">
        <v>2334</v>
      </c>
      <c r="D3377">
        <v>-387.63</v>
      </c>
    </row>
    <row r="3378" spans="1:4" x14ac:dyDescent="0.25">
      <c r="A3378" s="4">
        <v>44495</v>
      </c>
      <c r="B3378" t="s">
        <v>12</v>
      </c>
      <c r="C3378" t="s">
        <v>2351</v>
      </c>
      <c r="D3378">
        <v>380.08</v>
      </c>
    </row>
    <row r="3379" spans="1:4" x14ac:dyDescent="0.25">
      <c r="A3379" s="4">
        <v>44495</v>
      </c>
      <c r="B3379" t="s">
        <v>12</v>
      </c>
      <c r="C3379" t="s">
        <v>2048</v>
      </c>
      <c r="D3379">
        <v>4391.74</v>
      </c>
    </row>
    <row r="3380" spans="1:4" x14ac:dyDescent="0.25">
      <c r="A3380" s="4">
        <v>44495</v>
      </c>
      <c r="B3380" t="s">
        <v>12</v>
      </c>
      <c r="C3380" t="s">
        <v>2021</v>
      </c>
      <c r="D3380">
        <v>-93.72</v>
      </c>
    </row>
    <row r="3381" spans="1:4" x14ac:dyDescent="0.25">
      <c r="A3381" s="4">
        <v>44495</v>
      </c>
      <c r="B3381" t="s">
        <v>12</v>
      </c>
      <c r="C3381" t="s">
        <v>19</v>
      </c>
      <c r="D3381">
        <v>-1249.49</v>
      </c>
    </row>
    <row r="3382" spans="1:4" x14ac:dyDescent="0.25">
      <c r="A3382" s="4">
        <v>44495</v>
      </c>
      <c r="B3382" t="s">
        <v>12</v>
      </c>
      <c r="C3382" t="s">
        <v>20</v>
      </c>
      <c r="D3382">
        <v>-62473.96</v>
      </c>
    </row>
    <row r="3383" spans="1:4" x14ac:dyDescent="0.25">
      <c r="A3383" s="4">
        <v>44495</v>
      </c>
      <c r="B3383" t="s">
        <v>12</v>
      </c>
      <c r="C3383" t="s">
        <v>21</v>
      </c>
      <c r="D3383">
        <v>-1780.49</v>
      </c>
    </row>
    <row r="3384" spans="1:4" x14ac:dyDescent="0.25">
      <c r="A3384" s="4">
        <v>44495</v>
      </c>
      <c r="B3384" t="s">
        <v>12</v>
      </c>
      <c r="C3384" t="s">
        <v>2228</v>
      </c>
      <c r="D3384">
        <v>1222159.55</v>
      </c>
    </row>
    <row r="3385" spans="1:4" x14ac:dyDescent="0.25">
      <c r="A3385" s="4">
        <v>44495</v>
      </c>
      <c r="B3385" t="s">
        <v>12</v>
      </c>
      <c r="C3385" t="s">
        <v>2227</v>
      </c>
      <c r="D3385">
        <v>1482119.55</v>
      </c>
    </row>
    <row r="3386" spans="1:4" x14ac:dyDescent="0.25">
      <c r="A3386" s="4">
        <v>44496</v>
      </c>
      <c r="B3386" t="s">
        <v>12</v>
      </c>
      <c r="C3386" t="s">
        <v>2375</v>
      </c>
      <c r="D3386">
        <v>0.14000000000000001</v>
      </c>
    </row>
    <row r="3387" spans="1:4" x14ac:dyDescent="0.25">
      <c r="A3387" s="4">
        <v>44496</v>
      </c>
      <c r="B3387" t="s">
        <v>12</v>
      </c>
      <c r="C3387" t="s">
        <v>2376</v>
      </c>
      <c r="D3387">
        <v>0.18</v>
      </c>
    </row>
    <row r="3388" spans="1:4" x14ac:dyDescent="0.25">
      <c r="A3388" s="4">
        <v>44496</v>
      </c>
      <c r="B3388" t="s">
        <v>12</v>
      </c>
      <c r="C3388" t="s">
        <v>16</v>
      </c>
      <c r="D3388">
        <v>-5268.86</v>
      </c>
    </row>
    <row r="3389" spans="1:4" x14ac:dyDescent="0.25">
      <c r="A3389" s="4">
        <v>44496</v>
      </c>
      <c r="B3389" t="s">
        <v>12</v>
      </c>
      <c r="C3389" t="s">
        <v>2331</v>
      </c>
      <c r="D3389">
        <v>-38.06</v>
      </c>
    </row>
    <row r="3390" spans="1:4" x14ac:dyDescent="0.25">
      <c r="A3390" s="4">
        <v>44496</v>
      </c>
      <c r="B3390" t="s">
        <v>12</v>
      </c>
      <c r="C3390" t="s">
        <v>2332</v>
      </c>
      <c r="D3390">
        <v>-1736.77</v>
      </c>
    </row>
    <row r="3391" spans="1:4" x14ac:dyDescent="0.25">
      <c r="A3391" s="4">
        <v>44496</v>
      </c>
      <c r="B3391" t="s">
        <v>12</v>
      </c>
      <c r="C3391" t="s">
        <v>2333</v>
      </c>
      <c r="D3391">
        <v>-30.2</v>
      </c>
    </row>
    <row r="3392" spans="1:4" x14ac:dyDescent="0.25">
      <c r="A3392" s="4">
        <v>44496</v>
      </c>
      <c r="B3392" t="s">
        <v>12</v>
      </c>
      <c r="C3392" t="s">
        <v>2334</v>
      </c>
      <c r="D3392">
        <v>-410.43</v>
      </c>
    </row>
    <row r="3393" spans="1:4" x14ac:dyDescent="0.25">
      <c r="A3393" s="4">
        <v>44496</v>
      </c>
      <c r="B3393" t="s">
        <v>12</v>
      </c>
      <c r="C3393" t="s">
        <v>2351</v>
      </c>
      <c r="D3393">
        <v>363.55</v>
      </c>
    </row>
    <row r="3394" spans="1:4" x14ac:dyDescent="0.25">
      <c r="A3394" s="4">
        <v>44496</v>
      </c>
      <c r="B3394" t="s">
        <v>12</v>
      </c>
      <c r="C3394" t="s">
        <v>2048</v>
      </c>
      <c r="D3394">
        <v>4296.2700000000004</v>
      </c>
    </row>
    <row r="3395" spans="1:4" x14ac:dyDescent="0.25">
      <c r="A3395" s="4">
        <v>44496</v>
      </c>
      <c r="B3395" t="s">
        <v>12</v>
      </c>
      <c r="C3395" t="s">
        <v>2021</v>
      </c>
      <c r="D3395">
        <v>-99.17</v>
      </c>
    </row>
    <row r="3396" spans="1:4" x14ac:dyDescent="0.25">
      <c r="A3396" s="4">
        <v>44496</v>
      </c>
      <c r="B3396" t="s">
        <v>12</v>
      </c>
      <c r="C3396" t="s">
        <v>19</v>
      </c>
      <c r="D3396">
        <v>-1322.23</v>
      </c>
    </row>
    <row r="3397" spans="1:4" x14ac:dyDescent="0.25">
      <c r="A3397" s="4">
        <v>44496</v>
      </c>
      <c r="B3397" t="s">
        <v>12</v>
      </c>
      <c r="C3397" t="s">
        <v>20</v>
      </c>
      <c r="D3397">
        <v>-66111.179999999993</v>
      </c>
    </row>
    <row r="3398" spans="1:4" x14ac:dyDescent="0.25">
      <c r="A3398" s="4">
        <v>44496</v>
      </c>
      <c r="B3398" t="s">
        <v>12</v>
      </c>
      <c r="C3398" t="s">
        <v>21</v>
      </c>
      <c r="D3398">
        <v>-1884.16</v>
      </c>
    </row>
    <row r="3399" spans="1:4" x14ac:dyDescent="0.25">
      <c r="A3399" s="4">
        <v>44496</v>
      </c>
      <c r="B3399" t="s">
        <v>12</v>
      </c>
      <c r="C3399" t="s">
        <v>2228</v>
      </c>
      <c r="D3399">
        <v>1482119.55</v>
      </c>
    </row>
    <row r="3400" spans="1:4" x14ac:dyDescent="0.25">
      <c r="A3400" s="4">
        <v>44496</v>
      </c>
      <c r="B3400" t="s">
        <v>12</v>
      </c>
      <c r="C3400" t="s">
        <v>2227</v>
      </c>
      <c r="D3400">
        <v>1065267.6100000001</v>
      </c>
    </row>
    <row r="3401" spans="1:4" x14ac:dyDescent="0.25">
      <c r="A3401" s="4">
        <v>44497</v>
      </c>
      <c r="B3401" t="s">
        <v>12</v>
      </c>
      <c r="C3401" t="s">
        <v>2376</v>
      </c>
      <c r="D3401">
        <v>0.18</v>
      </c>
    </row>
    <row r="3402" spans="1:4" x14ac:dyDescent="0.25">
      <c r="A3402" s="4">
        <v>44497</v>
      </c>
      <c r="B3402" t="s">
        <v>12</v>
      </c>
      <c r="C3402" t="s">
        <v>2377</v>
      </c>
      <c r="D3402">
        <v>0.38</v>
      </c>
    </row>
    <row r="3403" spans="1:4" x14ac:dyDescent="0.25">
      <c r="A3403" s="4">
        <v>44497</v>
      </c>
      <c r="B3403" t="s">
        <v>12</v>
      </c>
      <c r="C3403" t="s">
        <v>16</v>
      </c>
      <c r="D3403">
        <v>-5301.19</v>
      </c>
    </row>
    <row r="3404" spans="1:4" x14ac:dyDescent="0.25">
      <c r="A3404" s="4">
        <v>44497</v>
      </c>
      <c r="B3404" t="s">
        <v>12</v>
      </c>
      <c r="C3404" t="s">
        <v>2331</v>
      </c>
      <c r="D3404">
        <v>-40.17</v>
      </c>
    </row>
    <row r="3405" spans="1:4" x14ac:dyDescent="0.25">
      <c r="A3405" s="4">
        <v>44497</v>
      </c>
      <c r="B3405" t="s">
        <v>12</v>
      </c>
      <c r="C3405" t="s">
        <v>2332</v>
      </c>
      <c r="D3405">
        <v>-1833.25</v>
      </c>
    </row>
    <row r="3406" spans="1:4" x14ac:dyDescent="0.25">
      <c r="A3406" s="4">
        <v>44497</v>
      </c>
      <c r="B3406" t="s">
        <v>12</v>
      </c>
      <c r="C3406" t="s">
        <v>2333</v>
      </c>
      <c r="D3406">
        <v>-31.87</v>
      </c>
    </row>
    <row r="3407" spans="1:4" x14ac:dyDescent="0.25">
      <c r="A3407" s="4">
        <v>44497</v>
      </c>
      <c r="B3407" t="s">
        <v>12</v>
      </c>
      <c r="C3407" t="s">
        <v>2334</v>
      </c>
      <c r="D3407">
        <v>-433.23</v>
      </c>
    </row>
    <row r="3408" spans="1:4" x14ac:dyDescent="0.25">
      <c r="A3408" s="4">
        <v>44497</v>
      </c>
      <c r="B3408" t="s">
        <v>12</v>
      </c>
      <c r="C3408" t="s">
        <v>2351</v>
      </c>
      <c r="D3408">
        <v>347.03</v>
      </c>
    </row>
    <row r="3409" spans="1:4" x14ac:dyDescent="0.25">
      <c r="A3409" s="4">
        <v>44497</v>
      </c>
      <c r="B3409" t="s">
        <v>12</v>
      </c>
      <c r="C3409" t="s">
        <v>2048</v>
      </c>
      <c r="D3409">
        <v>4200.8</v>
      </c>
    </row>
    <row r="3410" spans="1:4" x14ac:dyDescent="0.25">
      <c r="A3410" s="4">
        <v>44497</v>
      </c>
      <c r="B3410" t="s">
        <v>12</v>
      </c>
      <c r="C3410" t="s">
        <v>2021</v>
      </c>
      <c r="D3410">
        <v>-104.61</v>
      </c>
    </row>
    <row r="3411" spans="1:4" x14ac:dyDescent="0.25">
      <c r="A3411" s="4">
        <v>44497</v>
      </c>
      <c r="B3411" t="s">
        <v>12</v>
      </c>
      <c r="C3411" t="s">
        <v>19</v>
      </c>
      <c r="D3411">
        <v>-1394.8</v>
      </c>
    </row>
    <row r="3412" spans="1:4" x14ac:dyDescent="0.25">
      <c r="A3412" s="4">
        <v>44497</v>
      </c>
      <c r="B3412" t="s">
        <v>12</v>
      </c>
      <c r="C3412" t="s">
        <v>20</v>
      </c>
      <c r="D3412">
        <v>-69739.73</v>
      </c>
    </row>
    <row r="3413" spans="1:4" x14ac:dyDescent="0.25">
      <c r="A3413" s="4">
        <v>44497</v>
      </c>
      <c r="B3413" t="s">
        <v>12</v>
      </c>
      <c r="C3413" t="s">
        <v>21</v>
      </c>
      <c r="D3413">
        <v>-1987.58</v>
      </c>
    </row>
    <row r="3414" spans="1:4" x14ac:dyDescent="0.25">
      <c r="A3414" s="4">
        <v>44497</v>
      </c>
      <c r="B3414" t="s">
        <v>12</v>
      </c>
      <c r="C3414" t="s">
        <v>2228</v>
      </c>
      <c r="D3414">
        <v>1065267.6100000001</v>
      </c>
    </row>
    <row r="3415" spans="1:4" x14ac:dyDescent="0.25">
      <c r="A3415" s="4">
        <v>44497</v>
      </c>
      <c r="B3415" t="s">
        <v>12</v>
      </c>
      <c r="C3415" t="s">
        <v>2227</v>
      </c>
      <c r="D3415">
        <v>949416.46</v>
      </c>
    </row>
    <row r="3416" spans="1:4" x14ac:dyDescent="0.25">
      <c r="A3416" s="4">
        <v>44498</v>
      </c>
      <c r="B3416" t="s">
        <v>12</v>
      </c>
      <c r="C3416" t="s">
        <v>2377</v>
      </c>
      <c r="D3416">
        <v>0.38</v>
      </c>
    </row>
    <row r="3417" spans="1:4" x14ac:dyDescent="0.25">
      <c r="A3417" s="4">
        <v>44498</v>
      </c>
      <c r="B3417" t="s">
        <v>12</v>
      </c>
      <c r="C3417" t="s">
        <v>2378</v>
      </c>
      <c r="D3417">
        <v>0.44</v>
      </c>
    </row>
    <row r="3418" spans="1:4" x14ac:dyDescent="0.25">
      <c r="A3418" s="4">
        <v>44498</v>
      </c>
      <c r="B3418" t="s">
        <v>12</v>
      </c>
      <c r="C3418" t="s">
        <v>16</v>
      </c>
      <c r="D3418">
        <v>-5333.51</v>
      </c>
    </row>
    <row r="3419" spans="1:4" x14ac:dyDescent="0.25">
      <c r="A3419" s="4">
        <v>44498</v>
      </c>
      <c r="B3419" t="s">
        <v>12</v>
      </c>
      <c r="C3419" t="s">
        <v>2331</v>
      </c>
      <c r="D3419">
        <v>-42.29</v>
      </c>
    </row>
    <row r="3420" spans="1:4" x14ac:dyDescent="0.25">
      <c r="A3420" s="4">
        <v>44498</v>
      </c>
      <c r="B3420" t="s">
        <v>12</v>
      </c>
      <c r="C3420" t="s">
        <v>2332</v>
      </c>
      <c r="D3420">
        <v>-1929.74</v>
      </c>
    </row>
    <row r="3421" spans="1:4" x14ac:dyDescent="0.25">
      <c r="A3421" s="4">
        <v>44498</v>
      </c>
      <c r="B3421" t="s">
        <v>12</v>
      </c>
      <c r="C3421" t="s">
        <v>2333</v>
      </c>
      <c r="D3421">
        <v>-33.549999999999997</v>
      </c>
    </row>
    <row r="3422" spans="1:4" x14ac:dyDescent="0.25">
      <c r="A3422" s="4">
        <v>44498</v>
      </c>
      <c r="B3422" t="s">
        <v>12</v>
      </c>
      <c r="C3422" t="s">
        <v>2334</v>
      </c>
      <c r="D3422">
        <v>-456.03</v>
      </c>
    </row>
    <row r="3423" spans="1:4" x14ac:dyDescent="0.25">
      <c r="A3423" s="4">
        <v>44498</v>
      </c>
      <c r="B3423" t="s">
        <v>12</v>
      </c>
      <c r="C3423" t="s">
        <v>2351</v>
      </c>
      <c r="D3423">
        <v>330.5</v>
      </c>
    </row>
    <row r="3424" spans="1:4" x14ac:dyDescent="0.25">
      <c r="A3424" s="4">
        <v>44498</v>
      </c>
      <c r="B3424" t="s">
        <v>12</v>
      </c>
      <c r="C3424" t="s">
        <v>2048</v>
      </c>
      <c r="D3424">
        <v>4105.33</v>
      </c>
    </row>
    <row r="3425" spans="1:4" x14ac:dyDescent="0.25">
      <c r="A3425" s="4">
        <v>44498</v>
      </c>
      <c r="B3425" t="s">
        <v>12</v>
      </c>
      <c r="C3425" t="s">
        <v>2379</v>
      </c>
      <c r="D3425">
        <v>-110.05</v>
      </c>
    </row>
    <row r="3426" spans="1:4" x14ac:dyDescent="0.25">
      <c r="A3426" s="4">
        <v>44498</v>
      </c>
      <c r="B3426" t="s">
        <v>12</v>
      </c>
      <c r="C3426" t="s">
        <v>2380</v>
      </c>
      <c r="D3426">
        <v>-1467.22</v>
      </c>
    </row>
    <row r="3427" spans="1:4" x14ac:dyDescent="0.25">
      <c r="A3427" s="4">
        <v>44498</v>
      </c>
      <c r="B3427" t="s">
        <v>12</v>
      </c>
      <c r="C3427" t="s">
        <v>2381</v>
      </c>
      <c r="D3427">
        <v>-2090.77</v>
      </c>
    </row>
    <row r="3428" spans="1:4" x14ac:dyDescent="0.25">
      <c r="A3428" s="4">
        <v>44498</v>
      </c>
      <c r="B3428" t="s">
        <v>12</v>
      </c>
      <c r="C3428" t="s">
        <v>2382</v>
      </c>
      <c r="D3428">
        <v>-73360.61</v>
      </c>
    </row>
    <row r="3429" spans="1:4" x14ac:dyDescent="0.25">
      <c r="A3429" s="4">
        <v>44498</v>
      </c>
      <c r="B3429" t="s">
        <v>12</v>
      </c>
      <c r="C3429" t="s">
        <v>2228</v>
      </c>
      <c r="D3429">
        <v>949416.46</v>
      </c>
    </row>
    <row r="3430" spans="1:4" x14ac:dyDescent="0.25">
      <c r="A3430" s="4">
        <v>44498</v>
      </c>
      <c r="B3430" t="s">
        <v>12</v>
      </c>
      <c r="C3430" t="s">
        <v>2227</v>
      </c>
      <c r="D3430">
        <v>1338599.3799999999</v>
      </c>
    </row>
    <row r="3431" spans="1:4" x14ac:dyDescent="0.25">
      <c r="A3431" s="4">
        <v>44501</v>
      </c>
      <c r="B3431" t="s">
        <v>12</v>
      </c>
      <c r="C3431" t="s">
        <v>2383</v>
      </c>
      <c r="D3431">
        <v>0.39</v>
      </c>
    </row>
    <row r="3432" spans="1:4" x14ac:dyDescent="0.25">
      <c r="A3432" s="4">
        <v>44501</v>
      </c>
      <c r="B3432" t="s">
        <v>12</v>
      </c>
      <c r="C3432" t="s">
        <v>2378</v>
      </c>
      <c r="D3432">
        <v>0.44</v>
      </c>
    </row>
    <row r="3433" spans="1:4" x14ac:dyDescent="0.25">
      <c r="A3433" s="4">
        <v>44501</v>
      </c>
      <c r="B3433" t="s">
        <v>12</v>
      </c>
      <c r="C3433" t="s">
        <v>2384</v>
      </c>
      <c r="D3433">
        <v>-1929.74</v>
      </c>
    </row>
    <row r="3434" spans="1:4" x14ac:dyDescent="0.25">
      <c r="A3434" s="4">
        <v>44501</v>
      </c>
      <c r="B3434" t="s">
        <v>12</v>
      </c>
      <c r="C3434" t="s">
        <v>2385</v>
      </c>
      <c r="D3434">
        <v>-33.549999999999997</v>
      </c>
    </row>
    <row r="3435" spans="1:4" x14ac:dyDescent="0.25">
      <c r="A3435" s="4">
        <v>44501</v>
      </c>
      <c r="B3435" t="s">
        <v>12</v>
      </c>
      <c r="C3435" t="s">
        <v>16</v>
      </c>
      <c r="D3435">
        <v>-5365.84</v>
      </c>
    </row>
    <row r="3436" spans="1:4" x14ac:dyDescent="0.25">
      <c r="A3436" s="4">
        <v>44501</v>
      </c>
      <c r="B3436" t="s">
        <v>12</v>
      </c>
      <c r="C3436" t="s">
        <v>2386</v>
      </c>
      <c r="D3436">
        <v>-96.49</v>
      </c>
    </row>
    <row r="3437" spans="1:4" x14ac:dyDescent="0.25">
      <c r="A3437" s="4">
        <v>44501</v>
      </c>
      <c r="B3437" t="s">
        <v>12</v>
      </c>
      <c r="C3437" t="s">
        <v>2387</v>
      </c>
      <c r="D3437">
        <v>-1.63</v>
      </c>
    </row>
    <row r="3438" spans="1:4" x14ac:dyDescent="0.25">
      <c r="A3438" s="4">
        <v>44501</v>
      </c>
      <c r="B3438" t="s">
        <v>12</v>
      </c>
      <c r="C3438" t="s">
        <v>838</v>
      </c>
      <c r="D3438">
        <v>-456.03</v>
      </c>
    </row>
    <row r="3439" spans="1:4" x14ac:dyDescent="0.25">
      <c r="A3439" s="4">
        <v>44501</v>
      </c>
      <c r="B3439" t="s">
        <v>12</v>
      </c>
      <c r="C3439" t="s">
        <v>2388</v>
      </c>
      <c r="D3439">
        <v>-22.33</v>
      </c>
    </row>
    <row r="3440" spans="1:4" x14ac:dyDescent="0.25">
      <c r="A3440" s="4">
        <v>44501</v>
      </c>
      <c r="B3440" t="s">
        <v>12</v>
      </c>
      <c r="C3440" t="s">
        <v>2351</v>
      </c>
      <c r="D3440">
        <v>313.98</v>
      </c>
    </row>
    <row r="3441" spans="1:4" x14ac:dyDescent="0.25">
      <c r="A3441" s="4">
        <v>44501</v>
      </c>
      <c r="B3441" t="s">
        <v>12</v>
      </c>
      <c r="C3441" t="s">
        <v>2048</v>
      </c>
      <c r="D3441">
        <v>4009.85</v>
      </c>
    </row>
    <row r="3442" spans="1:4" x14ac:dyDescent="0.25">
      <c r="A3442" s="4">
        <v>44501</v>
      </c>
      <c r="B3442" t="s">
        <v>12</v>
      </c>
      <c r="C3442" t="s">
        <v>2389</v>
      </c>
      <c r="D3442">
        <v>15397</v>
      </c>
    </row>
    <row r="3443" spans="1:4" x14ac:dyDescent="0.25">
      <c r="A3443" s="4">
        <v>44501</v>
      </c>
      <c r="B3443" t="s">
        <v>12</v>
      </c>
      <c r="C3443" t="s">
        <v>2390</v>
      </c>
      <c r="D3443">
        <v>49341.41</v>
      </c>
    </row>
    <row r="3444" spans="1:4" x14ac:dyDescent="0.25">
      <c r="A3444" s="4">
        <v>44501</v>
      </c>
      <c r="B3444" t="s">
        <v>12</v>
      </c>
      <c r="C3444" t="s">
        <v>2391</v>
      </c>
      <c r="D3444">
        <v>62153.279999999999</v>
      </c>
    </row>
    <row r="3445" spans="1:4" x14ac:dyDescent="0.25">
      <c r="A3445" s="4">
        <v>44501</v>
      </c>
      <c r="B3445" t="s">
        <v>12</v>
      </c>
      <c r="C3445" t="s">
        <v>2392</v>
      </c>
      <c r="D3445">
        <v>62652.69</v>
      </c>
    </row>
    <row r="3446" spans="1:4" x14ac:dyDescent="0.25">
      <c r="A3446" s="4">
        <v>44501</v>
      </c>
      <c r="B3446" t="s">
        <v>12</v>
      </c>
      <c r="C3446" t="s">
        <v>2393</v>
      </c>
      <c r="D3446">
        <v>44262.82</v>
      </c>
    </row>
    <row r="3447" spans="1:4" x14ac:dyDescent="0.25">
      <c r="A3447" s="4">
        <v>44501</v>
      </c>
      <c r="B3447" t="s">
        <v>12</v>
      </c>
      <c r="C3447" t="s">
        <v>2394</v>
      </c>
      <c r="D3447">
        <v>76862.720000000001</v>
      </c>
    </row>
    <row r="3448" spans="1:4" x14ac:dyDescent="0.25">
      <c r="A3448" s="4">
        <v>44501</v>
      </c>
      <c r="B3448" t="s">
        <v>12</v>
      </c>
      <c r="C3448" t="s">
        <v>2395</v>
      </c>
      <c r="D3448">
        <v>88868.800000000003</v>
      </c>
    </row>
    <row r="3449" spans="1:4" x14ac:dyDescent="0.25">
      <c r="A3449" s="4">
        <v>44501</v>
      </c>
      <c r="B3449" t="s">
        <v>12</v>
      </c>
      <c r="C3449" t="s">
        <v>2396</v>
      </c>
      <c r="D3449">
        <v>46171.8</v>
      </c>
    </row>
    <row r="3450" spans="1:4" x14ac:dyDescent="0.25">
      <c r="A3450" s="4">
        <v>44501</v>
      </c>
      <c r="B3450" t="s">
        <v>12</v>
      </c>
      <c r="C3450" t="s">
        <v>864</v>
      </c>
      <c r="D3450">
        <v>-4.4400000000000004</v>
      </c>
    </row>
    <row r="3451" spans="1:4" x14ac:dyDescent="0.25">
      <c r="A3451" s="4">
        <v>44501</v>
      </c>
      <c r="B3451" t="s">
        <v>12</v>
      </c>
      <c r="C3451" t="s">
        <v>2397</v>
      </c>
      <c r="D3451">
        <v>-110.05</v>
      </c>
    </row>
    <row r="3452" spans="1:4" x14ac:dyDescent="0.25">
      <c r="A3452" s="4">
        <v>44501</v>
      </c>
      <c r="B3452" t="s">
        <v>12</v>
      </c>
      <c r="C3452" t="s">
        <v>2021</v>
      </c>
      <c r="D3452">
        <v>-5.43</v>
      </c>
    </row>
    <row r="3453" spans="1:4" x14ac:dyDescent="0.25">
      <c r="A3453" s="4">
        <v>44501</v>
      </c>
      <c r="B3453" t="s">
        <v>12</v>
      </c>
      <c r="C3453" t="s">
        <v>2398</v>
      </c>
      <c r="D3453">
        <v>-2090.77</v>
      </c>
    </row>
    <row r="3454" spans="1:4" x14ac:dyDescent="0.25">
      <c r="A3454" s="4">
        <v>44501</v>
      </c>
      <c r="B3454" t="s">
        <v>12</v>
      </c>
      <c r="C3454" t="s">
        <v>2399</v>
      </c>
      <c r="D3454">
        <v>-1467.22</v>
      </c>
    </row>
    <row r="3455" spans="1:4" x14ac:dyDescent="0.25">
      <c r="A3455" s="4">
        <v>44501</v>
      </c>
      <c r="B3455" t="s">
        <v>12</v>
      </c>
      <c r="C3455" t="s">
        <v>19</v>
      </c>
      <c r="D3455">
        <v>-72.39</v>
      </c>
    </row>
    <row r="3456" spans="1:4" x14ac:dyDescent="0.25">
      <c r="A3456" s="4">
        <v>44501</v>
      </c>
      <c r="B3456" t="s">
        <v>12</v>
      </c>
      <c r="C3456" t="s">
        <v>20</v>
      </c>
      <c r="D3456">
        <v>-3619.32</v>
      </c>
    </row>
    <row r="3457" spans="1:4" x14ac:dyDescent="0.25">
      <c r="A3457" s="4">
        <v>44501</v>
      </c>
      <c r="B3457" t="s">
        <v>12</v>
      </c>
      <c r="C3457" t="s">
        <v>21</v>
      </c>
      <c r="D3457">
        <v>-103.15</v>
      </c>
    </row>
    <row r="3458" spans="1:4" x14ac:dyDescent="0.25">
      <c r="A3458" s="4">
        <v>44501</v>
      </c>
      <c r="B3458" t="s">
        <v>12</v>
      </c>
      <c r="C3458" t="s">
        <v>2382</v>
      </c>
      <c r="D3458">
        <v>-73360.61</v>
      </c>
    </row>
    <row r="3459" spans="1:4" x14ac:dyDescent="0.25">
      <c r="A3459" s="4">
        <v>44501</v>
      </c>
      <c r="B3459" t="s">
        <v>12</v>
      </c>
      <c r="C3459" t="s">
        <v>2228</v>
      </c>
      <c r="D3459">
        <v>1338599.3799999999</v>
      </c>
    </row>
    <row r="3460" spans="1:4" x14ac:dyDescent="0.25">
      <c r="A3460" s="4">
        <v>44501</v>
      </c>
      <c r="B3460" t="s">
        <v>12</v>
      </c>
      <c r="C3460" t="s">
        <v>2227</v>
      </c>
      <c r="D3460">
        <v>1006513.61</v>
      </c>
    </row>
    <row r="3461" spans="1:4" x14ac:dyDescent="0.25">
      <c r="A3461" s="4">
        <v>44503</v>
      </c>
      <c r="B3461" t="s">
        <v>12</v>
      </c>
      <c r="C3461" t="s">
        <v>2383</v>
      </c>
      <c r="D3461">
        <v>0.39</v>
      </c>
    </row>
    <row r="3462" spans="1:4" x14ac:dyDescent="0.25">
      <c r="A3462" s="4">
        <v>44503</v>
      </c>
      <c r="B3462" t="s">
        <v>12</v>
      </c>
      <c r="C3462" t="s">
        <v>2384</v>
      </c>
      <c r="D3462">
        <v>-1929.74</v>
      </c>
    </row>
    <row r="3463" spans="1:4" x14ac:dyDescent="0.25">
      <c r="A3463" s="4">
        <v>44503</v>
      </c>
      <c r="B3463" t="s">
        <v>12</v>
      </c>
      <c r="C3463" t="s">
        <v>2385</v>
      </c>
      <c r="D3463">
        <v>-33.549999999999997</v>
      </c>
    </row>
    <row r="3464" spans="1:4" x14ac:dyDescent="0.25">
      <c r="A3464" s="4">
        <v>44503</v>
      </c>
      <c r="B3464" t="s">
        <v>12</v>
      </c>
      <c r="C3464" t="s">
        <v>16</v>
      </c>
      <c r="D3464">
        <v>-5398.16</v>
      </c>
    </row>
    <row r="3465" spans="1:4" x14ac:dyDescent="0.25">
      <c r="A3465" s="4">
        <v>44503</v>
      </c>
      <c r="B3465" t="s">
        <v>12</v>
      </c>
      <c r="C3465" t="s">
        <v>2386</v>
      </c>
      <c r="D3465">
        <v>-192.97</v>
      </c>
    </row>
    <row r="3466" spans="1:4" x14ac:dyDescent="0.25">
      <c r="A3466" s="4">
        <v>44503</v>
      </c>
      <c r="B3466" t="s">
        <v>12</v>
      </c>
      <c r="C3466" t="s">
        <v>2387</v>
      </c>
      <c r="D3466">
        <v>-3.25</v>
      </c>
    </row>
    <row r="3467" spans="1:4" x14ac:dyDescent="0.25">
      <c r="A3467" s="4">
        <v>44503</v>
      </c>
      <c r="B3467" t="s">
        <v>12</v>
      </c>
      <c r="C3467" t="s">
        <v>838</v>
      </c>
      <c r="D3467">
        <v>-456.03</v>
      </c>
    </row>
    <row r="3468" spans="1:4" x14ac:dyDescent="0.25">
      <c r="A3468" s="4">
        <v>44503</v>
      </c>
      <c r="B3468" t="s">
        <v>12</v>
      </c>
      <c r="C3468" t="s">
        <v>2388</v>
      </c>
      <c r="D3468">
        <v>-44.65</v>
      </c>
    </row>
    <row r="3469" spans="1:4" x14ac:dyDescent="0.25">
      <c r="A3469" s="4">
        <v>44503</v>
      </c>
      <c r="B3469" t="s">
        <v>12</v>
      </c>
      <c r="C3469" t="s">
        <v>2351</v>
      </c>
      <c r="D3469">
        <v>297.45</v>
      </c>
    </row>
    <row r="3470" spans="1:4" x14ac:dyDescent="0.25">
      <c r="A3470" s="4">
        <v>44503</v>
      </c>
      <c r="B3470" t="s">
        <v>12</v>
      </c>
      <c r="C3470" t="s">
        <v>2048</v>
      </c>
      <c r="D3470">
        <v>3914.38</v>
      </c>
    </row>
    <row r="3471" spans="1:4" x14ac:dyDescent="0.25">
      <c r="A3471" s="4">
        <v>44503</v>
      </c>
      <c r="B3471" t="s">
        <v>12</v>
      </c>
      <c r="C3471" t="s">
        <v>2400</v>
      </c>
      <c r="D3471">
        <v>32502.92</v>
      </c>
    </row>
    <row r="3472" spans="1:4" x14ac:dyDescent="0.25">
      <c r="A3472" s="4">
        <v>44503</v>
      </c>
      <c r="B3472" t="s">
        <v>12</v>
      </c>
      <c r="C3472" t="s">
        <v>2389</v>
      </c>
      <c r="D3472">
        <v>15397</v>
      </c>
    </row>
    <row r="3473" spans="1:4" x14ac:dyDescent="0.25">
      <c r="A3473" s="4">
        <v>44503</v>
      </c>
      <c r="B3473" t="s">
        <v>12</v>
      </c>
      <c r="C3473" t="s">
        <v>2390</v>
      </c>
      <c r="D3473">
        <v>49341.41</v>
      </c>
    </row>
    <row r="3474" spans="1:4" x14ac:dyDescent="0.25">
      <c r="A3474" s="4">
        <v>44503</v>
      </c>
      <c r="B3474" t="s">
        <v>12</v>
      </c>
      <c r="C3474" t="s">
        <v>2391</v>
      </c>
      <c r="D3474">
        <v>62153.279999999999</v>
      </c>
    </row>
    <row r="3475" spans="1:4" x14ac:dyDescent="0.25">
      <c r="A3475" s="4">
        <v>44503</v>
      </c>
      <c r="B3475" t="s">
        <v>12</v>
      </c>
      <c r="C3475" t="s">
        <v>2392</v>
      </c>
      <c r="D3475">
        <v>62652.69</v>
      </c>
    </row>
    <row r="3476" spans="1:4" x14ac:dyDescent="0.25">
      <c r="A3476" s="4">
        <v>44503</v>
      </c>
      <c r="B3476" t="s">
        <v>12</v>
      </c>
      <c r="C3476" t="s">
        <v>2393</v>
      </c>
      <c r="D3476">
        <v>44262.82</v>
      </c>
    </row>
    <row r="3477" spans="1:4" x14ac:dyDescent="0.25">
      <c r="A3477" s="4">
        <v>44503</v>
      </c>
      <c r="B3477" t="s">
        <v>12</v>
      </c>
      <c r="C3477" t="s">
        <v>2394</v>
      </c>
      <c r="D3477">
        <v>76862.720000000001</v>
      </c>
    </row>
    <row r="3478" spans="1:4" x14ac:dyDescent="0.25">
      <c r="A3478" s="4">
        <v>44503</v>
      </c>
      <c r="B3478" t="s">
        <v>12</v>
      </c>
      <c r="C3478" t="s">
        <v>2395</v>
      </c>
      <c r="D3478">
        <v>88868.800000000003</v>
      </c>
    </row>
    <row r="3479" spans="1:4" x14ac:dyDescent="0.25">
      <c r="A3479" s="4">
        <v>44503</v>
      </c>
      <c r="B3479" t="s">
        <v>12</v>
      </c>
      <c r="C3479" t="s">
        <v>2396</v>
      </c>
      <c r="D3479">
        <v>46171.8</v>
      </c>
    </row>
    <row r="3480" spans="1:4" x14ac:dyDescent="0.25">
      <c r="A3480" s="4">
        <v>44503</v>
      </c>
      <c r="B3480" t="s">
        <v>12</v>
      </c>
      <c r="C3480" t="s">
        <v>864</v>
      </c>
      <c r="D3480">
        <v>-4.4400000000000004</v>
      </c>
    </row>
    <row r="3481" spans="1:4" x14ac:dyDescent="0.25">
      <c r="A3481" s="4">
        <v>44503</v>
      </c>
      <c r="B3481" t="s">
        <v>12</v>
      </c>
      <c r="C3481" t="s">
        <v>2397</v>
      </c>
      <c r="D3481">
        <v>-110.05</v>
      </c>
    </row>
    <row r="3482" spans="1:4" x14ac:dyDescent="0.25">
      <c r="A3482" s="4">
        <v>44503</v>
      </c>
      <c r="B3482" t="s">
        <v>12</v>
      </c>
      <c r="C3482" t="s">
        <v>2021</v>
      </c>
      <c r="D3482">
        <v>-10.85</v>
      </c>
    </row>
    <row r="3483" spans="1:4" x14ac:dyDescent="0.25">
      <c r="A3483" s="4">
        <v>44503</v>
      </c>
      <c r="B3483" t="s">
        <v>12</v>
      </c>
      <c r="C3483" t="s">
        <v>2398</v>
      </c>
      <c r="D3483">
        <v>-2090.77</v>
      </c>
    </row>
    <row r="3484" spans="1:4" x14ac:dyDescent="0.25">
      <c r="A3484" s="4">
        <v>44503</v>
      </c>
      <c r="B3484" t="s">
        <v>12</v>
      </c>
      <c r="C3484" t="s">
        <v>2399</v>
      </c>
      <c r="D3484">
        <v>-1467.22</v>
      </c>
    </row>
    <row r="3485" spans="1:4" x14ac:dyDescent="0.25">
      <c r="A3485" s="4">
        <v>44503</v>
      </c>
      <c r="B3485" t="s">
        <v>12</v>
      </c>
      <c r="C3485" t="s">
        <v>19</v>
      </c>
      <c r="D3485">
        <v>-144.61000000000001</v>
      </c>
    </row>
    <row r="3486" spans="1:4" x14ac:dyDescent="0.25">
      <c r="A3486" s="4">
        <v>44503</v>
      </c>
      <c r="B3486" t="s">
        <v>12</v>
      </c>
      <c r="C3486" t="s">
        <v>20</v>
      </c>
      <c r="D3486">
        <v>-7230.43</v>
      </c>
    </row>
    <row r="3487" spans="1:4" x14ac:dyDescent="0.25">
      <c r="A3487" s="4">
        <v>44503</v>
      </c>
      <c r="B3487" t="s">
        <v>12</v>
      </c>
      <c r="C3487" t="s">
        <v>21</v>
      </c>
      <c r="D3487">
        <v>-206.06</v>
      </c>
    </row>
    <row r="3488" spans="1:4" x14ac:dyDescent="0.25">
      <c r="A3488" s="4">
        <v>44503</v>
      </c>
      <c r="B3488" t="s">
        <v>12</v>
      </c>
      <c r="C3488" t="s">
        <v>2382</v>
      </c>
      <c r="D3488">
        <v>-73360.61</v>
      </c>
    </row>
    <row r="3489" spans="1:4" x14ac:dyDescent="0.25">
      <c r="A3489" s="4">
        <v>44503</v>
      </c>
      <c r="B3489" t="s">
        <v>12</v>
      </c>
      <c r="C3489" t="s">
        <v>2228</v>
      </c>
      <c r="D3489">
        <v>1006513.61</v>
      </c>
    </row>
    <row r="3490" spans="1:4" x14ac:dyDescent="0.25">
      <c r="A3490" s="4">
        <v>44503</v>
      </c>
      <c r="B3490" t="s">
        <v>12</v>
      </c>
      <c r="C3490" t="s">
        <v>2227</v>
      </c>
      <c r="D3490">
        <v>1301789.19</v>
      </c>
    </row>
    <row r="3491" spans="1:4" x14ac:dyDescent="0.25">
      <c r="A3491" s="4">
        <v>44504</v>
      </c>
      <c r="B3491" t="s">
        <v>12</v>
      </c>
      <c r="C3491" t="s">
        <v>2401</v>
      </c>
      <c r="D3491">
        <v>0.28999999999999998</v>
      </c>
    </row>
    <row r="3492" spans="1:4" x14ac:dyDescent="0.25">
      <c r="A3492" s="4">
        <v>44504</v>
      </c>
      <c r="B3492" t="s">
        <v>12</v>
      </c>
      <c r="C3492" t="s">
        <v>2384</v>
      </c>
      <c r="D3492">
        <v>-1929.74</v>
      </c>
    </row>
    <row r="3493" spans="1:4" x14ac:dyDescent="0.25">
      <c r="A3493" s="4">
        <v>44504</v>
      </c>
      <c r="B3493" t="s">
        <v>12</v>
      </c>
      <c r="C3493" t="s">
        <v>2385</v>
      </c>
      <c r="D3493">
        <v>-33.549999999999997</v>
      </c>
    </row>
    <row r="3494" spans="1:4" x14ac:dyDescent="0.25">
      <c r="A3494" s="4">
        <v>44504</v>
      </c>
      <c r="B3494" t="s">
        <v>12</v>
      </c>
      <c r="C3494" t="s">
        <v>16</v>
      </c>
      <c r="D3494">
        <v>-5430.49</v>
      </c>
    </row>
    <row r="3495" spans="1:4" x14ac:dyDescent="0.25">
      <c r="A3495" s="4">
        <v>44504</v>
      </c>
      <c r="B3495" t="s">
        <v>12</v>
      </c>
      <c r="C3495" t="s">
        <v>2386</v>
      </c>
      <c r="D3495">
        <v>-289.45999999999998</v>
      </c>
    </row>
    <row r="3496" spans="1:4" x14ac:dyDescent="0.25">
      <c r="A3496" s="4">
        <v>44504</v>
      </c>
      <c r="B3496" t="s">
        <v>12</v>
      </c>
      <c r="C3496" t="s">
        <v>2387</v>
      </c>
      <c r="D3496">
        <v>-4.88</v>
      </c>
    </row>
    <row r="3497" spans="1:4" x14ac:dyDescent="0.25">
      <c r="A3497" s="4">
        <v>44504</v>
      </c>
      <c r="B3497" t="s">
        <v>12</v>
      </c>
      <c r="C3497" t="s">
        <v>838</v>
      </c>
      <c r="D3497">
        <v>-456.03</v>
      </c>
    </row>
    <row r="3498" spans="1:4" x14ac:dyDescent="0.25">
      <c r="A3498" s="4">
        <v>44504</v>
      </c>
      <c r="B3498" t="s">
        <v>12</v>
      </c>
      <c r="C3498" t="s">
        <v>2388</v>
      </c>
      <c r="D3498">
        <v>-66.98</v>
      </c>
    </row>
    <row r="3499" spans="1:4" x14ac:dyDescent="0.25">
      <c r="A3499" s="4">
        <v>44504</v>
      </c>
      <c r="B3499" t="s">
        <v>12</v>
      </c>
      <c r="C3499" t="s">
        <v>2351</v>
      </c>
      <c r="D3499">
        <v>280.93</v>
      </c>
    </row>
    <row r="3500" spans="1:4" x14ac:dyDescent="0.25">
      <c r="A3500" s="4">
        <v>44504</v>
      </c>
      <c r="B3500" t="s">
        <v>12</v>
      </c>
      <c r="C3500" t="s">
        <v>2048</v>
      </c>
      <c r="D3500">
        <v>3818.91</v>
      </c>
    </row>
    <row r="3501" spans="1:4" x14ac:dyDescent="0.25">
      <c r="A3501" s="4">
        <v>44504</v>
      </c>
      <c r="B3501" t="s">
        <v>12</v>
      </c>
      <c r="C3501" t="s">
        <v>2400</v>
      </c>
      <c r="D3501">
        <v>32502.92</v>
      </c>
    </row>
    <row r="3502" spans="1:4" x14ac:dyDescent="0.25">
      <c r="A3502" s="4">
        <v>44504</v>
      </c>
      <c r="B3502" t="s">
        <v>12</v>
      </c>
      <c r="C3502" t="s">
        <v>2389</v>
      </c>
      <c r="D3502">
        <v>15397</v>
      </c>
    </row>
    <row r="3503" spans="1:4" x14ac:dyDescent="0.25">
      <c r="A3503" s="4">
        <v>44504</v>
      </c>
      <c r="B3503" t="s">
        <v>12</v>
      </c>
      <c r="C3503" t="s">
        <v>2390</v>
      </c>
      <c r="D3503">
        <v>49341.41</v>
      </c>
    </row>
    <row r="3504" spans="1:4" x14ac:dyDescent="0.25">
      <c r="A3504" s="4">
        <v>44504</v>
      </c>
      <c r="B3504" t="s">
        <v>12</v>
      </c>
      <c r="C3504" t="s">
        <v>2391</v>
      </c>
      <c r="D3504">
        <v>62153.279999999999</v>
      </c>
    </row>
    <row r="3505" spans="1:4" x14ac:dyDescent="0.25">
      <c r="A3505" s="4">
        <v>44504</v>
      </c>
      <c r="B3505" t="s">
        <v>12</v>
      </c>
      <c r="C3505" t="s">
        <v>2392</v>
      </c>
      <c r="D3505">
        <v>62652.69</v>
      </c>
    </row>
    <row r="3506" spans="1:4" x14ac:dyDescent="0.25">
      <c r="A3506" s="4">
        <v>44504</v>
      </c>
      <c r="B3506" t="s">
        <v>12</v>
      </c>
      <c r="C3506" t="s">
        <v>2393</v>
      </c>
      <c r="D3506">
        <v>44262.82</v>
      </c>
    </row>
    <row r="3507" spans="1:4" x14ac:dyDescent="0.25">
      <c r="A3507" s="4">
        <v>44504</v>
      </c>
      <c r="B3507" t="s">
        <v>12</v>
      </c>
      <c r="C3507" t="s">
        <v>2394</v>
      </c>
      <c r="D3507">
        <v>76862.720000000001</v>
      </c>
    </row>
    <row r="3508" spans="1:4" x14ac:dyDescent="0.25">
      <c r="A3508" s="4">
        <v>44504</v>
      </c>
      <c r="B3508" t="s">
        <v>12</v>
      </c>
      <c r="C3508" t="s">
        <v>2395</v>
      </c>
      <c r="D3508">
        <v>88868.800000000003</v>
      </c>
    </row>
    <row r="3509" spans="1:4" x14ac:dyDescent="0.25">
      <c r="A3509" s="4">
        <v>44504</v>
      </c>
      <c r="B3509" t="s">
        <v>12</v>
      </c>
      <c r="C3509" t="s">
        <v>2396</v>
      </c>
      <c r="D3509">
        <v>46171.8</v>
      </c>
    </row>
    <row r="3510" spans="1:4" x14ac:dyDescent="0.25">
      <c r="A3510" s="4">
        <v>44504</v>
      </c>
      <c r="B3510" t="s">
        <v>12</v>
      </c>
      <c r="C3510" t="s">
        <v>864</v>
      </c>
      <c r="D3510">
        <v>-4.4400000000000004</v>
      </c>
    </row>
    <row r="3511" spans="1:4" x14ac:dyDescent="0.25">
      <c r="A3511" s="4">
        <v>44504</v>
      </c>
      <c r="B3511" t="s">
        <v>12</v>
      </c>
      <c r="C3511" t="s">
        <v>2397</v>
      </c>
      <c r="D3511">
        <v>-110.05</v>
      </c>
    </row>
    <row r="3512" spans="1:4" x14ac:dyDescent="0.25">
      <c r="A3512" s="4">
        <v>44504</v>
      </c>
      <c r="B3512" t="s">
        <v>12</v>
      </c>
      <c r="C3512" t="s">
        <v>2021</v>
      </c>
      <c r="D3512">
        <v>-16.29</v>
      </c>
    </row>
    <row r="3513" spans="1:4" x14ac:dyDescent="0.25">
      <c r="A3513" s="4">
        <v>44504</v>
      </c>
      <c r="B3513" t="s">
        <v>12</v>
      </c>
      <c r="C3513" t="s">
        <v>2398</v>
      </c>
      <c r="D3513">
        <v>-2090.77</v>
      </c>
    </row>
    <row r="3514" spans="1:4" x14ac:dyDescent="0.25">
      <c r="A3514" s="4">
        <v>44504</v>
      </c>
      <c r="B3514" t="s">
        <v>12</v>
      </c>
      <c r="C3514" t="s">
        <v>2399</v>
      </c>
      <c r="D3514">
        <v>-1467.22</v>
      </c>
    </row>
    <row r="3515" spans="1:4" x14ac:dyDescent="0.25">
      <c r="A3515" s="4">
        <v>44504</v>
      </c>
      <c r="B3515" t="s">
        <v>12</v>
      </c>
      <c r="C3515" t="s">
        <v>19</v>
      </c>
      <c r="D3515">
        <v>-217.08</v>
      </c>
    </row>
    <row r="3516" spans="1:4" x14ac:dyDescent="0.25">
      <c r="A3516" s="4">
        <v>44504</v>
      </c>
      <c r="B3516" t="s">
        <v>12</v>
      </c>
      <c r="C3516" t="s">
        <v>20</v>
      </c>
      <c r="D3516">
        <v>-10853.73</v>
      </c>
    </row>
    <row r="3517" spans="1:4" x14ac:dyDescent="0.25">
      <c r="A3517" s="4">
        <v>44504</v>
      </c>
      <c r="B3517" t="s">
        <v>12</v>
      </c>
      <c r="C3517" t="s">
        <v>21</v>
      </c>
      <c r="D3517">
        <v>-309.32</v>
      </c>
    </row>
    <row r="3518" spans="1:4" x14ac:dyDescent="0.25">
      <c r="A3518" s="4">
        <v>44504</v>
      </c>
      <c r="B3518" t="s">
        <v>12</v>
      </c>
      <c r="C3518" t="s">
        <v>2382</v>
      </c>
      <c r="D3518">
        <v>-73360.61</v>
      </c>
    </row>
    <row r="3519" spans="1:4" x14ac:dyDescent="0.25">
      <c r="A3519" s="4">
        <v>44504</v>
      </c>
      <c r="B3519" t="s">
        <v>12</v>
      </c>
      <c r="C3519" t="s">
        <v>2228</v>
      </c>
      <c r="D3519">
        <v>1301789.19</v>
      </c>
    </row>
    <row r="3520" spans="1:4" x14ac:dyDescent="0.25">
      <c r="A3520" s="4">
        <v>44504</v>
      </c>
      <c r="B3520" t="s">
        <v>12</v>
      </c>
      <c r="C3520" t="s">
        <v>2227</v>
      </c>
      <c r="D3520">
        <v>1359610.82</v>
      </c>
    </row>
    <row r="3521" spans="1:4" x14ac:dyDescent="0.25">
      <c r="A3521" s="4">
        <v>44505</v>
      </c>
      <c r="B3521" t="s">
        <v>12</v>
      </c>
      <c r="C3521" t="s">
        <v>2402</v>
      </c>
      <c r="D3521">
        <v>0.38</v>
      </c>
    </row>
    <row r="3522" spans="1:4" x14ac:dyDescent="0.25">
      <c r="A3522" s="4">
        <v>44505</v>
      </c>
      <c r="B3522" t="s">
        <v>12</v>
      </c>
      <c r="C3522" t="s">
        <v>2403</v>
      </c>
      <c r="D3522">
        <v>0.39</v>
      </c>
    </row>
    <row r="3523" spans="1:4" x14ac:dyDescent="0.25">
      <c r="A3523" s="4">
        <v>44505</v>
      </c>
      <c r="B3523" t="s">
        <v>12</v>
      </c>
      <c r="C3523" t="s">
        <v>2384</v>
      </c>
      <c r="D3523">
        <v>-1929.74</v>
      </c>
    </row>
    <row r="3524" spans="1:4" x14ac:dyDescent="0.25">
      <c r="A3524" s="4">
        <v>44505</v>
      </c>
      <c r="B3524" t="s">
        <v>12</v>
      </c>
      <c r="C3524" t="s">
        <v>2385</v>
      </c>
      <c r="D3524">
        <v>-33.549999999999997</v>
      </c>
    </row>
    <row r="3525" spans="1:4" x14ac:dyDescent="0.25">
      <c r="A3525" s="4">
        <v>44505</v>
      </c>
      <c r="B3525" t="s">
        <v>12</v>
      </c>
      <c r="C3525" t="s">
        <v>16</v>
      </c>
      <c r="D3525">
        <v>-5462.81</v>
      </c>
    </row>
    <row r="3526" spans="1:4" x14ac:dyDescent="0.25">
      <c r="A3526" s="4">
        <v>44505</v>
      </c>
      <c r="B3526" t="s">
        <v>12</v>
      </c>
      <c r="C3526" t="s">
        <v>2386</v>
      </c>
      <c r="D3526">
        <v>-385.95</v>
      </c>
    </row>
    <row r="3527" spans="1:4" x14ac:dyDescent="0.25">
      <c r="A3527" s="4">
        <v>44505</v>
      </c>
      <c r="B3527" t="s">
        <v>12</v>
      </c>
      <c r="C3527" t="s">
        <v>2387</v>
      </c>
      <c r="D3527">
        <v>-6.5</v>
      </c>
    </row>
    <row r="3528" spans="1:4" x14ac:dyDescent="0.25">
      <c r="A3528" s="4">
        <v>44505</v>
      </c>
      <c r="B3528" t="s">
        <v>12</v>
      </c>
      <c r="C3528" t="s">
        <v>838</v>
      </c>
      <c r="D3528">
        <v>-456.03</v>
      </c>
    </row>
    <row r="3529" spans="1:4" x14ac:dyDescent="0.25">
      <c r="A3529" s="4">
        <v>44505</v>
      </c>
      <c r="B3529" t="s">
        <v>12</v>
      </c>
      <c r="C3529" t="s">
        <v>2388</v>
      </c>
      <c r="D3529">
        <v>-89.3</v>
      </c>
    </row>
    <row r="3530" spans="1:4" x14ac:dyDescent="0.25">
      <c r="A3530" s="4">
        <v>44505</v>
      </c>
      <c r="B3530" t="s">
        <v>12</v>
      </c>
      <c r="C3530" t="s">
        <v>2351</v>
      </c>
      <c r="D3530">
        <v>264.39999999999998</v>
      </c>
    </row>
    <row r="3531" spans="1:4" x14ac:dyDescent="0.25">
      <c r="A3531" s="4">
        <v>44505</v>
      </c>
      <c r="B3531" t="s">
        <v>12</v>
      </c>
      <c r="C3531" t="s">
        <v>2048</v>
      </c>
      <c r="D3531">
        <v>3723.44</v>
      </c>
    </row>
    <row r="3532" spans="1:4" x14ac:dyDescent="0.25">
      <c r="A3532" s="4">
        <v>44505</v>
      </c>
      <c r="B3532" t="s">
        <v>12</v>
      </c>
      <c r="C3532" t="s">
        <v>2400</v>
      </c>
      <c r="D3532">
        <v>32502.92</v>
      </c>
    </row>
    <row r="3533" spans="1:4" x14ac:dyDescent="0.25">
      <c r="A3533" s="4">
        <v>44505</v>
      </c>
      <c r="B3533" t="s">
        <v>12</v>
      </c>
      <c r="C3533" t="s">
        <v>2389</v>
      </c>
      <c r="D3533">
        <v>15397</v>
      </c>
    </row>
    <row r="3534" spans="1:4" x14ac:dyDescent="0.25">
      <c r="A3534" s="4">
        <v>44505</v>
      </c>
      <c r="B3534" t="s">
        <v>12</v>
      </c>
      <c r="C3534" t="s">
        <v>2390</v>
      </c>
      <c r="D3534">
        <v>49341.41</v>
      </c>
    </row>
    <row r="3535" spans="1:4" x14ac:dyDescent="0.25">
      <c r="A3535" s="4">
        <v>44505</v>
      </c>
      <c r="B3535" t="s">
        <v>12</v>
      </c>
      <c r="C3535" t="s">
        <v>2391</v>
      </c>
      <c r="D3535">
        <v>62153.279999999999</v>
      </c>
    </row>
    <row r="3536" spans="1:4" x14ac:dyDescent="0.25">
      <c r="A3536" s="4">
        <v>44505</v>
      </c>
      <c r="B3536" t="s">
        <v>12</v>
      </c>
      <c r="C3536" t="s">
        <v>2392</v>
      </c>
      <c r="D3536">
        <v>62652.69</v>
      </c>
    </row>
    <row r="3537" spans="1:4" x14ac:dyDescent="0.25">
      <c r="A3537" s="4">
        <v>44505</v>
      </c>
      <c r="B3537" t="s">
        <v>12</v>
      </c>
      <c r="C3537" t="s">
        <v>2393</v>
      </c>
      <c r="D3537">
        <v>44262.82</v>
      </c>
    </row>
    <row r="3538" spans="1:4" x14ac:dyDescent="0.25">
      <c r="A3538" s="4">
        <v>44505</v>
      </c>
      <c r="B3538" t="s">
        <v>12</v>
      </c>
      <c r="C3538" t="s">
        <v>2394</v>
      </c>
      <c r="D3538">
        <v>76862.720000000001</v>
      </c>
    </row>
    <row r="3539" spans="1:4" x14ac:dyDescent="0.25">
      <c r="A3539" s="4">
        <v>44505</v>
      </c>
      <c r="B3539" t="s">
        <v>12</v>
      </c>
      <c r="C3539" t="s">
        <v>2395</v>
      </c>
      <c r="D3539">
        <v>88868.800000000003</v>
      </c>
    </row>
    <row r="3540" spans="1:4" x14ac:dyDescent="0.25">
      <c r="A3540" s="4">
        <v>44505</v>
      </c>
      <c r="B3540" t="s">
        <v>12</v>
      </c>
      <c r="C3540" t="s">
        <v>2396</v>
      </c>
      <c r="D3540">
        <v>46171.8</v>
      </c>
    </row>
    <row r="3541" spans="1:4" x14ac:dyDescent="0.25">
      <c r="A3541" s="4">
        <v>44505</v>
      </c>
      <c r="B3541" t="s">
        <v>12</v>
      </c>
      <c r="C3541" t="s">
        <v>864</v>
      </c>
      <c r="D3541">
        <v>-4.4400000000000004</v>
      </c>
    </row>
    <row r="3542" spans="1:4" x14ac:dyDescent="0.25">
      <c r="A3542" s="4">
        <v>44505</v>
      </c>
      <c r="B3542" t="s">
        <v>12</v>
      </c>
      <c r="C3542" t="s">
        <v>2397</v>
      </c>
      <c r="D3542">
        <v>-110.05</v>
      </c>
    </row>
    <row r="3543" spans="1:4" x14ac:dyDescent="0.25">
      <c r="A3543" s="4">
        <v>44505</v>
      </c>
      <c r="B3543" t="s">
        <v>12</v>
      </c>
      <c r="C3543" t="s">
        <v>2021</v>
      </c>
      <c r="D3543">
        <v>-21.72</v>
      </c>
    </row>
    <row r="3544" spans="1:4" x14ac:dyDescent="0.25">
      <c r="A3544" s="4">
        <v>44505</v>
      </c>
      <c r="B3544" t="s">
        <v>12</v>
      </c>
      <c r="C3544" t="s">
        <v>2398</v>
      </c>
      <c r="D3544">
        <v>-2090.77</v>
      </c>
    </row>
    <row r="3545" spans="1:4" x14ac:dyDescent="0.25">
      <c r="A3545" s="4">
        <v>44505</v>
      </c>
      <c r="B3545" t="s">
        <v>12</v>
      </c>
      <c r="C3545" t="s">
        <v>2399</v>
      </c>
      <c r="D3545">
        <v>-1467.22</v>
      </c>
    </row>
    <row r="3546" spans="1:4" x14ac:dyDescent="0.25">
      <c r="A3546" s="4">
        <v>44505</v>
      </c>
      <c r="B3546" t="s">
        <v>12</v>
      </c>
      <c r="C3546" t="s">
        <v>19</v>
      </c>
      <c r="D3546">
        <v>-289.57</v>
      </c>
    </row>
    <row r="3547" spans="1:4" x14ac:dyDescent="0.25">
      <c r="A3547" s="4">
        <v>44505</v>
      </c>
      <c r="B3547" t="s">
        <v>12</v>
      </c>
      <c r="C3547" t="s">
        <v>20</v>
      </c>
      <c r="D3547">
        <v>-14478.12</v>
      </c>
    </row>
    <row r="3548" spans="1:4" x14ac:dyDescent="0.25">
      <c r="A3548" s="4">
        <v>44505</v>
      </c>
      <c r="B3548" t="s">
        <v>12</v>
      </c>
      <c r="C3548" t="s">
        <v>21</v>
      </c>
      <c r="D3548">
        <v>-412.62</v>
      </c>
    </row>
    <row r="3549" spans="1:4" x14ac:dyDescent="0.25">
      <c r="A3549" s="4">
        <v>44505</v>
      </c>
      <c r="B3549" t="s">
        <v>12</v>
      </c>
      <c r="C3549" t="s">
        <v>2382</v>
      </c>
      <c r="D3549">
        <v>-73360.61</v>
      </c>
    </row>
    <row r="3550" spans="1:4" x14ac:dyDescent="0.25">
      <c r="A3550" s="4">
        <v>44505</v>
      </c>
      <c r="B3550" t="s">
        <v>12</v>
      </c>
      <c r="C3550" t="s">
        <v>2228</v>
      </c>
      <c r="D3550">
        <v>1359610.82</v>
      </c>
    </row>
    <row r="3551" spans="1:4" x14ac:dyDescent="0.25">
      <c r="A3551" s="4">
        <v>44505</v>
      </c>
      <c r="B3551" t="s">
        <v>12</v>
      </c>
      <c r="C3551" t="s">
        <v>2227</v>
      </c>
      <c r="D3551">
        <v>862213.36</v>
      </c>
    </row>
    <row r="3552" spans="1:4" x14ac:dyDescent="0.25">
      <c r="A3552" s="4">
        <v>44508</v>
      </c>
      <c r="B3552" t="s">
        <v>12</v>
      </c>
      <c r="C3552" t="s">
        <v>2403</v>
      </c>
      <c r="D3552">
        <v>0.39</v>
      </c>
    </row>
    <row r="3553" spans="1:4" x14ac:dyDescent="0.25">
      <c r="A3553" s="4">
        <v>44508</v>
      </c>
      <c r="B3553" t="s">
        <v>12</v>
      </c>
      <c r="C3553" t="s">
        <v>2404</v>
      </c>
      <c r="D3553">
        <v>0.21</v>
      </c>
    </row>
    <row r="3554" spans="1:4" x14ac:dyDescent="0.25">
      <c r="A3554" s="4">
        <v>44508</v>
      </c>
      <c r="B3554" t="s">
        <v>12</v>
      </c>
      <c r="C3554" t="s">
        <v>2384</v>
      </c>
      <c r="D3554">
        <v>-1929.74</v>
      </c>
    </row>
    <row r="3555" spans="1:4" x14ac:dyDescent="0.25">
      <c r="A3555" s="4">
        <v>44508</v>
      </c>
      <c r="B3555" t="s">
        <v>12</v>
      </c>
      <c r="C3555" t="s">
        <v>2385</v>
      </c>
      <c r="D3555">
        <v>-33.549999999999997</v>
      </c>
    </row>
    <row r="3556" spans="1:4" x14ac:dyDescent="0.25">
      <c r="A3556" s="4">
        <v>44508</v>
      </c>
      <c r="B3556" t="s">
        <v>12</v>
      </c>
      <c r="C3556" t="s">
        <v>16</v>
      </c>
      <c r="D3556">
        <v>-5495.14</v>
      </c>
    </row>
    <row r="3557" spans="1:4" x14ac:dyDescent="0.25">
      <c r="A3557" s="4">
        <v>44508</v>
      </c>
      <c r="B3557" t="s">
        <v>12</v>
      </c>
      <c r="C3557" t="s">
        <v>2386</v>
      </c>
      <c r="D3557">
        <v>-482.44</v>
      </c>
    </row>
    <row r="3558" spans="1:4" x14ac:dyDescent="0.25">
      <c r="A3558" s="4">
        <v>44508</v>
      </c>
      <c r="B3558" t="s">
        <v>12</v>
      </c>
      <c r="C3558" t="s">
        <v>2387</v>
      </c>
      <c r="D3558">
        <v>-8.1300000000000008</v>
      </c>
    </row>
    <row r="3559" spans="1:4" x14ac:dyDescent="0.25">
      <c r="A3559" s="4">
        <v>44508</v>
      </c>
      <c r="B3559" t="s">
        <v>12</v>
      </c>
      <c r="C3559" t="s">
        <v>838</v>
      </c>
      <c r="D3559">
        <v>-456.03</v>
      </c>
    </row>
    <row r="3560" spans="1:4" x14ac:dyDescent="0.25">
      <c r="A3560" s="4">
        <v>44508</v>
      </c>
      <c r="B3560" t="s">
        <v>12</v>
      </c>
      <c r="C3560" t="s">
        <v>2388</v>
      </c>
      <c r="D3560">
        <v>-111.63</v>
      </c>
    </row>
    <row r="3561" spans="1:4" x14ac:dyDescent="0.25">
      <c r="A3561" s="4">
        <v>44508</v>
      </c>
      <c r="B3561" t="s">
        <v>12</v>
      </c>
      <c r="C3561" t="s">
        <v>2351</v>
      </c>
      <c r="D3561">
        <v>247.88</v>
      </c>
    </row>
    <row r="3562" spans="1:4" x14ac:dyDescent="0.25">
      <c r="A3562" s="4">
        <v>44508</v>
      </c>
      <c r="B3562" t="s">
        <v>12</v>
      </c>
      <c r="C3562" t="s">
        <v>2048</v>
      </c>
      <c r="D3562">
        <v>3627.96</v>
      </c>
    </row>
    <row r="3563" spans="1:4" x14ac:dyDescent="0.25">
      <c r="A3563" s="4">
        <v>44508</v>
      </c>
      <c r="B3563" t="s">
        <v>12</v>
      </c>
      <c r="C3563" t="s">
        <v>2400</v>
      </c>
      <c r="D3563">
        <v>32502.92</v>
      </c>
    </row>
    <row r="3564" spans="1:4" x14ac:dyDescent="0.25">
      <c r="A3564" s="4">
        <v>44508</v>
      </c>
      <c r="B3564" t="s">
        <v>12</v>
      </c>
      <c r="C3564" t="s">
        <v>2389</v>
      </c>
      <c r="D3564">
        <v>15397</v>
      </c>
    </row>
    <row r="3565" spans="1:4" x14ac:dyDescent="0.25">
      <c r="A3565" s="4">
        <v>44508</v>
      </c>
      <c r="B3565" t="s">
        <v>12</v>
      </c>
      <c r="C3565" t="s">
        <v>2390</v>
      </c>
      <c r="D3565">
        <v>49341.41</v>
      </c>
    </row>
    <row r="3566" spans="1:4" x14ac:dyDescent="0.25">
      <c r="A3566" s="4">
        <v>44508</v>
      </c>
      <c r="B3566" t="s">
        <v>12</v>
      </c>
      <c r="C3566" t="s">
        <v>2394</v>
      </c>
      <c r="D3566">
        <v>76862.720000000001</v>
      </c>
    </row>
    <row r="3567" spans="1:4" x14ac:dyDescent="0.25">
      <c r="A3567" s="4">
        <v>44508</v>
      </c>
      <c r="B3567" t="s">
        <v>12</v>
      </c>
      <c r="C3567" t="s">
        <v>2396</v>
      </c>
      <c r="D3567">
        <v>46171.8</v>
      </c>
    </row>
    <row r="3568" spans="1:4" x14ac:dyDescent="0.25">
      <c r="A3568" s="4">
        <v>44508</v>
      </c>
      <c r="B3568" t="s">
        <v>12</v>
      </c>
      <c r="C3568" t="s">
        <v>2021</v>
      </c>
      <c r="D3568">
        <v>-27.15</v>
      </c>
    </row>
    <row r="3569" spans="1:4" x14ac:dyDescent="0.25">
      <c r="A3569" s="4">
        <v>44508</v>
      </c>
      <c r="B3569" t="s">
        <v>12</v>
      </c>
      <c r="C3569" t="s">
        <v>19</v>
      </c>
      <c r="D3569">
        <v>-361.94</v>
      </c>
    </row>
    <row r="3570" spans="1:4" x14ac:dyDescent="0.25">
      <c r="A3570" s="4">
        <v>44508</v>
      </c>
      <c r="B3570" t="s">
        <v>12</v>
      </c>
      <c r="C3570" t="s">
        <v>20</v>
      </c>
      <c r="D3570">
        <v>-18096.759999999998</v>
      </c>
    </row>
    <row r="3571" spans="1:4" x14ac:dyDescent="0.25">
      <c r="A3571" s="4">
        <v>44508</v>
      </c>
      <c r="B3571" t="s">
        <v>12</v>
      </c>
      <c r="C3571" t="s">
        <v>21</v>
      </c>
      <c r="D3571">
        <v>-515.75</v>
      </c>
    </row>
    <row r="3572" spans="1:4" x14ac:dyDescent="0.25">
      <c r="A3572" s="4">
        <v>44508</v>
      </c>
      <c r="B3572" t="s">
        <v>12</v>
      </c>
      <c r="C3572" t="s">
        <v>2228</v>
      </c>
      <c r="D3572">
        <v>862213.36</v>
      </c>
    </row>
    <row r="3573" spans="1:4" x14ac:dyDescent="0.25">
      <c r="A3573" s="4">
        <v>44508</v>
      </c>
      <c r="B3573" t="s">
        <v>12</v>
      </c>
      <c r="C3573" t="s">
        <v>2227</v>
      </c>
      <c r="D3573">
        <v>267481.33</v>
      </c>
    </row>
    <row r="3574" spans="1:4" x14ac:dyDescent="0.25">
      <c r="A3574" s="4">
        <v>44509</v>
      </c>
      <c r="B3574" t="s">
        <v>12</v>
      </c>
      <c r="C3574" t="s">
        <v>2404</v>
      </c>
      <c r="D3574">
        <v>0.21</v>
      </c>
    </row>
    <row r="3575" spans="1:4" x14ac:dyDescent="0.25">
      <c r="A3575" s="4">
        <v>44509</v>
      </c>
      <c r="B3575" t="s">
        <v>12</v>
      </c>
      <c r="C3575" t="s">
        <v>2405</v>
      </c>
      <c r="D3575">
        <v>0.33</v>
      </c>
    </row>
    <row r="3576" spans="1:4" x14ac:dyDescent="0.25">
      <c r="A3576" s="4">
        <v>44509</v>
      </c>
      <c r="B3576" t="s">
        <v>12</v>
      </c>
      <c r="C3576" t="s">
        <v>15</v>
      </c>
      <c r="D3576">
        <v>-465219.71</v>
      </c>
    </row>
    <row r="3577" spans="1:4" x14ac:dyDescent="0.25">
      <c r="A3577" s="4">
        <v>44509</v>
      </c>
      <c r="B3577" t="s">
        <v>12</v>
      </c>
      <c r="C3577" t="s">
        <v>2384</v>
      </c>
      <c r="D3577">
        <v>-1929.74</v>
      </c>
    </row>
    <row r="3578" spans="1:4" x14ac:dyDescent="0.25">
      <c r="A3578" s="4">
        <v>44509</v>
      </c>
      <c r="B3578" t="s">
        <v>12</v>
      </c>
      <c r="C3578" t="s">
        <v>2385</v>
      </c>
      <c r="D3578">
        <v>-33.549999999999997</v>
      </c>
    </row>
    <row r="3579" spans="1:4" x14ac:dyDescent="0.25">
      <c r="A3579" s="4">
        <v>44509</v>
      </c>
      <c r="B3579" t="s">
        <v>12</v>
      </c>
      <c r="C3579" t="s">
        <v>16</v>
      </c>
      <c r="D3579">
        <v>-5527.46</v>
      </c>
    </row>
    <row r="3580" spans="1:4" x14ac:dyDescent="0.25">
      <c r="A3580" s="4">
        <v>44509</v>
      </c>
      <c r="B3580" t="s">
        <v>12</v>
      </c>
      <c r="C3580" t="s">
        <v>2386</v>
      </c>
      <c r="D3580">
        <v>-578.91999999999996</v>
      </c>
    </row>
    <row r="3581" spans="1:4" x14ac:dyDescent="0.25">
      <c r="A3581" s="4">
        <v>44509</v>
      </c>
      <c r="B3581" t="s">
        <v>12</v>
      </c>
      <c r="C3581" t="s">
        <v>2387</v>
      </c>
      <c r="D3581">
        <v>-9.76</v>
      </c>
    </row>
    <row r="3582" spans="1:4" x14ac:dyDescent="0.25">
      <c r="A3582" s="4">
        <v>44509</v>
      </c>
      <c r="B3582" t="s">
        <v>12</v>
      </c>
      <c r="C3582" t="s">
        <v>838</v>
      </c>
      <c r="D3582">
        <v>-456.03</v>
      </c>
    </row>
    <row r="3583" spans="1:4" x14ac:dyDescent="0.25">
      <c r="A3583" s="4">
        <v>44509</v>
      </c>
      <c r="B3583" t="s">
        <v>12</v>
      </c>
      <c r="C3583" t="s">
        <v>2388</v>
      </c>
      <c r="D3583">
        <v>-133.94999999999999</v>
      </c>
    </row>
    <row r="3584" spans="1:4" x14ac:dyDescent="0.25">
      <c r="A3584" s="4">
        <v>44509</v>
      </c>
      <c r="B3584" t="s">
        <v>12</v>
      </c>
      <c r="C3584" t="s">
        <v>2351</v>
      </c>
      <c r="D3584">
        <v>231.35</v>
      </c>
    </row>
    <row r="3585" spans="1:4" x14ac:dyDescent="0.25">
      <c r="A3585" s="4">
        <v>44509</v>
      </c>
      <c r="B3585" t="s">
        <v>12</v>
      </c>
      <c r="C3585" t="s">
        <v>2048</v>
      </c>
      <c r="D3585">
        <v>3532.49</v>
      </c>
    </row>
    <row r="3586" spans="1:4" x14ac:dyDescent="0.25">
      <c r="A3586" s="4">
        <v>44509</v>
      </c>
      <c r="B3586" t="s">
        <v>12</v>
      </c>
      <c r="C3586" t="s">
        <v>2406</v>
      </c>
      <c r="D3586">
        <v>10947.27</v>
      </c>
    </row>
    <row r="3587" spans="1:4" x14ac:dyDescent="0.25">
      <c r="A3587" s="4">
        <v>44509</v>
      </c>
      <c r="B3587" t="s">
        <v>12</v>
      </c>
      <c r="C3587" t="s">
        <v>2407</v>
      </c>
      <c r="D3587">
        <v>13921.9</v>
      </c>
    </row>
    <row r="3588" spans="1:4" x14ac:dyDescent="0.25">
      <c r="A3588" s="4">
        <v>44509</v>
      </c>
      <c r="B3588" t="s">
        <v>12</v>
      </c>
      <c r="C3588" t="s">
        <v>2389</v>
      </c>
      <c r="D3588">
        <v>15397</v>
      </c>
    </row>
    <row r="3589" spans="1:4" x14ac:dyDescent="0.25">
      <c r="A3589" s="4">
        <v>44509</v>
      </c>
      <c r="B3589" t="s">
        <v>12</v>
      </c>
      <c r="C3589" t="s">
        <v>2390</v>
      </c>
      <c r="D3589">
        <v>49341.41</v>
      </c>
    </row>
    <row r="3590" spans="1:4" x14ac:dyDescent="0.25">
      <c r="A3590" s="4">
        <v>44509</v>
      </c>
      <c r="B3590" t="s">
        <v>12</v>
      </c>
      <c r="C3590" t="s">
        <v>2394</v>
      </c>
      <c r="D3590">
        <v>76862.720000000001</v>
      </c>
    </row>
    <row r="3591" spans="1:4" x14ac:dyDescent="0.25">
      <c r="A3591" s="4">
        <v>44509</v>
      </c>
      <c r="B3591" t="s">
        <v>12</v>
      </c>
      <c r="C3591" t="s">
        <v>2408</v>
      </c>
      <c r="D3591">
        <v>65307.26</v>
      </c>
    </row>
    <row r="3592" spans="1:4" x14ac:dyDescent="0.25">
      <c r="A3592" s="4">
        <v>44509</v>
      </c>
      <c r="B3592" t="s">
        <v>12</v>
      </c>
      <c r="C3592" t="s">
        <v>2396</v>
      </c>
      <c r="D3592">
        <v>46171.8</v>
      </c>
    </row>
    <row r="3593" spans="1:4" x14ac:dyDescent="0.25">
      <c r="A3593" s="4">
        <v>44509</v>
      </c>
      <c r="B3593" t="s">
        <v>12</v>
      </c>
      <c r="C3593" t="s">
        <v>2021</v>
      </c>
      <c r="D3593">
        <v>-32.56</v>
      </c>
    </row>
    <row r="3594" spans="1:4" x14ac:dyDescent="0.25">
      <c r="A3594" s="4">
        <v>44509</v>
      </c>
      <c r="B3594" t="s">
        <v>12</v>
      </c>
      <c r="C3594" t="s">
        <v>19</v>
      </c>
      <c r="D3594">
        <v>-434.06</v>
      </c>
    </row>
    <row r="3595" spans="1:4" x14ac:dyDescent="0.25">
      <c r="A3595" s="4">
        <v>44509</v>
      </c>
      <c r="B3595" t="s">
        <v>12</v>
      </c>
      <c r="C3595" t="s">
        <v>20</v>
      </c>
      <c r="D3595">
        <v>-21702.82</v>
      </c>
    </row>
    <row r="3596" spans="1:4" x14ac:dyDescent="0.25">
      <c r="A3596" s="4">
        <v>44509</v>
      </c>
      <c r="B3596" t="s">
        <v>12</v>
      </c>
      <c r="C3596" t="s">
        <v>21</v>
      </c>
      <c r="D3596">
        <v>-618.52</v>
      </c>
    </row>
    <row r="3597" spans="1:4" x14ac:dyDescent="0.25">
      <c r="A3597" s="4">
        <v>44509</v>
      </c>
      <c r="B3597" t="s">
        <v>12</v>
      </c>
      <c r="C3597" t="s">
        <v>2228</v>
      </c>
      <c r="D3597">
        <v>267481.33</v>
      </c>
    </row>
    <row r="3598" spans="1:4" x14ac:dyDescent="0.25">
      <c r="A3598" s="4">
        <v>44510</v>
      </c>
      <c r="B3598" t="s">
        <v>12</v>
      </c>
      <c r="C3598" t="s">
        <v>2405</v>
      </c>
      <c r="D3598">
        <v>0.33</v>
      </c>
    </row>
    <row r="3599" spans="1:4" x14ac:dyDescent="0.25">
      <c r="A3599" s="4">
        <v>44510</v>
      </c>
      <c r="B3599" t="s">
        <v>12</v>
      </c>
      <c r="C3599" t="s">
        <v>2409</v>
      </c>
      <c r="D3599">
        <v>0.38</v>
      </c>
    </row>
    <row r="3600" spans="1:4" x14ac:dyDescent="0.25">
      <c r="A3600" s="4">
        <v>44510</v>
      </c>
      <c r="B3600" t="s">
        <v>12</v>
      </c>
      <c r="C3600" t="s">
        <v>23</v>
      </c>
      <c r="D3600">
        <v>-465219.71</v>
      </c>
    </row>
    <row r="3601" spans="1:4" x14ac:dyDescent="0.25">
      <c r="A3601" s="4">
        <v>44510</v>
      </c>
      <c r="B3601" t="s">
        <v>12</v>
      </c>
      <c r="C3601" t="s">
        <v>2384</v>
      </c>
      <c r="D3601">
        <v>-1929.74</v>
      </c>
    </row>
    <row r="3602" spans="1:4" x14ac:dyDescent="0.25">
      <c r="A3602" s="4">
        <v>44510</v>
      </c>
      <c r="B3602" t="s">
        <v>12</v>
      </c>
      <c r="C3602" t="s">
        <v>2385</v>
      </c>
      <c r="D3602">
        <v>-33.549999999999997</v>
      </c>
    </row>
    <row r="3603" spans="1:4" x14ac:dyDescent="0.25">
      <c r="A3603" s="4">
        <v>44510</v>
      </c>
      <c r="B3603" t="s">
        <v>12</v>
      </c>
      <c r="C3603" t="s">
        <v>16</v>
      </c>
      <c r="D3603">
        <v>-5559.78</v>
      </c>
    </row>
    <row r="3604" spans="1:4" x14ac:dyDescent="0.25">
      <c r="A3604" s="4">
        <v>44510</v>
      </c>
      <c r="B3604" t="s">
        <v>12</v>
      </c>
      <c r="C3604" t="s">
        <v>2386</v>
      </c>
      <c r="D3604">
        <v>-675.41</v>
      </c>
    </row>
    <row r="3605" spans="1:4" x14ac:dyDescent="0.25">
      <c r="A3605" s="4">
        <v>44510</v>
      </c>
      <c r="B3605" t="s">
        <v>12</v>
      </c>
      <c r="C3605" t="s">
        <v>2387</v>
      </c>
      <c r="D3605">
        <v>-11.38</v>
      </c>
    </row>
    <row r="3606" spans="1:4" x14ac:dyDescent="0.25">
      <c r="A3606" s="4">
        <v>44510</v>
      </c>
      <c r="B3606" t="s">
        <v>12</v>
      </c>
      <c r="C3606" t="s">
        <v>838</v>
      </c>
      <c r="D3606">
        <v>-456.03</v>
      </c>
    </row>
    <row r="3607" spans="1:4" x14ac:dyDescent="0.25">
      <c r="A3607" s="4">
        <v>44510</v>
      </c>
      <c r="B3607" t="s">
        <v>12</v>
      </c>
      <c r="C3607" t="s">
        <v>2388</v>
      </c>
      <c r="D3607">
        <v>-156.28</v>
      </c>
    </row>
    <row r="3608" spans="1:4" x14ac:dyDescent="0.25">
      <c r="A3608" s="4">
        <v>44510</v>
      </c>
      <c r="B3608" t="s">
        <v>12</v>
      </c>
      <c r="C3608" t="s">
        <v>2351</v>
      </c>
      <c r="D3608">
        <v>214.83</v>
      </c>
    </row>
    <row r="3609" spans="1:4" x14ac:dyDescent="0.25">
      <c r="A3609" s="4">
        <v>44510</v>
      </c>
      <c r="B3609" t="s">
        <v>12</v>
      </c>
      <c r="C3609" t="s">
        <v>2048</v>
      </c>
      <c r="D3609">
        <v>3437.02</v>
      </c>
    </row>
    <row r="3610" spans="1:4" x14ac:dyDescent="0.25">
      <c r="A3610" s="4">
        <v>44510</v>
      </c>
      <c r="B3610" t="s">
        <v>12</v>
      </c>
      <c r="C3610" t="s">
        <v>2406</v>
      </c>
      <c r="D3610">
        <v>10947.27</v>
      </c>
    </row>
    <row r="3611" spans="1:4" x14ac:dyDescent="0.25">
      <c r="A3611" s="4">
        <v>44510</v>
      </c>
      <c r="B3611" t="s">
        <v>12</v>
      </c>
      <c r="C3611" t="s">
        <v>2407</v>
      </c>
      <c r="D3611">
        <v>13921.9</v>
      </c>
    </row>
    <row r="3612" spans="1:4" x14ac:dyDescent="0.25">
      <c r="A3612" s="4">
        <v>44510</v>
      </c>
      <c r="B3612" t="s">
        <v>12</v>
      </c>
      <c r="C3612" t="s">
        <v>2389</v>
      </c>
      <c r="D3612">
        <v>15397</v>
      </c>
    </row>
    <row r="3613" spans="1:4" x14ac:dyDescent="0.25">
      <c r="A3613" s="4">
        <v>44510</v>
      </c>
      <c r="B3613" t="s">
        <v>12</v>
      </c>
      <c r="C3613" t="s">
        <v>2390</v>
      </c>
      <c r="D3613">
        <v>49341.41</v>
      </c>
    </row>
    <row r="3614" spans="1:4" x14ac:dyDescent="0.25">
      <c r="A3614" s="4">
        <v>44510</v>
      </c>
      <c r="B3614" t="s">
        <v>12</v>
      </c>
      <c r="C3614" t="s">
        <v>2394</v>
      </c>
      <c r="D3614">
        <v>76862.720000000001</v>
      </c>
    </row>
    <row r="3615" spans="1:4" x14ac:dyDescent="0.25">
      <c r="A3615" s="4">
        <v>44510</v>
      </c>
      <c r="B3615" t="s">
        <v>12</v>
      </c>
      <c r="C3615" t="s">
        <v>2408</v>
      </c>
      <c r="D3615">
        <v>65307.26</v>
      </c>
    </row>
    <row r="3616" spans="1:4" x14ac:dyDescent="0.25">
      <c r="A3616" s="4">
        <v>44510</v>
      </c>
      <c r="B3616" t="s">
        <v>12</v>
      </c>
      <c r="C3616" t="s">
        <v>2396</v>
      </c>
      <c r="D3616">
        <v>46171.8</v>
      </c>
    </row>
    <row r="3617" spans="1:4" x14ac:dyDescent="0.25">
      <c r="A3617" s="4">
        <v>44510</v>
      </c>
      <c r="B3617" t="s">
        <v>12</v>
      </c>
      <c r="C3617" t="s">
        <v>2410</v>
      </c>
      <c r="D3617">
        <v>134232</v>
      </c>
    </row>
    <row r="3618" spans="1:4" x14ac:dyDescent="0.25">
      <c r="A3618" s="4">
        <v>44510</v>
      </c>
      <c r="B3618" t="s">
        <v>12</v>
      </c>
      <c r="C3618" t="s">
        <v>2021</v>
      </c>
      <c r="D3618">
        <v>-37.93</v>
      </c>
    </row>
    <row r="3619" spans="1:4" x14ac:dyDescent="0.25">
      <c r="A3619" s="4">
        <v>44510</v>
      </c>
      <c r="B3619" t="s">
        <v>12</v>
      </c>
      <c r="C3619" t="s">
        <v>19</v>
      </c>
      <c r="D3619">
        <v>-505.66</v>
      </c>
    </row>
    <row r="3620" spans="1:4" x14ac:dyDescent="0.25">
      <c r="A3620" s="4">
        <v>44510</v>
      </c>
      <c r="B3620" t="s">
        <v>12</v>
      </c>
      <c r="C3620" t="s">
        <v>20</v>
      </c>
      <c r="D3620">
        <v>-25282.63</v>
      </c>
    </row>
    <row r="3621" spans="1:4" x14ac:dyDescent="0.25">
      <c r="A3621" s="4">
        <v>44510</v>
      </c>
      <c r="B3621" t="s">
        <v>12</v>
      </c>
      <c r="C3621" t="s">
        <v>21</v>
      </c>
      <c r="D3621">
        <v>-720.54</v>
      </c>
    </row>
    <row r="3622" spans="1:4" x14ac:dyDescent="0.25">
      <c r="A3622" s="4">
        <v>44510</v>
      </c>
      <c r="B3622" t="s">
        <v>12</v>
      </c>
      <c r="C3622" t="s">
        <v>2227</v>
      </c>
      <c r="D3622">
        <v>1013912.53</v>
      </c>
    </row>
    <row r="3623" spans="1:4" x14ac:dyDescent="0.25">
      <c r="A3623" s="4">
        <v>44511</v>
      </c>
      <c r="B3623" t="s">
        <v>12</v>
      </c>
      <c r="C3623" t="s">
        <v>2409</v>
      </c>
      <c r="D3623">
        <v>0.38</v>
      </c>
    </row>
    <row r="3624" spans="1:4" x14ac:dyDescent="0.25">
      <c r="A3624" s="4">
        <v>44511</v>
      </c>
      <c r="B3624" t="s">
        <v>12</v>
      </c>
      <c r="C3624" t="s">
        <v>2411</v>
      </c>
      <c r="D3624">
        <v>0.28999999999999998</v>
      </c>
    </row>
    <row r="3625" spans="1:4" x14ac:dyDescent="0.25">
      <c r="A3625" s="4">
        <v>44511</v>
      </c>
      <c r="B3625" t="s">
        <v>12</v>
      </c>
      <c r="C3625" t="s">
        <v>2384</v>
      </c>
      <c r="D3625">
        <v>-1929.74</v>
      </c>
    </row>
    <row r="3626" spans="1:4" x14ac:dyDescent="0.25">
      <c r="A3626" s="4">
        <v>44511</v>
      </c>
      <c r="B3626" t="s">
        <v>12</v>
      </c>
      <c r="C3626" t="s">
        <v>2385</v>
      </c>
      <c r="D3626">
        <v>-33.549999999999997</v>
      </c>
    </row>
    <row r="3627" spans="1:4" x14ac:dyDescent="0.25">
      <c r="A3627" s="4">
        <v>44511</v>
      </c>
      <c r="B3627" t="s">
        <v>12</v>
      </c>
      <c r="C3627" t="s">
        <v>16</v>
      </c>
      <c r="D3627">
        <v>-5592.11</v>
      </c>
    </row>
    <row r="3628" spans="1:4" x14ac:dyDescent="0.25">
      <c r="A3628" s="4">
        <v>44511</v>
      </c>
      <c r="B3628" t="s">
        <v>12</v>
      </c>
      <c r="C3628" t="s">
        <v>2386</v>
      </c>
      <c r="D3628">
        <v>-771.9</v>
      </c>
    </row>
    <row r="3629" spans="1:4" x14ac:dyDescent="0.25">
      <c r="A3629" s="4">
        <v>44511</v>
      </c>
      <c r="B3629" t="s">
        <v>12</v>
      </c>
      <c r="C3629" t="s">
        <v>2387</v>
      </c>
      <c r="D3629">
        <v>-13.01</v>
      </c>
    </row>
    <row r="3630" spans="1:4" x14ac:dyDescent="0.25">
      <c r="A3630" s="4">
        <v>44511</v>
      </c>
      <c r="B3630" t="s">
        <v>12</v>
      </c>
      <c r="C3630" t="s">
        <v>838</v>
      </c>
      <c r="D3630">
        <v>-456.03</v>
      </c>
    </row>
    <row r="3631" spans="1:4" x14ac:dyDescent="0.25">
      <c r="A3631" s="4">
        <v>44511</v>
      </c>
      <c r="B3631" t="s">
        <v>12</v>
      </c>
      <c r="C3631" t="s">
        <v>2388</v>
      </c>
      <c r="D3631">
        <v>-178.6</v>
      </c>
    </row>
    <row r="3632" spans="1:4" x14ac:dyDescent="0.25">
      <c r="A3632" s="4">
        <v>44511</v>
      </c>
      <c r="B3632" t="s">
        <v>12</v>
      </c>
      <c r="C3632" t="s">
        <v>2351</v>
      </c>
      <c r="D3632">
        <v>198.3</v>
      </c>
    </row>
    <row r="3633" spans="1:4" x14ac:dyDescent="0.25">
      <c r="A3633" s="4">
        <v>44511</v>
      </c>
      <c r="B3633" t="s">
        <v>12</v>
      </c>
      <c r="C3633" t="s">
        <v>2048</v>
      </c>
      <c r="D3633">
        <v>3341.54</v>
      </c>
    </row>
    <row r="3634" spans="1:4" x14ac:dyDescent="0.25">
      <c r="A3634" s="4">
        <v>44511</v>
      </c>
      <c r="B3634" t="s">
        <v>12</v>
      </c>
      <c r="C3634" t="s">
        <v>2406</v>
      </c>
      <c r="D3634">
        <v>10947.27</v>
      </c>
    </row>
    <row r="3635" spans="1:4" x14ac:dyDescent="0.25">
      <c r="A3635" s="4">
        <v>44511</v>
      </c>
      <c r="B3635" t="s">
        <v>12</v>
      </c>
      <c r="C3635" t="s">
        <v>2407</v>
      </c>
      <c r="D3635">
        <v>13921.9</v>
      </c>
    </row>
    <row r="3636" spans="1:4" x14ac:dyDescent="0.25">
      <c r="A3636" s="4">
        <v>44511</v>
      </c>
      <c r="B3636" t="s">
        <v>12</v>
      </c>
      <c r="C3636" t="s">
        <v>2389</v>
      </c>
      <c r="D3636">
        <v>15397</v>
      </c>
    </row>
    <row r="3637" spans="1:4" x14ac:dyDescent="0.25">
      <c r="A3637" s="4">
        <v>44511</v>
      </c>
      <c r="B3637" t="s">
        <v>12</v>
      </c>
      <c r="C3637" t="s">
        <v>2390</v>
      </c>
      <c r="D3637">
        <v>49341.41</v>
      </c>
    </row>
    <row r="3638" spans="1:4" x14ac:dyDescent="0.25">
      <c r="A3638" s="4">
        <v>44511</v>
      </c>
      <c r="B3638" t="s">
        <v>12</v>
      </c>
      <c r="C3638" t="s">
        <v>2412</v>
      </c>
      <c r="D3638">
        <v>3962.4</v>
      </c>
    </row>
    <row r="3639" spans="1:4" x14ac:dyDescent="0.25">
      <c r="A3639" s="4">
        <v>44511</v>
      </c>
      <c r="B3639" t="s">
        <v>12</v>
      </c>
      <c r="C3639" t="s">
        <v>2394</v>
      </c>
      <c r="D3639">
        <v>76862.720000000001</v>
      </c>
    </row>
    <row r="3640" spans="1:4" x14ac:dyDescent="0.25">
      <c r="A3640" s="4">
        <v>44511</v>
      </c>
      <c r="B3640" t="s">
        <v>12</v>
      </c>
      <c r="C3640" t="s">
        <v>2408</v>
      </c>
      <c r="D3640">
        <v>65307.26</v>
      </c>
    </row>
    <row r="3641" spans="1:4" x14ac:dyDescent="0.25">
      <c r="A3641" s="4">
        <v>44511</v>
      </c>
      <c r="B3641" t="s">
        <v>12</v>
      </c>
      <c r="C3641" t="s">
        <v>2396</v>
      </c>
      <c r="D3641">
        <v>46171.8</v>
      </c>
    </row>
    <row r="3642" spans="1:4" x14ac:dyDescent="0.25">
      <c r="A3642" s="4">
        <v>44511</v>
      </c>
      <c r="B3642" t="s">
        <v>12</v>
      </c>
      <c r="C3642" t="s">
        <v>2410</v>
      </c>
      <c r="D3642">
        <v>134232</v>
      </c>
    </row>
    <row r="3643" spans="1:4" x14ac:dyDescent="0.25">
      <c r="A3643" s="4">
        <v>44511</v>
      </c>
      <c r="B3643" t="s">
        <v>12</v>
      </c>
      <c r="C3643" t="s">
        <v>2021</v>
      </c>
      <c r="D3643">
        <v>-43.3</v>
      </c>
    </row>
    <row r="3644" spans="1:4" x14ac:dyDescent="0.25">
      <c r="A3644" s="4">
        <v>44511</v>
      </c>
      <c r="B3644" t="s">
        <v>12</v>
      </c>
      <c r="C3644" t="s">
        <v>19</v>
      </c>
      <c r="D3644">
        <v>-577.32000000000005</v>
      </c>
    </row>
    <row r="3645" spans="1:4" x14ac:dyDescent="0.25">
      <c r="A3645" s="4">
        <v>44511</v>
      </c>
      <c r="B3645" t="s">
        <v>12</v>
      </c>
      <c r="C3645" t="s">
        <v>20</v>
      </c>
      <c r="D3645">
        <v>-28865.43</v>
      </c>
    </row>
    <row r="3646" spans="1:4" x14ac:dyDescent="0.25">
      <c r="A3646" s="4">
        <v>44511</v>
      </c>
      <c r="B3646" t="s">
        <v>12</v>
      </c>
      <c r="C3646" t="s">
        <v>21</v>
      </c>
      <c r="D3646">
        <v>-822.65</v>
      </c>
    </row>
    <row r="3647" spans="1:4" x14ac:dyDescent="0.25">
      <c r="A3647" s="4">
        <v>44511</v>
      </c>
      <c r="B3647" t="s">
        <v>12</v>
      </c>
      <c r="C3647" t="s">
        <v>2228</v>
      </c>
      <c r="D3647">
        <v>1013912.53</v>
      </c>
    </row>
    <row r="3648" spans="1:4" x14ac:dyDescent="0.25">
      <c r="A3648" s="4">
        <v>44511</v>
      </c>
      <c r="B3648" t="s">
        <v>12</v>
      </c>
      <c r="C3648" t="s">
        <v>2227</v>
      </c>
      <c r="D3648">
        <v>172484.64</v>
      </c>
    </row>
    <row r="3649" spans="1:4" x14ac:dyDescent="0.25">
      <c r="A3649" s="4">
        <v>44512</v>
      </c>
      <c r="B3649" t="s">
        <v>12</v>
      </c>
      <c r="C3649" t="s">
        <v>2411</v>
      </c>
      <c r="D3649">
        <v>0.28999999999999998</v>
      </c>
    </row>
    <row r="3650" spans="1:4" x14ac:dyDescent="0.25">
      <c r="A3650" s="4">
        <v>44512</v>
      </c>
      <c r="B3650" t="s">
        <v>12</v>
      </c>
      <c r="C3650" t="s">
        <v>2413</v>
      </c>
      <c r="D3650">
        <v>0.31</v>
      </c>
    </row>
    <row r="3651" spans="1:4" x14ac:dyDescent="0.25">
      <c r="A3651" s="4">
        <v>44512</v>
      </c>
      <c r="B3651" t="s">
        <v>12</v>
      </c>
      <c r="C3651" t="s">
        <v>2384</v>
      </c>
      <c r="D3651">
        <v>-1929.74</v>
      </c>
    </row>
    <row r="3652" spans="1:4" x14ac:dyDescent="0.25">
      <c r="A3652" s="4">
        <v>44512</v>
      </c>
      <c r="B3652" t="s">
        <v>12</v>
      </c>
      <c r="C3652" t="s">
        <v>2385</v>
      </c>
      <c r="D3652">
        <v>-33.549999999999997</v>
      </c>
    </row>
    <row r="3653" spans="1:4" x14ac:dyDescent="0.25">
      <c r="A3653" s="4">
        <v>44512</v>
      </c>
      <c r="B3653" t="s">
        <v>12</v>
      </c>
      <c r="C3653" t="s">
        <v>16</v>
      </c>
      <c r="D3653">
        <v>-5624.43</v>
      </c>
    </row>
    <row r="3654" spans="1:4" x14ac:dyDescent="0.25">
      <c r="A3654" s="4">
        <v>44512</v>
      </c>
      <c r="B3654" t="s">
        <v>12</v>
      </c>
      <c r="C3654" t="s">
        <v>2386</v>
      </c>
      <c r="D3654">
        <v>-868.38</v>
      </c>
    </row>
    <row r="3655" spans="1:4" x14ac:dyDescent="0.25">
      <c r="A3655" s="4">
        <v>44512</v>
      </c>
      <c r="B3655" t="s">
        <v>12</v>
      </c>
      <c r="C3655" t="s">
        <v>2387</v>
      </c>
      <c r="D3655">
        <v>-14.63</v>
      </c>
    </row>
    <row r="3656" spans="1:4" x14ac:dyDescent="0.25">
      <c r="A3656" s="4">
        <v>44512</v>
      </c>
      <c r="B3656" t="s">
        <v>12</v>
      </c>
      <c r="C3656" t="s">
        <v>838</v>
      </c>
      <c r="D3656">
        <v>-456.03</v>
      </c>
    </row>
    <row r="3657" spans="1:4" x14ac:dyDescent="0.25">
      <c r="A3657" s="4">
        <v>44512</v>
      </c>
      <c r="B3657" t="s">
        <v>12</v>
      </c>
      <c r="C3657" t="s">
        <v>2388</v>
      </c>
      <c r="D3657">
        <v>-200.93</v>
      </c>
    </row>
    <row r="3658" spans="1:4" x14ac:dyDescent="0.25">
      <c r="A3658" s="4">
        <v>44512</v>
      </c>
      <c r="B3658" t="s">
        <v>12</v>
      </c>
      <c r="C3658" t="s">
        <v>2351</v>
      </c>
      <c r="D3658">
        <v>181.78</v>
      </c>
    </row>
    <row r="3659" spans="1:4" x14ac:dyDescent="0.25">
      <c r="A3659" s="4">
        <v>44512</v>
      </c>
      <c r="B3659" t="s">
        <v>12</v>
      </c>
      <c r="C3659" t="s">
        <v>2048</v>
      </c>
      <c r="D3659">
        <v>3246.07</v>
      </c>
    </row>
    <row r="3660" spans="1:4" x14ac:dyDescent="0.25">
      <c r="A3660" s="4">
        <v>44512</v>
      </c>
      <c r="B3660" t="s">
        <v>12</v>
      </c>
      <c r="C3660" t="s">
        <v>2406</v>
      </c>
      <c r="D3660">
        <v>10947.27</v>
      </c>
    </row>
    <row r="3661" spans="1:4" x14ac:dyDescent="0.25">
      <c r="A3661" s="4">
        <v>44512</v>
      </c>
      <c r="B3661" t="s">
        <v>12</v>
      </c>
      <c r="C3661" t="s">
        <v>2407</v>
      </c>
      <c r="D3661">
        <v>13921.9</v>
      </c>
    </row>
    <row r="3662" spans="1:4" x14ac:dyDescent="0.25">
      <c r="A3662" s="4">
        <v>44512</v>
      </c>
      <c r="B3662" t="s">
        <v>12</v>
      </c>
      <c r="C3662" t="s">
        <v>2389</v>
      </c>
      <c r="D3662">
        <v>15397</v>
      </c>
    </row>
    <row r="3663" spans="1:4" x14ac:dyDescent="0.25">
      <c r="A3663" s="4">
        <v>44512</v>
      </c>
      <c r="B3663" t="s">
        <v>12</v>
      </c>
      <c r="C3663" t="s">
        <v>2390</v>
      </c>
      <c r="D3663">
        <v>49341.41</v>
      </c>
    </row>
    <row r="3664" spans="1:4" x14ac:dyDescent="0.25">
      <c r="A3664" s="4">
        <v>44512</v>
      </c>
      <c r="B3664" t="s">
        <v>12</v>
      </c>
      <c r="C3664" t="s">
        <v>2412</v>
      </c>
      <c r="D3664">
        <v>3962.4</v>
      </c>
    </row>
    <row r="3665" spans="1:4" x14ac:dyDescent="0.25">
      <c r="A3665" s="4">
        <v>44512</v>
      </c>
      <c r="B3665" t="s">
        <v>12</v>
      </c>
      <c r="C3665" t="s">
        <v>2394</v>
      </c>
      <c r="D3665">
        <v>76862.720000000001</v>
      </c>
    </row>
    <row r="3666" spans="1:4" x14ac:dyDescent="0.25">
      <c r="A3666" s="4">
        <v>44512</v>
      </c>
      <c r="B3666" t="s">
        <v>12</v>
      </c>
      <c r="C3666" t="s">
        <v>2408</v>
      </c>
      <c r="D3666">
        <v>65307.26</v>
      </c>
    </row>
    <row r="3667" spans="1:4" x14ac:dyDescent="0.25">
      <c r="A3667" s="4">
        <v>44512</v>
      </c>
      <c r="B3667" t="s">
        <v>12</v>
      </c>
      <c r="C3667" t="s">
        <v>2396</v>
      </c>
      <c r="D3667">
        <v>46171.8</v>
      </c>
    </row>
    <row r="3668" spans="1:4" x14ac:dyDescent="0.25">
      <c r="A3668" s="4">
        <v>44512</v>
      </c>
      <c r="B3668" t="s">
        <v>12</v>
      </c>
      <c r="C3668" t="s">
        <v>2414</v>
      </c>
      <c r="D3668">
        <v>188909.39</v>
      </c>
    </row>
    <row r="3669" spans="1:4" x14ac:dyDescent="0.25">
      <c r="A3669" s="4">
        <v>44512</v>
      </c>
      <c r="B3669" t="s">
        <v>12</v>
      </c>
      <c r="C3669" t="s">
        <v>2410</v>
      </c>
      <c r="D3669">
        <v>134232</v>
      </c>
    </row>
    <row r="3670" spans="1:4" x14ac:dyDescent="0.25">
      <c r="A3670" s="4">
        <v>44512</v>
      </c>
      <c r="B3670" t="s">
        <v>12</v>
      </c>
      <c r="C3670" t="s">
        <v>2021</v>
      </c>
      <c r="D3670">
        <v>-48.65</v>
      </c>
    </row>
    <row r="3671" spans="1:4" x14ac:dyDescent="0.25">
      <c r="A3671" s="4">
        <v>44512</v>
      </c>
      <c r="B3671" t="s">
        <v>12</v>
      </c>
      <c r="C3671" t="s">
        <v>19</v>
      </c>
      <c r="D3671">
        <v>-648.66999999999996</v>
      </c>
    </row>
    <row r="3672" spans="1:4" x14ac:dyDescent="0.25">
      <c r="A3672" s="4">
        <v>44512</v>
      </c>
      <c r="B3672" t="s">
        <v>12</v>
      </c>
      <c r="C3672" t="s">
        <v>20</v>
      </c>
      <c r="D3672">
        <v>-32432.79</v>
      </c>
    </row>
    <row r="3673" spans="1:4" x14ac:dyDescent="0.25">
      <c r="A3673" s="4">
        <v>44512</v>
      </c>
      <c r="B3673" t="s">
        <v>12</v>
      </c>
      <c r="C3673" t="s">
        <v>21</v>
      </c>
      <c r="D3673">
        <v>-924.32</v>
      </c>
    </row>
    <row r="3674" spans="1:4" x14ac:dyDescent="0.25">
      <c r="A3674" s="4">
        <v>44512</v>
      </c>
      <c r="B3674" t="s">
        <v>12</v>
      </c>
      <c r="C3674" t="s">
        <v>2228</v>
      </c>
      <c r="D3674">
        <v>172484.64</v>
      </c>
    </row>
    <row r="3675" spans="1:4" x14ac:dyDescent="0.25">
      <c r="A3675" s="4">
        <v>44512</v>
      </c>
      <c r="B3675" t="s">
        <v>12</v>
      </c>
      <c r="C3675" t="s">
        <v>2227</v>
      </c>
      <c r="D3675">
        <v>768652.1</v>
      </c>
    </row>
    <row r="3676" spans="1:4" x14ac:dyDescent="0.25">
      <c r="A3676" s="4">
        <v>44516</v>
      </c>
      <c r="B3676" t="s">
        <v>12</v>
      </c>
      <c r="C3676" t="s">
        <v>2413</v>
      </c>
      <c r="D3676">
        <v>0.31</v>
      </c>
    </row>
    <row r="3677" spans="1:4" x14ac:dyDescent="0.25">
      <c r="A3677" s="4">
        <v>44516</v>
      </c>
      <c r="B3677" t="s">
        <v>12</v>
      </c>
      <c r="C3677" t="s">
        <v>2415</v>
      </c>
      <c r="D3677">
        <v>0.3</v>
      </c>
    </row>
    <row r="3678" spans="1:4" x14ac:dyDescent="0.25">
      <c r="A3678" s="4">
        <v>44516</v>
      </c>
      <c r="B3678" t="s">
        <v>12</v>
      </c>
      <c r="C3678" t="s">
        <v>2384</v>
      </c>
      <c r="D3678">
        <v>-1929.74</v>
      </c>
    </row>
    <row r="3679" spans="1:4" x14ac:dyDescent="0.25">
      <c r="A3679" s="4">
        <v>44516</v>
      </c>
      <c r="B3679" t="s">
        <v>12</v>
      </c>
      <c r="C3679" t="s">
        <v>2385</v>
      </c>
      <c r="D3679">
        <v>-33.549999999999997</v>
      </c>
    </row>
    <row r="3680" spans="1:4" x14ac:dyDescent="0.25">
      <c r="A3680" s="4">
        <v>44516</v>
      </c>
      <c r="B3680" t="s">
        <v>12</v>
      </c>
      <c r="C3680" t="s">
        <v>16</v>
      </c>
      <c r="D3680">
        <v>-5656.76</v>
      </c>
    </row>
    <row r="3681" spans="1:4" x14ac:dyDescent="0.25">
      <c r="A3681" s="4">
        <v>44516</v>
      </c>
      <c r="B3681" t="s">
        <v>12</v>
      </c>
      <c r="C3681" t="s">
        <v>2386</v>
      </c>
      <c r="D3681">
        <v>-964.87</v>
      </c>
    </row>
    <row r="3682" spans="1:4" x14ac:dyDescent="0.25">
      <c r="A3682" s="4">
        <v>44516</v>
      </c>
      <c r="B3682" t="s">
        <v>12</v>
      </c>
      <c r="C3682" t="s">
        <v>2387</v>
      </c>
      <c r="D3682">
        <v>-16.260000000000002</v>
      </c>
    </row>
    <row r="3683" spans="1:4" x14ac:dyDescent="0.25">
      <c r="A3683" s="4">
        <v>44516</v>
      </c>
      <c r="B3683" t="s">
        <v>12</v>
      </c>
      <c r="C3683" t="s">
        <v>838</v>
      </c>
      <c r="D3683">
        <v>-456.03</v>
      </c>
    </row>
    <row r="3684" spans="1:4" x14ac:dyDescent="0.25">
      <c r="A3684" s="4">
        <v>44516</v>
      </c>
      <c r="B3684" t="s">
        <v>12</v>
      </c>
      <c r="C3684" t="s">
        <v>2388</v>
      </c>
      <c r="D3684">
        <v>-223.25</v>
      </c>
    </row>
    <row r="3685" spans="1:4" x14ac:dyDescent="0.25">
      <c r="A3685" s="4">
        <v>44516</v>
      </c>
      <c r="B3685" t="s">
        <v>12</v>
      </c>
      <c r="C3685" t="s">
        <v>2351</v>
      </c>
      <c r="D3685">
        <v>165.25</v>
      </c>
    </row>
    <row r="3686" spans="1:4" x14ac:dyDescent="0.25">
      <c r="A3686" s="4">
        <v>44516</v>
      </c>
      <c r="B3686" t="s">
        <v>12</v>
      </c>
      <c r="C3686" t="s">
        <v>2048</v>
      </c>
      <c r="D3686">
        <v>3150.6</v>
      </c>
    </row>
    <row r="3687" spans="1:4" x14ac:dyDescent="0.25">
      <c r="A3687" s="4">
        <v>44516</v>
      </c>
      <c r="B3687" t="s">
        <v>12</v>
      </c>
      <c r="C3687" t="s">
        <v>2390</v>
      </c>
      <c r="D3687">
        <v>49341.41</v>
      </c>
    </row>
    <row r="3688" spans="1:4" x14ac:dyDescent="0.25">
      <c r="A3688" s="4">
        <v>44516</v>
      </c>
      <c r="B3688" t="s">
        <v>12</v>
      </c>
      <c r="C3688" t="s">
        <v>2412</v>
      </c>
      <c r="D3688">
        <v>3962.4</v>
      </c>
    </row>
    <row r="3689" spans="1:4" x14ac:dyDescent="0.25">
      <c r="A3689" s="4">
        <v>44516</v>
      </c>
      <c r="B3689" t="s">
        <v>12</v>
      </c>
      <c r="C3689" t="s">
        <v>2414</v>
      </c>
      <c r="D3689">
        <v>188909.39</v>
      </c>
    </row>
    <row r="3690" spans="1:4" x14ac:dyDescent="0.25">
      <c r="A3690" s="4">
        <v>44516</v>
      </c>
      <c r="B3690" t="s">
        <v>12</v>
      </c>
      <c r="C3690" t="s">
        <v>2410</v>
      </c>
      <c r="D3690">
        <v>134232</v>
      </c>
    </row>
    <row r="3691" spans="1:4" x14ac:dyDescent="0.25">
      <c r="A3691" s="4">
        <v>44516</v>
      </c>
      <c r="B3691" t="s">
        <v>12</v>
      </c>
      <c r="C3691" t="s">
        <v>2021</v>
      </c>
      <c r="D3691">
        <v>-53.99</v>
      </c>
    </row>
    <row r="3692" spans="1:4" x14ac:dyDescent="0.25">
      <c r="A3692" s="4">
        <v>44516</v>
      </c>
      <c r="B3692" t="s">
        <v>12</v>
      </c>
      <c r="C3692" t="s">
        <v>19</v>
      </c>
      <c r="D3692">
        <v>-719.78</v>
      </c>
    </row>
    <row r="3693" spans="1:4" x14ac:dyDescent="0.25">
      <c r="A3693" s="4">
        <v>44516</v>
      </c>
      <c r="B3693" t="s">
        <v>12</v>
      </c>
      <c r="C3693" t="s">
        <v>20</v>
      </c>
      <c r="D3693">
        <v>-35988.239999999998</v>
      </c>
    </row>
    <row r="3694" spans="1:4" x14ac:dyDescent="0.25">
      <c r="A3694" s="4">
        <v>44516</v>
      </c>
      <c r="B3694" t="s">
        <v>12</v>
      </c>
      <c r="C3694" t="s">
        <v>21</v>
      </c>
      <c r="D3694">
        <v>-1025.6400000000001</v>
      </c>
    </row>
    <row r="3695" spans="1:4" x14ac:dyDescent="0.25">
      <c r="A3695" s="4">
        <v>44516</v>
      </c>
      <c r="B3695" t="s">
        <v>12</v>
      </c>
      <c r="C3695" t="s">
        <v>2228</v>
      </c>
      <c r="D3695">
        <v>768652.1</v>
      </c>
    </row>
    <row r="3696" spans="1:4" x14ac:dyDescent="0.25">
      <c r="A3696" s="4">
        <v>44516</v>
      </c>
      <c r="B3696" t="s">
        <v>12</v>
      </c>
      <c r="C3696" t="s">
        <v>2227</v>
      </c>
      <c r="D3696">
        <v>986115.6</v>
      </c>
    </row>
    <row r="3697" spans="1:4" x14ac:dyDescent="0.25">
      <c r="A3697" s="4">
        <v>44517</v>
      </c>
      <c r="B3697" t="s">
        <v>12</v>
      </c>
      <c r="C3697" t="s">
        <v>2415</v>
      </c>
      <c r="D3697">
        <v>0.3</v>
      </c>
    </row>
    <row r="3698" spans="1:4" x14ac:dyDescent="0.25">
      <c r="A3698" s="4">
        <v>44517</v>
      </c>
      <c r="B3698" t="s">
        <v>12</v>
      </c>
      <c r="C3698" t="s">
        <v>2416</v>
      </c>
      <c r="D3698">
        <v>0.28999999999999998</v>
      </c>
    </row>
    <row r="3699" spans="1:4" x14ac:dyDescent="0.25">
      <c r="A3699" s="4">
        <v>44517</v>
      </c>
      <c r="B3699" t="s">
        <v>12</v>
      </c>
      <c r="C3699" t="s">
        <v>2384</v>
      </c>
      <c r="D3699">
        <v>-1929.74</v>
      </c>
    </row>
    <row r="3700" spans="1:4" x14ac:dyDescent="0.25">
      <c r="A3700" s="4">
        <v>44517</v>
      </c>
      <c r="B3700" t="s">
        <v>12</v>
      </c>
      <c r="C3700" t="s">
        <v>2385</v>
      </c>
      <c r="D3700">
        <v>-33.549999999999997</v>
      </c>
    </row>
    <row r="3701" spans="1:4" x14ac:dyDescent="0.25">
      <c r="A3701" s="4">
        <v>44517</v>
      </c>
      <c r="B3701" t="s">
        <v>12</v>
      </c>
      <c r="C3701" t="s">
        <v>16</v>
      </c>
      <c r="D3701">
        <v>-5689.08</v>
      </c>
    </row>
    <row r="3702" spans="1:4" x14ac:dyDescent="0.25">
      <c r="A3702" s="4">
        <v>44517</v>
      </c>
      <c r="B3702" t="s">
        <v>12</v>
      </c>
      <c r="C3702" t="s">
        <v>2386</v>
      </c>
      <c r="D3702">
        <v>-1061.3599999999999</v>
      </c>
    </row>
    <row r="3703" spans="1:4" x14ac:dyDescent="0.25">
      <c r="A3703" s="4">
        <v>44517</v>
      </c>
      <c r="B3703" t="s">
        <v>12</v>
      </c>
      <c r="C3703" t="s">
        <v>2387</v>
      </c>
      <c r="D3703">
        <v>-17.89</v>
      </c>
    </row>
    <row r="3704" spans="1:4" x14ac:dyDescent="0.25">
      <c r="A3704" s="4">
        <v>44517</v>
      </c>
      <c r="B3704" t="s">
        <v>12</v>
      </c>
      <c r="C3704" t="s">
        <v>838</v>
      </c>
      <c r="D3704">
        <v>-456.03</v>
      </c>
    </row>
    <row r="3705" spans="1:4" x14ac:dyDescent="0.25">
      <c r="A3705" s="4">
        <v>44517</v>
      </c>
      <c r="B3705" t="s">
        <v>12</v>
      </c>
      <c r="C3705" t="s">
        <v>2388</v>
      </c>
      <c r="D3705">
        <v>-245.58</v>
      </c>
    </row>
    <row r="3706" spans="1:4" x14ac:dyDescent="0.25">
      <c r="A3706" s="4">
        <v>44517</v>
      </c>
      <c r="B3706" t="s">
        <v>12</v>
      </c>
      <c r="C3706" t="s">
        <v>2351</v>
      </c>
      <c r="D3706">
        <v>148.72999999999999</v>
      </c>
    </row>
    <row r="3707" spans="1:4" x14ac:dyDescent="0.25">
      <c r="A3707" s="4">
        <v>44517</v>
      </c>
      <c r="B3707" t="s">
        <v>12</v>
      </c>
      <c r="C3707" t="s">
        <v>2048</v>
      </c>
      <c r="D3707">
        <v>3055.13</v>
      </c>
    </row>
    <row r="3708" spans="1:4" x14ac:dyDescent="0.25">
      <c r="A3708" s="4">
        <v>44517</v>
      </c>
      <c r="B3708" t="s">
        <v>12</v>
      </c>
      <c r="C3708" t="s">
        <v>2390</v>
      </c>
      <c r="D3708">
        <v>49341.41</v>
      </c>
    </row>
    <row r="3709" spans="1:4" x14ac:dyDescent="0.25">
      <c r="A3709" s="4">
        <v>44517</v>
      </c>
      <c r="B3709" t="s">
        <v>12</v>
      </c>
      <c r="C3709" t="s">
        <v>2412</v>
      </c>
      <c r="D3709">
        <v>3962.4</v>
      </c>
    </row>
    <row r="3710" spans="1:4" x14ac:dyDescent="0.25">
      <c r="A3710" s="4">
        <v>44517</v>
      </c>
      <c r="B3710" t="s">
        <v>12</v>
      </c>
      <c r="C3710" t="s">
        <v>2414</v>
      </c>
      <c r="D3710">
        <v>188909.39</v>
      </c>
    </row>
    <row r="3711" spans="1:4" x14ac:dyDescent="0.25">
      <c r="A3711" s="4">
        <v>44517</v>
      </c>
      <c r="B3711" t="s">
        <v>12</v>
      </c>
      <c r="C3711" t="s">
        <v>2021</v>
      </c>
      <c r="D3711">
        <v>-59.3</v>
      </c>
    </row>
    <row r="3712" spans="1:4" x14ac:dyDescent="0.25">
      <c r="A3712" s="4">
        <v>44517</v>
      </c>
      <c r="B3712" t="s">
        <v>12</v>
      </c>
      <c r="C3712" t="s">
        <v>19</v>
      </c>
      <c r="D3712">
        <v>-790.68</v>
      </c>
    </row>
    <row r="3713" spans="1:4" x14ac:dyDescent="0.25">
      <c r="A3713" s="4">
        <v>44517</v>
      </c>
      <c r="B3713" t="s">
        <v>12</v>
      </c>
      <c r="C3713" t="s">
        <v>20</v>
      </c>
      <c r="D3713">
        <v>-39533.089999999997</v>
      </c>
    </row>
    <row r="3714" spans="1:4" x14ac:dyDescent="0.25">
      <c r="A3714" s="4">
        <v>44517</v>
      </c>
      <c r="B3714" t="s">
        <v>12</v>
      </c>
      <c r="C3714" t="s">
        <v>21</v>
      </c>
      <c r="D3714">
        <v>-1126.68</v>
      </c>
    </row>
    <row r="3715" spans="1:4" x14ac:dyDescent="0.25">
      <c r="A3715" s="4">
        <v>44517</v>
      </c>
      <c r="B3715" t="s">
        <v>12</v>
      </c>
      <c r="C3715" t="s">
        <v>2228</v>
      </c>
      <c r="D3715">
        <v>986115.6</v>
      </c>
    </row>
    <row r="3716" spans="1:4" x14ac:dyDescent="0.25">
      <c r="A3716" s="4">
        <v>44517</v>
      </c>
      <c r="B3716" t="s">
        <v>12</v>
      </c>
      <c r="C3716" t="s">
        <v>2227</v>
      </c>
      <c r="D3716">
        <v>386586.21</v>
      </c>
    </row>
    <row r="3717" spans="1:4" x14ac:dyDescent="0.25">
      <c r="A3717" s="4">
        <v>44518</v>
      </c>
      <c r="B3717" t="s">
        <v>12</v>
      </c>
      <c r="C3717" t="s">
        <v>2416</v>
      </c>
      <c r="D3717">
        <v>0.28999999999999998</v>
      </c>
    </row>
    <row r="3718" spans="1:4" x14ac:dyDescent="0.25">
      <c r="A3718" s="4">
        <v>44518</v>
      </c>
      <c r="B3718" t="s">
        <v>12</v>
      </c>
      <c r="C3718" t="s">
        <v>2417</v>
      </c>
      <c r="D3718">
        <v>0.2</v>
      </c>
    </row>
    <row r="3719" spans="1:4" x14ac:dyDescent="0.25">
      <c r="A3719" s="4">
        <v>44518</v>
      </c>
      <c r="B3719" t="s">
        <v>12</v>
      </c>
      <c r="C3719" t="s">
        <v>15</v>
      </c>
      <c r="D3719">
        <v>-178039.85</v>
      </c>
    </row>
    <row r="3720" spans="1:4" x14ac:dyDescent="0.25">
      <c r="A3720" s="4">
        <v>44518</v>
      </c>
      <c r="B3720" t="s">
        <v>12</v>
      </c>
      <c r="C3720" t="s">
        <v>2384</v>
      </c>
      <c r="D3720">
        <v>-1929.74</v>
      </c>
    </row>
    <row r="3721" spans="1:4" x14ac:dyDescent="0.25">
      <c r="A3721" s="4">
        <v>44518</v>
      </c>
      <c r="B3721" t="s">
        <v>12</v>
      </c>
      <c r="C3721" t="s">
        <v>2385</v>
      </c>
      <c r="D3721">
        <v>-33.549999999999997</v>
      </c>
    </row>
    <row r="3722" spans="1:4" x14ac:dyDescent="0.25">
      <c r="A3722" s="4">
        <v>44518</v>
      </c>
      <c r="B3722" t="s">
        <v>12</v>
      </c>
      <c r="C3722" t="s">
        <v>16</v>
      </c>
      <c r="D3722">
        <v>-5721.41</v>
      </c>
    </row>
    <row r="3723" spans="1:4" x14ac:dyDescent="0.25">
      <c r="A3723" s="4">
        <v>44518</v>
      </c>
      <c r="B3723" t="s">
        <v>12</v>
      </c>
      <c r="C3723" t="s">
        <v>2386</v>
      </c>
      <c r="D3723">
        <v>-1157.8399999999999</v>
      </c>
    </row>
    <row r="3724" spans="1:4" x14ac:dyDescent="0.25">
      <c r="A3724" s="4">
        <v>44518</v>
      </c>
      <c r="B3724" t="s">
        <v>12</v>
      </c>
      <c r="C3724" t="s">
        <v>2387</v>
      </c>
      <c r="D3724">
        <v>-19.510000000000002</v>
      </c>
    </row>
    <row r="3725" spans="1:4" x14ac:dyDescent="0.25">
      <c r="A3725" s="4">
        <v>44518</v>
      </c>
      <c r="B3725" t="s">
        <v>12</v>
      </c>
      <c r="C3725" t="s">
        <v>838</v>
      </c>
      <c r="D3725">
        <v>-456.03</v>
      </c>
    </row>
    <row r="3726" spans="1:4" x14ac:dyDescent="0.25">
      <c r="A3726" s="4">
        <v>44518</v>
      </c>
      <c r="B3726" t="s">
        <v>12</v>
      </c>
      <c r="C3726" t="s">
        <v>2388</v>
      </c>
      <c r="D3726">
        <v>-267.89999999999998</v>
      </c>
    </row>
    <row r="3727" spans="1:4" x14ac:dyDescent="0.25">
      <c r="A3727" s="4">
        <v>44518</v>
      </c>
      <c r="B3727" t="s">
        <v>12</v>
      </c>
      <c r="C3727" t="s">
        <v>2351</v>
      </c>
      <c r="D3727">
        <v>132.19999999999999</v>
      </c>
    </row>
    <row r="3728" spans="1:4" x14ac:dyDescent="0.25">
      <c r="A3728" s="4">
        <v>44518</v>
      </c>
      <c r="B3728" t="s">
        <v>12</v>
      </c>
      <c r="C3728" t="s">
        <v>2048</v>
      </c>
      <c r="D3728">
        <v>2959.65</v>
      </c>
    </row>
    <row r="3729" spans="1:4" x14ac:dyDescent="0.25">
      <c r="A3729" s="4">
        <v>44518</v>
      </c>
      <c r="B3729" t="s">
        <v>12</v>
      </c>
      <c r="C3729" t="s">
        <v>2390</v>
      </c>
      <c r="D3729">
        <v>49341.41</v>
      </c>
    </row>
    <row r="3730" spans="1:4" x14ac:dyDescent="0.25">
      <c r="A3730" s="4">
        <v>44518</v>
      </c>
      <c r="B3730" t="s">
        <v>12</v>
      </c>
      <c r="C3730" t="s">
        <v>2414</v>
      </c>
      <c r="D3730">
        <v>188909.39</v>
      </c>
    </row>
    <row r="3731" spans="1:4" x14ac:dyDescent="0.25">
      <c r="A3731" s="4">
        <v>44518</v>
      </c>
      <c r="B3731" t="s">
        <v>12</v>
      </c>
      <c r="C3731" t="s">
        <v>2021</v>
      </c>
      <c r="D3731">
        <v>-64.599999999999994</v>
      </c>
    </row>
    <row r="3732" spans="1:4" x14ac:dyDescent="0.25">
      <c r="A3732" s="4">
        <v>44518</v>
      </c>
      <c r="B3732" t="s">
        <v>12</v>
      </c>
      <c r="C3732" t="s">
        <v>19</v>
      </c>
      <c r="D3732">
        <v>-861.31</v>
      </c>
    </row>
    <row r="3733" spans="1:4" x14ac:dyDescent="0.25">
      <c r="A3733" s="4">
        <v>44518</v>
      </c>
      <c r="B3733" t="s">
        <v>12</v>
      </c>
      <c r="C3733" t="s">
        <v>20</v>
      </c>
      <c r="D3733">
        <v>-43064.5</v>
      </c>
    </row>
    <row r="3734" spans="1:4" x14ac:dyDescent="0.25">
      <c r="A3734" s="4">
        <v>44518</v>
      </c>
      <c r="B3734" t="s">
        <v>12</v>
      </c>
      <c r="C3734" t="s">
        <v>21</v>
      </c>
      <c r="D3734">
        <v>-1227.32</v>
      </c>
    </row>
    <row r="3735" spans="1:4" x14ac:dyDescent="0.25">
      <c r="A3735" s="4">
        <v>44518</v>
      </c>
      <c r="B3735" t="s">
        <v>12</v>
      </c>
      <c r="C3735" t="s">
        <v>2228</v>
      </c>
      <c r="D3735">
        <v>386586.21</v>
      </c>
    </row>
    <row r="3736" spans="1:4" x14ac:dyDescent="0.25">
      <c r="A3736" s="4">
        <v>44519</v>
      </c>
      <c r="B3736" t="s">
        <v>12</v>
      </c>
      <c r="C3736" t="s">
        <v>2417</v>
      </c>
      <c r="D3736">
        <v>0.2</v>
      </c>
    </row>
    <row r="3737" spans="1:4" x14ac:dyDescent="0.25">
      <c r="A3737" s="4">
        <v>44519</v>
      </c>
      <c r="B3737" t="s">
        <v>12</v>
      </c>
      <c r="C3737" t="s">
        <v>2418</v>
      </c>
      <c r="D3737">
        <v>0.21</v>
      </c>
    </row>
    <row r="3738" spans="1:4" x14ac:dyDescent="0.25">
      <c r="A3738" s="4">
        <v>44519</v>
      </c>
      <c r="B3738" t="s">
        <v>12</v>
      </c>
      <c r="C3738" t="s">
        <v>23</v>
      </c>
      <c r="D3738">
        <v>-178039.85</v>
      </c>
    </row>
    <row r="3739" spans="1:4" x14ac:dyDescent="0.25">
      <c r="A3739" s="4">
        <v>44519</v>
      </c>
      <c r="B3739" t="s">
        <v>12</v>
      </c>
      <c r="C3739" t="s">
        <v>15</v>
      </c>
      <c r="D3739">
        <v>-77536.789999999994</v>
      </c>
    </row>
    <row r="3740" spans="1:4" x14ac:dyDescent="0.25">
      <c r="A3740" s="4">
        <v>44519</v>
      </c>
      <c r="B3740" t="s">
        <v>12</v>
      </c>
      <c r="C3740" t="s">
        <v>2384</v>
      </c>
      <c r="D3740">
        <v>-1929.74</v>
      </c>
    </row>
    <row r="3741" spans="1:4" x14ac:dyDescent="0.25">
      <c r="A3741" s="4">
        <v>44519</v>
      </c>
      <c r="B3741" t="s">
        <v>12</v>
      </c>
      <c r="C3741" t="s">
        <v>2385</v>
      </c>
      <c r="D3741">
        <v>-33.549999999999997</v>
      </c>
    </row>
    <row r="3742" spans="1:4" x14ac:dyDescent="0.25">
      <c r="A3742" s="4">
        <v>44519</v>
      </c>
      <c r="B3742" t="s">
        <v>12</v>
      </c>
      <c r="C3742" t="s">
        <v>16</v>
      </c>
      <c r="D3742">
        <v>-5753.73</v>
      </c>
    </row>
    <row r="3743" spans="1:4" x14ac:dyDescent="0.25">
      <c r="A3743" s="4">
        <v>44519</v>
      </c>
      <c r="B3743" t="s">
        <v>12</v>
      </c>
      <c r="C3743" t="s">
        <v>2386</v>
      </c>
      <c r="D3743">
        <v>-1254.33</v>
      </c>
    </row>
    <row r="3744" spans="1:4" x14ac:dyDescent="0.25">
      <c r="A3744" s="4">
        <v>44519</v>
      </c>
      <c r="B3744" t="s">
        <v>12</v>
      </c>
      <c r="C3744" t="s">
        <v>2387</v>
      </c>
      <c r="D3744">
        <v>-21.14</v>
      </c>
    </row>
    <row r="3745" spans="1:4" x14ac:dyDescent="0.25">
      <c r="A3745" s="4">
        <v>44519</v>
      </c>
      <c r="B3745" t="s">
        <v>12</v>
      </c>
      <c r="C3745" t="s">
        <v>838</v>
      </c>
      <c r="D3745">
        <v>-456.03</v>
      </c>
    </row>
    <row r="3746" spans="1:4" x14ac:dyDescent="0.25">
      <c r="A3746" s="4">
        <v>44519</v>
      </c>
      <c r="B3746" t="s">
        <v>12</v>
      </c>
      <c r="C3746" t="s">
        <v>2388</v>
      </c>
      <c r="D3746">
        <v>-290.23</v>
      </c>
    </row>
    <row r="3747" spans="1:4" x14ac:dyDescent="0.25">
      <c r="A3747" s="4">
        <v>44519</v>
      </c>
      <c r="B3747" t="s">
        <v>12</v>
      </c>
      <c r="C3747" t="s">
        <v>2351</v>
      </c>
      <c r="D3747">
        <v>115.68</v>
      </c>
    </row>
    <row r="3748" spans="1:4" x14ac:dyDescent="0.25">
      <c r="A3748" s="4">
        <v>44519</v>
      </c>
      <c r="B3748" t="s">
        <v>12</v>
      </c>
      <c r="C3748" t="s">
        <v>2048</v>
      </c>
      <c r="D3748">
        <v>2864.18</v>
      </c>
    </row>
    <row r="3749" spans="1:4" x14ac:dyDescent="0.25">
      <c r="A3749" s="4">
        <v>44519</v>
      </c>
      <c r="B3749" t="s">
        <v>12</v>
      </c>
      <c r="C3749" t="s">
        <v>2390</v>
      </c>
      <c r="D3749">
        <v>49341.41</v>
      </c>
    </row>
    <row r="3750" spans="1:4" x14ac:dyDescent="0.25">
      <c r="A3750" s="4">
        <v>44519</v>
      </c>
      <c r="B3750" t="s">
        <v>12</v>
      </c>
      <c r="C3750" t="s">
        <v>2419</v>
      </c>
      <c r="D3750">
        <v>25369.73</v>
      </c>
    </row>
    <row r="3751" spans="1:4" x14ac:dyDescent="0.25">
      <c r="A3751" s="4">
        <v>44519</v>
      </c>
      <c r="B3751" t="s">
        <v>12</v>
      </c>
      <c r="C3751" t="s">
        <v>2021</v>
      </c>
      <c r="D3751">
        <v>-69.88</v>
      </c>
    </row>
    <row r="3752" spans="1:4" x14ac:dyDescent="0.25">
      <c r="A3752" s="4">
        <v>44519</v>
      </c>
      <c r="B3752" t="s">
        <v>12</v>
      </c>
      <c r="C3752" t="s">
        <v>19</v>
      </c>
      <c r="D3752">
        <v>-931.72</v>
      </c>
    </row>
    <row r="3753" spans="1:4" x14ac:dyDescent="0.25">
      <c r="A3753" s="4">
        <v>44519</v>
      </c>
      <c r="B3753" t="s">
        <v>12</v>
      </c>
      <c r="C3753" t="s">
        <v>20</v>
      </c>
      <c r="D3753">
        <v>-46585.07</v>
      </c>
    </row>
    <row r="3754" spans="1:4" x14ac:dyDescent="0.25">
      <c r="A3754" s="4">
        <v>44519</v>
      </c>
      <c r="B3754" t="s">
        <v>12</v>
      </c>
      <c r="C3754" t="s">
        <v>21</v>
      </c>
      <c r="D3754">
        <v>-1327.66</v>
      </c>
    </row>
    <row r="3755" spans="1:4" x14ac:dyDescent="0.25">
      <c r="A3755" s="4">
        <v>44522</v>
      </c>
      <c r="B3755" t="s">
        <v>12</v>
      </c>
      <c r="C3755" t="s">
        <v>2418</v>
      </c>
      <c r="D3755">
        <v>0.21</v>
      </c>
    </row>
    <row r="3756" spans="1:4" x14ac:dyDescent="0.25">
      <c r="A3756" s="4">
        <v>44522</v>
      </c>
      <c r="B3756" t="s">
        <v>12</v>
      </c>
      <c r="C3756" t="s">
        <v>2420</v>
      </c>
      <c r="D3756">
        <v>0.69</v>
      </c>
    </row>
    <row r="3757" spans="1:4" x14ac:dyDescent="0.25">
      <c r="A3757" s="4">
        <v>44522</v>
      </c>
      <c r="B3757" t="s">
        <v>12</v>
      </c>
      <c r="C3757" t="s">
        <v>23</v>
      </c>
      <c r="D3757">
        <v>-77536.789999999994</v>
      </c>
    </row>
    <row r="3758" spans="1:4" x14ac:dyDescent="0.25">
      <c r="A3758" s="4">
        <v>44522</v>
      </c>
      <c r="B3758" t="s">
        <v>12</v>
      </c>
      <c r="C3758" t="s">
        <v>15</v>
      </c>
      <c r="D3758">
        <v>-381331.23</v>
      </c>
    </row>
    <row r="3759" spans="1:4" x14ac:dyDescent="0.25">
      <c r="A3759" s="4">
        <v>44522</v>
      </c>
      <c r="B3759" t="s">
        <v>12</v>
      </c>
      <c r="C3759" t="s">
        <v>2385</v>
      </c>
      <c r="D3759">
        <v>-33.549999999999997</v>
      </c>
    </row>
    <row r="3760" spans="1:4" x14ac:dyDescent="0.25">
      <c r="A3760" s="4">
        <v>44522</v>
      </c>
      <c r="B3760" t="s">
        <v>12</v>
      </c>
      <c r="C3760" t="s">
        <v>16</v>
      </c>
      <c r="D3760">
        <v>-5786.05</v>
      </c>
    </row>
    <row r="3761" spans="1:4" x14ac:dyDescent="0.25">
      <c r="A3761" s="4">
        <v>44522</v>
      </c>
      <c r="B3761" t="s">
        <v>12</v>
      </c>
      <c r="C3761" t="s">
        <v>2386</v>
      </c>
      <c r="D3761">
        <v>-1350.82</v>
      </c>
    </row>
    <row r="3762" spans="1:4" x14ac:dyDescent="0.25">
      <c r="A3762" s="4">
        <v>44522</v>
      </c>
      <c r="B3762" t="s">
        <v>12</v>
      </c>
      <c r="C3762" t="s">
        <v>2387</v>
      </c>
      <c r="D3762">
        <v>-22.76</v>
      </c>
    </row>
    <row r="3763" spans="1:4" x14ac:dyDescent="0.25">
      <c r="A3763" s="4">
        <v>44522</v>
      </c>
      <c r="B3763" t="s">
        <v>12</v>
      </c>
      <c r="C3763" t="s">
        <v>838</v>
      </c>
      <c r="D3763">
        <v>-456.03</v>
      </c>
    </row>
    <row r="3764" spans="1:4" x14ac:dyDescent="0.25">
      <c r="A3764" s="4">
        <v>44522</v>
      </c>
      <c r="B3764" t="s">
        <v>12</v>
      </c>
      <c r="C3764" t="s">
        <v>2388</v>
      </c>
      <c r="D3764">
        <v>-312.55</v>
      </c>
    </row>
    <row r="3765" spans="1:4" x14ac:dyDescent="0.25">
      <c r="A3765" s="4">
        <v>44522</v>
      </c>
      <c r="B3765" t="s">
        <v>12</v>
      </c>
      <c r="C3765" t="s">
        <v>2351</v>
      </c>
      <c r="D3765">
        <v>99.15</v>
      </c>
    </row>
    <row r="3766" spans="1:4" x14ac:dyDescent="0.25">
      <c r="A3766" s="4">
        <v>44522</v>
      </c>
      <c r="B3766" t="s">
        <v>12</v>
      </c>
      <c r="C3766" t="s">
        <v>2048</v>
      </c>
      <c r="D3766">
        <v>2768.71</v>
      </c>
    </row>
    <row r="3767" spans="1:4" x14ac:dyDescent="0.25">
      <c r="A3767" s="4">
        <v>44522</v>
      </c>
      <c r="B3767" t="s">
        <v>12</v>
      </c>
      <c r="C3767" t="s">
        <v>2390</v>
      </c>
      <c r="D3767">
        <v>49341.41</v>
      </c>
    </row>
    <row r="3768" spans="1:4" x14ac:dyDescent="0.25">
      <c r="A3768" s="4">
        <v>44522</v>
      </c>
      <c r="B3768" t="s">
        <v>12</v>
      </c>
      <c r="C3768" t="s">
        <v>2419</v>
      </c>
      <c r="D3768">
        <v>25369.73</v>
      </c>
    </row>
    <row r="3769" spans="1:4" x14ac:dyDescent="0.25">
      <c r="A3769" s="4">
        <v>44522</v>
      </c>
      <c r="B3769" t="s">
        <v>12</v>
      </c>
      <c r="C3769" t="s">
        <v>2021</v>
      </c>
      <c r="D3769">
        <v>-75.14</v>
      </c>
    </row>
    <row r="3770" spans="1:4" x14ac:dyDescent="0.25">
      <c r="A3770" s="4">
        <v>44522</v>
      </c>
      <c r="B3770" t="s">
        <v>12</v>
      </c>
      <c r="C3770" t="s">
        <v>19</v>
      </c>
      <c r="D3770">
        <v>-1001.88</v>
      </c>
    </row>
    <row r="3771" spans="1:4" x14ac:dyDescent="0.25">
      <c r="A3771" s="4">
        <v>44522</v>
      </c>
      <c r="B3771" t="s">
        <v>12</v>
      </c>
      <c r="C3771" t="s">
        <v>20</v>
      </c>
      <c r="D3771">
        <v>-50092.86</v>
      </c>
    </row>
    <row r="3772" spans="1:4" x14ac:dyDescent="0.25">
      <c r="A3772" s="4">
        <v>44522</v>
      </c>
      <c r="B3772" t="s">
        <v>12</v>
      </c>
      <c r="C3772" t="s">
        <v>21</v>
      </c>
      <c r="D3772">
        <v>-1427.63</v>
      </c>
    </row>
    <row r="3773" spans="1:4" x14ac:dyDescent="0.25">
      <c r="A3773" s="4">
        <v>44523</v>
      </c>
      <c r="B3773" t="s">
        <v>12</v>
      </c>
      <c r="C3773" t="s">
        <v>2420</v>
      </c>
      <c r="D3773">
        <v>0.69</v>
      </c>
    </row>
    <row r="3774" spans="1:4" x14ac:dyDescent="0.25">
      <c r="A3774" s="4">
        <v>44523</v>
      </c>
      <c r="B3774" t="s">
        <v>12</v>
      </c>
      <c r="C3774" t="s">
        <v>2421</v>
      </c>
      <c r="D3774">
        <v>0.13</v>
      </c>
    </row>
    <row r="3775" spans="1:4" x14ac:dyDescent="0.25">
      <c r="A3775" s="4">
        <v>44523</v>
      </c>
      <c r="B3775" t="s">
        <v>12</v>
      </c>
      <c r="C3775" t="s">
        <v>23</v>
      </c>
      <c r="D3775">
        <v>-381331.23</v>
      </c>
    </row>
    <row r="3776" spans="1:4" x14ac:dyDescent="0.25">
      <c r="A3776" s="4">
        <v>44523</v>
      </c>
      <c r="B3776" t="s">
        <v>12</v>
      </c>
      <c r="C3776" t="s">
        <v>15</v>
      </c>
      <c r="D3776">
        <v>-880558.9</v>
      </c>
    </row>
    <row r="3777" spans="1:4" x14ac:dyDescent="0.25">
      <c r="A3777" s="4">
        <v>44523</v>
      </c>
      <c r="B3777" t="s">
        <v>12</v>
      </c>
      <c r="C3777" t="s">
        <v>2385</v>
      </c>
      <c r="D3777">
        <v>-33.549999999999997</v>
      </c>
    </row>
    <row r="3778" spans="1:4" x14ac:dyDescent="0.25">
      <c r="A3778" s="4">
        <v>44523</v>
      </c>
      <c r="B3778" t="s">
        <v>12</v>
      </c>
      <c r="C3778" t="s">
        <v>16</v>
      </c>
      <c r="D3778">
        <v>-5818.38</v>
      </c>
    </row>
    <row r="3779" spans="1:4" x14ac:dyDescent="0.25">
      <c r="A3779" s="4">
        <v>44523</v>
      </c>
      <c r="B3779" t="s">
        <v>12</v>
      </c>
      <c r="C3779" t="s">
        <v>2386</v>
      </c>
      <c r="D3779">
        <v>-1447.31</v>
      </c>
    </row>
    <row r="3780" spans="1:4" x14ac:dyDescent="0.25">
      <c r="A3780" s="4">
        <v>44523</v>
      </c>
      <c r="B3780" t="s">
        <v>12</v>
      </c>
      <c r="C3780" t="s">
        <v>2387</v>
      </c>
      <c r="D3780">
        <v>-24.39</v>
      </c>
    </row>
    <row r="3781" spans="1:4" x14ac:dyDescent="0.25">
      <c r="A3781" s="4">
        <v>44523</v>
      </c>
      <c r="B3781" t="s">
        <v>12</v>
      </c>
      <c r="C3781" t="s">
        <v>838</v>
      </c>
      <c r="D3781">
        <v>-456.03</v>
      </c>
    </row>
    <row r="3782" spans="1:4" x14ac:dyDescent="0.25">
      <c r="A3782" s="4">
        <v>44523</v>
      </c>
      <c r="B3782" t="s">
        <v>12</v>
      </c>
      <c r="C3782" t="s">
        <v>2388</v>
      </c>
      <c r="D3782">
        <v>-334.88</v>
      </c>
    </row>
    <row r="3783" spans="1:4" x14ac:dyDescent="0.25">
      <c r="A3783" s="4">
        <v>44523</v>
      </c>
      <c r="B3783" t="s">
        <v>12</v>
      </c>
      <c r="C3783" t="s">
        <v>2351</v>
      </c>
      <c r="D3783">
        <v>82.63</v>
      </c>
    </row>
    <row r="3784" spans="1:4" x14ac:dyDescent="0.25">
      <c r="A3784" s="4">
        <v>44523</v>
      </c>
      <c r="B3784" t="s">
        <v>12</v>
      </c>
      <c r="C3784" t="s">
        <v>2048</v>
      </c>
      <c r="D3784">
        <v>2673.24</v>
      </c>
    </row>
    <row r="3785" spans="1:4" x14ac:dyDescent="0.25">
      <c r="A3785" s="4">
        <v>44523</v>
      </c>
      <c r="B3785" t="s">
        <v>12</v>
      </c>
      <c r="C3785" t="s">
        <v>2419</v>
      </c>
      <c r="D3785">
        <v>25369.73</v>
      </c>
    </row>
    <row r="3786" spans="1:4" x14ac:dyDescent="0.25">
      <c r="A3786" s="4">
        <v>44523</v>
      </c>
      <c r="B3786" t="s">
        <v>12</v>
      </c>
      <c r="C3786" t="s">
        <v>2021</v>
      </c>
      <c r="D3786">
        <v>-80.38</v>
      </c>
    </row>
    <row r="3787" spans="1:4" x14ac:dyDescent="0.25">
      <c r="A3787" s="4">
        <v>44523</v>
      </c>
      <c r="B3787" t="s">
        <v>12</v>
      </c>
      <c r="C3787" t="s">
        <v>19</v>
      </c>
      <c r="D3787">
        <v>-1071.7</v>
      </c>
    </row>
    <row r="3788" spans="1:4" x14ac:dyDescent="0.25">
      <c r="A3788" s="4">
        <v>44523</v>
      </c>
      <c r="B3788" t="s">
        <v>12</v>
      </c>
      <c r="C3788" t="s">
        <v>20</v>
      </c>
      <c r="D3788">
        <v>-53583.83</v>
      </c>
    </row>
    <row r="3789" spans="1:4" x14ac:dyDescent="0.25">
      <c r="A3789" s="4">
        <v>44523</v>
      </c>
      <c r="B3789" t="s">
        <v>12</v>
      </c>
      <c r="C3789" t="s">
        <v>21</v>
      </c>
      <c r="D3789">
        <v>-1527.12</v>
      </c>
    </row>
    <row r="3790" spans="1:4" x14ac:dyDescent="0.25">
      <c r="A3790" s="4">
        <v>44524</v>
      </c>
      <c r="B3790" t="s">
        <v>12</v>
      </c>
      <c r="C3790" t="s">
        <v>2421</v>
      </c>
      <c r="D3790">
        <v>0.13</v>
      </c>
    </row>
    <row r="3791" spans="1:4" x14ac:dyDescent="0.25">
      <c r="A3791" s="4">
        <v>44524</v>
      </c>
      <c r="B3791" t="s">
        <v>12</v>
      </c>
      <c r="C3791" t="s">
        <v>2422</v>
      </c>
      <c r="D3791">
        <v>0.12</v>
      </c>
    </row>
    <row r="3792" spans="1:4" x14ac:dyDescent="0.25">
      <c r="A3792" s="4">
        <v>44524</v>
      </c>
      <c r="B3792" t="s">
        <v>12</v>
      </c>
      <c r="C3792" t="s">
        <v>836</v>
      </c>
      <c r="D3792">
        <v>58.03</v>
      </c>
    </row>
    <row r="3793" spans="1:4" x14ac:dyDescent="0.25">
      <c r="A3793" s="4">
        <v>44524</v>
      </c>
      <c r="B3793" t="s">
        <v>12</v>
      </c>
      <c r="C3793" t="s">
        <v>23</v>
      </c>
      <c r="D3793">
        <v>-880558.9</v>
      </c>
    </row>
    <row r="3794" spans="1:4" x14ac:dyDescent="0.25">
      <c r="A3794" s="4">
        <v>44524</v>
      </c>
      <c r="B3794" t="s">
        <v>12</v>
      </c>
      <c r="C3794" t="s">
        <v>15</v>
      </c>
      <c r="D3794">
        <v>-591830.59</v>
      </c>
    </row>
    <row r="3795" spans="1:4" x14ac:dyDescent="0.25">
      <c r="A3795" s="4">
        <v>44524</v>
      </c>
      <c r="B3795" t="s">
        <v>12</v>
      </c>
      <c r="C3795" t="s">
        <v>2385</v>
      </c>
      <c r="D3795">
        <v>-56.38</v>
      </c>
    </row>
    <row r="3796" spans="1:4" x14ac:dyDescent="0.25">
      <c r="A3796" s="4">
        <v>44524</v>
      </c>
      <c r="B3796" t="s">
        <v>12</v>
      </c>
      <c r="C3796" t="s">
        <v>16</v>
      </c>
      <c r="D3796">
        <v>-5850.7</v>
      </c>
    </row>
    <row r="3797" spans="1:4" x14ac:dyDescent="0.25">
      <c r="A3797" s="4">
        <v>44524</v>
      </c>
      <c r="B3797" t="s">
        <v>12</v>
      </c>
      <c r="C3797" t="s">
        <v>2386</v>
      </c>
      <c r="D3797">
        <v>-1543.79</v>
      </c>
    </row>
    <row r="3798" spans="1:4" x14ac:dyDescent="0.25">
      <c r="A3798" s="4">
        <v>44524</v>
      </c>
      <c r="B3798" t="s">
        <v>12</v>
      </c>
      <c r="C3798" t="s">
        <v>2387</v>
      </c>
      <c r="D3798">
        <v>-26.02</v>
      </c>
    </row>
    <row r="3799" spans="1:4" x14ac:dyDescent="0.25">
      <c r="A3799" s="4">
        <v>44524</v>
      </c>
      <c r="B3799" t="s">
        <v>12</v>
      </c>
      <c r="C3799" t="s">
        <v>838</v>
      </c>
      <c r="D3799">
        <v>-456.03</v>
      </c>
    </row>
    <row r="3800" spans="1:4" x14ac:dyDescent="0.25">
      <c r="A3800" s="4">
        <v>44524</v>
      </c>
      <c r="B3800" t="s">
        <v>12</v>
      </c>
      <c r="C3800" t="s">
        <v>2388</v>
      </c>
      <c r="D3800">
        <v>-357.2</v>
      </c>
    </row>
    <row r="3801" spans="1:4" x14ac:dyDescent="0.25">
      <c r="A3801" s="4">
        <v>44524</v>
      </c>
      <c r="B3801" t="s">
        <v>12</v>
      </c>
      <c r="C3801" t="s">
        <v>2351</v>
      </c>
      <c r="D3801">
        <v>66.099999999999994</v>
      </c>
    </row>
    <row r="3802" spans="1:4" x14ac:dyDescent="0.25">
      <c r="A3802" s="4">
        <v>44524</v>
      </c>
      <c r="B3802" t="s">
        <v>12</v>
      </c>
      <c r="C3802" t="s">
        <v>2048</v>
      </c>
      <c r="D3802">
        <v>2577.7600000000002</v>
      </c>
    </row>
    <row r="3803" spans="1:4" x14ac:dyDescent="0.25">
      <c r="A3803" s="4">
        <v>44524</v>
      </c>
      <c r="B3803" t="s">
        <v>12</v>
      </c>
      <c r="C3803" t="s">
        <v>2419</v>
      </c>
      <c r="D3803">
        <v>25369.73</v>
      </c>
    </row>
    <row r="3804" spans="1:4" x14ac:dyDescent="0.25">
      <c r="A3804" s="4">
        <v>44524</v>
      </c>
      <c r="B3804" t="s">
        <v>12</v>
      </c>
      <c r="C3804" t="s">
        <v>2021</v>
      </c>
      <c r="D3804">
        <v>-85.58</v>
      </c>
    </row>
    <row r="3805" spans="1:4" x14ac:dyDescent="0.25">
      <c r="A3805" s="4">
        <v>44524</v>
      </c>
      <c r="B3805" t="s">
        <v>12</v>
      </c>
      <c r="C3805" t="s">
        <v>19</v>
      </c>
      <c r="D3805">
        <v>-1141.0899999999999</v>
      </c>
    </row>
    <row r="3806" spans="1:4" x14ac:dyDescent="0.25">
      <c r="A3806" s="4">
        <v>44524</v>
      </c>
      <c r="B3806" t="s">
        <v>12</v>
      </c>
      <c r="C3806" t="s">
        <v>20</v>
      </c>
      <c r="D3806">
        <v>-57053.21</v>
      </c>
    </row>
    <row r="3807" spans="1:4" x14ac:dyDescent="0.25">
      <c r="A3807" s="4">
        <v>44524</v>
      </c>
      <c r="B3807" t="s">
        <v>12</v>
      </c>
      <c r="C3807" t="s">
        <v>21</v>
      </c>
      <c r="D3807">
        <v>-1626</v>
      </c>
    </row>
    <row r="3808" spans="1:4" x14ac:dyDescent="0.25">
      <c r="A3808" s="4">
        <v>44525</v>
      </c>
      <c r="B3808" t="s">
        <v>12</v>
      </c>
      <c r="C3808" t="s">
        <v>2422</v>
      </c>
      <c r="D3808">
        <v>0.12</v>
      </c>
    </row>
    <row r="3809" spans="1:4" x14ac:dyDescent="0.25">
      <c r="A3809" s="4">
        <v>44525</v>
      </c>
      <c r="B3809" t="s">
        <v>12</v>
      </c>
      <c r="C3809" t="s">
        <v>2423</v>
      </c>
      <c r="D3809">
        <v>0.08</v>
      </c>
    </row>
    <row r="3810" spans="1:4" x14ac:dyDescent="0.25">
      <c r="A3810" s="4">
        <v>44525</v>
      </c>
      <c r="B3810" t="s">
        <v>12</v>
      </c>
      <c r="C3810" t="s">
        <v>23</v>
      </c>
      <c r="D3810">
        <v>-591830.59</v>
      </c>
    </row>
    <row r="3811" spans="1:4" x14ac:dyDescent="0.25">
      <c r="A3811" s="4">
        <v>44525</v>
      </c>
      <c r="B3811" t="s">
        <v>12</v>
      </c>
      <c r="C3811" t="s">
        <v>15</v>
      </c>
      <c r="D3811">
        <v>-2824426.54</v>
      </c>
    </row>
    <row r="3812" spans="1:4" x14ac:dyDescent="0.25">
      <c r="A3812" s="4">
        <v>44525</v>
      </c>
      <c r="B3812" t="s">
        <v>12</v>
      </c>
      <c r="C3812" t="s">
        <v>16</v>
      </c>
      <c r="D3812">
        <v>-5883.03</v>
      </c>
    </row>
    <row r="3813" spans="1:4" x14ac:dyDescent="0.25">
      <c r="A3813" s="4">
        <v>44525</v>
      </c>
      <c r="B3813" t="s">
        <v>12</v>
      </c>
      <c r="C3813" t="s">
        <v>2386</v>
      </c>
      <c r="D3813">
        <v>-1640.28</v>
      </c>
    </row>
    <row r="3814" spans="1:4" x14ac:dyDescent="0.25">
      <c r="A3814" s="4">
        <v>44525</v>
      </c>
      <c r="B3814" t="s">
        <v>12</v>
      </c>
      <c r="C3814" t="s">
        <v>2387</v>
      </c>
      <c r="D3814">
        <v>-27.64</v>
      </c>
    </row>
    <row r="3815" spans="1:4" x14ac:dyDescent="0.25">
      <c r="A3815" s="4">
        <v>44525</v>
      </c>
      <c r="B3815" t="s">
        <v>12</v>
      </c>
      <c r="C3815" t="s">
        <v>2388</v>
      </c>
      <c r="D3815">
        <v>-379.53</v>
      </c>
    </row>
    <row r="3816" spans="1:4" x14ac:dyDescent="0.25">
      <c r="A3816" s="4">
        <v>44525</v>
      </c>
      <c r="B3816" t="s">
        <v>12</v>
      </c>
      <c r="C3816" t="s">
        <v>2351</v>
      </c>
      <c r="D3816">
        <v>49.58</v>
      </c>
    </row>
    <row r="3817" spans="1:4" x14ac:dyDescent="0.25">
      <c r="A3817" s="4">
        <v>44525</v>
      </c>
      <c r="B3817" t="s">
        <v>12</v>
      </c>
      <c r="C3817" t="s">
        <v>2048</v>
      </c>
      <c r="D3817">
        <v>2482.29</v>
      </c>
    </row>
    <row r="3818" spans="1:4" x14ac:dyDescent="0.25">
      <c r="A3818" s="4">
        <v>44525</v>
      </c>
      <c r="B3818" t="s">
        <v>12</v>
      </c>
      <c r="C3818" t="s">
        <v>2021</v>
      </c>
      <c r="D3818">
        <v>-90.77</v>
      </c>
    </row>
    <row r="3819" spans="1:4" x14ac:dyDescent="0.25">
      <c r="A3819" s="4">
        <v>44525</v>
      </c>
      <c r="B3819" t="s">
        <v>12</v>
      </c>
      <c r="C3819" t="s">
        <v>19</v>
      </c>
      <c r="D3819">
        <v>-1210.22</v>
      </c>
    </row>
    <row r="3820" spans="1:4" x14ac:dyDescent="0.25">
      <c r="A3820" s="4">
        <v>44525</v>
      </c>
      <c r="B3820" t="s">
        <v>12</v>
      </c>
      <c r="C3820" t="s">
        <v>20</v>
      </c>
      <c r="D3820">
        <v>-60509.46</v>
      </c>
    </row>
    <row r="3821" spans="1:4" x14ac:dyDescent="0.25">
      <c r="A3821" s="4">
        <v>44525</v>
      </c>
      <c r="B3821" t="s">
        <v>12</v>
      </c>
      <c r="C3821" t="s">
        <v>21</v>
      </c>
      <c r="D3821">
        <v>-1724.5</v>
      </c>
    </row>
    <row r="3822" spans="1:4" x14ac:dyDescent="0.25">
      <c r="A3822" s="4">
        <v>44526</v>
      </c>
      <c r="B3822" t="s">
        <v>12</v>
      </c>
      <c r="C3822" t="s">
        <v>2423</v>
      </c>
      <c r="D3822">
        <v>0.08</v>
      </c>
    </row>
    <row r="3823" spans="1:4" x14ac:dyDescent="0.25">
      <c r="A3823" s="4">
        <v>44526</v>
      </c>
      <c r="B3823" t="s">
        <v>12</v>
      </c>
      <c r="C3823" t="s">
        <v>2424</v>
      </c>
      <c r="D3823">
        <v>63.96</v>
      </c>
    </row>
    <row r="3824" spans="1:4" x14ac:dyDescent="0.25">
      <c r="A3824" s="4">
        <v>44526</v>
      </c>
      <c r="B3824" t="s">
        <v>12</v>
      </c>
      <c r="C3824" t="s">
        <v>23</v>
      </c>
      <c r="D3824">
        <v>-2824426.54</v>
      </c>
    </row>
    <row r="3825" spans="1:4" x14ac:dyDescent="0.25">
      <c r="A3825" s="4">
        <v>44526</v>
      </c>
      <c r="B3825" t="s">
        <v>12</v>
      </c>
      <c r="C3825" t="s">
        <v>15</v>
      </c>
      <c r="D3825">
        <v>-3094060.87</v>
      </c>
    </row>
    <row r="3826" spans="1:4" x14ac:dyDescent="0.25">
      <c r="A3826" s="4">
        <v>44526</v>
      </c>
      <c r="B3826" t="s">
        <v>12</v>
      </c>
      <c r="C3826" t="s">
        <v>16</v>
      </c>
      <c r="D3826">
        <v>-5915.35</v>
      </c>
    </row>
    <row r="3827" spans="1:4" x14ac:dyDescent="0.25">
      <c r="A3827" s="4">
        <v>44526</v>
      </c>
      <c r="B3827" t="s">
        <v>12</v>
      </c>
      <c r="C3827" t="s">
        <v>2386</v>
      </c>
      <c r="D3827">
        <v>-1736.77</v>
      </c>
    </row>
    <row r="3828" spans="1:4" x14ac:dyDescent="0.25">
      <c r="A3828" s="4">
        <v>44526</v>
      </c>
      <c r="B3828" t="s">
        <v>12</v>
      </c>
      <c r="C3828" t="s">
        <v>2387</v>
      </c>
      <c r="D3828">
        <v>-29.27</v>
      </c>
    </row>
    <row r="3829" spans="1:4" x14ac:dyDescent="0.25">
      <c r="A3829" s="4">
        <v>44526</v>
      </c>
      <c r="B3829" t="s">
        <v>12</v>
      </c>
      <c r="C3829" t="s">
        <v>2388</v>
      </c>
      <c r="D3829">
        <v>-401.85</v>
      </c>
    </row>
    <row r="3830" spans="1:4" x14ac:dyDescent="0.25">
      <c r="A3830" s="4">
        <v>44526</v>
      </c>
      <c r="B3830" t="s">
        <v>12</v>
      </c>
      <c r="C3830" t="s">
        <v>2351</v>
      </c>
      <c r="D3830">
        <v>33.049999999999997</v>
      </c>
    </row>
    <row r="3831" spans="1:4" x14ac:dyDescent="0.25">
      <c r="A3831" s="4">
        <v>44526</v>
      </c>
      <c r="B3831" t="s">
        <v>12</v>
      </c>
      <c r="C3831" t="s">
        <v>2048</v>
      </c>
      <c r="D3831">
        <v>2386.8200000000002</v>
      </c>
    </row>
    <row r="3832" spans="1:4" x14ac:dyDescent="0.25">
      <c r="A3832" s="4">
        <v>44526</v>
      </c>
      <c r="B3832" t="s">
        <v>12</v>
      </c>
      <c r="C3832" t="s">
        <v>2021</v>
      </c>
      <c r="D3832">
        <v>-95.95</v>
      </c>
    </row>
    <row r="3833" spans="1:4" x14ac:dyDescent="0.25">
      <c r="A3833" s="4">
        <v>44526</v>
      </c>
      <c r="B3833" t="s">
        <v>12</v>
      </c>
      <c r="C3833" t="s">
        <v>19</v>
      </c>
      <c r="D3833">
        <v>-1279.3</v>
      </c>
    </row>
    <row r="3834" spans="1:4" x14ac:dyDescent="0.25">
      <c r="A3834" s="4">
        <v>44526</v>
      </c>
      <c r="B3834" t="s">
        <v>12</v>
      </c>
      <c r="C3834" t="s">
        <v>20</v>
      </c>
      <c r="D3834">
        <v>-63963.68</v>
      </c>
    </row>
    <row r="3835" spans="1:4" x14ac:dyDescent="0.25">
      <c r="A3835" s="4">
        <v>44526</v>
      </c>
      <c r="B3835" t="s">
        <v>12</v>
      </c>
      <c r="C3835" t="s">
        <v>21</v>
      </c>
      <c r="D3835">
        <v>-1822.95</v>
      </c>
    </row>
    <row r="3836" spans="1:4" x14ac:dyDescent="0.25">
      <c r="A3836" s="4">
        <v>44529</v>
      </c>
      <c r="B3836" t="s">
        <v>12</v>
      </c>
      <c r="C3836" t="s">
        <v>2424</v>
      </c>
      <c r="D3836">
        <v>63.96</v>
      </c>
    </row>
    <row r="3837" spans="1:4" x14ac:dyDescent="0.25">
      <c r="A3837" s="4">
        <v>44529</v>
      </c>
      <c r="B3837" t="s">
        <v>12</v>
      </c>
      <c r="C3837" t="s">
        <v>2425</v>
      </c>
      <c r="D3837">
        <v>0.22</v>
      </c>
    </row>
    <row r="3838" spans="1:4" x14ac:dyDescent="0.25">
      <c r="A3838" s="4">
        <v>44529</v>
      </c>
      <c r="B3838" t="s">
        <v>12</v>
      </c>
      <c r="C3838" t="s">
        <v>23</v>
      </c>
      <c r="D3838">
        <v>-3094060.87</v>
      </c>
    </row>
    <row r="3839" spans="1:4" x14ac:dyDescent="0.25">
      <c r="A3839" s="4">
        <v>44529</v>
      </c>
      <c r="B3839" t="s">
        <v>12</v>
      </c>
      <c r="C3839" t="s">
        <v>16</v>
      </c>
      <c r="D3839">
        <v>-5947.68</v>
      </c>
    </row>
    <row r="3840" spans="1:4" x14ac:dyDescent="0.25">
      <c r="A3840" s="4">
        <v>44529</v>
      </c>
      <c r="B3840" t="s">
        <v>12</v>
      </c>
      <c r="C3840" t="s">
        <v>2386</v>
      </c>
      <c r="D3840">
        <v>-1833.25</v>
      </c>
    </row>
    <row r="3841" spans="1:4" x14ac:dyDescent="0.25">
      <c r="A3841" s="4">
        <v>44529</v>
      </c>
      <c r="B3841" t="s">
        <v>12</v>
      </c>
      <c r="C3841" t="s">
        <v>2387</v>
      </c>
      <c r="D3841">
        <v>-30.89</v>
      </c>
    </row>
    <row r="3842" spans="1:4" x14ac:dyDescent="0.25">
      <c r="A3842" s="4">
        <v>44529</v>
      </c>
      <c r="B3842" t="s">
        <v>12</v>
      </c>
      <c r="C3842" t="s">
        <v>2388</v>
      </c>
      <c r="D3842">
        <v>-424.18</v>
      </c>
    </row>
    <row r="3843" spans="1:4" x14ac:dyDescent="0.25">
      <c r="A3843" s="4">
        <v>44529</v>
      </c>
      <c r="B3843" t="s">
        <v>12</v>
      </c>
      <c r="C3843" t="s">
        <v>2351</v>
      </c>
      <c r="D3843">
        <v>16.53</v>
      </c>
    </row>
    <row r="3844" spans="1:4" x14ac:dyDescent="0.25">
      <c r="A3844" s="4">
        <v>44529</v>
      </c>
      <c r="B3844" t="s">
        <v>12</v>
      </c>
      <c r="C3844" t="s">
        <v>2048</v>
      </c>
      <c r="D3844">
        <v>2291.34</v>
      </c>
    </row>
    <row r="3845" spans="1:4" x14ac:dyDescent="0.25">
      <c r="A3845" s="4">
        <v>44529</v>
      </c>
      <c r="B3845" t="s">
        <v>12</v>
      </c>
      <c r="C3845" t="s">
        <v>2021</v>
      </c>
      <c r="D3845">
        <v>-101.12</v>
      </c>
    </row>
    <row r="3846" spans="1:4" x14ac:dyDescent="0.25">
      <c r="A3846" s="4">
        <v>44529</v>
      </c>
      <c r="B3846" t="s">
        <v>12</v>
      </c>
      <c r="C3846" t="s">
        <v>19</v>
      </c>
      <c r="D3846">
        <v>-1348.25</v>
      </c>
    </row>
    <row r="3847" spans="1:4" x14ac:dyDescent="0.25">
      <c r="A3847" s="4">
        <v>44529</v>
      </c>
      <c r="B3847" t="s">
        <v>12</v>
      </c>
      <c r="C3847" t="s">
        <v>20</v>
      </c>
      <c r="D3847">
        <v>-67411.070000000007</v>
      </c>
    </row>
    <row r="3848" spans="1:4" x14ac:dyDescent="0.25">
      <c r="A3848" s="4">
        <v>44529</v>
      </c>
      <c r="B3848" t="s">
        <v>12</v>
      </c>
      <c r="C3848" t="s">
        <v>21</v>
      </c>
      <c r="D3848">
        <v>-1921.2</v>
      </c>
    </row>
    <row r="3849" spans="1:4" x14ac:dyDescent="0.25">
      <c r="A3849" s="4">
        <v>44529</v>
      </c>
      <c r="B3849" t="s">
        <v>12</v>
      </c>
      <c r="C3849" t="s">
        <v>2227</v>
      </c>
      <c r="D3849">
        <v>2185688.63</v>
      </c>
    </row>
    <row r="3850" spans="1:4" x14ac:dyDescent="0.25">
      <c r="A3850" s="4">
        <v>44530</v>
      </c>
      <c r="B3850" t="s">
        <v>12</v>
      </c>
      <c r="C3850" t="s">
        <v>2425</v>
      </c>
      <c r="D3850">
        <v>0.22</v>
      </c>
    </row>
    <row r="3851" spans="1:4" x14ac:dyDescent="0.25">
      <c r="A3851" s="4">
        <v>44530</v>
      </c>
      <c r="B3851" t="s">
        <v>12</v>
      </c>
      <c r="C3851" t="s">
        <v>2426</v>
      </c>
      <c r="D3851">
        <v>0.19</v>
      </c>
    </row>
    <row r="3852" spans="1:4" x14ac:dyDescent="0.25">
      <c r="A3852" s="4">
        <v>44530</v>
      </c>
      <c r="B3852" t="s">
        <v>12</v>
      </c>
      <c r="C3852" t="s">
        <v>16</v>
      </c>
      <c r="D3852">
        <v>-5980</v>
      </c>
    </row>
    <row r="3853" spans="1:4" x14ac:dyDescent="0.25">
      <c r="A3853" s="4">
        <v>44530</v>
      </c>
      <c r="B3853" t="s">
        <v>12</v>
      </c>
      <c r="C3853" t="s">
        <v>2386</v>
      </c>
      <c r="D3853">
        <v>-1929.74</v>
      </c>
    </row>
    <row r="3854" spans="1:4" x14ac:dyDescent="0.25">
      <c r="A3854" s="4">
        <v>44530</v>
      </c>
      <c r="B3854" t="s">
        <v>12</v>
      </c>
      <c r="C3854" t="s">
        <v>2387</v>
      </c>
      <c r="D3854">
        <v>-32.520000000000003</v>
      </c>
    </row>
    <row r="3855" spans="1:4" x14ac:dyDescent="0.25">
      <c r="A3855" s="4">
        <v>44530</v>
      </c>
      <c r="B3855" t="s">
        <v>12</v>
      </c>
      <c r="C3855" t="s">
        <v>2388</v>
      </c>
      <c r="D3855">
        <v>-446.5</v>
      </c>
    </row>
    <row r="3856" spans="1:4" x14ac:dyDescent="0.25">
      <c r="A3856" s="4">
        <v>44530</v>
      </c>
      <c r="B3856" t="s">
        <v>12</v>
      </c>
      <c r="C3856" t="s">
        <v>2048</v>
      </c>
      <c r="D3856">
        <v>2195.87</v>
      </c>
    </row>
    <row r="3857" spans="1:4" x14ac:dyDescent="0.25">
      <c r="A3857" s="4">
        <v>44530</v>
      </c>
      <c r="B3857" t="s">
        <v>12</v>
      </c>
      <c r="C3857" t="s">
        <v>2427</v>
      </c>
      <c r="D3857">
        <v>-106.32</v>
      </c>
    </row>
    <row r="3858" spans="1:4" x14ac:dyDescent="0.25">
      <c r="A3858" s="4">
        <v>44530</v>
      </c>
      <c r="B3858" t="s">
        <v>12</v>
      </c>
      <c r="C3858" t="s">
        <v>2428</v>
      </c>
      <c r="D3858">
        <v>-1417.61</v>
      </c>
    </row>
    <row r="3859" spans="1:4" x14ac:dyDescent="0.25">
      <c r="A3859" s="4">
        <v>44530</v>
      </c>
      <c r="B3859" t="s">
        <v>12</v>
      </c>
      <c r="C3859" t="s">
        <v>2429</v>
      </c>
      <c r="D3859">
        <v>-2020.04</v>
      </c>
    </row>
    <row r="3860" spans="1:4" x14ac:dyDescent="0.25">
      <c r="A3860" s="4">
        <v>44530</v>
      </c>
      <c r="B3860" t="s">
        <v>12</v>
      </c>
      <c r="C3860" t="s">
        <v>2430</v>
      </c>
      <c r="D3860">
        <v>-70878.960000000006</v>
      </c>
    </row>
    <row r="3861" spans="1:4" x14ac:dyDescent="0.25">
      <c r="A3861" s="4">
        <v>44530</v>
      </c>
      <c r="B3861" t="s">
        <v>12</v>
      </c>
      <c r="C3861" t="s">
        <v>2228</v>
      </c>
      <c r="D3861">
        <v>2185688.63</v>
      </c>
    </row>
    <row r="3862" spans="1:4" x14ac:dyDescent="0.25">
      <c r="A3862" s="4">
        <v>44530</v>
      </c>
      <c r="B3862" t="s">
        <v>12</v>
      </c>
      <c r="C3862" t="s">
        <v>2227</v>
      </c>
      <c r="D3862">
        <v>1722635.88</v>
      </c>
    </row>
    <row r="3863" spans="1:4" x14ac:dyDescent="0.25">
      <c r="A3863" s="4">
        <v>44531</v>
      </c>
      <c r="B3863" t="s">
        <v>12</v>
      </c>
      <c r="C3863" t="s">
        <v>2431</v>
      </c>
      <c r="D3863">
        <v>27.88</v>
      </c>
    </row>
    <row r="3864" spans="1:4" x14ac:dyDescent="0.25">
      <c r="A3864" s="4">
        <v>44531</v>
      </c>
      <c r="B3864" t="s">
        <v>12</v>
      </c>
      <c r="C3864" t="s">
        <v>2426</v>
      </c>
      <c r="D3864">
        <v>0.19</v>
      </c>
    </row>
    <row r="3865" spans="1:4" x14ac:dyDescent="0.25">
      <c r="A3865" s="4">
        <v>44531</v>
      </c>
      <c r="B3865" t="s">
        <v>12</v>
      </c>
      <c r="C3865" t="s">
        <v>2432</v>
      </c>
      <c r="D3865">
        <v>-1929.74</v>
      </c>
    </row>
    <row r="3866" spans="1:4" x14ac:dyDescent="0.25">
      <c r="A3866" s="4">
        <v>44531</v>
      </c>
      <c r="B3866" t="s">
        <v>12</v>
      </c>
      <c r="C3866" t="s">
        <v>2433</v>
      </c>
      <c r="D3866">
        <v>-32.520000000000003</v>
      </c>
    </row>
    <row r="3867" spans="1:4" x14ac:dyDescent="0.25">
      <c r="A3867" s="4">
        <v>44531</v>
      </c>
      <c r="B3867" t="s">
        <v>12</v>
      </c>
      <c r="C3867" t="s">
        <v>2434</v>
      </c>
      <c r="D3867">
        <v>-83.9</v>
      </c>
    </row>
    <row r="3868" spans="1:4" x14ac:dyDescent="0.25">
      <c r="A3868" s="4">
        <v>44531</v>
      </c>
      <c r="B3868" t="s">
        <v>12</v>
      </c>
      <c r="C3868" t="s">
        <v>2435</v>
      </c>
      <c r="D3868">
        <v>-2.4500000000000002</v>
      </c>
    </row>
    <row r="3869" spans="1:4" x14ac:dyDescent="0.25">
      <c r="A3869" s="4">
        <v>44531</v>
      </c>
      <c r="B3869" t="s">
        <v>12</v>
      </c>
      <c r="C3869" t="s">
        <v>838</v>
      </c>
      <c r="D3869">
        <v>-446.5</v>
      </c>
    </row>
    <row r="3870" spans="1:4" x14ac:dyDescent="0.25">
      <c r="A3870" s="4">
        <v>44531</v>
      </c>
      <c r="B3870" t="s">
        <v>12</v>
      </c>
      <c r="C3870" t="s">
        <v>2436</v>
      </c>
      <c r="D3870">
        <v>-17.3</v>
      </c>
    </row>
    <row r="3871" spans="1:4" x14ac:dyDescent="0.25">
      <c r="A3871" s="4">
        <v>44531</v>
      </c>
      <c r="B3871" t="s">
        <v>12</v>
      </c>
      <c r="C3871" t="s">
        <v>2437</v>
      </c>
      <c r="D3871">
        <v>-5980</v>
      </c>
    </row>
    <row r="3872" spans="1:4" x14ac:dyDescent="0.25">
      <c r="A3872" s="4">
        <v>44531</v>
      </c>
      <c r="B3872" t="s">
        <v>12</v>
      </c>
      <c r="C3872" t="s">
        <v>2438</v>
      </c>
      <c r="D3872">
        <v>-661</v>
      </c>
    </row>
    <row r="3873" spans="1:4" x14ac:dyDescent="0.25">
      <c r="A3873" s="4">
        <v>44531</v>
      </c>
      <c r="B3873" t="s">
        <v>12</v>
      </c>
      <c r="C3873" t="s">
        <v>2439</v>
      </c>
      <c r="D3873">
        <v>645.98</v>
      </c>
    </row>
    <row r="3874" spans="1:4" x14ac:dyDescent="0.25">
      <c r="A3874" s="4">
        <v>44531</v>
      </c>
      <c r="B3874" t="s">
        <v>12</v>
      </c>
      <c r="C3874" t="s">
        <v>2048</v>
      </c>
      <c r="D3874">
        <v>2100.4</v>
      </c>
    </row>
    <row r="3875" spans="1:4" x14ac:dyDescent="0.25">
      <c r="A3875" s="4">
        <v>44531</v>
      </c>
      <c r="B3875" t="s">
        <v>12</v>
      </c>
      <c r="C3875" t="s">
        <v>2440</v>
      </c>
      <c r="D3875">
        <v>15397</v>
      </c>
    </row>
    <row r="3876" spans="1:4" x14ac:dyDescent="0.25">
      <c r="A3876" s="4">
        <v>44531</v>
      </c>
      <c r="B3876" t="s">
        <v>12</v>
      </c>
      <c r="C3876" t="s">
        <v>2441</v>
      </c>
      <c r="D3876">
        <v>17259.45</v>
      </c>
    </row>
    <row r="3877" spans="1:4" x14ac:dyDescent="0.25">
      <c r="A3877" s="4">
        <v>44531</v>
      </c>
      <c r="B3877" t="s">
        <v>12</v>
      </c>
      <c r="C3877" t="s">
        <v>2442</v>
      </c>
      <c r="D3877">
        <v>24494.400000000001</v>
      </c>
    </row>
    <row r="3878" spans="1:4" x14ac:dyDescent="0.25">
      <c r="A3878" s="4">
        <v>44531</v>
      </c>
      <c r="B3878" t="s">
        <v>12</v>
      </c>
      <c r="C3878" t="s">
        <v>2443</v>
      </c>
      <c r="D3878">
        <v>33742.800000000003</v>
      </c>
    </row>
    <row r="3879" spans="1:4" x14ac:dyDescent="0.25">
      <c r="A3879" s="4">
        <v>44531</v>
      </c>
      <c r="B3879" t="s">
        <v>12</v>
      </c>
      <c r="C3879" t="s">
        <v>2444</v>
      </c>
      <c r="D3879">
        <v>44262.82</v>
      </c>
    </row>
    <row r="3880" spans="1:4" x14ac:dyDescent="0.25">
      <c r="A3880" s="4">
        <v>44531</v>
      </c>
      <c r="B3880" t="s">
        <v>12</v>
      </c>
      <c r="C3880" t="s">
        <v>2445</v>
      </c>
      <c r="D3880">
        <v>31102.080000000002</v>
      </c>
    </row>
    <row r="3881" spans="1:4" x14ac:dyDescent="0.25">
      <c r="A3881" s="4">
        <v>44531</v>
      </c>
      <c r="B3881" t="s">
        <v>12</v>
      </c>
      <c r="C3881" t="s">
        <v>2446</v>
      </c>
      <c r="D3881">
        <v>177373.95</v>
      </c>
    </row>
    <row r="3882" spans="1:4" x14ac:dyDescent="0.25">
      <c r="A3882" s="4">
        <v>44531</v>
      </c>
      <c r="B3882" t="s">
        <v>12</v>
      </c>
      <c r="C3882" t="s">
        <v>2447</v>
      </c>
      <c r="D3882">
        <v>67491.199999999997</v>
      </c>
    </row>
    <row r="3883" spans="1:4" x14ac:dyDescent="0.25">
      <c r="A3883" s="4">
        <v>44531</v>
      </c>
      <c r="B3883" t="s">
        <v>12</v>
      </c>
      <c r="C3883" t="s">
        <v>2448</v>
      </c>
      <c r="D3883">
        <v>35131.949999999997</v>
      </c>
    </row>
    <row r="3884" spans="1:4" x14ac:dyDescent="0.25">
      <c r="A3884" s="4">
        <v>44531</v>
      </c>
      <c r="B3884" t="s">
        <v>12</v>
      </c>
      <c r="C3884" t="s">
        <v>2449</v>
      </c>
      <c r="D3884">
        <v>266650.5</v>
      </c>
    </row>
    <row r="3885" spans="1:4" x14ac:dyDescent="0.25">
      <c r="A3885" s="4">
        <v>44531</v>
      </c>
      <c r="B3885" t="s">
        <v>12</v>
      </c>
      <c r="C3885" t="s">
        <v>864</v>
      </c>
      <c r="D3885">
        <v>-44.4</v>
      </c>
    </row>
    <row r="3886" spans="1:4" x14ac:dyDescent="0.25">
      <c r="A3886" s="4">
        <v>44531</v>
      </c>
      <c r="B3886" t="s">
        <v>12</v>
      </c>
      <c r="C3886" t="s">
        <v>2450</v>
      </c>
      <c r="D3886">
        <v>-106.32</v>
      </c>
    </row>
    <row r="3887" spans="1:4" x14ac:dyDescent="0.25">
      <c r="A3887" s="4">
        <v>44531</v>
      </c>
      <c r="B3887" t="s">
        <v>12</v>
      </c>
      <c r="C3887" t="s">
        <v>2021</v>
      </c>
      <c r="D3887">
        <v>-5.22</v>
      </c>
    </row>
    <row r="3888" spans="1:4" x14ac:dyDescent="0.25">
      <c r="A3888" s="4">
        <v>44531</v>
      </c>
      <c r="B3888" t="s">
        <v>12</v>
      </c>
      <c r="C3888" t="s">
        <v>2451</v>
      </c>
      <c r="D3888">
        <v>-2020.04</v>
      </c>
    </row>
    <row r="3889" spans="1:4" x14ac:dyDescent="0.25">
      <c r="A3889" s="4">
        <v>44531</v>
      </c>
      <c r="B3889" t="s">
        <v>12</v>
      </c>
      <c r="C3889" t="s">
        <v>2452</v>
      </c>
      <c r="D3889">
        <v>-1417.61</v>
      </c>
    </row>
    <row r="3890" spans="1:4" x14ac:dyDescent="0.25">
      <c r="A3890" s="4">
        <v>44531</v>
      </c>
      <c r="B3890" t="s">
        <v>12</v>
      </c>
      <c r="C3890" t="s">
        <v>19</v>
      </c>
      <c r="D3890">
        <v>-69.59</v>
      </c>
    </row>
    <row r="3891" spans="1:4" x14ac:dyDescent="0.25">
      <c r="A3891" s="4">
        <v>44531</v>
      </c>
      <c r="B3891" t="s">
        <v>12</v>
      </c>
      <c r="C3891" t="s">
        <v>20</v>
      </c>
      <c r="D3891">
        <v>-3479.27</v>
      </c>
    </row>
    <row r="3892" spans="1:4" x14ac:dyDescent="0.25">
      <c r="A3892" s="4">
        <v>44531</v>
      </c>
      <c r="B3892" t="s">
        <v>12</v>
      </c>
      <c r="C3892" t="s">
        <v>21</v>
      </c>
      <c r="D3892">
        <v>-99.16</v>
      </c>
    </row>
    <row r="3893" spans="1:4" x14ac:dyDescent="0.25">
      <c r="A3893" s="4">
        <v>44531</v>
      </c>
      <c r="B3893" t="s">
        <v>12</v>
      </c>
      <c r="C3893" t="s">
        <v>2430</v>
      </c>
      <c r="D3893">
        <v>-70878.960000000006</v>
      </c>
    </row>
    <row r="3894" spans="1:4" x14ac:dyDescent="0.25">
      <c r="A3894" s="4">
        <v>44531</v>
      </c>
      <c r="B3894" t="s">
        <v>12</v>
      </c>
      <c r="C3894" t="s">
        <v>2228</v>
      </c>
      <c r="D3894">
        <v>1722635.88</v>
      </c>
    </row>
    <row r="3895" spans="1:4" x14ac:dyDescent="0.25">
      <c r="A3895" s="4">
        <v>44531</v>
      </c>
      <c r="B3895" t="s">
        <v>12</v>
      </c>
      <c r="C3895" t="s">
        <v>2227</v>
      </c>
      <c r="D3895">
        <v>1952108.28</v>
      </c>
    </row>
    <row r="3896" spans="1:4" x14ac:dyDescent="0.25">
      <c r="A3896" s="4">
        <v>44532</v>
      </c>
      <c r="B3896" t="s">
        <v>12</v>
      </c>
      <c r="C3896" t="s">
        <v>2431</v>
      </c>
      <c r="D3896">
        <v>27.88</v>
      </c>
    </row>
    <row r="3897" spans="1:4" x14ac:dyDescent="0.25">
      <c r="A3897" s="4">
        <v>44532</v>
      </c>
      <c r="B3897" t="s">
        <v>12</v>
      </c>
      <c r="C3897" t="s">
        <v>2453</v>
      </c>
      <c r="D3897">
        <v>0.27</v>
      </c>
    </row>
    <row r="3898" spans="1:4" x14ac:dyDescent="0.25">
      <c r="A3898" s="4">
        <v>44532</v>
      </c>
      <c r="B3898" t="s">
        <v>12</v>
      </c>
      <c r="C3898" t="s">
        <v>2432</v>
      </c>
      <c r="D3898">
        <v>-1929.74</v>
      </c>
    </row>
    <row r="3899" spans="1:4" x14ac:dyDescent="0.25">
      <c r="A3899" s="4">
        <v>44532</v>
      </c>
      <c r="B3899" t="s">
        <v>12</v>
      </c>
      <c r="C3899" t="s">
        <v>2433</v>
      </c>
      <c r="D3899">
        <v>-32.520000000000003</v>
      </c>
    </row>
    <row r="3900" spans="1:4" x14ac:dyDescent="0.25">
      <c r="A3900" s="4">
        <v>44532</v>
      </c>
      <c r="B3900" t="s">
        <v>12</v>
      </c>
      <c r="C3900" t="s">
        <v>2454</v>
      </c>
      <c r="D3900">
        <v>-3.86</v>
      </c>
    </row>
    <row r="3901" spans="1:4" x14ac:dyDescent="0.25">
      <c r="A3901" s="4">
        <v>44532</v>
      </c>
      <c r="B3901" t="s">
        <v>12</v>
      </c>
      <c r="C3901" t="s">
        <v>2434</v>
      </c>
      <c r="D3901">
        <v>-167.8</v>
      </c>
    </row>
    <row r="3902" spans="1:4" x14ac:dyDescent="0.25">
      <c r="A3902" s="4">
        <v>44532</v>
      </c>
      <c r="B3902" t="s">
        <v>12</v>
      </c>
      <c r="C3902" t="s">
        <v>2435</v>
      </c>
      <c r="D3902">
        <v>-4.9000000000000004</v>
      </c>
    </row>
    <row r="3903" spans="1:4" x14ac:dyDescent="0.25">
      <c r="A3903" s="4">
        <v>44532</v>
      </c>
      <c r="B3903" t="s">
        <v>12</v>
      </c>
      <c r="C3903" t="s">
        <v>838</v>
      </c>
      <c r="D3903">
        <v>-446.5</v>
      </c>
    </row>
    <row r="3904" spans="1:4" x14ac:dyDescent="0.25">
      <c r="A3904" s="4">
        <v>44532</v>
      </c>
      <c r="B3904" t="s">
        <v>12</v>
      </c>
      <c r="C3904" t="s">
        <v>2436</v>
      </c>
      <c r="D3904">
        <v>-34.61</v>
      </c>
    </row>
    <row r="3905" spans="1:4" x14ac:dyDescent="0.25">
      <c r="A3905" s="4">
        <v>44532</v>
      </c>
      <c r="B3905" t="s">
        <v>12</v>
      </c>
      <c r="C3905" t="s">
        <v>2437</v>
      </c>
      <c r="D3905">
        <v>-5980</v>
      </c>
    </row>
    <row r="3906" spans="1:4" x14ac:dyDescent="0.25">
      <c r="A3906" s="4">
        <v>44532</v>
      </c>
      <c r="B3906" t="s">
        <v>12</v>
      </c>
      <c r="C3906" t="s">
        <v>2438</v>
      </c>
      <c r="D3906">
        <v>-661</v>
      </c>
    </row>
    <row r="3907" spans="1:4" x14ac:dyDescent="0.25">
      <c r="A3907" s="4">
        <v>44532</v>
      </c>
      <c r="B3907" t="s">
        <v>12</v>
      </c>
      <c r="C3907" t="s">
        <v>2439</v>
      </c>
      <c r="D3907">
        <v>630.95000000000005</v>
      </c>
    </row>
    <row r="3908" spans="1:4" x14ac:dyDescent="0.25">
      <c r="A3908" s="4">
        <v>44532</v>
      </c>
      <c r="B3908" t="s">
        <v>12</v>
      </c>
      <c r="C3908" t="s">
        <v>2048</v>
      </c>
      <c r="D3908">
        <v>2004.93</v>
      </c>
    </row>
    <row r="3909" spans="1:4" x14ac:dyDescent="0.25">
      <c r="A3909" s="4">
        <v>44532</v>
      </c>
      <c r="B3909" t="s">
        <v>12</v>
      </c>
      <c r="C3909" t="s">
        <v>2455</v>
      </c>
      <c r="D3909">
        <v>32438.560000000001</v>
      </c>
    </row>
    <row r="3910" spans="1:4" x14ac:dyDescent="0.25">
      <c r="A3910" s="4">
        <v>44532</v>
      </c>
      <c r="B3910" t="s">
        <v>12</v>
      </c>
      <c r="C3910" t="s">
        <v>2440</v>
      </c>
      <c r="D3910">
        <v>15397</v>
      </c>
    </row>
    <row r="3911" spans="1:4" x14ac:dyDescent="0.25">
      <c r="A3911" s="4">
        <v>44532</v>
      </c>
      <c r="B3911" t="s">
        <v>12</v>
      </c>
      <c r="C3911" t="s">
        <v>2441</v>
      </c>
      <c r="D3911">
        <v>17259.45</v>
      </c>
    </row>
    <row r="3912" spans="1:4" x14ac:dyDescent="0.25">
      <c r="A3912" s="4">
        <v>44532</v>
      </c>
      <c r="B3912" t="s">
        <v>12</v>
      </c>
      <c r="C3912" t="s">
        <v>2442</v>
      </c>
      <c r="D3912">
        <v>24494.400000000001</v>
      </c>
    </row>
    <row r="3913" spans="1:4" x14ac:dyDescent="0.25">
      <c r="A3913" s="4">
        <v>44532</v>
      </c>
      <c r="B3913" t="s">
        <v>12</v>
      </c>
      <c r="C3913" t="s">
        <v>2443</v>
      </c>
      <c r="D3913">
        <v>33742.800000000003</v>
      </c>
    </row>
    <row r="3914" spans="1:4" x14ac:dyDescent="0.25">
      <c r="A3914" s="4">
        <v>44532</v>
      </c>
      <c r="B3914" t="s">
        <v>12</v>
      </c>
      <c r="C3914" t="s">
        <v>2444</v>
      </c>
      <c r="D3914">
        <v>44262.82</v>
      </c>
    </row>
    <row r="3915" spans="1:4" x14ac:dyDescent="0.25">
      <c r="A3915" s="4">
        <v>44532</v>
      </c>
      <c r="B3915" t="s">
        <v>12</v>
      </c>
      <c r="C3915" t="s">
        <v>2445</v>
      </c>
      <c r="D3915">
        <v>31102.080000000002</v>
      </c>
    </row>
    <row r="3916" spans="1:4" x14ac:dyDescent="0.25">
      <c r="A3916" s="4">
        <v>44532</v>
      </c>
      <c r="B3916" t="s">
        <v>12</v>
      </c>
      <c r="C3916" t="s">
        <v>2446</v>
      </c>
      <c r="D3916">
        <v>177373.95</v>
      </c>
    </row>
    <row r="3917" spans="1:4" x14ac:dyDescent="0.25">
      <c r="A3917" s="4">
        <v>44532</v>
      </c>
      <c r="B3917" t="s">
        <v>12</v>
      </c>
      <c r="C3917" t="s">
        <v>2447</v>
      </c>
      <c r="D3917">
        <v>67491.199999999997</v>
      </c>
    </row>
    <row r="3918" spans="1:4" x14ac:dyDescent="0.25">
      <c r="A3918" s="4">
        <v>44532</v>
      </c>
      <c r="B3918" t="s">
        <v>12</v>
      </c>
      <c r="C3918" t="s">
        <v>2448</v>
      </c>
      <c r="D3918">
        <v>35131.949999999997</v>
      </c>
    </row>
    <row r="3919" spans="1:4" x14ac:dyDescent="0.25">
      <c r="A3919" s="4">
        <v>44532</v>
      </c>
      <c r="B3919" t="s">
        <v>12</v>
      </c>
      <c r="C3919" t="s">
        <v>2449</v>
      </c>
      <c r="D3919">
        <v>266650.5</v>
      </c>
    </row>
    <row r="3920" spans="1:4" x14ac:dyDescent="0.25">
      <c r="A3920" s="4">
        <v>44532</v>
      </c>
      <c r="B3920" t="s">
        <v>12</v>
      </c>
      <c r="C3920" t="s">
        <v>864</v>
      </c>
      <c r="D3920">
        <v>-44.4</v>
      </c>
    </row>
    <row r="3921" spans="1:4" x14ac:dyDescent="0.25">
      <c r="A3921" s="4">
        <v>44532</v>
      </c>
      <c r="B3921" t="s">
        <v>12</v>
      </c>
      <c r="C3921" t="s">
        <v>2450</v>
      </c>
      <c r="D3921">
        <v>-106.32</v>
      </c>
    </row>
    <row r="3922" spans="1:4" x14ac:dyDescent="0.25">
      <c r="A3922" s="4">
        <v>44532</v>
      </c>
      <c r="B3922" t="s">
        <v>12</v>
      </c>
      <c r="C3922" t="s">
        <v>2021</v>
      </c>
      <c r="D3922">
        <v>-10.47</v>
      </c>
    </row>
    <row r="3923" spans="1:4" x14ac:dyDescent="0.25">
      <c r="A3923" s="4">
        <v>44532</v>
      </c>
      <c r="B3923" t="s">
        <v>12</v>
      </c>
      <c r="C3923" t="s">
        <v>2451</v>
      </c>
      <c r="D3923">
        <v>-2020.04</v>
      </c>
    </row>
    <row r="3924" spans="1:4" x14ac:dyDescent="0.25">
      <c r="A3924" s="4">
        <v>44532</v>
      </c>
      <c r="B3924" t="s">
        <v>12</v>
      </c>
      <c r="C3924" t="s">
        <v>2452</v>
      </c>
      <c r="D3924">
        <v>-1417.61</v>
      </c>
    </row>
    <row r="3925" spans="1:4" x14ac:dyDescent="0.25">
      <c r="A3925" s="4">
        <v>44532</v>
      </c>
      <c r="B3925" t="s">
        <v>12</v>
      </c>
      <c r="C3925" t="s">
        <v>19</v>
      </c>
      <c r="D3925">
        <v>-139.54</v>
      </c>
    </row>
    <row r="3926" spans="1:4" x14ac:dyDescent="0.25">
      <c r="A3926" s="4">
        <v>44532</v>
      </c>
      <c r="B3926" t="s">
        <v>12</v>
      </c>
      <c r="C3926" t="s">
        <v>20</v>
      </c>
      <c r="D3926">
        <v>-6976.84</v>
      </c>
    </row>
    <row r="3927" spans="1:4" x14ac:dyDescent="0.25">
      <c r="A3927" s="4">
        <v>44532</v>
      </c>
      <c r="B3927" t="s">
        <v>12</v>
      </c>
      <c r="C3927" t="s">
        <v>21</v>
      </c>
      <c r="D3927">
        <v>-198.84</v>
      </c>
    </row>
    <row r="3928" spans="1:4" x14ac:dyDescent="0.25">
      <c r="A3928" s="4">
        <v>44532</v>
      </c>
      <c r="B3928" t="s">
        <v>12</v>
      </c>
      <c r="C3928" t="s">
        <v>2430</v>
      </c>
      <c r="D3928">
        <v>-70878.960000000006</v>
      </c>
    </row>
    <row r="3929" spans="1:4" x14ac:dyDescent="0.25">
      <c r="A3929" s="4">
        <v>44532</v>
      </c>
      <c r="B3929" t="s">
        <v>12</v>
      </c>
      <c r="C3929" t="s">
        <v>2228</v>
      </c>
      <c r="D3929">
        <v>1952108.28</v>
      </c>
    </row>
    <row r="3930" spans="1:4" x14ac:dyDescent="0.25">
      <c r="A3930" s="4">
        <v>44532</v>
      </c>
      <c r="B3930" t="s">
        <v>12</v>
      </c>
      <c r="C3930" t="s">
        <v>2227</v>
      </c>
      <c r="D3930">
        <v>969390.9</v>
      </c>
    </row>
    <row r="3931" spans="1:4" x14ac:dyDescent="0.25">
      <c r="A3931" s="4">
        <v>44533</v>
      </c>
      <c r="B3931" t="s">
        <v>12</v>
      </c>
      <c r="C3931" t="s">
        <v>2453</v>
      </c>
      <c r="D3931">
        <v>0.27</v>
      </c>
    </row>
    <row r="3932" spans="1:4" x14ac:dyDescent="0.25">
      <c r="A3932" s="4">
        <v>44533</v>
      </c>
      <c r="B3932" t="s">
        <v>12</v>
      </c>
      <c r="C3932" t="s">
        <v>2456</v>
      </c>
      <c r="D3932">
        <v>0.31</v>
      </c>
    </row>
    <row r="3933" spans="1:4" x14ac:dyDescent="0.25">
      <c r="A3933" s="4">
        <v>44533</v>
      </c>
      <c r="B3933" t="s">
        <v>12</v>
      </c>
      <c r="C3933" t="s">
        <v>2432</v>
      </c>
      <c r="D3933">
        <v>-1929.74</v>
      </c>
    </row>
    <row r="3934" spans="1:4" x14ac:dyDescent="0.25">
      <c r="A3934" s="4">
        <v>44533</v>
      </c>
      <c r="B3934" t="s">
        <v>12</v>
      </c>
      <c r="C3934" t="s">
        <v>2433</v>
      </c>
      <c r="D3934">
        <v>-32.520000000000003</v>
      </c>
    </row>
    <row r="3935" spans="1:4" x14ac:dyDescent="0.25">
      <c r="A3935" s="4">
        <v>44533</v>
      </c>
      <c r="B3935" t="s">
        <v>12</v>
      </c>
      <c r="C3935" t="s">
        <v>2454</v>
      </c>
      <c r="D3935">
        <v>-5.79</v>
      </c>
    </row>
    <row r="3936" spans="1:4" x14ac:dyDescent="0.25">
      <c r="A3936" s="4">
        <v>44533</v>
      </c>
      <c r="B3936" t="s">
        <v>12</v>
      </c>
      <c r="C3936" t="s">
        <v>2434</v>
      </c>
      <c r="D3936">
        <v>-251.71</v>
      </c>
    </row>
    <row r="3937" spans="1:4" x14ac:dyDescent="0.25">
      <c r="A3937" s="4">
        <v>44533</v>
      </c>
      <c r="B3937" t="s">
        <v>12</v>
      </c>
      <c r="C3937" t="s">
        <v>2435</v>
      </c>
      <c r="D3937">
        <v>-7.35</v>
      </c>
    </row>
    <row r="3938" spans="1:4" x14ac:dyDescent="0.25">
      <c r="A3938" s="4">
        <v>44533</v>
      </c>
      <c r="B3938" t="s">
        <v>12</v>
      </c>
      <c r="C3938" t="s">
        <v>838</v>
      </c>
      <c r="D3938">
        <v>-446.5</v>
      </c>
    </row>
    <row r="3939" spans="1:4" x14ac:dyDescent="0.25">
      <c r="A3939" s="4">
        <v>44533</v>
      </c>
      <c r="B3939" t="s">
        <v>12</v>
      </c>
      <c r="C3939" t="s">
        <v>2436</v>
      </c>
      <c r="D3939">
        <v>-51.91</v>
      </c>
    </row>
    <row r="3940" spans="1:4" x14ac:dyDescent="0.25">
      <c r="A3940" s="4">
        <v>44533</v>
      </c>
      <c r="B3940" t="s">
        <v>12</v>
      </c>
      <c r="C3940" t="s">
        <v>2437</v>
      </c>
      <c r="D3940">
        <v>-5980</v>
      </c>
    </row>
    <row r="3941" spans="1:4" x14ac:dyDescent="0.25">
      <c r="A3941" s="4">
        <v>44533</v>
      </c>
      <c r="B3941" t="s">
        <v>12</v>
      </c>
      <c r="C3941" t="s">
        <v>2438</v>
      </c>
      <c r="D3941">
        <v>-661</v>
      </c>
    </row>
    <row r="3942" spans="1:4" x14ac:dyDescent="0.25">
      <c r="A3942" s="4">
        <v>44533</v>
      </c>
      <c r="B3942" t="s">
        <v>12</v>
      </c>
      <c r="C3942" t="s">
        <v>2439</v>
      </c>
      <c r="D3942">
        <v>615.92999999999995</v>
      </c>
    </row>
    <row r="3943" spans="1:4" x14ac:dyDescent="0.25">
      <c r="A3943" s="4">
        <v>44533</v>
      </c>
      <c r="B3943" t="s">
        <v>12</v>
      </c>
      <c r="C3943" t="s">
        <v>2048</v>
      </c>
      <c r="D3943">
        <v>1909.45</v>
      </c>
    </row>
    <row r="3944" spans="1:4" x14ac:dyDescent="0.25">
      <c r="A3944" s="4">
        <v>44533</v>
      </c>
      <c r="B3944" t="s">
        <v>12</v>
      </c>
      <c r="C3944" t="s">
        <v>2457</v>
      </c>
      <c r="D3944">
        <v>666.64</v>
      </c>
    </row>
    <row r="3945" spans="1:4" x14ac:dyDescent="0.25">
      <c r="A3945" s="4">
        <v>44533</v>
      </c>
      <c r="B3945" t="s">
        <v>12</v>
      </c>
      <c r="C3945" t="s">
        <v>2455</v>
      </c>
      <c r="D3945">
        <v>32438.560000000001</v>
      </c>
    </row>
    <row r="3946" spans="1:4" x14ac:dyDescent="0.25">
      <c r="A3946" s="4">
        <v>44533</v>
      </c>
      <c r="B3946" t="s">
        <v>12</v>
      </c>
      <c r="C3946" t="s">
        <v>2440</v>
      </c>
      <c r="D3946">
        <v>15397</v>
      </c>
    </row>
    <row r="3947" spans="1:4" x14ac:dyDescent="0.25">
      <c r="A3947" s="4">
        <v>44533</v>
      </c>
      <c r="B3947" t="s">
        <v>12</v>
      </c>
      <c r="C3947" t="s">
        <v>2441</v>
      </c>
      <c r="D3947">
        <v>17259.45</v>
      </c>
    </row>
    <row r="3948" spans="1:4" x14ac:dyDescent="0.25">
      <c r="A3948" s="4">
        <v>44533</v>
      </c>
      <c r="B3948" t="s">
        <v>12</v>
      </c>
      <c r="C3948" t="s">
        <v>2442</v>
      </c>
      <c r="D3948">
        <v>24494.400000000001</v>
      </c>
    </row>
    <row r="3949" spans="1:4" x14ac:dyDescent="0.25">
      <c r="A3949" s="4">
        <v>44533</v>
      </c>
      <c r="B3949" t="s">
        <v>12</v>
      </c>
      <c r="C3949" t="s">
        <v>2443</v>
      </c>
      <c r="D3949">
        <v>33742.800000000003</v>
      </c>
    </row>
    <row r="3950" spans="1:4" x14ac:dyDescent="0.25">
      <c r="A3950" s="4">
        <v>44533</v>
      </c>
      <c r="B3950" t="s">
        <v>12</v>
      </c>
      <c r="C3950" t="s">
        <v>2444</v>
      </c>
      <c r="D3950">
        <v>44262.82</v>
      </c>
    </row>
    <row r="3951" spans="1:4" x14ac:dyDescent="0.25">
      <c r="A3951" s="4">
        <v>44533</v>
      </c>
      <c r="B3951" t="s">
        <v>12</v>
      </c>
      <c r="C3951" t="s">
        <v>2445</v>
      </c>
      <c r="D3951">
        <v>31102.080000000002</v>
      </c>
    </row>
    <row r="3952" spans="1:4" x14ac:dyDescent="0.25">
      <c r="A3952" s="4">
        <v>44533</v>
      </c>
      <c r="B3952" t="s">
        <v>12</v>
      </c>
      <c r="C3952" t="s">
        <v>2446</v>
      </c>
      <c r="D3952">
        <v>177373.95</v>
      </c>
    </row>
    <row r="3953" spans="1:4" x14ac:dyDescent="0.25">
      <c r="A3953" s="4">
        <v>44533</v>
      </c>
      <c r="B3953" t="s">
        <v>12</v>
      </c>
      <c r="C3953" t="s">
        <v>2447</v>
      </c>
      <c r="D3953">
        <v>67491.199999999997</v>
      </c>
    </row>
    <row r="3954" spans="1:4" x14ac:dyDescent="0.25">
      <c r="A3954" s="4">
        <v>44533</v>
      </c>
      <c r="B3954" t="s">
        <v>12</v>
      </c>
      <c r="C3954" t="s">
        <v>2448</v>
      </c>
      <c r="D3954">
        <v>35131.949999999997</v>
      </c>
    </row>
    <row r="3955" spans="1:4" x14ac:dyDescent="0.25">
      <c r="A3955" s="4">
        <v>44533</v>
      </c>
      <c r="B3955" t="s">
        <v>12</v>
      </c>
      <c r="C3955" t="s">
        <v>2449</v>
      </c>
      <c r="D3955">
        <v>266650.5</v>
      </c>
    </row>
    <row r="3956" spans="1:4" x14ac:dyDescent="0.25">
      <c r="A3956" s="4">
        <v>44533</v>
      </c>
      <c r="B3956" t="s">
        <v>12</v>
      </c>
      <c r="C3956" t="s">
        <v>864</v>
      </c>
      <c r="D3956">
        <v>-44.4</v>
      </c>
    </row>
    <row r="3957" spans="1:4" x14ac:dyDescent="0.25">
      <c r="A3957" s="4">
        <v>44533</v>
      </c>
      <c r="B3957" t="s">
        <v>12</v>
      </c>
      <c r="C3957" t="s">
        <v>2450</v>
      </c>
      <c r="D3957">
        <v>-106.32</v>
      </c>
    </row>
    <row r="3958" spans="1:4" x14ac:dyDescent="0.25">
      <c r="A3958" s="4">
        <v>44533</v>
      </c>
      <c r="B3958" t="s">
        <v>12</v>
      </c>
      <c r="C3958" t="s">
        <v>2021</v>
      </c>
      <c r="D3958">
        <v>-15.72</v>
      </c>
    </row>
    <row r="3959" spans="1:4" x14ac:dyDescent="0.25">
      <c r="A3959" s="4">
        <v>44533</v>
      </c>
      <c r="B3959" t="s">
        <v>12</v>
      </c>
      <c r="C3959" t="s">
        <v>2451</v>
      </c>
      <c r="D3959">
        <v>-2020.04</v>
      </c>
    </row>
    <row r="3960" spans="1:4" x14ac:dyDescent="0.25">
      <c r="A3960" s="4">
        <v>44533</v>
      </c>
      <c r="B3960" t="s">
        <v>12</v>
      </c>
      <c r="C3960" t="s">
        <v>2452</v>
      </c>
      <c r="D3960">
        <v>-1417.61</v>
      </c>
    </row>
    <row r="3961" spans="1:4" x14ac:dyDescent="0.25">
      <c r="A3961" s="4">
        <v>44533</v>
      </c>
      <c r="B3961" t="s">
        <v>12</v>
      </c>
      <c r="C3961" t="s">
        <v>19</v>
      </c>
      <c r="D3961">
        <v>-209.47</v>
      </c>
    </row>
    <row r="3962" spans="1:4" x14ac:dyDescent="0.25">
      <c r="A3962" s="4">
        <v>44533</v>
      </c>
      <c r="B3962" t="s">
        <v>12</v>
      </c>
      <c r="C3962" t="s">
        <v>20</v>
      </c>
      <c r="D3962">
        <v>-10473.280000000001</v>
      </c>
    </row>
    <row r="3963" spans="1:4" x14ac:dyDescent="0.25">
      <c r="A3963" s="4">
        <v>44533</v>
      </c>
      <c r="B3963" t="s">
        <v>12</v>
      </c>
      <c r="C3963" t="s">
        <v>21</v>
      </c>
      <c r="D3963">
        <v>-298.48</v>
      </c>
    </row>
    <row r="3964" spans="1:4" x14ac:dyDescent="0.25">
      <c r="A3964" s="4">
        <v>44533</v>
      </c>
      <c r="B3964" t="s">
        <v>12</v>
      </c>
      <c r="C3964" t="s">
        <v>2430</v>
      </c>
      <c r="D3964">
        <v>-70878.960000000006</v>
      </c>
    </row>
    <row r="3965" spans="1:4" x14ac:dyDescent="0.25">
      <c r="A3965" s="4">
        <v>44533</v>
      </c>
      <c r="B3965" t="s">
        <v>12</v>
      </c>
      <c r="C3965" t="s">
        <v>2228</v>
      </c>
      <c r="D3965">
        <v>969390.9</v>
      </c>
    </row>
    <row r="3966" spans="1:4" x14ac:dyDescent="0.25">
      <c r="A3966" s="4">
        <v>44533</v>
      </c>
      <c r="B3966" t="s">
        <v>12</v>
      </c>
      <c r="C3966" t="s">
        <v>2227</v>
      </c>
      <c r="D3966">
        <v>2543812.9300000002</v>
      </c>
    </row>
    <row r="3967" spans="1:4" x14ac:dyDescent="0.25">
      <c r="A3967" s="4">
        <v>44536</v>
      </c>
      <c r="B3967" t="s">
        <v>12</v>
      </c>
      <c r="C3967" t="s">
        <v>2456</v>
      </c>
      <c r="D3967">
        <v>0.31</v>
      </c>
    </row>
    <row r="3968" spans="1:4" x14ac:dyDescent="0.25">
      <c r="A3968" s="4">
        <v>44536</v>
      </c>
      <c r="B3968" t="s">
        <v>12</v>
      </c>
      <c r="C3968" t="s">
        <v>2458</v>
      </c>
      <c r="D3968">
        <v>0.48</v>
      </c>
    </row>
    <row r="3969" spans="1:4" x14ac:dyDescent="0.25">
      <c r="A3969" s="4">
        <v>44536</v>
      </c>
      <c r="B3969" t="s">
        <v>12</v>
      </c>
      <c r="C3969" t="s">
        <v>2432</v>
      </c>
      <c r="D3969">
        <v>-1929.74</v>
      </c>
    </row>
    <row r="3970" spans="1:4" x14ac:dyDescent="0.25">
      <c r="A3970" s="4">
        <v>44536</v>
      </c>
      <c r="B3970" t="s">
        <v>12</v>
      </c>
      <c r="C3970" t="s">
        <v>2433</v>
      </c>
      <c r="D3970">
        <v>-32.520000000000003</v>
      </c>
    </row>
    <row r="3971" spans="1:4" x14ac:dyDescent="0.25">
      <c r="A3971" s="4">
        <v>44536</v>
      </c>
      <c r="B3971" t="s">
        <v>12</v>
      </c>
      <c r="C3971" t="s">
        <v>2454</v>
      </c>
      <c r="D3971">
        <v>-7.72</v>
      </c>
    </row>
    <row r="3972" spans="1:4" x14ac:dyDescent="0.25">
      <c r="A3972" s="4">
        <v>44536</v>
      </c>
      <c r="B3972" t="s">
        <v>12</v>
      </c>
      <c r="C3972" t="s">
        <v>2434</v>
      </c>
      <c r="D3972">
        <v>-335.61</v>
      </c>
    </row>
    <row r="3973" spans="1:4" x14ac:dyDescent="0.25">
      <c r="A3973" s="4">
        <v>44536</v>
      </c>
      <c r="B3973" t="s">
        <v>12</v>
      </c>
      <c r="C3973" t="s">
        <v>2435</v>
      </c>
      <c r="D3973">
        <v>-9.81</v>
      </c>
    </row>
    <row r="3974" spans="1:4" x14ac:dyDescent="0.25">
      <c r="A3974" s="4">
        <v>44536</v>
      </c>
      <c r="B3974" t="s">
        <v>12</v>
      </c>
      <c r="C3974" t="s">
        <v>838</v>
      </c>
      <c r="D3974">
        <v>-446.5</v>
      </c>
    </row>
    <row r="3975" spans="1:4" x14ac:dyDescent="0.25">
      <c r="A3975" s="4">
        <v>44536</v>
      </c>
      <c r="B3975" t="s">
        <v>12</v>
      </c>
      <c r="C3975" t="s">
        <v>2436</v>
      </c>
      <c r="D3975">
        <v>-69.22</v>
      </c>
    </row>
    <row r="3976" spans="1:4" x14ac:dyDescent="0.25">
      <c r="A3976" s="4">
        <v>44536</v>
      </c>
      <c r="B3976" t="s">
        <v>12</v>
      </c>
      <c r="C3976" t="s">
        <v>2437</v>
      </c>
      <c r="D3976">
        <v>-5980</v>
      </c>
    </row>
    <row r="3977" spans="1:4" x14ac:dyDescent="0.25">
      <c r="A3977" s="4">
        <v>44536</v>
      </c>
      <c r="B3977" t="s">
        <v>12</v>
      </c>
      <c r="C3977" t="s">
        <v>2438</v>
      </c>
      <c r="D3977">
        <v>-661</v>
      </c>
    </row>
    <row r="3978" spans="1:4" x14ac:dyDescent="0.25">
      <c r="A3978" s="4">
        <v>44536</v>
      </c>
      <c r="B3978" t="s">
        <v>12</v>
      </c>
      <c r="C3978" t="s">
        <v>2439</v>
      </c>
      <c r="D3978">
        <v>600.91</v>
      </c>
    </row>
    <row r="3979" spans="1:4" x14ac:dyDescent="0.25">
      <c r="A3979" s="4">
        <v>44536</v>
      </c>
      <c r="B3979" t="s">
        <v>12</v>
      </c>
      <c r="C3979" t="s">
        <v>2048</v>
      </c>
      <c r="D3979">
        <v>1813.98</v>
      </c>
    </row>
    <row r="3980" spans="1:4" x14ac:dyDescent="0.25">
      <c r="A3980" s="4">
        <v>44536</v>
      </c>
      <c r="B3980" t="s">
        <v>12</v>
      </c>
      <c r="C3980" t="s">
        <v>2457</v>
      </c>
      <c r="D3980">
        <v>666.64</v>
      </c>
    </row>
    <row r="3981" spans="1:4" x14ac:dyDescent="0.25">
      <c r="A3981" s="4">
        <v>44536</v>
      </c>
      <c r="B3981" t="s">
        <v>12</v>
      </c>
      <c r="C3981" t="s">
        <v>2455</v>
      </c>
      <c r="D3981">
        <v>32438.560000000001</v>
      </c>
    </row>
    <row r="3982" spans="1:4" x14ac:dyDescent="0.25">
      <c r="A3982" s="4">
        <v>44536</v>
      </c>
      <c r="B3982" t="s">
        <v>12</v>
      </c>
      <c r="C3982" t="s">
        <v>2440</v>
      </c>
      <c r="D3982">
        <v>15397</v>
      </c>
    </row>
    <row r="3983" spans="1:4" x14ac:dyDescent="0.25">
      <c r="A3983" s="4">
        <v>44536</v>
      </c>
      <c r="B3983" t="s">
        <v>12</v>
      </c>
      <c r="C3983" t="s">
        <v>2441</v>
      </c>
      <c r="D3983">
        <v>17259.45</v>
      </c>
    </row>
    <row r="3984" spans="1:4" x14ac:dyDescent="0.25">
      <c r="A3984" s="4">
        <v>44536</v>
      </c>
      <c r="B3984" t="s">
        <v>12</v>
      </c>
      <c r="C3984" t="s">
        <v>2442</v>
      </c>
      <c r="D3984">
        <v>24494.400000000001</v>
      </c>
    </row>
    <row r="3985" spans="1:4" x14ac:dyDescent="0.25">
      <c r="A3985" s="4">
        <v>44536</v>
      </c>
      <c r="B3985" t="s">
        <v>12</v>
      </c>
      <c r="C3985" t="s">
        <v>2443</v>
      </c>
      <c r="D3985">
        <v>33742.800000000003</v>
      </c>
    </row>
    <row r="3986" spans="1:4" x14ac:dyDescent="0.25">
      <c r="A3986" s="4">
        <v>44536</v>
      </c>
      <c r="B3986" t="s">
        <v>12</v>
      </c>
      <c r="C3986" t="s">
        <v>2444</v>
      </c>
      <c r="D3986">
        <v>44262.82</v>
      </c>
    </row>
    <row r="3987" spans="1:4" x14ac:dyDescent="0.25">
      <c r="A3987" s="4">
        <v>44536</v>
      </c>
      <c r="B3987" t="s">
        <v>12</v>
      </c>
      <c r="C3987" t="s">
        <v>2445</v>
      </c>
      <c r="D3987">
        <v>31102.080000000002</v>
      </c>
    </row>
    <row r="3988" spans="1:4" x14ac:dyDescent="0.25">
      <c r="A3988" s="4">
        <v>44536</v>
      </c>
      <c r="B3988" t="s">
        <v>12</v>
      </c>
      <c r="C3988" t="s">
        <v>2446</v>
      </c>
      <c r="D3988">
        <v>177373.95</v>
      </c>
    </row>
    <row r="3989" spans="1:4" x14ac:dyDescent="0.25">
      <c r="A3989" s="4">
        <v>44536</v>
      </c>
      <c r="B3989" t="s">
        <v>12</v>
      </c>
      <c r="C3989" t="s">
        <v>2447</v>
      </c>
      <c r="D3989">
        <v>67491.199999999997</v>
      </c>
    </row>
    <row r="3990" spans="1:4" x14ac:dyDescent="0.25">
      <c r="A3990" s="4">
        <v>44536</v>
      </c>
      <c r="B3990" t="s">
        <v>12</v>
      </c>
      <c r="C3990" t="s">
        <v>2448</v>
      </c>
      <c r="D3990">
        <v>35131.949999999997</v>
      </c>
    </row>
    <row r="3991" spans="1:4" x14ac:dyDescent="0.25">
      <c r="A3991" s="4">
        <v>44536</v>
      </c>
      <c r="B3991" t="s">
        <v>12</v>
      </c>
      <c r="C3991" t="s">
        <v>2449</v>
      </c>
      <c r="D3991">
        <v>266650.5</v>
      </c>
    </row>
    <row r="3992" spans="1:4" x14ac:dyDescent="0.25">
      <c r="A3992" s="4">
        <v>44536</v>
      </c>
      <c r="B3992" t="s">
        <v>12</v>
      </c>
      <c r="C3992" t="s">
        <v>864</v>
      </c>
      <c r="D3992">
        <v>-44.4</v>
      </c>
    </row>
    <row r="3993" spans="1:4" x14ac:dyDescent="0.25">
      <c r="A3993" s="4">
        <v>44536</v>
      </c>
      <c r="B3993" t="s">
        <v>12</v>
      </c>
      <c r="C3993" t="s">
        <v>2450</v>
      </c>
      <c r="D3993">
        <v>-106.32</v>
      </c>
    </row>
    <row r="3994" spans="1:4" x14ac:dyDescent="0.25">
      <c r="A3994" s="4">
        <v>44536</v>
      </c>
      <c r="B3994" t="s">
        <v>12</v>
      </c>
      <c r="C3994" t="s">
        <v>2021</v>
      </c>
      <c r="D3994">
        <v>-21.02</v>
      </c>
    </row>
    <row r="3995" spans="1:4" x14ac:dyDescent="0.25">
      <c r="A3995" s="4">
        <v>44536</v>
      </c>
      <c r="B3995" t="s">
        <v>12</v>
      </c>
      <c r="C3995" t="s">
        <v>2451</v>
      </c>
      <c r="D3995">
        <v>-2020.04</v>
      </c>
    </row>
    <row r="3996" spans="1:4" x14ac:dyDescent="0.25">
      <c r="A3996" s="4">
        <v>44536</v>
      </c>
      <c r="B3996" t="s">
        <v>12</v>
      </c>
      <c r="C3996" t="s">
        <v>2452</v>
      </c>
      <c r="D3996">
        <v>-1417.61</v>
      </c>
    </row>
    <row r="3997" spans="1:4" x14ac:dyDescent="0.25">
      <c r="A3997" s="4">
        <v>44536</v>
      </c>
      <c r="B3997" t="s">
        <v>12</v>
      </c>
      <c r="C3997" t="s">
        <v>19</v>
      </c>
      <c r="D3997">
        <v>-280.20999999999998</v>
      </c>
    </row>
    <row r="3998" spans="1:4" x14ac:dyDescent="0.25">
      <c r="A3998" s="4">
        <v>44536</v>
      </c>
      <c r="B3998" t="s">
        <v>12</v>
      </c>
      <c r="C3998" t="s">
        <v>20</v>
      </c>
      <c r="D3998">
        <v>-14010.23</v>
      </c>
    </row>
    <row r="3999" spans="1:4" x14ac:dyDescent="0.25">
      <c r="A3999" s="4">
        <v>44536</v>
      </c>
      <c r="B3999" t="s">
        <v>12</v>
      </c>
      <c r="C3999" t="s">
        <v>21</v>
      </c>
      <c r="D3999">
        <v>-399.29</v>
      </c>
    </row>
    <row r="4000" spans="1:4" x14ac:dyDescent="0.25">
      <c r="A4000" s="4">
        <v>44536</v>
      </c>
      <c r="B4000" t="s">
        <v>12</v>
      </c>
      <c r="C4000" t="s">
        <v>2430</v>
      </c>
      <c r="D4000">
        <v>-70878.960000000006</v>
      </c>
    </row>
    <row r="4001" spans="1:4" x14ac:dyDescent="0.25">
      <c r="A4001" s="4">
        <v>44536</v>
      </c>
      <c r="B4001" t="s">
        <v>12</v>
      </c>
      <c r="C4001" t="s">
        <v>2228</v>
      </c>
      <c r="D4001">
        <v>2543812.9300000002</v>
      </c>
    </row>
    <row r="4002" spans="1:4" x14ac:dyDescent="0.25">
      <c r="A4002" s="4">
        <v>44536</v>
      </c>
      <c r="B4002" t="s">
        <v>12</v>
      </c>
      <c r="C4002" t="s">
        <v>2227</v>
      </c>
      <c r="D4002">
        <v>37047.839999999997</v>
      </c>
    </row>
    <row r="4003" spans="1:4" x14ac:dyDescent="0.25">
      <c r="A4003" s="4">
        <v>44537</v>
      </c>
      <c r="B4003" t="s">
        <v>12</v>
      </c>
      <c r="C4003" t="s">
        <v>2458</v>
      </c>
      <c r="D4003">
        <v>0.48</v>
      </c>
    </row>
    <row r="4004" spans="1:4" x14ac:dyDescent="0.25">
      <c r="A4004" s="4">
        <v>44537</v>
      </c>
      <c r="B4004" t="s">
        <v>12</v>
      </c>
      <c r="C4004" t="s">
        <v>2459</v>
      </c>
      <c r="D4004">
        <v>0.2</v>
      </c>
    </row>
    <row r="4005" spans="1:4" x14ac:dyDescent="0.25">
      <c r="A4005" s="4">
        <v>44537</v>
      </c>
      <c r="B4005" t="s">
        <v>12</v>
      </c>
      <c r="C4005" t="s">
        <v>15</v>
      </c>
      <c r="D4005">
        <v>-2131256.83</v>
      </c>
    </row>
    <row r="4006" spans="1:4" x14ac:dyDescent="0.25">
      <c r="A4006" s="4">
        <v>44537</v>
      </c>
      <c r="B4006" t="s">
        <v>12</v>
      </c>
      <c r="C4006" t="s">
        <v>2432</v>
      </c>
      <c r="D4006">
        <v>-1929.74</v>
      </c>
    </row>
    <row r="4007" spans="1:4" x14ac:dyDescent="0.25">
      <c r="A4007" s="4">
        <v>44537</v>
      </c>
      <c r="B4007" t="s">
        <v>12</v>
      </c>
      <c r="C4007" t="s">
        <v>2433</v>
      </c>
      <c r="D4007">
        <v>-32.520000000000003</v>
      </c>
    </row>
    <row r="4008" spans="1:4" x14ac:dyDescent="0.25">
      <c r="A4008" s="4">
        <v>44537</v>
      </c>
      <c r="B4008" t="s">
        <v>12</v>
      </c>
      <c r="C4008" t="s">
        <v>2454</v>
      </c>
      <c r="D4008">
        <v>-9.65</v>
      </c>
    </row>
    <row r="4009" spans="1:4" x14ac:dyDescent="0.25">
      <c r="A4009" s="4">
        <v>44537</v>
      </c>
      <c r="B4009" t="s">
        <v>12</v>
      </c>
      <c r="C4009" t="s">
        <v>2434</v>
      </c>
      <c r="D4009">
        <v>-419.51</v>
      </c>
    </row>
    <row r="4010" spans="1:4" x14ac:dyDescent="0.25">
      <c r="A4010" s="4">
        <v>44537</v>
      </c>
      <c r="B4010" t="s">
        <v>12</v>
      </c>
      <c r="C4010" t="s">
        <v>2435</v>
      </c>
      <c r="D4010">
        <v>-12.26</v>
      </c>
    </row>
    <row r="4011" spans="1:4" x14ac:dyDescent="0.25">
      <c r="A4011" s="4">
        <v>44537</v>
      </c>
      <c r="B4011" t="s">
        <v>12</v>
      </c>
      <c r="C4011" t="s">
        <v>838</v>
      </c>
      <c r="D4011">
        <v>-446.5</v>
      </c>
    </row>
    <row r="4012" spans="1:4" x14ac:dyDescent="0.25">
      <c r="A4012" s="4">
        <v>44537</v>
      </c>
      <c r="B4012" t="s">
        <v>12</v>
      </c>
      <c r="C4012" t="s">
        <v>2436</v>
      </c>
      <c r="D4012">
        <v>-86.52</v>
      </c>
    </row>
    <row r="4013" spans="1:4" x14ac:dyDescent="0.25">
      <c r="A4013" s="4">
        <v>44537</v>
      </c>
      <c r="B4013" t="s">
        <v>12</v>
      </c>
      <c r="C4013" t="s">
        <v>2437</v>
      </c>
      <c r="D4013">
        <v>-5980</v>
      </c>
    </row>
    <row r="4014" spans="1:4" x14ac:dyDescent="0.25">
      <c r="A4014" s="4">
        <v>44537</v>
      </c>
      <c r="B4014" t="s">
        <v>12</v>
      </c>
      <c r="C4014" t="s">
        <v>2438</v>
      </c>
      <c r="D4014">
        <v>-661</v>
      </c>
    </row>
    <row r="4015" spans="1:4" x14ac:dyDescent="0.25">
      <c r="A4015" s="4">
        <v>44537</v>
      </c>
      <c r="B4015" t="s">
        <v>12</v>
      </c>
      <c r="C4015" t="s">
        <v>2439</v>
      </c>
      <c r="D4015">
        <v>585.89</v>
      </c>
    </row>
    <row r="4016" spans="1:4" x14ac:dyDescent="0.25">
      <c r="A4016" s="4">
        <v>44537</v>
      </c>
      <c r="B4016" t="s">
        <v>12</v>
      </c>
      <c r="C4016" t="s">
        <v>2048</v>
      </c>
      <c r="D4016">
        <v>1718.51</v>
      </c>
    </row>
    <row r="4017" spans="1:4" x14ac:dyDescent="0.25">
      <c r="A4017" s="4">
        <v>44537</v>
      </c>
      <c r="B4017" t="s">
        <v>12</v>
      </c>
      <c r="C4017" t="s">
        <v>2457</v>
      </c>
      <c r="D4017">
        <v>666.64</v>
      </c>
    </row>
    <row r="4018" spans="1:4" x14ac:dyDescent="0.25">
      <c r="A4018" s="4">
        <v>44537</v>
      </c>
      <c r="B4018" t="s">
        <v>12</v>
      </c>
      <c r="C4018" t="s">
        <v>2455</v>
      </c>
      <c r="D4018">
        <v>32438.560000000001</v>
      </c>
    </row>
    <row r="4019" spans="1:4" x14ac:dyDescent="0.25">
      <c r="A4019" s="4">
        <v>44537</v>
      </c>
      <c r="B4019" t="s">
        <v>12</v>
      </c>
      <c r="C4019" t="s">
        <v>2440</v>
      </c>
      <c r="D4019">
        <v>15397</v>
      </c>
    </row>
    <row r="4020" spans="1:4" x14ac:dyDescent="0.25">
      <c r="A4020" s="4">
        <v>44537</v>
      </c>
      <c r="B4020" t="s">
        <v>12</v>
      </c>
      <c r="C4020" t="s">
        <v>2441</v>
      </c>
      <c r="D4020">
        <v>17259.45</v>
      </c>
    </row>
    <row r="4021" spans="1:4" x14ac:dyDescent="0.25">
      <c r="A4021" s="4">
        <v>44537</v>
      </c>
      <c r="B4021" t="s">
        <v>12</v>
      </c>
      <c r="C4021" t="s">
        <v>2444</v>
      </c>
      <c r="D4021">
        <v>44262.82</v>
      </c>
    </row>
    <row r="4022" spans="1:4" x14ac:dyDescent="0.25">
      <c r="A4022" s="4">
        <v>44537</v>
      </c>
      <c r="B4022" t="s">
        <v>12</v>
      </c>
      <c r="C4022" t="s">
        <v>2445</v>
      </c>
      <c r="D4022">
        <v>31102.080000000002</v>
      </c>
    </row>
    <row r="4023" spans="1:4" x14ac:dyDescent="0.25">
      <c r="A4023" s="4">
        <v>44537</v>
      </c>
      <c r="B4023" t="s">
        <v>12</v>
      </c>
      <c r="C4023" t="s">
        <v>2446</v>
      </c>
      <c r="D4023">
        <v>177373.95</v>
      </c>
    </row>
    <row r="4024" spans="1:4" x14ac:dyDescent="0.25">
      <c r="A4024" s="4">
        <v>44537</v>
      </c>
      <c r="B4024" t="s">
        <v>12</v>
      </c>
      <c r="C4024" t="s">
        <v>2448</v>
      </c>
      <c r="D4024">
        <v>35131.949999999997</v>
      </c>
    </row>
    <row r="4025" spans="1:4" x14ac:dyDescent="0.25">
      <c r="A4025" s="4">
        <v>44537</v>
      </c>
      <c r="B4025" t="s">
        <v>12</v>
      </c>
      <c r="C4025" t="s">
        <v>2449</v>
      </c>
      <c r="D4025">
        <v>266650.5</v>
      </c>
    </row>
    <row r="4026" spans="1:4" x14ac:dyDescent="0.25">
      <c r="A4026" s="4">
        <v>44537</v>
      </c>
      <c r="B4026" t="s">
        <v>12</v>
      </c>
      <c r="C4026" t="s">
        <v>2021</v>
      </c>
      <c r="D4026">
        <v>-26.36</v>
      </c>
    </row>
    <row r="4027" spans="1:4" x14ac:dyDescent="0.25">
      <c r="A4027" s="4">
        <v>44537</v>
      </c>
      <c r="B4027" t="s">
        <v>12</v>
      </c>
      <c r="C4027" t="s">
        <v>19</v>
      </c>
      <c r="D4027">
        <v>-351.37</v>
      </c>
    </row>
    <row r="4028" spans="1:4" x14ac:dyDescent="0.25">
      <c r="A4028" s="4">
        <v>44537</v>
      </c>
      <c r="B4028" t="s">
        <v>12</v>
      </c>
      <c r="C4028" t="s">
        <v>20</v>
      </c>
      <c r="D4028">
        <v>-17568.47</v>
      </c>
    </row>
    <row r="4029" spans="1:4" x14ac:dyDescent="0.25">
      <c r="A4029" s="4">
        <v>44537</v>
      </c>
      <c r="B4029" t="s">
        <v>12</v>
      </c>
      <c r="C4029" t="s">
        <v>21</v>
      </c>
      <c r="D4029">
        <v>-500.7</v>
      </c>
    </row>
    <row r="4030" spans="1:4" x14ac:dyDescent="0.25">
      <c r="A4030" s="4">
        <v>44537</v>
      </c>
      <c r="B4030" t="s">
        <v>12</v>
      </c>
      <c r="C4030" t="s">
        <v>2228</v>
      </c>
      <c r="D4030">
        <v>37047.839999999997</v>
      </c>
    </row>
    <row r="4031" spans="1:4" x14ac:dyDescent="0.25">
      <c r="A4031" s="4">
        <v>44538</v>
      </c>
      <c r="B4031" t="s">
        <v>12</v>
      </c>
      <c r="C4031" t="s">
        <v>2459</v>
      </c>
      <c r="D4031">
        <v>0.2</v>
      </c>
    </row>
    <row r="4032" spans="1:4" x14ac:dyDescent="0.25">
      <c r="A4032" s="4">
        <v>44538</v>
      </c>
      <c r="B4032" t="s">
        <v>12</v>
      </c>
      <c r="C4032" t="s">
        <v>2460</v>
      </c>
      <c r="D4032">
        <v>0.21</v>
      </c>
    </row>
    <row r="4033" spans="1:4" x14ac:dyDescent="0.25">
      <c r="A4033" s="4">
        <v>44538</v>
      </c>
      <c r="B4033" t="s">
        <v>12</v>
      </c>
      <c r="C4033" t="s">
        <v>23</v>
      </c>
      <c r="D4033">
        <v>-2131256.83</v>
      </c>
    </row>
    <row r="4034" spans="1:4" x14ac:dyDescent="0.25">
      <c r="A4034" s="4">
        <v>44538</v>
      </c>
      <c r="B4034" t="s">
        <v>12</v>
      </c>
      <c r="C4034" t="s">
        <v>15</v>
      </c>
      <c r="D4034">
        <v>-2152779.79</v>
      </c>
    </row>
    <row r="4035" spans="1:4" x14ac:dyDescent="0.25">
      <c r="A4035" s="4">
        <v>44538</v>
      </c>
      <c r="B4035" t="s">
        <v>12</v>
      </c>
      <c r="C4035" t="s">
        <v>2432</v>
      </c>
      <c r="D4035">
        <v>-1929.74</v>
      </c>
    </row>
    <row r="4036" spans="1:4" x14ac:dyDescent="0.25">
      <c r="A4036" s="4">
        <v>44538</v>
      </c>
      <c r="B4036" t="s">
        <v>12</v>
      </c>
      <c r="C4036" t="s">
        <v>2433</v>
      </c>
      <c r="D4036">
        <v>-32.520000000000003</v>
      </c>
    </row>
    <row r="4037" spans="1:4" x14ac:dyDescent="0.25">
      <c r="A4037" s="4">
        <v>44538</v>
      </c>
      <c r="B4037" t="s">
        <v>12</v>
      </c>
      <c r="C4037" t="s">
        <v>2454</v>
      </c>
      <c r="D4037">
        <v>-11.58</v>
      </c>
    </row>
    <row r="4038" spans="1:4" x14ac:dyDescent="0.25">
      <c r="A4038" s="4">
        <v>44538</v>
      </c>
      <c r="B4038" t="s">
        <v>12</v>
      </c>
      <c r="C4038" t="s">
        <v>2434</v>
      </c>
      <c r="D4038">
        <v>-503.41</v>
      </c>
    </row>
    <row r="4039" spans="1:4" x14ac:dyDescent="0.25">
      <c r="A4039" s="4">
        <v>44538</v>
      </c>
      <c r="B4039" t="s">
        <v>12</v>
      </c>
      <c r="C4039" t="s">
        <v>2435</v>
      </c>
      <c r="D4039">
        <v>-14.71</v>
      </c>
    </row>
    <row r="4040" spans="1:4" x14ac:dyDescent="0.25">
      <c r="A4040" s="4">
        <v>44538</v>
      </c>
      <c r="B4040" t="s">
        <v>12</v>
      </c>
      <c r="C4040" t="s">
        <v>838</v>
      </c>
      <c r="D4040">
        <v>-446.5</v>
      </c>
    </row>
    <row r="4041" spans="1:4" x14ac:dyDescent="0.25">
      <c r="A4041" s="4">
        <v>44538</v>
      </c>
      <c r="B4041" t="s">
        <v>12</v>
      </c>
      <c r="C4041" t="s">
        <v>2436</v>
      </c>
      <c r="D4041">
        <v>-103.83</v>
      </c>
    </row>
    <row r="4042" spans="1:4" x14ac:dyDescent="0.25">
      <c r="A4042" s="4">
        <v>44538</v>
      </c>
      <c r="B4042" t="s">
        <v>12</v>
      </c>
      <c r="C4042" t="s">
        <v>2437</v>
      </c>
      <c r="D4042">
        <v>-5980</v>
      </c>
    </row>
    <row r="4043" spans="1:4" x14ac:dyDescent="0.25">
      <c r="A4043" s="4">
        <v>44538</v>
      </c>
      <c r="B4043" t="s">
        <v>12</v>
      </c>
      <c r="C4043" t="s">
        <v>2438</v>
      </c>
      <c r="D4043">
        <v>-661</v>
      </c>
    </row>
    <row r="4044" spans="1:4" x14ac:dyDescent="0.25">
      <c r="A4044" s="4">
        <v>44538</v>
      </c>
      <c r="B4044" t="s">
        <v>12</v>
      </c>
      <c r="C4044" t="s">
        <v>2439</v>
      </c>
      <c r="D4044">
        <v>570.86</v>
      </c>
    </row>
    <row r="4045" spans="1:4" x14ac:dyDescent="0.25">
      <c r="A4045" s="4">
        <v>44538</v>
      </c>
      <c r="B4045" t="s">
        <v>12</v>
      </c>
      <c r="C4045" t="s">
        <v>2048</v>
      </c>
      <c r="D4045">
        <v>1623.04</v>
      </c>
    </row>
    <row r="4046" spans="1:4" x14ac:dyDescent="0.25">
      <c r="A4046" s="4">
        <v>44538</v>
      </c>
      <c r="B4046" t="s">
        <v>12</v>
      </c>
      <c r="C4046" t="s">
        <v>2457</v>
      </c>
      <c r="D4046">
        <v>666.64</v>
      </c>
    </row>
    <row r="4047" spans="1:4" x14ac:dyDescent="0.25">
      <c r="A4047" s="4">
        <v>44538</v>
      </c>
      <c r="B4047" t="s">
        <v>12</v>
      </c>
      <c r="C4047" t="s">
        <v>2440</v>
      </c>
      <c r="D4047">
        <v>15397</v>
      </c>
    </row>
    <row r="4048" spans="1:4" x14ac:dyDescent="0.25">
      <c r="A4048" s="4">
        <v>44538</v>
      </c>
      <c r="B4048" t="s">
        <v>12</v>
      </c>
      <c r="C4048" t="s">
        <v>2461</v>
      </c>
      <c r="D4048">
        <v>16627.060000000001</v>
      </c>
    </row>
    <row r="4049" spans="1:4" x14ac:dyDescent="0.25">
      <c r="A4049" s="4">
        <v>44538</v>
      </c>
      <c r="B4049" t="s">
        <v>12</v>
      </c>
      <c r="C4049" t="s">
        <v>2441</v>
      </c>
      <c r="D4049">
        <v>17259.45</v>
      </c>
    </row>
    <row r="4050" spans="1:4" x14ac:dyDescent="0.25">
      <c r="A4050" s="4">
        <v>44538</v>
      </c>
      <c r="B4050" t="s">
        <v>12</v>
      </c>
      <c r="C4050" t="s">
        <v>2445</v>
      </c>
      <c r="D4050">
        <v>31102.080000000002</v>
      </c>
    </row>
    <row r="4051" spans="1:4" x14ac:dyDescent="0.25">
      <c r="A4051" s="4">
        <v>44538</v>
      </c>
      <c r="B4051" t="s">
        <v>12</v>
      </c>
      <c r="C4051" t="s">
        <v>2446</v>
      </c>
      <c r="D4051">
        <v>177373.95</v>
      </c>
    </row>
    <row r="4052" spans="1:4" x14ac:dyDescent="0.25">
      <c r="A4052" s="4">
        <v>44538</v>
      </c>
      <c r="B4052" t="s">
        <v>12</v>
      </c>
      <c r="C4052" t="s">
        <v>2462</v>
      </c>
      <c r="D4052">
        <v>73271.56</v>
      </c>
    </row>
    <row r="4053" spans="1:4" x14ac:dyDescent="0.25">
      <c r="A4053" s="4">
        <v>44538</v>
      </c>
      <c r="B4053" t="s">
        <v>12</v>
      </c>
      <c r="C4053" t="s">
        <v>2448</v>
      </c>
      <c r="D4053">
        <v>35131.949999999997</v>
      </c>
    </row>
    <row r="4054" spans="1:4" x14ac:dyDescent="0.25">
      <c r="A4054" s="4">
        <v>44538</v>
      </c>
      <c r="B4054" t="s">
        <v>12</v>
      </c>
      <c r="C4054" t="s">
        <v>2449</v>
      </c>
      <c r="D4054">
        <v>266650.5</v>
      </c>
    </row>
    <row r="4055" spans="1:4" x14ac:dyDescent="0.25">
      <c r="A4055" s="4">
        <v>44538</v>
      </c>
      <c r="B4055" t="s">
        <v>12</v>
      </c>
      <c r="C4055" t="s">
        <v>2021</v>
      </c>
      <c r="D4055">
        <v>-31.73</v>
      </c>
    </row>
    <row r="4056" spans="1:4" x14ac:dyDescent="0.25">
      <c r="A4056" s="4">
        <v>44538</v>
      </c>
      <c r="B4056" t="s">
        <v>12</v>
      </c>
      <c r="C4056" t="s">
        <v>19</v>
      </c>
      <c r="D4056">
        <v>-422.95</v>
      </c>
    </row>
    <row r="4057" spans="1:4" x14ac:dyDescent="0.25">
      <c r="A4057" s="4">
        <v>44538</v>
      </c>
      <c r="B4057" t="s">
        <v>12</v>
      </c>
      <c r="C4057" t="s">
        <v>20</v>
      </c>
      <c r="D4057">
        <v>-21147.45</v>
      </c>
    </row>
    <row r="4058" spans="1:4" x14ac:dyDescent="0.25">
      <c r="A4058" s="4">
        <v>44538</v>
      </c>
      <c r="B4058" t="s">
        <v>12</v>
      </c>
      <c r="C4058" t="s">
        <v>21</v>
      </c>
      <c r="D4058">
        <v>-602.70000000000005</v>
      </c>
    </row>
    <row r="4059" spans="1:4" x14ac:dyDescent="0.25">
      <c r="A4059" s="4">
        <v>44539</v>
      </c>
      <c r="B4059" t="s">
        <v>12</v>
      </c>
      <c r="C4059" t="s">
        <v>2460</v>
      </c>
      <c r="D4059">
        <v>0.21</v>
      </c>
    </row>
    <row r="4060" spans="1:4" x14ac:dyDescent="0.25">
      <c r="A4060" s="4">
        <v>44539</v>
      </c>
      <c r="B4060" t="s">
        <v>12</v>
      </c>
      <c r="C4060" t="s">
        <v>2463</v>
      </c>
      <c r="D4060">
        <v>0.25</v>
      </c>
    </row>
    <row r="4061" spans="1:4" x14ac:dyDescent="0.25">
      <c r="A4061" s="4">
        <v>44539</v>
      </c>
      <c r="B4061" t="s">
        <v>12</v>
      </c>
      <c r="C4061" t="s">
        <v>23</v>
      </c>
      <c r="D4061">
        <v>-2152779.79</v>
      </c>
    </row>
    <row r="4062" spans="1:4" x14ac:dyDescent="0.25">
      <c r="A4062" s="4">
        <v>44539</v>
      </c>
      <c r="B4062" t="s">
        <v>12</v>
      </c>
      <c r="C4062" t="s">
        <v>15</v>
      </c>
      <c r="D4062">
        <v>-1476487.83</v>
      </c>
    </row>
    <row r="4063" spans="1:4" x14ac:dyDescent="0.25">
      <c r="A4063" s="4">
        <v>44539</v>
      </c>
      <c r="B4063" t="s">
        <v>12</v>
      </c>
      <c r="C4063" t="s">
        <v>2432</v>
      </c>
      <c r="D4063">
        <v>-1929.74</v>
      </c>
    </row>
    <row r="4064" spans="1:4" x14ac:dyDescent="0.25">
      <c r="A4064" s="4">
        <v>44539</v>
      </c>
      <c r="B4064" t="s">
        <v>12</v>
      </c>
      <c r="C4064" t="s">
        <v>2433</v>
      </c>
      <c r="D4064">
        <v>-32.520000000000003</v>
      </c>
    </row>
    <row r="4065" spans="1:4" x14ac:dyDescent="0.25">
      <c r="A4065" s="4">
        <v>44539</v>
      </c>
      <c r="B4065" t="s">
        <v>12</v>
      </c>
      <c r="C4065" t="s">
        <v>2454</v>
      </c>
      <c r="D4065">
        <v>-13.51</v>
      </c>
    </row>
    <row r="4066" spans="1:4" x14ac:dyDescent="0.25">
      <c r="A4066" s="4">
        <v>44539</v>
      </c>
      <c r="B4066" t="s">
        <v>12</v>
      </c>
      <c r="C4066" t="s">
        <v>2434</v>
      </c>
      <c r="D4066">
        <v>-587.30999999999995</v>
      </c>
    </row>
    <row r="4067" spans="1:4" x14ac:dyDescent="0.25">
      <c r="A4067" s="4">
        <v>44539</v>
      </c>
      <c r="B4067" t="s">
        <v>12</v>
      </c>
      <c r="C4067" t="s">
        <v>2435</v>
      </c>
      <c r="D4067">
        <v>-17.16</v>
      </c>
    </row>
    <row r="4068" spans="1:4" x14ac:dyDescent="0.25">
      <c r="A4068" s="4">
        <v>44539</v>
      </c>
      <c r="B4068" t="s">
        <v>12</v>
      </c>
      <c r="C4068" t="s">
        <v>838</v>
      </c>
      <c r="D4068">
        <v>-446.5</v>
      </c>
    </row>
    <row r="4069" spans="1:4" x14ac:dyDescent="0.25">
      <c r="A4069" s="4">
        <v>44539</v>
      </c>
      <c r="B4069" t="s">
        <v>12</v>
      </c>
      <c r="C4069" t="s">
        <v>2436</v>
      </c>
      <c r="D4069">
        <v>-121.13</v>
      </c>
    </row>
    <row r="4070" spans="1:4" x14ac:dyDescent="0.25">
      <c r="A4070" s="4">
        <v>44539</v>
      </c>
      <c r="B4070" t="s">
        <v>12</v>
      </c>
      <c r="C4070" t="s">
        <v>2437</v>
      </c>
      <c r="D4070">
        <v>-5980</v>
      </c>
    </row>
    <row r="4071" spans="1:4" x14ac:dyDescent="0.25">
      <c r="A4071" s="4">
        <v>44539</v>
      </c>
      <c r="B4071" t="s">
        <v>12</v>
      </c>
      <c r="C4071" t="s">
        <v>2438</v>
      </c>
      <c r="D4071">
        <v>-661</v>
      </c>
    </row>
    <row r="4072" spans="1:4" x14ac:dyDescent="0.25">
      <c r="A4072" s="4">
        <v>44539</v>
      </c>
      <c r="B4072" t="s">
        <v>12</v>
      </c>
      <c r="C4072" t="s">
        <v>2439</v>
      </c>
      <c r="D4072">
        <v>555.84</v>
      </c>
    </row>
    <row r="4073" spans="1:4" x14ac:dyDescent="0.25">
      <c r="A4073" s="4">
        <v>44539</v>
      </c>
      <c r="B4073" t="s">
        <v>12</v>
      </c>
      <c r="C4073" t="s">
        <v>2048</v>
      </c>
      <c r="D4073">
        <v>1527.56</v>
      </c>
    </row>
    <row r="4074" spans="1:4" x14ac:dyDescent="0.25">
      <c r="A4074" s="4">
        <v>44539</v>
      </c>
      <c r="B4074" t="s">
        <v>12</v>
      </c>
      <c r="C4074" t="s">
        <v>2440</v>
      </c>
      <c r="D4074">
        <v>15397</v>
      </c>
    </row>
    <row r="4075" spans="1:4" x14ac:dyDescent="0.25">
      <c r="A4075" s="4">
        <v>44539</v>
      </c>
      <c r="B4075" t="s">
        <v>12</v>
      </c>
      <c r="C4075" t="s">
        <v>2461</v>
      </c>
      <c r="D4075">
        <v>16627.060000000001</v>
      </c>
    </row>
    <row r="4076" spans="1:4" x14ac:dyDescent="0.25">
      <c r="A4076" s="4">
        <v>44539</v>
      </c>
      <c r="B4076" t="s">
        <v>12</v>
      </c>
      <c r="C4076" t="s">
        <v>2441</v>
      </c>
      <c r="D4076">
        <v>17259.45</v>
      </c>
    </row>
    <row r="4077" spans="1:4" x14ac:dyDescent="0.25">
      <c r="A4077" s="4">
        <v>44539</v>
      </c>
      <c r="B4077" t="s">
        <v>12</v>
      </c>
      <c r="C4077" t="s">
        <v>2445</v>
      </c>
      <c r="D4077">
        <v>31102.080000000002</v>
      </c>
    </row>
    <row r="4078" spans="1:4" x14ac:dyDescent="0.25">
      <c r="A4078" s="4">
        <v>44539</v>
      </c>
      <c r="B4078" t="s">
        <v>12</v>
      </c>
      <c r="C4078" t="s">
        <v>2446</v>
      </c>
      <c r="D4078">
        <v>177373.95</v>
      </c>
    </row>
    <row r="4079" spans="1:4" x14ac:dyDescent="0.25">
      <c r="A4079" s="4">
        <v>44539</v>
      </c>
      <c r="B4079" t="s">
        <v>12</v>
      </c>
      <c r="C4079" t="s">
        <v>2462</v>
      </c>
      <c r="D4079">
        <v>73271.56</v>
      </c>
    </row>
    <row r="4080" spans="1:4" x14ac:dyDescent="0.25">
      <c r="A4080" s="4">
        <v>44539</v>
      </c>
      <c r="B4080" t="s">
        <v>12</v>
      </c>
      <c r="C4080" t="s">
        <v>2448</v>
      </c>
      <c r="D4080">
        <v>35131.949999999997</v>
      </c>
    </row>
    <row r="4081" spans="1:4" x14ac:dyDescent="0.25">
      <c r="A4081" s="4">
        <v>44539</v>
      </c>
      <c r="B4081" t="s">
        <v>12</v>
      </c>
      <c r="C4081" t="s">
        <v>2464</v>
      </c>
      <c r="D4081">
        <v>161752.64000000001</v>
      </c>
    </row>
    <row r="4082" spans="1:4" x14ac:dyDescent="0.25">
      <c r="A4082" s="4">
        <v>44539</v>
      </c>
      <c r="B4082" t="s">
        <v>12</v>
      </c>
      <c r="C4082" t="s">
        <v>2449</v>
      </c>
      <c r="D4082">
        <v>266650.5</v>
      </c>
    </row>
    <row r="4083" spans="1:4" x14ac:dyDescent="0.25">
      <c r="A4083" s="4">
        <v>44539</v>
      </c>
      <c r="B4083" t="s">
        <v>12</v>
      </c>
      <c r="C4083" t="s">
        <v>2021</v>
      </c>
      <c r="D4083">
        <v>-37.14</v>
      </c>
    </row>
    <row r="4084" spans="1:4" x14ac:dyDescent="0.25">
      <c r="A4084" s="4">
        <v>44539</v>
      </c>
      <c r="B4084" t="s">
        <v>12</v>
      </c>
      <c r="C4084" t="s">
        <v>19</v>
      </c>
      <c r="D4084">
        <v>-495.09</v>
      </c>
    </row>
    <row r="4085" spans="1:4" x14ac:dyDescent="0.25">
      <c r="A4085" s="4">
        <v>44539</v>
      </c>
      <c r="B4085" t="s">
        <v>12</v>
      </c>
      <c r="C4085" t="s">
        <v>20</v>
      </c>
      <c r="D4085">
        <v>-24754.57</v>
      </c>
    </row>
    <row r="4086" spans="1:4" x14ac:dyDescent="0.25">
      <c r="A4086" s="4">
        <v>44539</v>
      </c>
      <c r="B4086" t="s">
        <v>12</v>
      </c>
      <c r="C4086" t="s">
        <v>21</v>
      </c>
      <c r="D4086">
        <v>-705.5</v>
      </c>
    </row>
    <row r="4087" spans="1:4" x14ac:dyDescent="0.25">
      <c r="A4087" s="4">
        <v>44540</v>
      </c>
      <c r="B4087" t="s">
        <v>12</v>
      </c>
      <c r="C4087" t="s">
        <v>2463</v>
      </c>
      <c r="D4087">
        <v>0.25</v>
      </c>
    </row>
    <row r="4088" spans="1:4" x14ac:dyDescent="0.25">
      <c r="A4088" s="4">
        <v>44540</v>
      </c>
      <c r="B4088" t="s">
        <v>12</v>
      </c>
      <c r="C4088" t="s">
        <v>2465</v>
      </c>
      <c r="D4088">
        <v>0.09</v>
      </c>
    </row>
    <row r="4089" spans="1:4" x14ac:dyDescent="0.25">
      <c r="A4089" s="4">
        <v>44540</v>
      </c>
      <c r="B4089" t="s">
        <v>12</v>
      </c>
      <c r="C4089" t="s">
        <v>23</v>
      </c>
      <c r="D4089">
        <v>-1476487.83</v>
      </c>
    </row>
    <row r="4090" spans="1:4" x14ac:dyDescent="0.25">
      <c r="A4090" s="4">
        <v>44540</v>
      </c>
      <c r="B4090" t="s">
        <v>12</v>
      </c>
      <c r="C4090" t="s">
        <v>15</v>
      </c>
      <c r="D4090">
        <v>-1053149.31</v>
      </c>
    </row>
    <row r="4091" spans="1:4" x14ac:dyDescent="0.25">
      <c r="A4091" s="4">
        <v>44540</v>
      </c>
      <c r="B4091" t="s">
        <v>12</v>
      </c>
      <c r="C4091" t="s">
        <v>2432</v>
      </c>
      <c r="D4091">
        <v>-1929.74</v>
      </c>
    </row>
    <row r="4092" spans="1:4" x14ac:dyDescent="0.25">
      <c r="A4092" s="4">
        <v>44540</v>
      </c>
      <c r="B4092" t="s">
        <v>12</v>
      </c>
      <c r="C4092" t="s">
        <v>2433</v>
      </c>
      <c r="D4092">
        <v>-32.520000000000003</v>
      </c>
    </row>
    <row r="4093" spans="1:4" x14ac:dyDescent="0.25">
      <c r="A4093" s="4">
        <v>44540</v>
      </c>
      <c r="B4093" t="s">
        <v>12</v>
      </c>
      <c r="C4093" t="s">
        <v>2454</v>
      </c>
      <c r="D4093">
        <v>-15.44</v>
      </c>
    </row>
    <row r="4094" spans="1:4" x14ac:dyDescent="0.25">
      <c r="A4094" s="4">
        <v>44540</v>
      </c>
      <c r="B4094" t="s">
        <v>12</v>
      </c>
      <c r="C4094" t="s">
        <v>2434</v>
      </c>
      <c r="D4094">
        <v>-671.21</v>
      </c>
    </row>
    <row r="4095" spans="1:4" x14ac:dyDescent="0.25">
      <c r="A4095" s="4">
        <v>44540</v>
      </c>
      <c r="B4095" t="s">
        <v>12</v>
      </c>
      <c r="C4095" t="s">
        <v>2435</v>
      </c>
      <c r="D4095">
        <v>-19.61</v>
      </c>
    </row>
    <row r="4096" spans="1:4" x14ac:dyDescent="0.25">
      <c r="A4096" s="4">
        <v>44540</v>
      </c>
      <c r="B4096" t="s">
        <v>12</v>
      </c>
      <c r="C4096" t="s">
        <v>838</v>
      </c>
      <c r="D4096">
        <v>-446.5</v>
      </c>
    </row>
    <row r="4097" spans="1:4" x14ac:dyDescent="0.25">
      <c r="A4097" s="4">
        <v>44540</v>
      </c>
      <c r="B4097" t="s">
        <v>12</v>
      </c>
      <c r="C4097" t="s">
        <v>2436</v>
      </c>
      <c r="D4097">
        <v>-138.43</v>
      </c>
    </row>
    <row r="4098" spans="1:4" x14ac:dyDescent="0.25">
      <c r="A4098" s="4">
        <v>44540</v>
      </c>
      <c r="B4098" t="s">
        <v>12</v>
      </c>
      <c r="C4098" t="s">
        <v>2437</v>
      </c>
      <c r="D4098">
        <v>-5980</v>
      </c>
    </row>
    <row r="4099" spans="1:4" x14ac:dyDescent="0.25">
      <c r="A4099" s="4">
        <v>44540</v>
      </c>
      <c r="B4099" t="s">
        <v>12</v>
      </c>
      <c r="C4099" t="s">
        <v>2438</v>
      </c>
      <c r="D4099">
        <v>-661</v>
      </c>
    </row>
    <row r="4100" spans="1:4" x14ac:dyDescent="0.25">
      <c r="A4100" s="4">
        <v>44540</v>
      </c>
      <c r="B4100" t="s">
        <v>12</v>
      </c>
      <c r="C4100" t="s">
        <v>2439</v>
      </c>
      <c r="D4100">
        <v>540.82000000000005</v>
      </c>
    </row>
    <row r="4101" spans="1:4" x14ac:dyDescent="0.25">
      <c r="A4101" s="4">
        <v>44540</v>
      </c>
      <c r="B4101" t="s">
        <v>12</v>
      </c>
      <c r="C4101" t="s">
        <v>2048</v>
      </c>
      <c r="D4101">
        <v>1432.09</v>
      </c>
    </row>
    <row r="4102" spans="1:4" x14ac:dyDescent="0.25">
      <c r="A4102" s="4">
        <v>44540</v>
      </c>
      <c r="B4102" t="s">
        <v>12</v>
      </c>
      <c r="C4102" t="s">
        <v>2440</v>
      </c>
      <c r="D4102">
        <v>15397</v>
      </c>
    </row>
    <row r="4103" spans="1:4" x14ac:dyDescent="0.25">
      <c r="A4103" s="4">
        <v>44540</v>
      </c>
      <c r="B4103" t="s">
        <v>12</v>
      </c>
      <c r="C4103" t="s">
        <v>2461</v>
      </c>
      <c r="D4103">
        <v>16627.060000000001</v>
      </c>
    </row>
    <row r="4104" spans="1:4" x14ac:dyDescent="0.25">
      <c r="A4104" s="4">
        <v>44540</v>
      </c>
      <c r="B4104" t="s">
        <v>12</v>
      </c>
      <c r="C4104" t="s">
        <v>2441</v>
      </c>
      <c r="D4104">
        <v>17259.45</v>
      </c>
    </row>
    <row r="4105" spans="1:4" x14ac:dyDescent="0.25">
      <c r="A4105" s="4">
        <v>44540</v>
      </c>
      <c r="B4105" t="s">
        <v>12</v>
      </c>
      <c r="C4105" t="s">
        <v>2466</v>
      </c>
      <c r="D4105">
        <v>3962.4</v>
      </c>
    </row>
    <row r="4106" spans="1:4" x14ac:dyDescent="0.25">
      <c r="A4106" s="4">
        <v>44540</v>
      </c>
      <c r="B4106" t="s">
        <v>12</v>
      </c>
      <c r="C4106" t="s">
        <v>2445</v>
      </c>
      <c r="D4106">
        <v>31102.080000000002</v>
      </c>
    </row>
    <row r="4107" spans="1:4" x14ac:dyDescent="0.25">
      <c r="A4107" s="4">
        <v>44540</v>
      </c>
      <c r="B4107" t="s">
        <v>12</v>
      </c>
      <c r="C4107" t="s">
        <v>2446</v>
      </c>
      <c r="D4107">
        <v>177373.95</v>
      </c>
    </row>
    <row r="4108" spans="1:4" x14ac:dyDescent="0.25">
      <c r="A4108" s="4">
        <v>44540</v>
      </c>
      <c r="B4108" t="s">
        <v>12</v>
      </c>
      <c r="C4108" t="s">
        <v>2462</v>
      </c>
      <c r="D4108">
        <v>73271.56</v>
      </c>
    </row>
    <row r="4109" spans="1:4" x14ac:dyDescent="0.25">
      <c r="A4109" s="4">
        <v>44540</v>
      </c>
      <c r="B4109" t="s">
        <v>12</v>
      </c>
      <c r="C4109" t="s">
        <v>2448</v>
      </c>
      <c r="D4109">
        <v>35131.949999999997</v>
      </c>
    </row>
    <row r="4110" spans="1:4" x14ac:dyDescent="0.25">
      <c r="A4110" s="4">
        <v>44540</v>
      </c>
      <c r="B4110" t="s">
        <v>12</v>
      </c>
      <c r="C4110" t="s">
        <v>2464</v>
      </c>
      <c r="D4110">
        <v>161752.64000000001</v>
      </c>
    </row>
    <row r="4111" spans="1:4" x14ac:dyDescent="0.25">
      <c r="A4111" s="4">
        <v>44540</v>
      </c>
      <c r="B4111" t="s">
        <v>12</v>
      </c>
      <c r="C4111" t="s">
        <v>2449</v>
      </c>
      <c r="D4111">
        <v>266650.5</v>
      </c>
    </row>
    <row r="4112" spans="1:4" x14ac:dyDescent="0.25">
      <c r="A4112" s="4">
        <v>44540</v>
      </c>
      <c r="B4112" t="s">
        <v>12</v>
      </c>
      <c r="C4112" t="s">
        <v>2021</v>
      </c>
      <c r="D4112">
        <v>-42.54</v>
      </c>
    </row>
    <row r="4113" spans="1:4" x14ac:dyDescent="0.25">
      <c r="A4113" s="4">
        <v>44540</v>
      </c>
      <c r="B4113" t="s">
        <v>12</v>
      </c>
      <c r="C4113" t="s">
        <v>19</v>
      </c>
      <c r="D4113">
        <v>-567.19000000000005</v>
      </c>
    </row>
    <row r="4114" spans="1:4" x14ac:dyDescent="0.25">
      <c r="A4114" s="4">
        <v>44540</v>
      </c>
      <c r="B4114" t="s">
        <v>12</v>
      </c>
      <c r="C4114" t="s">
        <v>20</v>
      </c>
      <c r="D4114">
        <v>-28359.57</v>
      </c>
    </row>
    <row r="4115" spans="1:4" x14ac:dyDescent="0.25">
      <c r="A4115" s="4">
        <v>44540</v>
      </c>
      <c r="B4115" t="s">
        <v>12</v>
      </c>
      <c r="C4115" t="s">
        <v>21</v>
      </c>
      <c r="D4115">
        <v>-808.25</v>
      </c>
    </row>
    <row r="4116" spans="1:4" x14ac:dyDescent="0.25">
      <c r="A4116" s="4">
        <v>44543</v>
      </c>
      <c r="B4116" t="s">
        <v>12</v>
      </c>
      <c r="C4116" t="s">
        <v>2465</v>
      </c>
      <c r="D4116">
        <v>0.09</v>
      </c>
    </row>
    <row r="4117" spans="1:4" x14ac:dyDescent="0.25">
      <c r="A4117" s="4">
        <v>44543</v>
      </c>
      <c r="B4117" t="s">
        <v>12</v>
      </c>
      <c r="C4117" t="s">
        <v>2467</v>
      </c>
      <c r="D4117">
        <v>0.76</v>
      </c>
    </row>
    <row r="4118" spans="1:4" x14ac:dyDescent="0.25">
      <c r="A4118" s="4">
        <v>44543</v>
      </c>
      <c r="B4118" t="s">
        <v>12</v>
      </c>
      <c r="C4118" t="s">
        <v>23</v>
      </c>
      <c r="D4118">
        <v>-1053149.31</v>
      </c>
    </row>
    <row r="4119" spans="1:4" x14ac:dyDescent="0.25">
      <c r="A4119" s="4">
        <v>44543</v>
      </c>
      <c r="B4119" t="s">
        <v>12</v>
      </c>
      <c r="C4119" t="s">
        <v>15</v>
      </c>
      <c r="D4119">
        <v>-12336.7</v>
      </c>
    </row>
    <row r="4120" spans="1:4" x14ac:dyDescent="0.25">
      <c r="A4120" s="4">
        <v>44543</v>
      </c>
      <c r="B4120" t="s">
        <v>12</v>
      </c>
      <c r="C4120" t="s">
        <v>2432</v>
      </c>
      <c r="D4120">
        <v>-1929.74</v>
      </c>
    </row>
    <row r="4121" spans="1:4" x14ac:dyDescent="0.25">
      <c r="A4121" s="4">
        <v>44543</v>
      </c>
      <c r="B4121" t="s">
        <v>12</v>
      </c>
      <c r="C4121" t="s">
        <v>2433</v>
      </c>
      <c r="D4121">
        <v>-32.520000000000003</v>
      </c>
    </row>
    <row r="4122" spans="1:4" x14ac:dyDescent="0.25">
      <c r="A4122" s="4">
        <v>44543</v>
      </c>
      <c r="B4122" t="s">
        <v>12</v>
      </c>
      <c r="C4122" t="s">
        <v>2454</v>
      </c>
      <c r="D4122">
        <v>-17.37</v>
      </c>
    </row>
    <row r="4123" spans="1:4" x14ac:dyDescent="0.25">
      <c r="A4123" s="4">
        <v>44543</v>
      </c>
      <c r="B4123" t="s">
        <v>12</v>
      </c>
      <c r="C4123" t="s">
        <v>2434</v>
      </c>
      <c r="D4123">
        <v>-755.12</v>
      </c>
    </row>
    <row r="4124" spans="1:4" x14ac:dyDescent="0.25">
      <c r="A4124" s="4">
        <v>44543</v>
      </c>
      <c r="B4124" t="s">
        <v>12</v>
      </c>
      <c r="C4124" t="s">
        <v>2435</v>
      </c>
      <c r="D4124">
        <v>-22.06</v>
      </c>
    </row>
    <row r="4125" spans="1:4" x14ac:dyDescent="0.25">
      <c r="A4125" s="4">
        <v>44543</v>
      </c>
      <c r="B4125" t="s">
        <v>12</v>
      </c>
      <c r="C4125" t="s">
        <v>838</v>
      </c>
      <c r="D4125">
        <v>-446.5</v>
      </c>
    </row>
    <row r="4126" spans="1:4" x14ac:dyDescent="0.25">
      <c r="A4126" s="4">
        <v>44543</v>
      </c>
      <c r="B4126" t="s">
        <v>12</v>
      </c>
      <c r="C4126" t="s">
        <v>2436</v>
      </c>
      <c r="D4126">
        <v>-155.74</v>
      </c>
    </row>
    <row r="4127" spans="1:4" x14ac:dyDescent="0.25">
      <c r="A4127" s="4">
        <v>44543</v>
      </c>
      <c r="B4127" t="s">
        <v>12</v>
      </c>
      <c r="C4127" t="s">
        <v>2437</v>
      </c>
      <c r="D4127">
        <v>-5980</v>
      </c>
    </row>
    <row r="4128" spans="1:4" x14ac:dyDescent="0.25">
      <c r="A4128" s="4">
        <v>44543</v>
      </c>
      <c r="B4128" t="s">
        <v>12</v>
      </c>
      <c r="C4128" t="s">
        <v>2438</v>
      </c>
      <c r="D4128">
        <v>-661</v>
      </c>
    </row>
    <row r="4129" spans="1:4" x14ac:dyDescent="0.25">
      <c r="A4129" s="4">
        <v>44543</v>
      </c>
      <c r="B4129" t="s">
        <v>12</v>
      </c>
      <c r="C4129" t="s">
        <v>2439</v>
      </c>
      <c r="D4129">
        <v>525.79999999999995</v>
      </c>
    </row>
    <row r="4130" spans="1:4" x14ac:dyDescent="0.25">
      <c r="A4130" s="4">
        <v>44543</v>
      </c>
      <c r="B4130" t="s">
        <v>12</v>
      </c>
      <c r="C4130" t="s">
        <v>2048</v>
      </c>
      <c r="D4130">
        <v>1336.62</v>
      </c>
    </row>
    <row r="4131" spans="1:4" x14ac:dyDescent="0.25">
      <c r="A4131" s="4">
        <v>44543</v>
      </c>
      <c r="B4131" t="s">
        <v>12</v>
      </c>
      <c r="C4131" t="s">
        <v>2440</v>
      </c>
      <c r="D4131">
        <v>15397</v>
      </c>
    </row>
    <row r="4132" spans="1:4" x14ac:dyDescent="0.25">
      <c r="A4132" s="4">
        <v>44543</v>
      </c>
      <c r="B4132" t="s">
        <v>12</v>
      </c>
      <c r="C4132" t="s">
        <v>2461</v>
      </c>
      <c r="D4132">
        <v>16627.060000000001</v>
      </c>
    </row>
    <row r="4133" spans="1:4" x14ac:dyDescent="0.25">
      <c r="A4133" s="4">
        <v>44543</v>
      </c>
      <c r="B4133" t="s">
        <v>12</v>
      </c>
      <c r="C4133" t="s">
        <v>2441</v>
      </c>
      <c r="D4133">
        <v>17259.45</v>
      </c>
    </row>
    <row r="4134" spans="1:4" x14ac:dyDescent="0.25">
      <c r="A4134" s="4">
        <v>44543</v>
      </c>
      <c r="B4134" t="s">
        <v>12</v>
      </c>
      <c r="C4134" t="s">
        <v>2466</v>
      </c>
      <c r="D4134">
        <v>3962.4</v>
      </c>
    </row>
    <row r="4135" spans="1:4" x14ac:dyDescent="0.25">
      <c r="A4135" s="4">
        <v>44543</v>
      </c>
      <c r="B4135" t="s">
        <v>12</v>
      </c>
      <c r="C4135" t="s">
        <v>2445</v>
      </c>
      <c r="D4135">
        <v>31102.080000000002</v>
      </c>
    </row>
    <row r="4136" spans="1:4" x14ac:dyDescent="0.25">
      <c r="A4136" s="4">
        <v>44543</v>
      </c>
      <c r="B4136" t="s">
        <v>12</v>
      </c>
      <c r="C4136" t="s">
        <v>2462</v>
      </c>
      <c r="D4136">
        <v>73271.56</v>
      </c>
    </row>
    <row r="4137" spans="1:4" x14ac:dyDescent="0.25">
      <c r="A4137" s="4">
        <v>44543</v>
      </c>
      <c r="B4137" t="s">
        <v>12</v>
      </c>
      <c r="C4137" t="s">
        <v>2468</v>
      </c>
      <c r="D4137">
        <v>187039</v>
      </c>
    </row>
    <row r="4138" spans="1:4" x14ac:dyDescent="0.25">
      <c r="A4138" s="4">
        <v>44543</v>
      </c>
      <c r="B4138" t="s">
        <v>12</v>
      </c>
      <c r="C4138" t="s">
        <v>2448</v>
      </c>
      <c r="D4138">
        <v>35131.949999999997</v>
      </c>
    </row>
    <row r="4139" spans="1:4" x14ac:dyDescent="0.25">
      <c r="A4139" s="4">
        <v>44543</v>
      </c>
      <c r="B4139" t="s">
        <v>12</v>
      </c>
      <c r="C4139" t="s">
        <v>2464</v>
      </c>
      <c r="D4139">
        <v>161752.64000000001</v>
      </c>
    </row>
    <row r="4140" spans="1:4" x14ac:dyDescent="0.25">
      <c r="A4140" s="4">
        <v>44543</v>
      </c>
      <c r="B4140" t="s">
        <v>12</v>
      </c>
      <c r="C4140" t="s">
        <v>2021</v>
      </c>
      <c r="D4140">
        <v>-47.96</v>
      </c>
    </row>
    <row r="4141" spans="1:4" x14ac:dyDescent="0.25">
      <c r="A4141" s="4">
        <v>44543</v>
      </c>
      <c r="B4141" t="s">
        <v>12</v>
      </c>
      <c r="C4141" t="s">
        <v>19</v>
      </c>
      <c r="D4141">
        <v>-639.46</v>
      </c>
    </row>
    <row r="4142" spans="1:4" x14ac:dyDescent="0.25">
      <c r="A4142" s="4">
        <v>44543</v>
      </c>
      <c r="B4142" t="s">
        <v>12</v>
      </c>
      <c r="C4142" t="s">
        <v>20</v>
      </c>
      <c r="D4142">
        <v>-31972.84</v>
      </c>
    </row>
    <row r="4143" spans="1:4" x14ac:dyDescent="0.25">
      <c r="A4143" s="4">
        <v>44543</v>
      </c>
      <c r="B4143" t="s">
        <v>12</v>
      </c>
      <c r="C4143" t="s">
        <v>21</v>
      </c>
      <c r="D4143">
        <v>-911.23</v>
      </c>
    </row>
    <row r="4144" spans="1:4" x14ac:dyDescent="0.25">
      <c r="A4144" s="4">
        <v>44544</v>
      </c>
      <c r="B4144" t="s">
        <v>12</v>
      </c>
      <c r="C4144" t="s">
        <v>2467</v>
      </c>
      <c r="D4144">
        <v>0.76</v>
      </c>
    </row>
    <row r="4145" spans="1:4" x14ac:dyDescent="0.25">
      <c r="A4145" s="4">
        <v>44544</v>
      </c>
      <c r="B4145" t="s">
        <v>12</v>
      </c>
      <c r="C4145" t="s">
        <v>2469</v>
      </c>
      <c r="D4145">
        <v>0.76</v>
      </c>
    </row>
    <row r="4146" spans="1:4" x14ac:dyDescent="0.25">
      <c r="A4146" s="4">
        <v>44544</v>
      </c>
      <c r="B4146" t="s">
        <v>12</v>
      </c>
      <c r="C4146" t="s">
        <v>23</v>
      </c>
      <c r="D4146">
        <v>-12336.7</v>
      </c>
    </row>
    <row r="4147" spans="1:4" x14ac:dyDescent="0.25">
      <c r="A4147" s="4">
        <v>44544</v>
      </c>
      <c r="B4147" t="s">
        <v>12</v>
      </c>
      <c r="C4147" t="s">
        <v>15</v>
      </c>
      <c r="D4147">
        <v>-56542.46</v>
      </c>
    </row>
    <row r="4148" spans="1:4" x14ac:dyDescent="0.25">
      <c r="A4148" s="4">
        <v>44544</v>
      </c>
      <c r="B4148" t="s">
        <v>12</v>
      </c>
      <c r="C4148" t="s">
        <v>2432</v>
      </c>
      <c r="D4148">
        <v>-1929.74</v>
      </c>
    </row>
    <row r="4149" spans="1:4" x14ac:dyDescent="0.25">
      <c r="A4149" s="4">
        <v>44544</v>
      </c>
      <c r="B4149" t="s">
        <v>12</v>
      </c>
      <c r="C4149" t="s">
        <v>2433</v>
      </c>
      <c r="D4149">
        <v>-32.520000000000003</v>
      </c>
    </row>
    <row r="4150" spans="1:4" x14ac:dyDescent="0.25">
      <c r="A4150" s="4">
        <v>44544</v>
      </c>
      <c r="B4150" t="s">
        <v>12</v>
      </c>
      <c r="C4150" t="s">
        <v>2454</v>
      </c>
      <c r="D4150">
        <v>-19.3</v>
      </c>
    </row>
    <row r="4151" spans="1:4" x14ac:dyDescent="0.25">
      <c r="A4151" s="4">
        <v>44544</v>
      </c>
      <c r="B4151" t="s">
        <v>12</v>
      </c>
      <c r="C4151" t="s">
        <v>2434</v>
      </c>
      <c r="D4151">
        <v>-839.02</v>
      </c>
    </row>
    <row r="4152" spans="1:4" x14ac:dyDescent="0.25">
      <c r="A4152" s="4">
        <v>44544</v>
      </c>
      <c r="B4152" t="s">
        <v>12</v>
      </c>
      <c r="C4152" t="s">
        <v>2435</v>
      </c>
      <c r="D4152">
        <v>-24.51</v>
      </c>
    </row>
    <row r="4153" spans="1:4" x14ac:dyDescent="0.25">
      <c r="A4153" s="4">
        <v>44544</v>
      </c>
      <c r="B4153" t="s">
        <v>12</v>
      </c>
      <c r="C4153" t="s">
        <v>838</v>
      </c>
      <c r="D4153">
        <v>-446.5</v>
      </c>
    </row>
    <row r="4154" spans="1:4" x14ac:dyDescent="0.25">
      <c r="A4154" s="4">
        <v>44544</v>
      </c>
      <c r="B4154" t="s">
        <v>12</v>
      </c>
      <c r="C4154" t="s">
        <v>2436</v>
      </c>
      <c r="D4154">
        <v>-173.04</v>
      </c>
    </row>
    <row r="4155" spans="1:4" x14ac:dyDescent="0.25">
      <c r="A4155" s="4">
        <v>44544</v>
      </c>
      <c r="B4155" t="s">
        <v>12</v>
      </c>
      <c r="C4155" t="s">
        <v>2437</v>
      </c>
      <c r="D4155">
        <v>-5980</v>
      </c>
    </row>
    <row r="4156" spans="1:4" x14ac:dyDescent="0.25">
      <c r="A4156" s="4">
        <v>44544</v>
      </c>
      <c r="B4156" t="s">
        <v>12</v>
      </c>
      <c r="C4156" t="s">
        <v>2438</v>
      </c>
      <c r="D4156">
        <v>-661</v>
      </c>
    </row>
    <row r="4157" spans="1:4" x14ac:dyDescent="0.25">
      <c r="A4157" s="4">
        <v>44544</v>
      </c>
      <c r="B4157" t="s">
        <v>12</v>
      </c>
      <c r="C4157" t="s">
        <v>2439</v>
      </c>
      <c r="D4157">
        <v>510.77</v>
      </c>
    </row>
    <row r="4158" spans="1:4" x14ac:dyDescent="0.25">
      <c r="A4158" s="4">
        <v>44544</v>
      </c>
      <c r="B4158" t="s">
        <v>12</v>
      </c>
      <c r="C4158" t="s">
        <v>2048</v>
      </c>
      <c r="D4158">
        <v>1241.1500000000001</v>
      </c>
    </row>
    <row r="4159" spans="1:4" x14ac:dyDescent="0.25">
      <c r="A4159" s="4">
        <v>44544</v>
      </c>
      <c r="B4159" t="s">
        <v>12</v>
      </c>
      <c r="C4159" t="s">
        <v>2441</v>
      </c>
      <c r="D4159">
        <v>17259.45</v>
      </c>
    </row>
    <row r="4160" spans="1:4" x14ac:dyDescent="0.25">
      <c r="A4160" s="4">
        <v>44544</v>
      </c>
      <c r="B4160" t="s">
        <v>12</v>
      </c>
      <c r="C4160" t="s">
        <v>2466</v>
      </c>
      <c r="D4160">
        <v>3962.4</v>
      </c>
    </row>
    <row r="4161" spans="1:4" x14ac:dyDescent="0.25">
      <c r="A4161" s="4">
        <v>44544</v>
      </c>
      <c r="B4161" t="s">
        <v>12</v>
      </c>
      <c r="C4161" t="s">
        <v>2468</v>
      </c>
      <c r="D4161">
        <v>187039</v>
      </c>
    </row>
    <row r="4162" spans="1:4" x14ac:dyDescent="0.25">
      <c r="A4162" s="4">
        <v>44544</v>
      </c>
      <c r="B4162" t="s">
        <v>12</v>
      </c>
      <c r="C4162" t="s">
        <v>2464</v>
      </c>
      <c r="D4162">
        <v>161752.64000000001</v>
      </c>
    </row>
    <row r="4163" spans="1:4" x14ac:dyDescent="0.25">
      <c r="A4163" s="4">
        <v>44544</v>
      </c>
      <c r="B4163" t="s">
        <v>12</v>
      </c>
      <c r="C4163" t="s">
        <v>2021</v>
      </c>
      <c r="D4163">
        <v>-53.36</v>
      </c>
    </row>
    <row r="4164" spans="1:4" x14ac:dyDescent="0.25">
      <c r="A4164" s="4">
        <v>44544</v>
      </c>
      <c r="B4164" t="s">
        <v>12</v>
      </c>
      <c r="C4164" t="s">
        <v>19</v>
      </c>
      <c r="D4164">
        <v>-711.35</v>
      </c>
    </row>
    <row r="4165" spans="1:4" x14ac:dyDescent="0.25">
      <c r="A4165" s="4">
        <v>44544</v>
      </c>
      <c r="B4165" t="s">
        <v>12</v>
      </c>
      <c r="C4165" t="s">
        <v>20</v>
      </c>
      <c r="D4165">
        <v>-35567.49</v>
      </c>
    </row>
    <row r="4166" spans="1:4" x14ac:dyDescent="0.25">
      <c r="A4166" s="4">
        <v>44544</v>
      </c>
      <c r="B4166" t="s">
        <v>12</v>
      </c>
      <c r="C4166" t="s">
        <v>21</v>
      </c>
      <c r="D4166">
        <v>-1013.67</v>
      </c>
    </row>
    <row r="4167" spans="1:4" x14ac:dyDescent="0.25">
      <c r="A4167" s="4">
        <v>44545</v>
      </c>
      <c r="B4167" t="s">
        <v>12</v>
      </c>
      <c r="C4167" t="s">
        <v>2469</v>
      </c>
      <c r="D4167">
        <v>0.76</v>
      </c>
    </row>
    <row r="4168" spans="1:4" x14ac:dyDescent="0.25">
      <c r="A4168" s="4">
        <v>44545</v>
      </c>
      <c r="B4168" t="s">
        <v>12</v>
      </c>
      <c r="C4168" t="s">
        <v>23</v>
      </c>
      <c r="D4168">
        <v>-56542.46</v>
      </c>
    </row>
    <row r="4169" spans="1:4" x14ac:dyDescent="0.25">
      <c r="A4169" s="4">
        <v>44545</v>
      </c>
      <c r="B4169" t="s">
        <v>12</v>
      </c>
      <c r="C4169" t="s">
        <v>2432</v>
      </c>
      <c r="D4169">
        <v>-1929.74</v>
      </c>
    </row>
    <row r="4170" spans="1:4" x14ac:dyDescent="0.25">
      <c r="A4170" s="4">
        <v>44545</v>
      </c>
      <c r="B4170" t="s">
        <v>12</v>
      </c>
      <c r="C4170" t="s">
        <v>2433</v>
      </c>
      <c r="D4170">
        <v>-32.520000000000003</v>
      </c>
    </row>
    <row r="4171" spans="1:4" x14ac:dyDescent="0.25">
      <c r="A4171" s="4">
        <v>44545</v>
      </c>
      <c r="B4171" t="s">
        <v>12</v>
      </c>
      <c r="C4171" t="s">
        <v>2454</v>
      </c>
      <c r="D4171">
        <v>-21.23</v>
      </c>
    </row>
    <row r="4172" spans="1:4" x14ac:dyDescent="0.25">
      <c r="A4172" s="4">
        <v>44545</v>
      </c>
      <c r="B4172" t="s">
        <v>12</v>
      </c>
      <c r="C4172" t="s">
        <v>2434</v>
      </c>
      <c r="D4172">
        <v>-922.92</v>
      </c>
    </row>
    <row r="4173" spans="1:4" x14ac:dyDescent="0.25">
      <c r="A4173" s="4">
        <v>44545</v>
      </c>
      <c r="B4173" t="s">
        <v>12</v>
      </c>
      <c r="C4173" t="s">
        <v>2435</v>
      </c>
      <c r="D4173">
        <v>-26.96</v>
      </c>
    </row>
    <row r="4174" spans="1:4" x14ac:dyDescent="0.25">
      <c r="A4174" s="4">
        <v>44545</v>
      </c>
      <c r="B4174" t="s">
        <v>12</v>
      </c>
      <c r="C4174" t="s">
        <v>838</v>
      </c>
      <c r="D4174">
        <v>-446.5</v>
      </c>
    </row>
    <row r="4175" spans="1:4" x14ac:dyDescent="0.25">
      <c r="A4175" s="4">
        <v>44545</v>
      </c>
      <c r="B4175" t="s">
        <v>12</v>
      </c>
      <c r="C4175" t="s">
        <v>2436</v>
      </c>
      <c r="D4175">
        <v>-190.35</v>
      </c>
    </row>
    <row r="4176" spans="1:4" x14ac:dyDescent="0.25">
      <c r="A4176" s="4">
        <v>44545</v>
      </c>
      <c r="B4176" t="s">
        <v>12</v>
      </c>
      <c r="C4176" t="s">
        <v>2437</v>
      </c>
      <c r="D4176">
        <v>-5980</v>
      </c>
    </row>
    <row r="4177" spans="1:4" x14ac:dyDescent="0.25">
      <c r="A4177" s="4">
        <v>44545</v>
      </c>
      <c r="B4177" t="s">
        <v>12</v>
      </c>
      <c r="C4177" t="s">
        <v>2439</v>
      </c>
      <c r="D4177">
        <v>495.75</v>
      </c>
    </row>
    <row r="4178" spans="1:4" x14ac:dyDescent="0.25">
      <c r="A4178" s="4">
        <v>44545</v>
      </c>
      <c r="B4178" t="s">
        <v>12</v>
      </c>
      <c r="C4178" t="s">
        <v>2048</v>
      </c>
      <c r="D4178">
        <v>1145.67</v>
      </c>
    </row>
    <row r="4179" spans="1:4" x14ac:dyDescent="0.25">
      <c r="A4179" s="4">
        <v>44545</v>
      </c>
      <c r="B4179" t="s">
        <v>12</v>
      </c>
      <c r="C4179" t="s">
        <v>2441</v>
      </c>
      <c r="D4179">
        <v>17259.45</v>
      </c>
    </row>
    <row r="4180" spans="1:4" x14ac:dyDescent="0.25">
      <c r="A4180" s="4">
        <v>44545</v>
      </c>
      <c r="B4180" t="s">
        <v>12</v>
      </c>
      <c r="C4180" t="s">
        <v>2466</v>
      </c>
      <c r="D4180">
        <v>3962.4</v>
      </c>
    </row>
    <row r="4181" spans="1:4" x14ac:dyDescent="0.25">
      <c r="A4181" s="4">
        <v>44545</v>
      </c>
      <c r="B4181" t="s">
        <v>12</v>
      </c>
      <c r="C4181" t="s">
        <v>2468</v>
      </c>
      <c r="D4181">
        <v>187039</v>
      </c>
    </row>
    <row r="4182" spans="1:4" x14ac:dyDescent="0.25">
      <c r="A4182" s="4">
        <v>44545</v>
      </c>
      <c r="B4182" t="s">
        <v>12</v>
      </c>
      <c r="C4182" t="s">
        <v>2021</v>
      </c>
      <c r="D4182">
        <v>-58.76</v>
      </c>
    </row>
    <row r="4183" spans="1:4" x14ac:dyDescent="0.25">
      <c r="A4183" s="4">
        <v>44545</v>
      </c>
      <c r="B4183" t="s">
        <v>12</v>
      </c>
      <c r="C4183" t="s">
        <v>19</v>
      </c>
      <c r="D4183">
        <v>-783.39</v>
      </c>
    </row>
    <row r="4184" spans="1:4" x14ac:dyDescent="0.25">
      <c r="A4184" s="4">
        <v>44545</v>
      </c>
      <c r="B4184" t="s">
        <v>12</v>
      </c>
      <c r="C4184" t="s">
        <v>20</v>
      </c>
      <c r="D4184">
        <v>-39169.39</v>
      </c>
    </row>
    <row r="4185" spans="1:4" x14ac:dyDescent="0.25">
      <c r="A4185" s="4">
        <v>44545</v>
      </c>
      <c r="B4185" t="s">
        <v>12</v>
      </c>
      <c r="C4185" t="s">
        <v>21</v>
      </c>
      <c r="D4185">
        <v>-1116.33</v>
      </c>
    </row>
    <row r="4186" spans="1:4" x14ac:dyDescent="0.25">
      <c r="A4186" s="4">
        <v>44546</v>
      </c>
      <c r="B4186" t="s">
        <v>12</v>
      </c>
      <c r="C4186" t="s">
        <v>2470</v>
      </c>
      <c r="D4186">
        <v>0.63</v>
      </c>
    </row>
    <row r="4187" spans="1:4" x14ac:dyDescent="0.25">
      <c r="A4187" s="4">
        <v>44546</v>
      </c>
      <c r="B4187" t="s">
        <v>12</v>
      </c>
      <c r="C4187" t="s">
        <v>2432</v>
      </c>
      <c r="D4187">
        <v>-1929.74</v>
      </c>
    </row>
    <row r="4188" spans="1:4" x14ac:dyDescent="0.25">
      <c r="A4188" s="4">
        <v>44546</v>
      </c>
      <c r="B4188" t="s">
        <v>12</v>
      </c>
      <c r="C4188" t="s">
        <v>2433</v>
      </c>
      <c r="D4188">
        <v>-32.520000000000003</v>
      </c>
    </row>
    <row r="4189" spans="1:4" x14ac:dyDescent="0.25">
      <c r="A4189" s="4">
        <v>44546</v>
      </c>
      <c r="B4189" t="s">
        <v>12</v>
      </c>
      <c r="C4189" t="s">
        <v>2454</v>
      </c>
      <c r="D4189">
        <v>-23.17</v>
      </c>
    </row>
    <row r="4190" spans="1:4" x14ac:dyDescent="0.25">
      <c r="A4190" s="4">
        <v>44546</v>
      </c>
      <c r="B4190" t="s">
        <v>12</v>
      </c>
      <c r="C4190" t="s">
        <v>2434</v>
      </c>
      <c r="D4190">
        <v>-1006.82</v>
      </c>
    </row>
    <row r="4191" spans="1:4" x14ac:dyDescent="0.25">
      <c r="A4191" s="4">
        <v>44546</v>
      </c>
      <c r="B4191" t="s">
        <v>12</v>
      </c>
      <c r="C4191" t="s">
        <v>2435</v>
      </c>
      <c r="D4191">
        <v>-29.42</v>
      </c>
    </row>
    <row r="4192" spans="1:4" x14ac:dyDescent="0.25">
      <c r="A4192" s="4">
        <v>44546</v>
      </c>
      <c r="B4192" t="s">
        <v>12</v>
      </c>
      <c r="C4192" t="s">
        <v>838</v>
      </c>
      <c r="D4192">
        <v>-446.5</v>
      </c>
    </row>
    <row r="4193" spans="1:4" x14ac:dyDescent="0.25">
      <c r="A4193" s="4">
        <v>44546</v>
      </c>
      <c r="B4193" t="s">
        <v>12</v>
      </c>
      <c r="C4193" t="s">
        <v>2436</v>
      </c>
      <c r="D4193">
        <v>-207.65</v>
      </c>
    </row>
    <row r="4194" spans="1:4" x14ac:dyDescent="0.25">
      <c r="A4194" s="4">
        <v>44546</v>
      </c>
      <c r="B4194" t="s">
        <v>12</v>
      </c>
      <c r="C4194" t="s">
        <v>2437</v>
      </c>
      <c r="D4194">
        <v>-5980</v>
      </c>
    </row>
    <row r="4195" spans="1:4" x14ac:dyDescent="0.25">
      <c r="A4195" s="4">
        <v>44546</v>
      </c>
      <c r="B4195" t="s">
        <v>12</v>
      </c>
      <c r="C4195" t="s">
        <v>2439</v>
      </c>
      <c r="D4195">
        <v>480.73</v>
      </c>
    </row>
    <row r="4196" spans="1:4" x14ac:dyDescent="0.25">
      <c r="A4196" s="4">
        <v>44546</v>
      </c>
      <c r="B4196" t="s">
        <v>12</v>
      </c>
      <c r="C4196" t="s">
        <v>2048</v>
      </c>
      <c r="D4196">
        <v>1050.2</v>
      </c>
    </row>
    <row r="4197" spans="1:4" x14ac:dyDescent="0.25">
      <c r="A4197" s="4">
        <v>44546</v>
      </c>
      <c r="B4197" t="s">
        <v>12</v>
      </c>
      <c r="C4197" t="s">
        <v>2441</v>
      </c>
      <c r="D4197">
        <v>17259.45</v>
      </c>
    </row>
    <row r="4198" spans="1:4" x14ac:dyDescent="0.25">
      <c r="A4198" s="4">
        <v>44546</v>
      </c>
      <c r="B4198" t="s">
        <v>12</v>
      </c>
      <c r="C4198" t="s">
        <v>2468</v>
      </c>
      <c r="D4198">
        <v>187039</v>
      </c>
    </row>
    <row r="4199" spans="1:4" x14ac:dyDescent="0.25">
      <c r="A4199" s="4">
        <v>44546</v>
      </c>
      <c r="B4199" t="s">
        <v>12</v>
      </c>
      <c r="C4199" t="s">
        <v>2021</v>
      </c>
      <c r="D4199">
        <v>-64.180000000000007</v>
      </c>
    </row>
    <row r="4200" spans="1:4" x14ac:dyDescent="0.25">
      <c r="A4200" s="4">
        <v>44546</v>
      </c>
      <c r="B4200" t="s">
        <v>12</v>
      </c>
      <c r="C4200" t="s">
        <v>19</v>
      </c>
      <c r="D4200">
        <v>-855.6</v>
      </c>
    </row>
    <row r="4201" spans="1:4" x14ac:dyDescent="0.25">
      <c r="A4201" s="4">
        <v>44546</v>
      </c>
      <c r="B4201" t="s">
        <v>12</v>
      </c>
      <c r="C4201" t="s">
        <v>20</v>
      </c>
      <c r="D4201">
        <v>-42779.7</v>
      </c>
    </row>
    <row r="4202" spans="1:4" x14ac:dyDescent="0.25">
      <c r="A4202" s="4">
        <v>44546</v>
      </c>
      <c r="B4202" t="s">
        <v>12</v>
      </c>
      <c r="C4202" t="s">
        <v>21</v>
      </c>
      <c r="D4202">
        <v>-1219.22</v>
      </c>
    </row>
    <row r="4203" spans="1:4" x14ac:dyDescent="0.25">
      <c r="A4203" s="4">
        <v>44546</v>
      </c>
      <c r="B4203" t="s">
        <v>12</v>
      </c>
      <c r="C4203" t="s">
        <v>2227</v>
      </c>
      <c r="D4203">
        <v>964204.69</v>
      </c>
    </row>
    <row r="4204" spans="1:4" x14ac:dyDescent="0.25">
      <c r="A4204" s="4">
        <v>44547</v>
      </c>
      <c r="B4204" t="s">
        <v>12</v>
      </c>
      <c r="C4204" t="s">
        <v>2470</v>
      </c>
      <c r="D4204">
        <v>0.63</v>
      </c>
    </row>
    <row r="4205" spans="1:4" x14ac:dyDescent="0.25">
      <c r="A4205" s="4">
        <v>44547</v>
      </c>
      <c r="B4205" t="s">
        <v>12</v>
      </c>
      <c r="C4205" t="s">
        <v>2471</v>
      </c>
      <c r="D4205">
        <v>0.35</v>
      </c>
    </row>
    <row r="4206" spans="1:4" x14ac:dyDescent="0.25">
      <c r="A4206" s="4">
        <v>44547</v>
      </c>
      <c r="B4206" t="s">
        <v>12</v>
      </c>
      <c r="C4206" t="s">
        <v>2432</v>
      </c>
      <c r="D4206">
        <v>-1929.74</v>
      </c>
    </row>
    <row r="4207" spans="1:4" x14ac:dyDescent="0.25">
      <c r="A4207" s="4">
        <v>44547</v>
      </c>
      <c r="B4207" t="s">
        <v>12</v>
      </c>
      <c r="C4207" t="s">
        <v>2433</v>
      </c>
      <c r="D4207">
        <v>-32.520000000000003</v>
      </c>
    </row>
    <row r="4208" spans="1:4" x14ac:dyDescent="0.25">
      <c r="A4208" s="4">
        <v>44547</v>
      </c>
      <c r="B4208" t="s">
        <v>12</v>
      </c>
      <c r="C4208" t="s">
        <v>2454</v>
      </c>
      <c r="D4208">
        <v>-25.1</v>
      </c>
    </row>
    <row r="4209" spans="1:4" x14ac:dyDescent="0.25">
      <c r="A4209" s="4">
        <v>44547</v>
      </c>
      <c r="B4209" t="s">
        <v>12</v>
      </c>
      <c r="C4209" t="s">
        <v>2434</v>
      </c>
      <c r="D4209">
        <v>-1090.72</v>
      </c>
    </row>
    <row r="4210" spans="1:4" x14ac:dyDescent="0.25">
      <c r="A4210" s="4">
        <v>44547</v>
      </c>
      <c r="B4210" t="s">
        <v>12</v>
      </c>
      <c r="C4210" t="s">
        <v>2435</v>
      </c>
      <c r="D4210">
        <v>-31.87</v>
      </c>
    </row>
    <row r="4211" spans="1:4" x14ac:dyDescent="0.25">
      <c r="A4211" s="4">
        <v>44547</v>
      </c>
      <c r="B4211" t="s">
        <v>12</v>
      </c>
      <c r="C4211" t="s">
        <v>838</v>
      </c>
      <c r="D4211">
        <v>-446.5</v>
      </c>
    </row>
    <row r="4212" spans="1:4" x14ac:dyDescent="0.25">
      <c r="A4212" s="4">
        <v>44547</v>
      </c>
      <c r="B4212" t="s">
        <v>12</v>
      </c>
      <c r="C4212" t="s">
        <v>2436</v>
      </c>
      <c r="D4212">
        <v>-224.96</v>
      </c>
    </row>
    <row r="4213" spans="1:4" x14ac:dyDescent="0.25">
      <c r="A4213" s="4">
        <v>44547</v>
      </c>
      <c r="B4213" t="s">
        <v>12</v>
      </c>
      <c r="C4213" t="s">
        <v>2437</v>
      </c>
      <c r="D4213">
        <v>-5980</v>
      </c>
    </row>
    <row r="4214" spans="1:4" x14ac:dyDescent="0.25">
      <c r="A4214" s="4">
        <v>44547</v>
      </c>
      <c r="B4214" t="s">
        <v>12</v>
      </c>
      <c r="C4214" t="s">
        <v>2439</v>
      </c>
      <c r="D4214">
        <v>465.7</v>
      </c>
    </row>
    <row r="4215" spans="1:4" x14ac:dyDescent="0.25">
      <c r="A4215" s="4">
        <v>44547</v>
      </c>
      <c r="B4215" t="s">
        <v>12</v>
      </c>
      <c r="C4215" t="s">
        <v>2048</v>
      </c>
      <c r="D4215">
        <v>954.73</v>
      </c>
    </row>
    <row r="4216" spans="1:4" x14ac:dyDescent="0.25">
      <c r="A4216" s="4">
        <v>44547</v>
      </c>
      <c r="B4216" t="s">
        <v>12</v>
      </c>
      <c r="C4216" t="s">
        <v>2441</v>
      </c>
      <c r="D4216">
        <v>17259.45</v>
      </c>
    </row>
    <row r="4217" spans="1:4" x14ac:dyDescent="0.25">
      <c r="A4217" s="4">
        <v>44547</v>
      </c>
      <c r="B4217" t="s">
        <v>12</v>
      </c>
      <c r="C4217" t="s">
        <v>2472</v>
      </c>
      <c r="D4217">
        <v>25710.49</v>
      </c>
    </row>
    <row r="4218" spans="1:4" x14ac:dyDescent="0.25">
      <c r="A4218" s="4">
        <v>44547</v>
      </c>
      <c r="B4218" t="s">
        <v>12</v>
      </c>
      <c r="C4218" t="s">
        <v>2021</v>
      </c>
      <c r="D4218">
        <v>-69.599999999999994</v>
      </c>
    </row>
    <row r="4219" spans="1:4" x14ac:dyDescent="0.25">
      <c r="A4219" s="4">
        <v>44547</v>
      </c>
      <c r="B4219" t="s">
        <v>12</v>
      </c>
      <c r="C4219" t="s">
        <v>19</v>
      </c>
      <c r="D4219">
        <v>-927.95</v>
      </c>
    </row>
    <row r="4220" spans="1:4" x14ac:dyDescent="0.25">
      <c r="A4220" s="4">
        <v>44547</v>
      </c>
      <c r="B4220" t="s">
        <v>12</v>
      </c>
      <c r="C4220" t="s">
        <v>20</v>
      </c>
      <c r="D4220">
        <v>-46397.279999999999</v>
      </c>
    </row>
    <row r="4221" spans="1:4" x14ac:dyDescent="0.25">
      <c r="A4221" s="4">
        <v>44547</v>
      </c>
      <c r="B4221" t="s">
        <v>12</v>
      </c>
      <c r="C4221" t="s">
        <v>21</v>
      </c>
      <c r="D4221">
        <v>-1322.33</v>
      </c>
    </row>
    <row r="4222" spans="1:4" x14ac:dyDescent="0.25">
      <c r="A4222" s="4">
        <v>44547</v>
      </c>
      <c r="B4222" t="s">
        <v>12</v>
      </c>
      <c r="C4222" t="s">
        <v>2228</v>
      </c>
      <c r="D4222">
        <v>964204.69</v>
      </c>
    </row>
    <row r="4223" spans="1:4" x14ac:dyDescent="0.25">
      <c r="A4223" s="4">
        <v>44547</v>
      </c>
      <c r="B4223" t="s">
        <v>12</v>
      </c>
      <c r="C4223" t="s">
        <v>2227</v>
      </c>
      <c r="D4223">
        <v>1878135.84</v>
      </c>
    </row>
    <row r="4224" spans="1:4" x14ac:dyDescent="0.25">
      <c r="A4224" s="4">
        <v>44550</v>
      </c>
      <c r="B4224" t="s">
        <v>12</v>
      </c>
      <c r="C4224" t="s">
        <v>2471</v>
      </c>
      <c r="D4224">
        <v>0.35</v>
      </c>
    </row>
    <row r="4225" spans="1:4" x14ac:dyDescent="0.25">
      <c r="A4225" s="4">
        <v>44550</v>
      </c>
      <c r="B4225" t="s">
        <v>12</v>
      </c>
      <c r="C4225" t="s">
        <v>2473</v>
      </c>
      <c r="D4225">
        <v>0.01</v>
      </c>
    </row>
    <row r="4226" spans="1:4" x14ac:dyDescent="0.25">
      <c r="A4226" s="4">
        <v>44550</v>
      </c>
      <c r="B4226" t="s">
        <v>12</v>
      </c>
      <c r="C4226" t="s">
        <v>836</v>
      </c>
      <c r="D4226">
        <v>23.72</v>
      </c>
    </row>
    <row r="4227" spans="1:4" x14ac:dyDescent="0.25">
      <c r="A4227" s="4">
        <v>44550</v>
      </c>
      <c r="B4227" t="s">
        <v>12</v>
      </c>
      <c r="C4227" t="s">
        <v>2433</v>
      </c>
      <c r="D4227">
        <v>-59.59</v>
      </c>
    </row>
    <row r="4228" spans="1:4" x14ac:dyDescent="0.25">
      <c r="A4228" s="4">
        <v>44550</v>
      </c>
      <c r="B4228" t="s">
        <v>12</v>
      </c>
      <c r="C4228" t="s">
        <v>2454</v>
      </c>
      <c r="D4228">
        <v>-27.03</v>
      </c>
    </row>
    <row r="4229" spans="1:4" x14ac:dyDescent="0.25">
      <c r="A4229" s="4">
        <v>44550</v>
      </c>
      <c r="B4229" t="s">
        <v>12</v>
      </c>
      <c r="C4229" t="s">
        <v>2434</v>
      </c>
      <c r="D4229">
        <v>-1174.6199999999999</v>
      </c>
    </row>
    <row r="4230" spans="1:4" x14ac:dyDescent="0.25">
      <c r="A4230" s="4">
        <v>44550</v>
      </c>
      <c r="B4230" t="s">
        <v>12</v>
      </c>
      <c r="C4230" t="s">
        <v>2435</v>
      </c>
      <c r="D4230">
        <v>-34.32</v>
      </c>
    </row>
    <row r="4231" spans="1:4" x14ac:dyDescent="0.25">
      <c r="A4231" s="4">
        <v>44550</v>
      </c>
      <c r="B4231" t="s">
        <v>12</v>
      </c>
      <c r="C4231" t="s">
        <v>838</v>
      </c>
      <c r="D4231">
        <v>-446.5</v>
      </c>
    </row>
    <row r="4232" spans="1:4" x14ac:dyDescent="0.25">
      <c r="A4232" s="4">
        <v>44550</v>
      </c>
      <c r="B4232" t="s">
        <v>12</v>
      </c>
      <c r="C4232" t="s">
        <v>2436</v>
      </c>
      <c r="D4232">
        <v>-242.26</v>
      </c>
    </row>
    <row r="4233" spans="1:4" x14ac:dyDescent="0.25">
      <c r="A4233" s="4">
        <v>44550</v>
      </c>
      <c r="B4233" t="s">
        <v>12</v>
      </c>
      <c r="C4233" t="s">
        <v>2437</v>
      </c>
      <c r="D4233">
        <v>-5980</v>
      </c>
    </row>
    <row r="4234" spans="1:4" x14ac:dyDescent="0.25">
      <c r="A4234" s="4">
        <v>44550</v>
      </c>
      <c r="B4234" t="s">
        <v>12</v>
      </c>
      <c r="C4234" t="s">
        <v>2439</v>
      </c>
      <c r="D4234">
        <v>450.68</v>
      </c>
    </row>
    <row r="4235" spans="1:4" x14ac:dyDescent="0.25">
      <c r="A4235" s="4">
        <v>44550</v>
      </c>
      <c r="B4235" t="s">
        <v>12</v>
      </c>
      <c r="C4235" t="s">
        <v>2048</v>
      </c>
      <c r="D4235">
        <v>859.25</v>
      </c>
    </row>
    <row r="4236" spans="1:4" x14ac:dyDescent="0.25">
      <c r="A4236" s="4">
        <v>44550</v>
      </c>
      <c r="B4236" t="s">
        <v>12</v>
      </c>
      <c r="C4236" t="s">
        <v>2441</v>
      </c>
      <c r="D4236">
        <v>17259.45</v>
      </c>
    </row>
    <row r="4237" spans="1:4" x14ac:dyDescent="0.25">
      <c r="A4237" s="4">
        <v>44550</v>
      </c>
      <c r="B4237" t="s">
        <v>12</v>
      </c>
      <c r="C4237" t="s">
        <v>2472</v>
      </c>
      <c r="D4237">
        <v>25710.49</v>
      </c>
    </row>
    <row r="4238" spans="1:4" x14ac:dyDescent="0.25">
      <c r="A4238" s="4">
        <v>44550</v>
      </c>
      <c r="B4238" t="s">
        <v>12</v>
      </c>
      <c r="C4238" t="s">
        <v>2021</v>
      </c>
      <c r="D4238">
        <v>-75.03</v>
      </c>
    </row>
    <row r="4239" spans="1:4" x14ac:dyDescent="0.25">
      <c r="A4239" s="4">
        <v>44550</v>
      </c>
      <c r="B4239" t="s">
        <v>12</v>
      </c>
      <c r="C4239" t="s">
        <v>19</v>
      </c>
      <c r="D4239">
        <v>-1000.35</v>
      </c>
    </row>
    <row r="4240" spans="1:4" x14ac:dyDescent="0.25">
      <c r="A4240" s="4">
        <v>44550</v>
      </c>
      <c r="B4240" t="s">
        <v>12</v>
      </c>
      <c r="C4240" t="s">
        <v>20</v>
      </c>
      <c r="D4240">
        <v>-50017.11</v>
      </c>
    </row>
    <row r="4241" spans="1:4" x14ac:dyDescent="0.25">
      <c r="A4241" s="4">
        <v>44550</v>
      </c>
      <c r="B4241" t="s">
        <v>12</v>
      </c>
      <c r="C4241" t="s">
        <v>21</v>
      </c>
      <c r="D4241">
        <v>-1425.49</v>
      </c>
    </row>
    <row r="4242" spans="1:4" x14ac:dyDescent="0.25">
      <c r="A4242" s="4">
        <v>44550</v>
      </c>
      <c r="B4242" t="s">
        <v>12</v>
      </c>
      <c r="C4242" t="s">
        <v>2228</v>
      </c>
      <c r="D4242">
        <v>1878135.84</v>
      </c>
    </row>
    <row r="4243" spans="1:4" x14ac:dyDescent="0.25">
      <c r="A4243" s="4">
        <v>44550</v>
      </c>
      <c r="B4243" t="s">
        <v>12</v>
      </c>
      <c r="C4243" t="s">
        <v>2227</v>
      </c>
      <c r="D4243">
        <v>3855990.86</v>
      </c>
    </row>
    <row r="4244" spans="1:4" x14ac:dyDescent="0.25">
      <c r="A4244" s="4">
        <v>44551</v>
      </c>
      <c r="B4244" t="s">
        <v>12</v>
      </c>
      <c r="C4244" t="s">
        <v>2473</v>
      </c>
      <c r="D4244">
        <v>0.01</v>
      </c>
    </row>
    <row r="4245" spans="1:4" x14ac:dyDescent="0.25">
      <c r="A4245" s="4">
        <v>44551</v>
      </c>
      <c r="B4245" t="s">
        <v>12</v>
      </c>
      <c r="C4245" t="s">
        <v>2474</v>
      </c>
      <c r="D4245">
        <v>0.32</v>
      </c>
    </row>
    <row r="4246" spans="1:4" x14ac:dyDescent="0.25">
      <c r="A4246" s="4">
        <v>44551</v>
      </c>
      <c r="B4246" t="s">
        <v>12</v>
      </c>
      <c r="C4246" t="s">
        <v>836</v>
      </c>
      <c r="D4246">
        <v>23.72</v>
      </c>
    </row>
    <row r="4247" spans="1:4" x14ac:dyDescent="0.25">
      <c r="A4247" s="4">
        <v>44551</v>
      </c>
      <c r="B4247" t="s">
        <v>12</v>
      </c>
      <c r="C4247" t="s">
        <v>2433</v>
      </c>
      <c r="D4247">
        <v>-59.59</v>
      </c>
    </row>
    <row r="4248" spans="1:4" x14ac:dyDescent="0.25">
      <c r="A4248" s="4">
        <v>44551</v>
      </c>
      <c r="B4248" t="s">
        <v>12</v>
      </c>
      <c r="C4248" t="s">
        <v>2454</v>
      </c>
      <c r="D4248">
        <v>-28.96</v>
      </c>
    </row>
    <row r="4249" spans="1:4" x14ac:dyDescent="0.25">
      <c r="A4249" s="4">
        <v>44551</v>
      </c>
      <c r="B4249" t="s">
        <v>12</v>
      </c>
      <c r="C4249" t="s">
        <v>2434</v>
      </c>
      <c r="D4249">
        <v>-1258.53</v>
      </c>
    </row>
    <row r="4250" spans="1:4" x14ac:dyDescent="0.25">
      <c r="A4250" s="4">
        <v>44551</v>
      </c>
      <c r="B4250" t="s">
        <v>12</v>
      </c>
      <c r="C4250" t="s">
        <v>2435</v>
      </c>
      <c r="D4250">
        <v>-36.770000000000003</v>
      </c>
    </row>
    <row r="4251" spans="1:4" x14ac:dyDescent="0.25">
      <c r="A4251" s="4">
        <v>44551</v>
      </c>
      <c r="B4251" t="s">
        <v>12</v>
      </c>
      <c r="C4251" t="s">
        <v>838</v>
      </c>
      <c r="D4251">
        <v>-446.5</v>
      </c>
    </row>
    <row r="4252" spans="1:4" x14ac:dyDescent="0.25">
      <c r="A4252" s="4">
        <v>44551</v>
      </c>
      <c r="B4252" t="s">
        <v>12</v>
      </c>
      <c r="C4252" t="s">
        <v>2436</v>
      </c>
      <c r="D4252">
        <v>-259.57</v>
      </c>
    </row>
    <row r="4253" spans="1:4" x14ac:dyDescent="0.25">
      <c r="A4253" s="4">
        <v>44551</v>
      </c>
      <c r="B4253" t="s">
        <v>12</v>
      </c>
      <c r="C4253" t="s">
        <v>2437</v>
      </c>
      <c r="D4253">
        <v>-5980</v>
      </c>
    </row>
    <row r="4254" spans="1:4" x14ac:dyDescent="0.25">
      <c r="A4254" s="4">
        <v>44551</v>
      </c>
      <c r="B4254" t="s">
        <v>12</v>
      </c>
      <c r="C4254" t="s">
        <v>2439</v>
      </c>
      <c r="D4254">
        <v>435.66</v>
      </c>
    </row>
    <row r="4255" spans="1:4" x14ac:dyDescent="0.25">
      <c r="A4255" s="4">
        <v>44551</v>
      </c>
      <c r="B4255" t="s">
        <v>12</v>
      </c>
      <c r="C4255" t="s">
        <v>2048</v>
      </c>
      <c r="D4255">
        <v>763.78</v>
      </c>
    </row>
    <row r="4256" spans="1:4" x14ac:dyDescent="0.25">
      <c r="A4256" s="4">
        <v>44551</v>
      </c>
      <c r="B4256" t="s">
        <v>12</v>
      </c>
      <c r="C4256" t="s">
        <v>2472</v>
      </c>
      <c r="D4256">
        <v>25710.49</v>
      </c>
    </row>
    <row r="4257" spans="1:4" x14ac:dyDescent="0.25">
      <c r="A4257" s="4">
        <v>44551</v>
      </c>
      <c r="B4257" t="s">
        <v>12</v>
      </c>
      <c r="C4257" t="s">
        <v>2021</v>
      </c>
      <c r="D4257">
        <v>-80.45</v>
      </c>
    </row>
    <row r="4258" spans="1:4" x14ac:dyDescent="0.25">
      <c r="A4258" s="4">
        <v>44551</v>
      </c>
      <c r="B4258" t="s">
        <v>12</v>
      </c>
      <c r="C4258" t="s">
        <v>19</v>
      </c>
      <c r="D4258">
        <v>-1072.6099999999999</v>
      </c>
    </row>
    <row r="4259" spans="1:4" x14ac:dyDescent="0.25">
      <c r="A4259" s="4">
        <v>44551</v>
      </c>
      <c r="B4259" t="s">
        <v>12</v>
      </c>
      <c r="C4259" t="s">
        <v>20</v>
      </c>
      <c r="D4259">
        <v>-53630.23</v>
      </c>
    </row>
    <row r="4260" spans="1:4" x14ac:dyDescent="0.25">
      <c r="A4260" s="4">
        <v>44551</v>
      </c>
      <c r="B4260" t="s">
        <v>12</v>
      </c>
      <c r="C4260" t="s">
        <v>21</v>
      </c>
      <c r="D4260">
        <v>-1528.46</v>
      </c>
    </row>
    <row r="4261" spans="1:4" x14ac:dyDescent="0.25">
      <c r="A4261" s="4">
        <v>44551</v>
      </c>
      <c r="B4261" t="s">
        <v>12</v>
      </c>
      <c r="C4261" t="s">
        <v>2228</v>
      </c>
      <c r="D4261">
        <v>3855990.86</v>
      </c>
    </row>
    <row r="4262" spans="1:4" x14ac:dyDescent="0.25">
      <c r="A4262" s="4">
        <v>44551</v>
      </c>
      <c r="B4262" t="s">
        <v>12</v>
      </c>
      <c r="C4262" t="s">
        <v>2227</v>
      </c>
      <c r="D4262">
        <v>2994129.57</v>
      </c>
    </row>
    <row r="4263" spans="1:4" x14ac:dyDescent="0.25">
      <c r="A4263" s="4">
        <v>44552</v>
      </c>
      <c r="B4263" t="s">
        <v>12</v>
      </c>
      <c r="C4263" t="s">
        <v>2474</v>
      </c>
      <c r="D4263">
        <v>0.32</v>
      </c>
    </row>
    <row r="4264" spans="1:4" x14ac:dyDescent="0.25">
      <c r="A4264" s="4">
        <v>44552</v>
      </c>
      <c r="B4264" t="s">
        <v>12</v>
      </c>
      <c r="C4264" t="s">
        <v>2475</v>
      </c>
      <c r="D4264">
        <v>0.23</v>
      </c>
    </row>
    <row r="4265" spans="1:4" x14ac:dyDescent="0.25">
      <c r="A4265" s="4">
        <v>44552</v>
      </c>
      <c r="B4265" t="s">
        <v>12</v>
      </c>
      <c r="C4265" t="s">
        <v>836</v>
      </c>
      <c r="D4265">
        <v>23.72</v>
      </c>
    </row>
    <row r="4266" spans="1:4" x14ac:dyDescent="0.25">
      <c r="A4266" s="4">
        <v>44552</v>
      </c>
      <c r="B4266" t="s">
        <v>12</v>
      </c>
      <c r="C4266" t="s">
        <v>2433</v>
      </c>
      <c r="D4266">
        <v>-59.59</v>
      </c>
    </row>
    <row r="4267" spans="1:4" x14ac:dyDescent="0.25">
      <c r="A4267" s="4">
        <v>44552</v>
      </c>
      <c r="B4267" t="s">
        <v>12</v>
      </c>
      <c r="C4267" t="s">
        <v>2454</v>
      </c>
      <c r="D4267">
        <v>-30.89</v>
      </c>
    </row>
    <row r="4268" spans="1:4" x14ac:dyDescent="0.25">
      <c r="A4268" s="4">
        <v>44552</v>
      </c>
      <c r="B4268" t="s">
        <v>12</v>
      </c>
      <c r="C4268" t="s">
        <v>2434</v>
      </c>
      <c r="D4268">
        <v>-1342.43</v>
      </c>
    </row>
    <row r="4269" spans="1:4" x14ac:dyDescent="0.25">
      <c r="A4269" s="4">
        <v>44552</v>
      </c>
      <c r="B4269" t="s">
        <v>12</v>
      </c>
      <c r="C4269" t="s">
        <v>2435</v>
      </c>
      <c r="D4269">
        <v>-39.22</v>
      </c>
    </row>
    <row r="4270" spans="1:4" x14ac:dyDescent="0.25">
      <c r="A4270" s="4">
        <v>44552</v>
      </c>
      <c r="B4270" t="s">
        <v>12</v>
      </c>
      <c r="C4270" t="s">
        <v>838</v>
      </c>
      <c r="D4270">
        <v>-446.5</v>
      </c>
    </row>
    <row r="4271" spans="1:4" x14ac:dyDescent="0.25">
      <c r="A4271" s="4">
        <v>44552</v>
      </c>
      <c r="B4271" t="s">
        <v>12</v>
      </c>
      <c r="C4271" t="s">
        <v>2436</v>
      </c>
      <c r="D4271">
        <v>-276.87</v>
      </c>
    </row>
    <row r="4272" spans="1:4" x14ac:dyDescent="0.25">
      <c r="A4272" s="4">
        <v>44552</v>
      </c>
      <c r="B4272" t="s">
        <v>12</v>
      </c>
      <c r="C4272" t="s">
        <v>2437</v>
      </c>
      <c r="D4272">
        <v>-5980</v>
      </c>
    </row>
    <row r="4273" spans="1:4" x14ac:dyDescent="0.25">
      <c r="A4273" s="4">
        <v>44552</v>
      </c>
      <c r="B4273" t="s">
        <v>12</v>
      </c>
      <c r="C4273" t="s">
        <v>2439</v>
      </c>
      <c r="D4273">
        <v>420.64</v>
      </c>
    </row>
    <row r="4274" spans="1:4" x14ac:dyDescent="0.25">
      <c r="A4274" s="4">
        <v>44552</v>
      </c>
      <c r="B4274" t="s">
        <v>12</v>
      </c>
      <c r="C4274" t="s">
        <v>2048</v>
      </c>
      <c r="D4274">
        <v>668.31</v>
      </c>
    </row>
    <row r="4275" spans="1:4" x14ac:dyDescent="0.25">
      <c r="A4275" s="4">
        <v>44552</v>
      </c>
      <c r="B4275" t="s">
        <v>12</v>
      </c>
      <c r="C4275" t="s">
        <v>2472</v>
      </c>
      <c r="D4275">
        <v>25710.49</v>
      </c>
    </row>
    <row r="4276" spans="1:4" x14ac:dyDescent="0.25">
      <c r="A4276" s="4">
        <v>44552</v>
      </c>
      <c r="B4276" t="s">
        <v>12</v>
      </c>
      <c r="C4276" t="s">
        <v>2021</v>
      </c>
      <c r="D4276">
        <v>-85.88</v>
      </c>
    </row>
    <row r="4277" spans="1:4" x14ac:dyDescent="0.25">
      <c r="A4277" s="4">
        <v>44552</v>
      </c>
      <c r="B4277" t="s">
        <v>12</v>
      </c>
      <c r="C4277" t="s">
        <v>19</v>
      </c>
      <c r="D4277">
        <v>-1144.94</v>
      </c>
    </row>
    <row r="4278" spans="1:4" x14ac:dyDescent="0.25">
      <c r="A4278" s="4">
        <v>44552</v>
      </c>
      <c r="B4278" t="s">
        <v>12</v>
      </c>
      <c r="C4278" t="s">
        <v>20</v>
      </c>
      <c r="D4278">
        <v>-57246.92</v>
      </c>
    </row>
    <row r="4279" spans="1:4" x14ac:dyDescent="0.25">
      <c r="A4279" s="4">
        <v>44552</v>
      </c>
      <c r="B4279" t="s">
        <v>12</v>
      </c>
      <c r="C4279" t="s">
        <v>21</v>
      </c>
      <c r="D4279">
        <v>-1631.53</v>
      </c>
    </row>
    <row r="4280" spans="1:4" x14ac:dyDescent="0.25">
      <c r="A4280" s="4">
        <v>44552</v>
      </c>
      <c r="B4280" t="s">
        <v>12</v>
      </c>
      <c r="C4280" t="s">
        <v>2228</v>
      </c>
      <c r="D4280">
        <v>2994129.57</v>
      </c>
    </row>
    <row r="4281" spans="1:4" x14ac:dyDescent="0.25">
      <c r="A4281" s="4">
        <v>44552</v>
      </c>
      <c r="B4281" t="s">
        <v>12</v>
      </c>
      <c r="C4281" t="s">
        <v>2476</v>
      </c>
      <c r="D4281">
        <v>3626057</v>
      </c>
    </row>
    <row r="4282" spans="1:4" x14ac:dyDescent="0.25">
      <c r="A4282" s="4">
        <v>44553</v>
      </c>
      <c r="B4282" t="s">
        <v>12</v>
      </c>
      <c r="C4282" t="s">
        <v>2475</v>
      </c>
      <c r="D4282">
        <v>0.23</v>
      </c>
    </row>
    <row r="4283" spans="1:4" x14ac:dyDescent="0.25">
      <c r="A4283" s="4">
        <v>44553</v>
      </c>
      <c r="B4283" t="s">
        <v>12</v>
      </c>
      <c r="C4283" t="s">
        <v>2477</v>
      </c>
      <c r="D4283">
        <v>0.71</v>
      </c>
    </row>
    <row r="4284" spans="1:4" x14ac:dyDescent="0.25">
      <c r="A4284" s="4">
        <v>44553</v>
      </c>
      <c r="B4284" t="s">
        <v>12</v>
      </c>
      <c r="C4284" t="s">
        <v>836</v>
      </c>
      <c r="D4284">
        <v>23.72</v>
      </c>
    </row>
    <row r="4285" spans="1:4" x14ac:dyDescent="0.25">
      <c r="A4285" s="4">
        <v>44553</v>
      </c>
      <c r="B4285" t="s">
        <v>12</v>
      </c>
      <c r="C4285" t="s">
        <v>2433</v>
      </c>
      <c r="D4285">
        <v>-59.59</v>
      </c>
    </row>
    <row r="4286" spans="1:4" x14ac:dyDescent="0.25">
      <c r="A4286" s="4">
        <v>44553</v>
      </c>
      <c r="B4286" t="s">
        <v>12</v>
      </c>
      <c r="C4286" t="s">
        <v>2454</v>
      </c>
      <c r="D4286">
        <v>-32.82</v>
      </c>
    </row>
    <row r="4287" spans="1:4" x14ac:dyDescent="0.25">
      <c r="A4287" s="4">
        <v>44553</v>
      </c>
      <c r="B4287" t="s">
        <v>12</v>
      </c>
      <c r="C4287" t="s">
        <v>2434</v>
      </c>
      <c r="D4287">
        <v>-1426.33</v>
      </c>
    </row>
    <row r="4288" spans="1:4" x14ac:dyDescent="0.25">
      <c r="A4288" s="4">
        <v>44553</v>
      </c>
      <c r="B4288" t="s">
        <v>12</v>
      </c>
      <c r="C4288" t="s">
        <v>2435</v>
      </c>
      <c r="D4288">
        <v>-41.67</v>
      </c>
    </row>
    <row r="4289" spans="1:4" x14ac:dyDescent="0.25">
      <c r="A4289" s="4">
        <v>44553</v>
      </c>
      <c r="B4289" t="s">
        <v>12</v>
      </c>
      <c r="C4289" t="s">
        <v>838</v>
      </c>
      <c r="D4289">
        <v>-446.5</v>
      </c>
    </row>
    <row r="4290" spans="1:4" x14ac:dyDescent="0.25">
      <c r="A4290" s="4">
        <v>44553</v>
      </c>
      <c r="B4290" t="s">
        <v>12</v>
      </c>
      <c r="C4290" t="s">
        <v>2436</v>
      </c>
      <c r="D4290">
        <v>-294.17</v>
      </c>
    </row>
    <row r="4291" spans="1:4" x14ac:dyDescent="0.25">
      <c r="A4291" s="4">
        <v>44553</v>
      </c>
      <c r="B4291" t="s">
        <v>12</v>
      </c>
      <c r="C4291" t="s">
        <v>2437</v>
      </c>
      <c r="D4291">
        <v>-5980</v>
      </c>
    </row>
    <row r="4292" spans="1:4" x14ac:dyDescent="0.25">
      <c r="A4292" s="4">
        <v>44553</v>
      </c>
      <c r="B4292" t="s">
        <v>12</v>
      </c>
      <c r="C4292" t="s">
        <v>2439</v>
      </c>
      <c r="D4292">
        <v>405.61</v>
      </c>
    </row>
    <row r="4293" spans="1:4" x14ac:dyDescent="0.25">
      <c r="A4293" s="4">
        <v>44553</v>
      </c>
      <c r="B4293" t="s">
        <v>12</v>
      </c>
      <c r="C4293" t="s">
        <v>2048</v>
      </c>
      <c r="D4293">
        <v>572.84</v>
      </c>
    </row>
    <row r="4294" spans="1:4" x14ac:dyDescent="0.25">
      <c r="A4294" s="4">
        <v>44553</v>
      </c>
      <c r="B4294" t="s">
        <v>12</v>
      </c>
      <c r="C4294" t="s">
        <v>2021</v>
      </c>
      <c r="D4294">
        <v>-91.29</v>
      </c>
    </row>
    <row r="4295" spans="1:4" x14ac:dyDescent="0.25">
      <c r="A4295" s="4">
        <v>44553</v>
      </c>
      <c r="B4295" t="s">
        <v>12</v>
      </c>
      <c r="C4295" t="s">
        <v>19</v>
      </c>
      <c r="D4295">
        <v>-1217.17</v>
      </c>
    </row>
    <row r="4296" spans="1:4" x14ac:dyDescent="0.25">
      <c r="A4296" s="4">
        <v>44553</v>
      </c>
      <c r="B4296" t="s">
        <v>12</v>
      </c>
      <c r="C4296" t="s">
        <v>20</v>
      </c>
      <c r="D4296">
        <v>-60858.25</v>
      </c>
    </row>
    <row r="4297" spans="1:4" x14ac:dyDescent="0.25">
      <c r="A4297" s="4">
        <v>44553</v>
      </c>
      <c r="B4297" t="s">
        <v>12</v>
      </c>
      <c r="C4297" t="s">
        <v>21</v>
      </c>
      <c r="D4297">
        <v>-1734.46</v>
      </c>
    </row>
    <row r="4298" spans="1:4" x14ac:dyDescent="0.25">
      <c r="A4298" s="4">
        <v>44553</v>
      </c>
      <c r="B4298" t="s">
        <v>12</v>
      </c>
      <c r="C4298" t="s">
        <v>2227</v>
      </c>
      <c r="D4298">
        <v>3626057</v>
      </c>
    </row>
    <row r="4299" spans="1:4" x14ac:dyDescent="0.25">
      <c r="A4299" s="4">
        <v>44553</v>
      </c>
      <c r="B4299" t="s">
        <v>12</v>
      </c>
      <c r="C4299" t="s">
        <v>2476</v>
      </c>
      <c r="D4299">
        <v>233359.13</v>
      </c>
    </row>
    <row r="4300" spans="1:4" x14ac:dyDescent="0.25">
      <c r="A4300" s="4">
        <v>44554</v>
      </c>
      <c r="B4300" t="s">
        <v>12</v>
      </c>
      <c r="C4300" t="s">
        <v>2475</v>
      </c>
      <c r="D4300">
        <v>0.23</v>
      </c>
    </row>
    <row r="4301" spans="1:4" x14ac:dyDescent="0.25">
      <c r="A4301" s="4">
        <v>44554</v>
      </c>
      <c r="B4301" t="s">
        <v>12</v>
      </c>
      <c r="C4301" t="s">
        <v>2477</v>
      </c>
      <c r="D4301">
        <v>0.71</v>
      </c>
    </row>
    <row r="4302" spans="1:4" x14ac:dyDescent="0.25">
      <c r="A4302" s="4">
        <v>44554</v>
      </c>
      <c r="B4302" t="s">
        <v>12</v>
      </c>
      <c r="C4302" t="s">
        <v>836</v>
      </c>
      <c r="D4302">
        <v>23.72</v>
      </c>
    </row>
    <row r="4303" spans="1:4" x14ac:dyDescent="0.25">
      <c r="A4303" s="4">
        <v>44554</v>
      </c>
      <c r="B4303" t="s">
        <v>12</v>
      </c>
      <c r="C4303" t="s">
        <v>2433</v>
      </c>
      <c r="D4303">
        <v>-59.59</v>
      </c>
    </row>
    <row r="4304" spans="1:4" x14ac:dyDescent="0.25">
      <c r="A4304" s="4">
        <v>44554</v>
      </c>
      <c r="B4304" t="s">
        <v>12</v>
      </c>
      <c r="C4304" t="s">
        <v>2454</v>
      </c>
      <c r="D4304">
        <v>-34.75</v>
      </c>
    </row>
    <row r="4305" spans="1:4" x14ac:dyDescent="0.25">
      <c r="A4305" s="4">
        <v>44554</v>
      </c>
      <c r="B4305" t="s">
        <v>12</v>
      </c>
      <c r="C4305" t="s">
        <v>2434</v>
      </c>
      <c r="D4305">
        <v>-1510.23</v>
      </c>
    </row>
    <row r="4306" spans="1:4" x14ac:dyDescent="0.25">
      <c r="A4306" s="4">
        <v>44554</v>
      </c>
      <c r="B4306" t="s">
        <v>12</v>
      </c>
      <c r="C4306" t="s">
        <v>2435</v>
      </c>
      <c r="D4306">
        <v>-44.12</v>
      </c>
    </row>
    <row r="4307" spans="1:4" x14ac:dyDescent="0.25">
      <c r="A4307" s="4">
        <v>44554</v>
      </c>
      <c r="B4307" t="s">
        <v>12</v>
      </c>
      <c r="C4307" t="s">
        <v>838</v>
      </c>
      <c r="D4307">
        <v>-446.5</v>
      </c>
    </row>
    <row r="4308" spans="1:4" x14ac:dyDescent="0.25">
      <c r="A4308" s="4">
        <v>44554</v>
      </c>
      <c r="B4308" t="s">
        <v>12</v>
      </c>
      <c r="C4308" t="s">
        <v>2436</v>
      </c>
      <c r="D4308">
        <v>-311.48</v>
      </c>
    </row>
    <row r="4309" spans="1:4" x14ac:dyDescent="0.25">
      <c r="A4309" s="4">
        <v>44554</v>
      </c>
      <c r="B4309" t="s">
        <v>12</v>
      </c>
      <c r="C4309" t="s">
        <v>2437</v>
      </c>
      <c r="D4309">
        <v>-5980</v>
      </c>
    </row>
    <row r="4310" spans="1:4" x14ac:dyDescent="0.25">
      <c r="A4310" s="4">
        <v>44554</v>
      </c>
      <c r="B4310" t="s">
        <v>12</v>
      </c>
      <c r="C4310" t="s">
        <v>2439</v>
      </c>
      <c r="D4310">
        <v>390.59</v>
      </c>
    </row>
    <row r="4311" spans="1:4" x14ac:dyDescent="0.25">
      <c r="A4311" s="4">
        <v>44554</v>
      </c>
      <c r="B4311" t="s">
        <v>12</v>
      </c>
      <c r="C4311" t="s">
        <v>2048</v>
      </c>
      <c r="D4311">
        <v>477.36</v>
      </c>
    </row>
    <row r="4312" spans="1:4" x14ac:dyDescent="0.25">
      <c r="A4312" s="4">
        <v>44554</v>
      </c>
      <c r="B4312" t="s">
        <v>12</v>
      </c>
      <c r="C4312" t="s">
        <v>2021</v>
      </c>
      <c r="D4312">
        <v>-96.74</v>
      </c>
    </row>
    <row r="4313" spans="1:4" x14ac:dyDescent="0.25">
      <c r="A4313" s="4">
        <v>44554</v>
      </c>
      <c r="B4313" t="s">
        <v>12</v>
      </c>
      <c r="C4313" t="s">
        <v>19</v>
      </c>
      <c r="D4313">
        <v>-1289.78</v>
      </c>
    </row>
    <row r="4314" spans="1:4" x14ac:dyDescent="0.25">
      <c r="A4314" s="4">
        <v>44554</v>
      </c>
      <c r="B4314" t="s">
        <v>12</v>
      </c>
      <c r="C4314" t="s">
        <v>20</v>
      </c>
      <c r="D4314">
        <v>-64488.9</v>
      </c>
    </row>
    <row r="4315" spans="1:4" x14ac:dyDescent="0.25">
      <c r="A4315" s="4">
        <v>44554</v>
      </c>
      <c r="B4315" t="s">
        <v>12</v>
      </c>
      <c r="C4315" t="s">
        <v>21</v>
      </c>
      <c r="D4315">
        <v>-1837.93</v>
      </c>
    </row>
    <row r="4316" spans="1:4" x14ac:dyDescent="0.25">
      <c r="A4316" s="4">
        <v>44554</v>
      </c>
      <c r="B4316" t="s">
        <v>12</v>
      </c>
      <c r="C4316" t="s">
        <v>2228</v>
      </c>
      <c r="D4316">
        <v>3626057</v>
      </c>
    </row>
    <row r="4317" spans="1:4" x14ac:dyDescent="0.25">
      <c r="A4317" s="4">
        <v>44554</v>
      </c>
      <c r="B4317" t="s">
        <v>12</v>
      </c>
      <c r="C4317" t="s">
        <v>2227</v>
      </c>
      <c r="D4317">
        <v>233359.13</v>
      </c>
    </row>
    <row r="4318" spans="1:4" x14ac:dyDescent="0.25">
      <c r="A4318" s="4">
        <v>44557</v>
      </c>
      <c r="B4318" t="s">
        <v>12</v>
      </c>
      <c r="C4318" t="s">
        <v>2477</v>
      </c>
      <c r="D4318">
        <v>0.71</v>
      </c>
    </row>
    <row r="4319" spans="1:4" x14ac:dyDescent="0.25">
      <c r="A4319" s="4">
        <v>44557</v>
      </c>
      <c r="B4319" t="s">
        <v>12</v>
      </c>
      <c r="C4319" t="s">
        <v>2454</v>
      </c>
      <c r="D4319">
        <v>-36.68</v>
      </c>
    </row>
    <row r="4320" spans="1:4" x14ac:dyDescent="0.25">
      <c r="A4320" s="4">
        <v>44557</v>
      </c>
      <c r="B4320" t="s">
        <v>12</v>
      </c>
      <c r="C4320" t="s">
        <v>2434</v>
      </c>
      <c r="D4320">
        <v>-1594.13</v>
      </c>
    </row>
    <row r="4321" spans="1:4" x14ac:dyDescent="0.25">
      <c r="A4321" s="4">
        <v>44557</v>
      </c>
      <c r="B4321" t="s">
        <v>12</v>
      </c>
      <c r="C4321" t="s">
        <v>2435</v>
      </c>
      <c r="D4321">
        <v>-46.57</v>
      </c>
    </row>
    <row r="4322" spans="1:4" x14ac:dyDescent="0.25">
      <c r="A4322" s="4">
        <v>44557</v>
      </c>
      <c r="B4322" t="s">
        <v>12</v>
      </c>
      <c r="C4322" t="s">
        <v>2436</v>
      </c>
      <c r="D4322">
        <v>-328.78</v>
      </c>
    </row>
    <row r="4323" spans="1:4" x14ac:dyDescent="0.25">
      <c r="A4323" s="4">
        <v>44557</v>
      </c>
      <c r="B4323" t="s">
        <v>12</v>
      </c>
      <c r="C4323" t="s">
        <v>2437</v>
      </c>
      <c r="D4323">
        <v>-5980</v>
      </c>
    </row>
    <row r="4324" spans="1:4" x14ac:dyDescent="0.25">
      <c r="A4324" s="4">
        <v>44557</v>
      </c>
      <c r="B4324" t="s">
        <v>12</v>
      </c>
      <c r="C4324" t="s">
        <v>2439</v>
      </c>
      <c r="D4324">
        <v>375.57</v>
      </c>
    </row>
    <row r="4325" spans="1:4" x14ac:dyDescent="0.25">
      <c r="A4325" s="4">
        <v>44557</v>
      </c>
      <c r="B4325" t="s">
        <v>12</v>
      </c>
      <c r="C4325" t="s">
        <v>2048</v>
      </c>
      <c r="D4325">
        <v>381.89</v>
      </c>
    </row>
    <row r="4326" spans="1:4" x14ac:dyDescent="0.25">
      <c r="A4326" s="4">
        <v>44557</v>
      </c>
      <c r="B4326" t="s">
        <v>12</v>
      </c>
      <c r="C4326" t="s">
        <v>2021</v>
      </c>
      <c r="D4326">
        <v>-102.18</v>
      </c>
    </row>
    <row r="4327" spans="1:4" x14ac:dyDescent="0.25">
      <c r="A4327" s="4">
        <v>44557</v>
      </c>
      <c r="B4327" t="s">
        <v>12</v>
      </c>
      <c r="C4327" t="s">
        <v>19</v>
      </c>
      <c r="D4327">
        <v>-1362.39</v>
      </c>
    </row>
    <row r="4328" spans="1:4" x14ac:dyDescent="0.25">
      <c r="A4328" s="4">
        <v>44557</v>
      </c>
      <c r="B4328" t="s">
        <v>12</v>
      </c>
      <c r="C4328" t="s">
        <v>20</v>
      </c>
      <c r="D4328">
        <v>-68119.59</v>
      </c>
    </row>
    <row r="4329" spans="1:4" x14ac:dyDescent="0.25">
      <c r="A4329" s="4">
        <v>44557</v>
      </c>
      <c r="B4329" t="s">
        <v>12</v>
      </c>
      <c r="C4329" t="s">
        <v>21</v>
      </c>
      <c r="D4329">
        <v>-1941.41</v>
      </c>
    </row>
    <row r="4330" spans="1:4" x14ac:dyDescent="0.25">
      <c r="A4330" s="4">
        <v>44557</v>
      </c>
      <c r="B4330" t="s">
        <v>12</v>
      </c>
      <c r="C4330" t="s">
        <v>2228</v>
      </c>
      <c r="D4330">
        <v>233359.13</v>
      </c>
    </row>
    <row r="4331" spans="1:4" x14ac:dyDescent="0.25">
      <c r="A4331" s="4">
        <v>44558</v>
      </c>
      <c r="B4331" t="s">
        <v>12</v>
      </c>
      <c r="C4331" t="s">
        <v>2478</v>
      </c>
      <c r="D4331">
        <v>0.76</v>
      </c>
    </row>
    <row r="4332" spans="1:4" x14ac:dyDescent="0.25">
      <c r="A4332" s="4">
        <v>44558</v>
      </c>
      <c r="B4332" t="s">
        <v>12</v>
      </c>
      <c r="C4332" t="s">
        <v>15</v>
      </c>
      <c r="D4332">
        <v>-21803.74</v>
      </c>
    </row>
    <row r="4333" spans="1:4" x14ac:dyDescent="0.25">
      <c r="A4333" s="4">
        <v>44558</v>
      </c>
      <c r="B4333" t="s">
        <v>12</v>
      </c>
      <c r="C4333" t="s">
        <v>2454</v>
      </c>
      <c r="D4333">
        <v>-38.61</v>
      </c>
    </row>
    <row r="4334" spans="1:4" x14ac:dyDescent="0.25">
      <c r="A4334" s="4">
        <v>44558</v>
      </c>
      <c r="B4334" t="s">
        <v>12</v>
      </c>
      <c r="C4334" t="s">
        <v>2434</v>
      </c>
      <c r="D4334">
        <v>-1678.03</v>
      </c>
    </row>
    <row r="4335" spans="1:4" x14ac:dyDescent="0.25">
      <c r="A4335" s="4">
        <v>44558</v>
      </c>
      <c r="B4335" t="s">
        <v>12</v>
      </c>
      <c r="C4335" t="s">
        <v>2435</v>
      </c>
      <c r="D4335">
        <v>-49.03</v>
      </c>
    </row>
    <row r="4336" spans="1:4" x14ac:dyDescent="0.25">
      <c r="A4336" s="4">
        <v>44558</v>
      </c>
      <c r="B4336" t="s">
        <v>12</v>
      </c>
      <c r="C4336" t="s">
        <v>2436</v>
      </c>
      <c r="D4336">
        <v>-346.09</v>
      </c>
    </row>
    <row r="4337" spans="1:4" x14ac:dyDescent="0.25">
      <c r="A4337" s="4">
        <v>44558</v>
      </c>
      <c r="B4337" t="s">
        <v>12</v>
      </c>
      <c r="C4337" t="s">
        <v>2437</v>
      </c>
      <c r="D4337">
        <v>-5980</v>
      </c>
    </row>
    <row r="4338" spans="1:4" x14ac:dyDescent="0.25">
      <c r="A4338" s="4">
        <v>44558</v>
      </c>
      <c r="B4338" t="s">
        <v>12</v>
      </c>
      <c r="C4338" t="s">
        <v>2439</v>
      </c>
      <c r="D4338">
        <v>360.55</v>
      </c>
    </row>
    <row r="4339" spans="1:4" x14ac:dyDescent="0.25">
      <c r="A4339" s="4">
        <v>44558</v>
      </c>
      <c r="B4339" t="s">
        <v>12</v>
      </c>
      <c r="C4339" t="s">
        <v>2048</v>
      </c>
      <c r="D4339">
        <v>286.42</v>
      </c>
    </row>
    <row r="4340" spans="1:4" x14ac:dyDescent="0.25">
      <c r="A4340" s="4">
        <v>44558</v>
      </c>
      <c r="B4340" t="s">
        <v>12</v>
      </c>
      <c r="C4340" t="s">
        <v>2021</v>
      </c>
      <c r="D4340">
        <v>-107.64</v>
      </c>
    </row>
    <row r="4341" spans="1:4" x14ac:dyDescent="0.25">
      <c r="A4341" s="4">
        <v>44558</v>
      </c>
      <c r="B4341" t="s">
        <v>12</v>
      </c>
      <c r="C4341" t="s">
        <v>19</v>
      </c>
      <c r="D4341">
        <v>-1435.18</v>
      </c>
    </row>
    <row r="4342" spans="1:4" x14ac:dyDescent="0.25">
      <c r="A4342" s="4">
        <v>44558</v>
      </c>
      <c r="B4342" t="s">
        <v>12</v>
      </c>
      <c r="C4342" t="s">
        <v>20</v>
      </c>
      <c r="D4342">
        <v>-71759.09</v>
      </c>
    </row>
    <row r="4343" spans="1:4" x14ac:dyDescent="0.25">
      <c r="A4343" s="4">
        <v>44558</v>
      </c>
      <c r="B4343" t="s">
        <v>12</v>
      </c>
      <c r="C4343" t="s">
        <v>21</v>
      </c>
      <c r="D4343">
        <v>-2045.14</v>
      </c>
    </row>
    <row r="4344" spans="1:4" x14ac:dyDescent="0.25">
      <c r="A4344" s="4">
        <v>44559</v>
      </c>
      <c r="B4344" t="s">
        <v>12</v>
      </c>
      <c r="C4344" t="s">
        <v>2478</v>
      </c>
      <c r="D4344">
        <v>0.76</v>
      </c>
    </row>
    <row r="4345" spans="1:4" x14ac:dyDescent="0.25">
      <c r="A4345" s="4">
        <v>44559</v>
      </c>
      <c r="B4345" t="s">
        <v>12</v>
      </c>
      <c r="C4345" t="s">
        <v>23</v>
      </c>
      <c r="D4345">
        <v>-21803.74</v>
      </c>
    </row>
    <row r="4346" spans="1:4" x14ac:dyDescent="0.25">
      <c r="A4346" s="4">
        <v>44559</v>
      </c>
      <c r="B4346" t="s">
        <v>12</v>
      </c>
      <c r="C4346" t="s">
        <v>2454</v>
      </c>
      <c r="D4346">
        <v>-40.54</v>
      </c>
    </row>
    <row r="4347" spans="1:4" x14ac:dyDescent="0.25">
      <c r="A4347" s="4">
        <v>44559</v>
      </c>
      <c r="B4347" t="s">
        <v>12</v>
      </c>
      <c r="C4347" t="s">
        <v>2434</v>
      </c>
      <c r="D4347">
        <v>-1761.94</v>
      </c>
    </row>
    <row r="4348" spans="1:4" x14ac:dyDescent="0.25">
      <c r="A4348" s="4">
        <v>44559</v>
      </c>
      <c r="B4348" t="s">
        <v>12</v>
      </c>
      <c r="C4348" t="s">
        <v>2435</v>
      </c>
      <c r="D4348">
        <v>-51.48</v>
      </c>
    </row>
    <row r="4349" spans="1:4" x14ac:dyDescent="0.25">
      <c r="A4349" s="4">
        <v>44559</v>
      </c>
      <c r="B4349" t="s">
        <v>12</v>
      </c>
      <c r="C4349" t="s">
        <v>2436</v>
      </c>
      <c r="D4349">
        <v>-363.39</v>
      </c>
    </row>
    <row r="4350" spans="1:4" x14ac:dyDescent="0.25">
      <c r="A4350" s="4">
        <v>44559</v>
      </c>
      <c r="B4350" t="s">
        <v>12</v>
      </c>
      <c r="C4350" t="s">
        <v>2437</v>
      </c>
      <c r="D4350">
        <v>-5980</v>
      </c>
    </row>
    <row r="4351" spans="1:4" x14ac:dyDescent="0.25">
      <c r="A4351" s="4">
        <v>44559</v>
      </c>
      <c r="B4351" t="s">
        <v>12</v>
      </c>
      <c r="C4351" t="s">
        <v>2439</v>
      </c>
      <c r="D4351">
        <v>345.52</v>
      </c>
    </row>
    <row r="4352" spans="1:4" x14ac:dyDescent="0.25">
      <c r="A4352" s="4">
        <v>44559</v>
      </c>
      <c r="B4352" t="s">
        <v>12</v>
      </c>
      <c r="C4352" t="s">
        <v>2048</v>
      </c>
      <c r="D4352">
        <v>190.95</v>
      </c>
    </row>
    <row r="4353" spans="1:4" x14ac:dyDescent="0.25">
      <c r="A4353" s="4">
        <v>44559</v>
      </c>
      <c r="B4353" t="s">
        <v>12</v>
      </c>
      <c r="C4353" t="s">
        <v>2021</v>
      </c>
      <c r="D4353">
        <v>-113.16</v>
      </c>
    </row>
    <row r="4354" spans="1:4" x14ac:dyDescent="0.25">
      <c r="A4354" s="4">
        <v>44559</v>
      </c>
      <c r="B4354" t="s">
        <v>12</v>
      </c>
      <c r="C4354" t="s">
        <v>19</v>
      </c>
      <c r="D4354">
        <v>-1508.72</v>
      </c>
    </row>
    <row r="4355" spans="1:4" x14ac:dyDescent="0.25">
      <c r="A4355" s="4">
        <v>44559</v>
      </c>
      <c r="B4355" t="s">
        <v>12</v>
      </c>
      <c r="C4355" t="s">
        <v>20</v>
      </c>
      <c r="D4355">
        <v>-75435.850000000006</v>
      </c>
    </row>
    <row r="4356" spans="1:4" x14ac:dyDescent="0.25">
      <c r="A4356" s="4">
        <v>44559</v>
      </c>
      <c r="B4356" t="s">
        <v>12</v>
      </c>
      <c r="C4356" t="s">
        <v>21</v>
      </c>
      <c r="D4356">
        <v>-2149.92</v>
      </c>
    </row>
    <row r="4357" spans="1:4" x14ac:dyDescent="0.25">
      <c r="A4357" s="4">
        <v>44560</v>
      </c>
      <c r="B4357" t="s">
        <v>12</v>
      </c>
      <c r="C4357" t="s">
        <v>2454</v>
      </c>
      <c r="D4357">
        <v>-42.47</v>
      </c>
    </row>
    <row r="4358" spans="1:4" x14ac:dyDescent="0.25">
      <c r="A4358" s="4">
        <v>44560</v>
      </c>
      <c r="B4358" t="s">
        <v>12</v>
      </c>
      <c r="C4358" t="s">
        <v>2434</v>
      </c>
      <c r="D4358">
        <v>-1845.84</v>
      </c>
    </row>
    <row r="4359" spans="1:4" x14ac:dyDescent="0.25">
      <c r="A4359" s="4">
        <v>44560</v>
      </c>
      <c r="B4359" t="s">
        <v>12</v>
      </c>
      <c r="C4359" t="s">
        <v>2435</v>
      </c>
      <c r="D4359">
        <v>-53.93</v>
      </c>
    </row>
    <row r="4360" spans="1:4" x14ac:dyDescent="0.25">
      <c r="A4360" s="4">
        <v>44560</v>
      </c>
      <c r="B4360" t="s">
        <v>12</v>
      </c>
      <c r="C4360" t="s">
        <v>2436</v>
      </c>
      <c r="D4360">
        <v>-380.7</v>
      </c>
    </row>
    <row r="4361" spans="1:4" x14ac:dyDescent="0.25">
      <c r="A4361" s="4">
        <v>44560</v>
      </c>
      <c r="B4361" t="s">
        <v>12</v>
      </c>
      <c r="C4361" t="s">
        <v>2437</v>
      </c>
      <c r="D4361">
        <v>-5980</v>
      </c>
    </row>
    <row r="4362" spans="1:4" x14ac:dyDescent="0.25">
      <c r="A4362" s="4">
        <v>44560</v>
      </c>
      <c r="B4362" t="s">
        <v>12</v>
      </c>
      <c r="C4362" t="s">
        <v>2439</v>
      </c>
      <c r="D4362">
        <v>330.5</v>
      </c>
    </row>
    <row r="4363" spans="1:4" x14ac:dyDescent="0.25">
      <c r="A4363" s="4">
        <v>44560</v>
      </c>
      <c r="B4363" t="s">
        <v>12</v>
      </c>
      <c r="C4363" t="s">
        <v>2048</v>
      </c>
      <c r="D4363">
        <v>95.47</v>
      </c>
    </row>
    <row r="4364" spans="1:4" x14ac:dyDescent="0.25">
      <c r="A4364" s="4">
        <v>44560</v>
      </c>
      <c r="B4364" t="s">
        <v>12</v>
      </c>
      <c r="C4364" t="s">
        <v>2021</v>
      </c>
      <c r="D4364">
        <v>-118.7</v>
      </c>
    </row>
    <row r="4365" spans="1:4" x14ac:dyDescent="0.25">
      <c r="A4365" s="4">
        <v>44560</v>
      </c>
      <c r="B4365" t="s">
        <v>12</v>
      </c>
      <c r="C4365" t="s">
        <v>19</v>
      </c>
      <c r="D4365">
        <v>-1582.56</v>
      </c>
    </row>
    <row r="4366" spans="1:4" x14ac:dyDescent="0.25">
      <c r="A4366" s="4">
        <v>44560</v>
      </c>
      <c r="B4366" t="s">
        <v>12</v>
      </c>
      <c r="C4366" t="s">
        <v>20</v>
      </c>
      <c r="D4366">
        <v>-79128.09</v>
      </c>
    </row>
    <row r="4367" spans="1:4" x14ac:dyDescent="0.25">
      <c r="A4367" s="4">
        <v>44560</v>
      </c>
      <c r="B4367" t="s">
        <v>12</v>
      </c>
      <c r="C4367" t="s">
        <v>21</v>
      </c>
      <c r="D4367">
        <v>-2255.15</v>
      </c>
    </row>
    <row r="4368" spans="1:4" x14ac:dyDescent="0.25">
      <c r="A4368" s="4">
        <v>44561</v>
      </c>
      <c r="B4368" t="s">
        <v>12</v>
      </c>
      <c r="C4368" t="s">
        <v>2454</v>
      </c>
      <c r="D4368">
        <v>-44.4</v>
      </c>
    </row>
    <row r="4369" spans="1:4" x14ac:dyDescent="0.25">
      <c r="A4369" s="4">
        <v>44561</v>
      </c>
      <c r="B4369" t="s">
        <v>12</v>
      </c>
      <c r="C4369" t="s">
        <v>2434</v>
      </c>
      <c r="D4369">
        <v>-1929.74</v>
      </c>
    </row>
    <row r="4370" spans="1:4" x14ac:dyDescent="0.25">
      <c r="A4370" s="4">
        <v>44561</v>
      </c>
      <c r="B4370" t="s">
        <v>12</v>
      </c>
      <c r="C4370" t="s">
        <v>2435</v>
      </c>
      <c r="D4370">
        <v>-56.38</v>
      </c>
    </row>
    <row r="4371" spans="1:4" x14ac:dyDescent="0.25">
      <c r="A4371" s="4">
        <v>44561</v>
      </c>
      <c r="B4371" t="s">
        <v>12</v>
      </c>
      <c r="C4371" t="s">
        <v>2436</v>
      </c>
      <c r="D4371">
        <v>-398</v>
      </c>
    </row>
    <row r="4372" spans="1:4" x14ac:dyDescent="0.25">
      <c r="A4372" s="4">
        <v>44561</v>
      </c>
      <c r="B4372" t="s">
        <v>12</v>
      </c>
      <c r="C4372" t="s">
        <v>2437</v>
      </c>
      <c r="D4372">
        <v>-5980</v>
      </c>
    </row>
    <row r="4373" spans="1:4" x14ac:dyDescent="0.25">
      <c r="A4373" s="4">
        <v>44561</v>
      </c>
      <c r="B4373" t="s">
        <v>12</v>
      </c>
      <c r="C4373" t="s">
        <v>2439</v>
      </c>
      <c r="D4373">
        <v>315.48</v>
      </c>
    </row>
    <row r="4374" spans="1:4" x14ac:dyDescent="0.25">
      <c r="A4374" s="4">
        <v>44561</v>
      </c>
      <c r="B4374" t="s">
        <v>12</v>
      </c>
      <c r="C4374" t="s">
        <v>2479</v>
      </c>
      <c r="D4374">
        <v>-124.25</v>
      </c>
    </row>
    <row r="4375" spans="1:4" x14ac:dyDescent="0.25">
      <c r="A4375" s="4">
        <v>44561</v>
      </c>
      <c r="B4375" t="s">
        <v>12</v>
      </c>
      <c r="C4375" t="s">
        <v>2480</v>
      </c>
      <c r="D4375">
        <v>-1656.64</v>
      </c>
    </row>
    <row r="4376" spans="1:4" x14ac:dyDescent="0.25">
      <c r="A4376" s="4">
        <v>44561</v>
      </c>
      <c r="B4376" t="s">
        <v>12</v>
      </c>
      <c r="C4376" t="s">
        <v>2481</v>
      </c>
      <c r="D4376">
        <v>-2360.7199999999998</v>
      </c>
    </row>
    <row r="4377" spans="1:4" x14ac:dyDescent="0.25">
      <c r="A4377" s="4">
        <v>44561</v>
      </c>
      <c r="B4377" t="s">
        <v>12</v>
      </c>
      <c r="C4377" t="s">
        <v>2482</v>
      </c>
      <c r="D4377">
        <v>-82832.2</v>
      </c>
    </row>
    <row r="4378" spans="1:4" x14ac:dyDescent="0.25">
      <c r="A4378" s="4">
        <v>44564</v>
      </c>
      <c r="B4378" t="s">
        <v>12</v>
      </c>
      <c r="C4378" t="s">
        <v>2483</v>
      </c>
      <c r="D4378">
        <v>-1929.74</v>
      </c>
    </row>
    <row r="4379" spans="1:4" x14ac:dyDescent="0.25">
      <c r="A4379" s="4">
        <v>44564</v>
      </c>
      <c r="B4379" t="s">
        <v>12</v>
      </c>
      <c r="C4379" t="s">
        <v>2484</v>
      </c>
      <c r="D4379">
        <v>-56.38</v>
      </c>
    </row>
    <row r="4380" spans="1:4" x14ac:dyDescent="0.25">
      <c r="A4380" s="4">
        <v>44564</v>
      </c>
      <c r="B4380" t="s">
        <v>12</v>
      </c>
      <c r="C4380" t="s">
        <v>939</v>
      </c>
      <c r="D4380">
        <v>-44.4</v>
      </c>
    </row>
    <row r="4381" spans="1:4" x14ac:dyDescent="0.25">
      <c r="A4381" s="4">
        <v>44564</v>
      </c>
      <c r="B4381" t="s">
        <v>12</v>
      </c>
      <c r="C4381" t="s">
        <v>2485</v>
      </c>
      <c r="D4381">
        <v>-91.89</v>
      </c>
    </row>
    <row r="4382" spans="1:4" x14ac:dyDescent="0.25">
      <c r="A4382" s="4">
        <v>44564</v>
      </c>
      <c r="B4382" t="s">
        <v>12</v>
      </c>
      <c r="C4382" t="s">
        <v>2486</v>
      </c>
      <c r="D4382">
        <v>-2.84</v>
      </c>
    </row>
    <row r="4383" spans="1:4" x14ac:dyDescent="0.25">
      <c r="A4383" s="4">
        <v>44564</v>
      </c>
      <c r="B4383" t="s">
        <v>12</v>
      </c>
      <c r="C4383" t="s">
        <v>838</v>
      </c>
      <c r="D4383">
        <v>-398</v>
      </c>
    </row>
    <row r="4384" spans="1:4" x14ac:dyDescent="0.25">
      <c r="A4384" s="4">
        <v>44564</v>
      </c>
      <c r="B4384" t="s">
        <v>12</v>
      </c>
      <c r="C4384" t="s">
        <v>2487</v>
      </c>
      <c r="D4384">
        <v>-20.13</v>
      </c>
    </row>
    <row r="4385" spans="1:4" x14ac:dyDescent="0.25">
      <c r="A4385" s="4">
        <v>44564</v>
      </c>
      <c r="B4385" t="s">
        <v>12</v>
      </c>
      <c r="C4385" t="s">
        <v>2437</v>
      </c>
      <c r="D4385">
        <v>-5980</v>
      </c>
    </row>
    <row r="4386" spans="1:4" x14ac:dyDescent="0.25">
      <c r="A4386" s="4">
        <v>44564</v>
      </c>
      <c r="B4386" t="s">
        <v>12</v>
      </c>
      <c r="C4386" t="s">
        <v>2439</v>
      </c>
      <c r="D4386">
        <v>300.45</v>
      </c>
    </row>
    <row r="4387" spans="1:4" x14ac:dyDescent="0.25">
      <c r="A4387" s="4">
        <v>44564</v>
      </c>
      <c r="B4387" t="s">
        <v>12</v>
      </c>
      <c r="C4387" t="s">
        <v>2488</v>
      </c>
      <c r="D4387">
        <v>7867.32</v>
      </c>
    </row>
    <row r="4388" spans="1:4" x14ac:dyDescent="0.25">
      <c r="A4388" s="4">
        <v>44564</v>
      </c>
      <c r="B4388" t="s">
        <v>12</v>
      </c>
      <c r="C4388" t="s">
        <v>2489</v>
      </c>
      <c r="D4388">
        <v>16320.82</v>
      </c>
    </row>
    <row r="4389" spans="1:4" x14ac:dyDescent="0.25">
      <c r="A4389" s="4">
        <v>44564</v>
      </c>
      <c r="B4389" t="s">
        <v>12</v>
      </c>
      <c r="C4389" t="s">
        <v>2490</v>
      </c>
      <c r="D4389">
        <v>44262.82</v>
      </c>
    </row>
    <row r="4390" spans="1:4" x14ac:dyDescent="0.25">
      <c r="A4390" s="4">
        <v>44564</v>
      </c>
      <c r="B4390" t="s">
        <v>12</v>
      </c>
      <c r="C4390" t="s">
        <v>2491</v>
      </c>
      <c r="D4390">
        <v>23655.24</v>
      </c>
    </row>
    <row r="4391" spans="1:4" x14ac:dyDescent="0.25">
      <c r="A4391" s="4">
        <v>44564</v>
      </c>
      <c r="B4391" t="s">
        <v>12</v>
      </c>
      <c r="C4391" t="s">
        <v>2492</v>
      </c>
      <c r="D4391">
        <v>18955.52</v>
      </c>
    </row>
    <row r="4392" spans="1:4" x14ac:dyDescent="0.25">
      <c r="A4392" s="4">
        <v>44564</v>
      </c>
      <c r="B4392" t="s">
        <v>12</v>
      </c>
      <c r="C4392" t="s">
        <v>2493</v>
      </c>
      <c r="D4392">
        <v>61281.52</v>
      </c>
    </row>
    <row r="4393" spans="1:4" x14ac:dyDescent="0.25">
      <c r="A4393" s="4">
        <v>44564</v>
      </c>
      <c r="B4393" t="s">
        <v>12</v>
      </c>
      <c r="C4393" t="s">
        <v>2494</v>
      </c>
      <c r="D4393">
        <v>218562.8</v>
      </c>
    </row>
    <row r="4394" spans="1:4" x14ac:dyDescent="0.25">
      <c r="A4394" s="4">
        <v>44564</v>
      </c>
      <c r="B4394" t="s">
        <v>12</v>
      </c>
      <c r="C4394" t="s">
        <v>2495</v>
      </c>
      <c r="D4394">
        <v>35610.300000000003</v>
      </c>
    </row>
    <row r="4395" spans="1:4" x14ac:dyDescent="0.25">
      <c r="A4395" s="4">
        <v>44564</v>
      </c>
      <c r="B4395" t="s">
        <v>12</v>
      </c>
      <c r="C4395" t="s">
        <v>2496</v>
      </c>
      <c r="D4395">
        <v>200269.5</v>
      </c>
    </row>
    <row r="4396" spans="1:4" x14ac:dyDescent="0.25">
      <c r="A4396" s="4">
        <v>44564</v>
      </c>
      <c r="B4396" t="s">
        <v>12</v>
      </c>
      <c r="C4396" t="s">
        <v>2497</v>
      </c>
      <c r="D4396">
        <v>-124.25</v>
      </c>
    </row>
    <row r="4397" spans="1:4" x14ac:dyDescent="0.25">
      <c r="A4397" s="4">
        <v>44564</v>
      </c>
      <c r="B4397" t="s">
        <v>12</v>
      </c>
      <c r="C4397" t="s">
        <v>2021</v>
      </c>
      <c r="D4397">
        <v>-5.56</v>
      </c>
    </row>
    <row r="4398" spans="1:4" x14ac:dyDescent="0.25">
      <c r="A4398" s="4">
        <v>44564</v>
      </c>
      <c r="B4398" t="s">
        <v>12</v>
      </c>
      <c r="C4398" t="s">
        <v>2498</v>
      </c>
      <c r="D4398">
        <v>-2360.7199999999998</v>
      </c>
    </row>
    <row r="4399" spans="1:4" x14ac:dyDescent="0.25">
      <c r="A4399" s="4">
        <v>44564</v>
      </c>
      <c r="B4399" t="s">
        <v>12</v>
      </c>
      <c r="C4399" t="s">
        <v>2499</v>
      </c>
      <c r="D4399">
        <v>-1656.64</v>
      </c>
    </row>
    <row r="4400" spans="1:4" x14ac:dyDescent="0.25">
      <c r="A4400" s="4">
        <v>44564</v>
      </c>
      <c r="B4400" t="s">
        <v>12</v>
      </c>
      <c r="C4400" t="s">
        <v>19</v>
      </c>
      <c r="D4400">
        <v>-74.08</v>
      </c>
    </row>
    <row r="4401" spans="1:4" x14ac:dyDescent="0.25">
      <c r="A4401" s="4">
        <v>44564</v>
      </c>
      <c r="B4401" t="s">
        <v>12</v>
      </c>
      <c r="C4401" t="s">
        <v>20</v>
      </c>
      <c r="D4401">
        <v>-3704.19</v>
      </c>
    </row>
    <row r="4402" spans="1:4" x14ac:dyDescent="0.25">
      <c r="A4402" s="4">
        <v>44564</v>
      </c>
      <c r="B4402" t="s">
        <v>12</v>
      </c>
      <c r="C4402" t="s">
        <v>21</v>
      </c>
      <c r="D4402">
        <v>-105.57</v>
      </c>
    </row>
    <row r="4403" spans="1:4" x14ac:dyDescent="0.25">
      <c r="A4403" s="4">
        <v>44564</v>
      </c>
      <c r="B4403" t="s">
        <v>12</v>
      </c>
      <c r="C4403" t="s">
        <v>2482</v>
      </c>
      <c r="D4403">
        <v>-82832.2</v>
      </c>
    </row>
    <row r="4404" spans="1:4" x14ac:dyDescent="0.25">
      <c r="A4404" s="4">
        <v>44565</v>
      </c>
      <c r="B4404" t="s">
        <v>12</v>
      </c>
      <c r="C4404" t="s">
        <v>937</v>
      </c>
      <c r="D4404">
        <v>8.8800000000000008</v>
      </c>
    </row>
    <row r="4405" spans="1:4" x14ac:dyDescent="0.25">
      <c r="A4405" s="4">
        <v>44565</v>
      </c>
      <c r="B4405" t="s">
        <v>12</v>
      </c>
      <c r="C4405" t="s">
        <v>2483</v>
      </c>
      <c r="D4405">
        <v>-1929.74</v>
      </c>
    </row>
    <row r="4406" spans="1:4" x14ac:dyDescent="0.25">
      <c r="A4406" s="4">
        <v>44565</v>
      </c>
      <c r="B4406" t="s">
        <v>12</v>
      </c>
      <c r="C4406" t="s">
        <v>2484</v>
      </c>
      <c r="D4406">
        <v>-56.38</v>
      </c>
    </row>
    <row r="4407" spans="1:4" x14ac:dyDescent="0.25">
      <c r="A4407" s="4">
        <v>44565</v>
      </c>
      <c r="B4407" t="s">
        <v>12</v>
      </c>
      <c r="C4407" t="s">
        <v>939</v>
      </c>
      <c r="D4407">
        <v>-44.4</v>
      </c>
    </row>
    <row r="4408" spans="1:4" x14ac:dyDescent="0.25">
      <c r="A4408" s="4">
        <v>44565</v>
      </c>
      <c r="B4408" t="s">
        <v>12</v>
      </c>
      <c r="C4408" t="s">
        <v>2485</v>
      </c>
      <c r="D4408">
        <v>-183.78</v>
      </c>
    </row>
    <row r="4409" spans="1:4" x14ac:dyDescent="0.25">
      <c r="A4409" s="4">
        <v>44565</v>
      </c>
      <c r="B4409" t="s">
        <v>12</v>
      </c>
      <c r="C4409" t="s">
        <v>2486</v>
      </c>
      <c r="D4409">
        <v>-5.68</v>
      </c>
    </row>
    <row r="4410" spans="1:4" x14ac:dyDescent="0.25">
      <c r="A4410" s="4">
        <v>44565</v>
      </c>
      <c r="B4410" t="s">
        <v>12</v>
      </c>
      <c r="C4410" t="s">
        <v>838</v>
      </c>
      <c r="D4410">
        <v>-398</v>
      </c>
    </row>
    <row r="4411" spans="1:4" x14ac:dyDescent="0.25">
      <c r="A4411" s="4">
        <v>44565</v>
      </c>
      <c r="B4411" t="s">
        <v>12</v>
      </c>
      <c r="C4411" t="s">
        <v>2487</v>
      </c>
      <c r="D4411">
        <v>-40.26</v>
      </c>
    </row>
    <row r="4412" spans="1:4" x14ac:dyDescent="0.25">
      <c r="A4412" s="4">
        <v>44565</v>
      </c>
      <c r="B4412" t="s">
        <v>12</v>
      </c>
      <c r="C4412" t="s">
        <v>2437</v>
      </c>
      <c r="D4412">
        <v>-5980</v>
      </c>
    </row>
    <row r="4413" spans="1:4" x14ac:dyDescent="0.25">
      <c r="A4413" s="4">
        <v>44565</v>
      </c>
      <c r="B4413" t="s">
        <v>12</v>
      </c>
      <c r="C4413" t="s">
        <v>2439</v>
      </c>
      <c r="D4413">
        <v>285.43</v>
      </c>
    </row>
    <row r="4414" spans="1:4" x14ac:dyDescent="0.25">
      <c r="A4414" s="4">
        <v>44565</v>
      </c>
      <c r="B4414" t="s">
        <v>12</v>
      </c>
      <c r="C4414" t="s">
        <v>2500</v>
      </c>
      <c r="D4414">
        <v>32438.560000000001</v>
      </c>
    </row>
    <row r="4415" spans="1:4" x14ac:dyDescent="0.25">
      <c r="A4415" s="4">
        <v>44565</v>
      </c>
      <c r="B4415" t="s">
        <v>12</v>
      </c>
      <c r="C4415" t="s">
        <v>2488</v>
      </c>
      <c r="D4415">
        <v>7867.32</v>
      </c>
    </row>
    <row r="4416" spans="1:4" x14ac:dyDescent="0.25">
      <c r="A4416" s="4">
        <v>44565</v>
      </c>
      <c r="B4416" t="s">
        <v>12</v>
      </c>
      <c r="C4416" t="s">
        <v>2489</v>
      </c>
      <c r="D4416">
        <v>16320.82</v>
      </c>
    </row>
    <row r="4417" spans="1:4" x14ac:dyDescent="0.25">
      <c r="A4417" s="4">
        <v>44565</v>
      </c>
      <c r="B4417" t="s">
        <v>12</v>
      </c>
      <c r="C4417" t="s">
        <v>2490</v>
      </c>
      <c r="D4417">
        <v>44262.82</v>
      </c>
    </row>
    <row r="4418" spans="1:4" x14ac:dyDescent="0.25">
      <c r="A4418" s="4">
        <v>44565</v>
      </c>
      <c r="B4418" t="s">
        <v>12</v>
      </c>
      <c r="C4418" t="s">
        <v>2491</v>
      </c>
      <c r="D4418">
        <v>23655.24</v>
      </c>
    </row>
    <row r="4419" spans="1:4" x14ac:dyDescent="0.25">
      <c r="A4419" s="4">
        <v>44565</v>
      </c>
      <c r="B4419" t="s">
        <v>12</v>
      </c>
      <c r="C4419" t="s">
        <v>2492</v>
      </c>
      <c r="D4419">
        <v>18955.52</v>
      </c>
    </row>
    <row r="4420" spans="1:4" x14ac:dyDescent="0.25">
      <c r="A4420" s="4">
        <v>44565</v>
      </c>
      <c r="B4420" t="s">
        <v>12</v>
      </c>
      <c r="C4420" t="s">
        <v>2493</v>
      </c>
      <c r="D4420">
        <v>61281.52</v>
      </c>
    </row>
    <row r="4421" spans="1:4" x14ac:dyDescent="0.25">
      <c r="A4421" s="4">
        <v>44565</v>
      </c>
      <c r="B4421" t="s">
        <v>12</v>
      </c>
      <c r="C4421" t="s">
        <v>2494</v>
      </c>
      <c r="D4421">
        <v>218562.8</v>
      </c>
    </row>
    <row r="4422" spans="1:4" x14ac:dyDescent="0.25">
      <c r="A4422" s="4">
        <v>44565</v>
      </c>
      <c r="B4422" t="s">
        <v>12</v>
      </c>
      <c r="C4422" t="s">
        <v>2495</v>
      </c>
      <c r="D4422">
        <v>35610.300000000003</v>
      </c>
    </row>
    <row r="4423" spans="1:4" x14ac:dyDescent="0.25">
      <c r="A4423" s="4">
        <v>44565</v>
      </c>
      <c r="B4423" t="s">
        <v>12</v>
      </c>
      <c r="C4423" t="s">
        <v>2496</v>
      </c>
      <c r="D4423">
        <v>200269.5</v>
      </c>
    </row>
    <row r="4424" spans="1:4" x14ac:dyDescent="0.25">
      <c r="A4424" s="4">
        <v>44565</v>
      </c>
      <c r="B4424" t="s">
        <v>12</v>
      </c>
      <c r="C4424" t="s">
        <v>2497</v>
      </c>
      <c r="D4424">
        <v>-124.25</v>
      </c>
    </row>
    <row r="4425" spans="1:4" x14ac:dyDescent="0.25">
      <c r="A4425" s="4">
        <v>44565</v>
      </c>
      <c r="B4425" t="s">
        <v>12</v>
      </c>
      <c r="C4425" t="s">
        <v>2021</v>
      </c>
      <c r="D4425">
        <v>-11.16</v>
      </c>
    </row>
    <row r="4426" spans="1:4" x14ac:dyDescent="0.25">
      <c r="A4426" s="4">
        <v>44565</v>
      </c>
      <c r="B4426" t="s">
        <v>12</v>
      </c>
      <c r="C4426" t="s">
        <v>2498</v>
      </c>
      <c r="D4426">
        <v>-2360.7199999999998</v>
      </c>
    </row>
    <row r="4427" spans="1:4" x14ac:dyDescent="0.25">
      <c r="A4427" s="4">
        <v>44565</v>
      </c>
      <c r="B4427" t="s">
        <v>12</v>
      </c>
      <c r="C4427" t="s">
        <v>2499</v>
      </c>
      <c r="D4427">
        <v>-1656.64</v>
      </c>
    </row>
    <row r="4428" spans="1:4" x14ac:dyDescent="0.25">
      <c r="A4428" s="4">
        <v>44565</v>
      </c>
      <c r="B4428" t="s">
        <v>12</v>
      </c>
      <c r="C4428" t="s">
        <v>19</v>
      </c>
      <c r="D4428">
        <v>-148.76</v>
      </c>
    </row>
    <row r="4429" spans="1:4" x14ac:dyDescent="0.25">
      <c r="A4429" s="4">
        <v>44565</v>
      </c>
      <c r="B4429" t="s">
        <v>12</v>
      </c>
      <c r="C4429" t="s">
        <v>20</v>
      </c>
      <c r="D4429">
        <v>-7438.02</v>
      </c>
    </row>
    <row r="4430" spans="1:4" x14ac:dyDescent="0.25">
      <c r="A4430" s="4">
        <v>44565</v>
      </c>
      <c r="B4430" t="s">
        <v>12</v>
      </c>
      <c r="C4430" t="s">
        <v>21</v>
      </c>
      <c r="D4430">
        <v>-211.98</v>
      </c>
    </row>
    <row r="4431" spans="1:4" x14ac:dyDescent="0.25">
      <c r="A4431" s="4">
        <v>44565</v>
      </c>
      <c r="B4431" t="s">
        <v>12</v>
      </c>
      <c r="C4431" t="s">
        <v>2482</v>
      </c>
      <c r="D4431">
        <v>-82832.2</v>
      </c>
    </row>
    <row r="4432" spans="1:4" x14ac:dyDescent="0.25">
      <c r="A4432" s="4">
        <v>44566</v>
      </c>
      <c r="B4432" t="s">
        <v>12</v>
      </c>
      <c r="C4432" t="s">
        <v>937</v>
      </c>
      <c r="D4432">
        <v>8.8800000000000008</v>
      </c>
    </row>
    <row r="4433" spans="1:4" x14ac:dyDescent="0.25">
      <c r="A4433" s="4">
        <v>44566</v>
      </c>
      <c r="B4433" t="s">
        <v>12</v>
      </c>
      <c r="C4433" t="s">
        <v>2483</v>
      </c>
      <c r="D4433">
        <v>-1929.74</v>
      </c>
    </row>
    <row r="4434" spans="1:4" x14ac:dyDescent="0.25">
      <c r="A4434" s="4">
        <v>44566</v>
      </c>
      <c r="B4434" t="s">
        <v>12</v>
      </c>
      <c r="C4434" t="s">
        <v>2484</v>
      </c>
      <c r="D4434">
        <v>-56.38</v>
      </c>
    </row>
    <row r="4435" spans="1:4" x14ac:dyDescent="0.25">
      <c r="A4435" s="4">
        <v>44566</v>
      </c>
      <c r="B4435" t="s">
        <v>12</v>
      </c>
      <c r="C4435" t="s">
        <v>939</v>
      </c>
      <c r="D4435">
        <v>-44.4</v>
      </c>
    </row>
    <row r="4436" spans="1:4" x14ac:dyDescent="0.25">
      <c r="A4436" s="4">
        <v>44566</v>
      </c>
      <c r="B4436" t="s">
        <v>12</v>
      </c>
      <c r="C4436" t="s">
        <v>2485</v>
      </c>
      <c r="D4436">
        <v>-275.68</v>
      </c>
    </row>
    <row r="4437" spans="1:4" x14ac:dyDescent="0.25">
      <c r="A4437" s="4">
        <v>44566</v>
      </c>
      <c r="B4437" t="s">
        <v>12</v>
      </c>
      <c r="C4437" t="s">
        <v>2486</v>
      </c>
      <c r="D4437">
        <v>-8.51</v>
      </c>
    </row>
    <row r="4438" spans="1:4" x14ac:dyDescent="0.25">
      <c r="A4438" s="4">
        <v>44566</v>
      </c>
      <c r="B4438" t="s">
        <v>12</v>
      </c>
      <c r="C4438" t="s">
        <v>838</v>
      </c>
      <c r="D4438">
        <v>-398</v>
      </c>
    </row>
    <row r="4439" spans="1:4" x14ac:dyDescent="0.25">
      <c r="A4439" s="4">
        <v>44566</v>
      </c>
      <c r="B4439" t="s">
        <v>12</v>
      </c>
      <c r="C4439" t="s">
        <v>2487</v>
      </c>
      <c r="D4439">
        <v>-60.4</v>
      </c>
    </row>
    <row r="4440" spans="1:4" x14ac:dyDescent="0.25">
      <c r="A4440" s="4">
        <v>44566</v>
      </c>
      <c r="B4440" t="s">
        <v>12</v>
      </c>
      <c r="C4440" t="s">
        <v>2437</v>
      </c>
      <c r="D4440">
        <v>-5980</v>
      </c>
    </row>
    <row r="4441" spans="1:4" x14ac:dyDescent="0.25">
      <c r="A4441" s="4">
        <v>44566</v>
      </c>
      <c r="B4441" t="s">
        <v>12</v>
      </c>
      <c r="C4441" t="s">
        <v>2439</v>
      </c>
      <c r="D4441">
        <v>270.41000000000003</v>
      </c>
    </row>
    <row r="4442" spans="1:4" x14ac:dyDescent="0.25">
      <c r="A4442" s="4">
        <v>44566</v>
      </c>
      <c r="B4442" t="s">
        <v>12</v>
      </c>
      <c r="C4442" t="s">
        <v>2500</v>
      </c>
      <c r="D4442">
        <v>32438.560000000001</v>
      </c>
    </row>
    <row r="4443" spans="1:4" x14ac:dyDescent="0.25">
      <c r="A4443" s="4">
        <v>44566</v>
      </c>
      <c r="B4443" t="s">
        <v>12</v>
      </c>
      <c r="C4443" t="s">
        <v>2488</v>
      </c>
      <c r="D4443">
        <v>7867.32</v>
      </c>
    </row>
    <row r="4444" spans="1:4" x14ac:dyDescent="0.25">
      <c r="A4444" s="4">
        <v>44566</v>
      </c>
      <c r="B4444" t="s">
        <v>12</v>
      </c>
      <c r="C4444" t="s">
        <v>2489</v>
      </c>
      <c r="D4444">
        <v>16320.82</v>
      </c>
    </row>
    <row r="4445" spans="1:4" x14ac:dyDescent="0.25">
      <c r="A4445" s="4">
        <v>44566</v>
      </c>
      <c r="B4445" t="s">
        <v>12</v>
      </c>
      <c r="C4445" t="s">
        <v>2490</v>
      </c>
      <c r="D4445">
        <v>44262.82</v>
      </c>
    </row>
    <row r="4446" spans="1:4" x14ac:dyDescent="0.25">
      <c r="A4446" s="4">
        <v>44566</v>
      </c>
      <c r="B4446" t="s">
        <v>12</v>
      </c>
      <c r="C4446" t="s">
        <v>2491</v>
      </c>
      <c r="D4446">
        <v>23655.24</v>
      </c>
    </row>
    <row r="4447" spans="1:4" x14ac:dyDescent="0.25">
      <c r="A4447" s="4">
        <v>44566</v>
      </c>
      <c r="B4447" t="s">
        <v>12</v>
      </c>
      <c r="C4447" t="s">
        <v>2492</v>
      </c>
      <c r="D4447">
        <v>18955.52</v>
      </c>
    </row>
    <row r="4448" spans="1:4" x14ac:dyDescent="0.25">
      <c r="A4448" s="4">
        <v>44566</v>
      </c>
      <c r="B4448" t="s">
        <v>12</v>
      </c>
      <c r="C4448" t="s">
        <v>2493</v>
      </c>
      <c r="D4448">
        <v>61281.52</v>
      </c>
    </row>
    <row r="4449" spans="1:4" x14ac:dyDescent="0.25">
      <c r="A4449" s="4">
        <v>44566</v>
      </c>
      <c r="B4449" t="s">
        <v>12</v>
      </c>
      <c r="C4449" t="s">
        <v>2494</v>
      </c>
      <c r="D4449">
        <v>218562.8</v>
      </c>
    </row>
    <row r="4450" spans="1:4" x14ac:dyDescent="0.25">
      <c r="A4450" s="4">
        <v>44566</v>
      </c>
      <c r="B4450" t="s">
        <v>12</v>
      </c>
      <c r="C4450" t="s">
        <v>2495</v>
      </c>
      <c r="D4450">
        <v>35610.300000000003</v>
      </c>
    </row>
    <row r="4451" spans="1:4" x14ac:dyDescent="0.25">
      <c r="A4451" s="4">
        <v>44566</v>
      </c>
      <c r="B4451" t="s">
        <v>12</v>
      </c>
      <c r="C4451" t="s">
        <v>2496</v>
      </c>
      <c r="D4451">
        <v>200269.5</v>
      </c>
    </row>
    <row r="4452" spans="1:4" x14ac:dyDescent="0.25">
      <c r="A4452" s="4">
        <v>44566</v>
      </c>
      <c r="B4452" t="s">
        <v>12</v>
      </c>
      <c r="C4452" t="s">
        <v>2497</v>
      </c>
      <c r="D4452">
        <v>-124.25</v>
      </c>
    </row>
    <row r="4453" spans="1:4" x14ac:dyDescent="0.25">
      <c r="A4453" s="4">
        <v>44566</v>
      </c>
      <c r="B4453" t="s">
        <v>12</v>
      </c>
      <c r="C4453" t="s">
        <v>2021</v>
      </c>
      <c r="D4453">
        <v>-16.75</v>
      </c>
    </row>
    <row r="4454" spans="1:4" x14ac:dyDescent="0.25">
      <c r="A4454" s="4">
        <v>44566</v>
      </c>
      <c r="B4454" t="s">
        <v>12</v>
      </c>
      <c r="C4454" t="s">
        <v>2498</v>
      </c>
      <c r="D4454">
        <v>-2360.7199999999998</v>
      </c>
    </row>
    <row r="4455" spans="1:4" x14ac:dyDescent="0.25">
      <c r="A4455" s="4">
        <v>44566</v>
      </c>
      <c r="B4455" t="s">
        <v>12</v>
      </c>
      <c r="C4455" t="s">
        <v>2499</v>
      </c>
      <c r="D4455">
        <v>-1656.64</v>
      </c>
    </row>
    <row r="4456" spans="1:4" x14ac:dyDescent="0.25">
      <c r="A4456" s="4">
        <v>44566</v>
      </c>
      <c r="B4456" t="s">
        <v>12</v>
      </c>
      <c r="C4456" t="s">
        <v>19</v>
      </c>
      <c r="D4456">
        <v>-223.27</v>
      </c>
    </row>
    <row r="4457" spans="1:4" x14ac:dyDescent="0.25">
      <c r="A4457" s="4">
        <v>44566</v>
      </c>
      <c r="B4457" t="s">
        <v>12</v>
      </c>
      <c r="C4457" t="s">
        <v>20</v>
      </c>
      <c r="D4457">
        <v>-11163.59</v>
      </c>
    </row>
    <row r="4458" spans="1:4" x14ac:dyDescent="0.25">
      <c r="A4458" s="4">
        <v>44566</v>
      </c>
      <c r="B4458" t="s">
        <v>12</v>
      </c>
      <c r="C4458" t="s">
        <v>21</v>
      </c>
      <c r="D4458">
        <v>-318.16000000000003</v>
      </c>
    </row>
    <row r="4459" spans="1:4" x14ac:dyDescent="0.25">
      <c r="A4459" s="4">
        <v>44566</v>
      </c>
      <c r="B4459" t="s">
        <v>12</v>
      </c>
      <c r="C4459" t="s">
        <v>2482</v>
      </c>
      <c r="D4459">
        <v>-82832.2</v>
      </c>
    </row>
    <row r="4460" spans="1:4" x14ac:dyDescent="0.25">
      <c r="A4460" s="4">
        <v>44567</v>
      </c>
      <c r="B4460" t="s">
        <v>12</v>
      </c>
      <c r="C4460" t="s">
        <v>937</v>
      </c>
      <c r="D4460">
        <v>8.8800000000000008</v>
      </c>
    </row>
    <row r="4461" spans="1:4" x14ac:dyDescent="0.25">
      <c r="A4461" s="4">
        <v>44567</v>
      </c>
      <c r="B4461" t="s">
        <v>12</v>
      </c>
      <c r="C4461" t="s">
        <v>2483</v>
      </c>
      <c r="D4461">
        <v>-1929.74</v>
      </c>
    </row>
    <row r="4462" spans="1:4" x14ac:dyDescent="0.25">
      <c r="A4462" s="4">
        <v>44567</v>
      </c>
      <c r="B4462" t="s">
        <v>12</v>
      </c>
      <c r="C4462" t="s">
        <v>2484</v>
      </c>
      <c r="D4462">
        <v>-56.38</v>
      </c>
    </row>
    <row r="4463" spans="1:4" x14ac:dyDescent="0.25">
      <c r="A4463" s="4">
        <v>44567</v>
      </c>
      <c r="B4463" t="s">
        <v>12</v>
      </c>
      <c r="C4463" t="s">
        <v>939</v>
      </c>
      <c r="D4463">
        <v>-44.4</v>
      </c>
    </row>
    <row r="4464" spans="1:4" x14ac:dyDescent="0.25">
      <c r="A4464" s="4">
        <v>44567</v>
      </c>
      <c r="B4464" t="s">
        <v>12</v>
      </c>
      <c r="C4464" t="s">
        <v>2485</v>
      </c>
      <c r="D4464">
        <v>-367.57</v>
      </c>
    </row>
    <row r="4465" spans="1:4" x14ac:dyDescent="0.25">
      <c r="A4465" s="4">
        <v>44567</v>
      </c>
      <c r="B4465" t="s">
        <v>12</v>
      </c>
      <c r="C4465" t="s">
        <v>2486</v>
      </c>
      <c r="D4465">
        <v>-11.35</v>
      </c>
    </row>
    <row r="4466" spans="1:4" x14ac:dyDescent="0.25">
      <c r="A4466" s="4">
        <v>44567</v>
      </c>
      <c r="B4466" t="s">
        <v>12</v>
      </c>
      <c r="C4466" t="s">
        <v>838</v>
      </c>
      <c r="D4466">
        <v>-398</v>
      </c>
    </row>
    <row r="4467" spans="1:4" x14ac:dyDescent="0.25">
      <c r="A4467" s="4">
        <v>44567</v>
      </c>
      <c r="B4467" t="s">
        <v>12</v>
      </c>
      <c r="C4467" t="s">
        <v>2487</v>
      </c>
      <c r="D4467">
        <v>-80.53</v>
      </c>
    </row>
    <row r="4468" spans="1:4" x14ac:dyDescent="0.25">
      <c r="A4468" s="4">
        <v>44567</v>
      </c>
      <c r="B4468" t="s">
        <v>12</v>
      </c>
      <c r="C4468" t="s">
        <v>2437</v>
      </c>
      <c r="D4468">
        <v>-5980</v>
      </c>
    </row>
    <row r="4469" spans="1:4" x14ac:dyDescent="0.25">
      <c r="A4469" s="4">
        <v>44567</v>
      </c>
      <c r="B4469" t="s">
        <v>12</v>
      </c>
      <c r="C4469" t="s">
        <v>2439</v>
      </c>
      <c r="D4469">
        <v>255.39</v>
      </c>
    </row>
    <row r="4470" spans="1:4" x14ac:dyDescent="0.25">
      <c r="A4470" s="4">
        <v>44567</v>
      </c>
      <c r="B4470" t="s">
        <v>12</v>
      </c>
      <c r="C4470" t="s">
        <v>2500</v>
      </c>
      <c r="D4470">
        <v>32438.560000000001</v>
      </c>
    </row>
    <row r="4471" spans="1:4" x14ac:dyDescent="0.25">
      <c r="A4471" s="4">
        <v>44567</v>
      </c>
      <c r="B4471" t="s">
        <v>12</v>
      </c>
      <c r="C4471" t="s">
        <v>2488</v>
      </c>
      <c r="D4471">
        <v>7867.32</v>
      </c>
    </row>
    <row r="4472" spans="1:4" x14ac:dyDescent="0.25">
      <c r="A4472" s="4">
        <v>44567</v>
      </c>
      <c r="B4472" t="s">
        <v>12</v>
      </c>
      <c r="C4472" t="s">
        <v>2489</v>
      </c>
      <c r="D4472">
        <v>16320.82</v>
      </c>
    </row>
    <row r="4473" spans="1:4" x14ac:dyDescent="0.25">
      <c r="A4473" s="4">
        <v>44567</v>
      </c>
      <c r="B4473" t="s">
        <v>12</v>
      </c>
      <c r="C4473" t="s">
        <v>2490</v>
      </c>
      <c r="D4473">
        <v>44262.82</v>
      </c>
    </row>
    <row r="4474" spans="1:4" x14ac:dyDescent="0.25">
      <c r="A4474" s="4">
        <v>44567</v>
      </c>
      <c r="B4474" t="s">
        <v>12</v>
      </c>
      <c r="C4474" t="s">
        <v>2491</v>
      </c>
      <c r="D4474">
        <v>23655.24</v>
      </c>
    </row>
    <row r="4475" spans="1:4" x14ac:dyDescent="0.25">
      <c r="A4475" s="4">
        <v>44567</v>
      </c>
      <c r="B4475" t="s">
        <v>12</v>
      </c>
      <c r="C4475" t="s">
        <v>2492</v>
      </c>
      <c r="D4475">
        <v>18955.52</v>
      </c>
    </row>
    <row r="4476" spans="1:4" x14ac:dyDescent="0.25">
      <c r="A4476" s="4">
        <v>44567</v>
      </c>
      <c r="B4476" t="s">
        <v>12</v>
      </c>
      <c r="C4476" t="s">
        <v>2493</v>
      </c>
      <c r="D4476">
        <v>61281.52</v>
      </c>
    </row>
    <row r="4477" spans="1:4" x14ac:dyDescent="0.25">
      <c r="A4477" s="4">
        <v>44567</v>
      </c>
      <c r="B4477" t="s">
        <v>12</v>
      </c>
      <c r="C4477" t="s">
        <v>2494</v>
      </c>
      <c r="D4477">
        <v>218562.8</v>
      </c>
    </row>
    <row r="4478" spans="1:4" x14ac:dyDescent="0.25">
      <c r="A4478" s="4">
        <v>44567</v>
      </c>
      <c r="B4478" t="s">
        <v>12</v>
      </c>
      <c r="C4478" t="s">
        <v>2495</v>
      </c>
      <c r="D4478">
        <v>35610.300000000003</v>
      </c>
    </row>
    <row r="4479" spans="1:4" x14ac:dyDescent="0.25">
      <c r="A4479" s="4">
        <v>44567</v>
      </c>
      <c r="B4479" t="s">
        <v>12</v>
      </c>
      <c r="C4479" t="s">
        <v>2496</v>
      </c>
      <c r="D4479">
        <v>200269.5</v>
      </c>
    </row>
    <row r="4480" spans="1:4" x14ac:dyDescent="0.25">
      <c r="A4480" s="4">
        <v>44567</v>
      </c>
      <c r="B4480" t="s">
        <v>12</v>
      </c>
      <c r="C4480" t="s">
        <v>2497</v>
      </c>
      <c r="D4480">
        <v>-124.25</v>
      </c>
    </row>
    <row r="4481" spans="1:4" x14ac:dyDescent="0.25">
      <c r="A4481" s="4">
        <v>44567</v>
      </c>
      <c r="B4481" t="s">
        <v>12</v>
      </c>
      <c r="C4481" t="s">
        <v>2021</v>
      </c>
      <c r="D4481">
        <v>-22.3</v>
      </c>
    </row>
    <row r="4482" spans="1:4" x14ac:dyDescent="0.25">
      <c r="A4482" s="4">
        <v>44567</v>
      </c>
      <c r="B4482" t="s">
        <v>12</v>
      </c>
      <c r="C4482" t="s">
        <v>2498</v>
      </c>
      <c r="D4482">
        <v>-2360.7199999999998</v>
      </c>
    </row>
    <row r="4483" spans="1:4" x14ac:dyDescent="0.25">
      <c r="A4483" s="4">
        <v>44567</v>
      </c>
      <c r="B4483" t="s">
        <v>12</v>
      </c>
      <c r="C4483" t="s">
        <v>2499</v>
      </c>
      <c r="D4483">
        <v>-1656.64</v>
      </c>
    </row>
    <row r="4484" spans="1:4" x14ac:dyDescent="0.25">
      <c r="A4484" s="4">
        <v>44567</v>
      </c>
      <c r="B4484" t="s">
        <v>12</v>
      </c>
      <c r="C4484" t="s">
        <v>19</v>
      </c>
      <c r="D4484">
        <v>-297.20999999999998</v>
      </c>
    </row>
    <row r="4485" spans="1:4" x14ac:dyDescent="0.25">
      <c r="A4485" s="4">
        <v>44567</v>
      </c>
      <c r="B4485" t="s">
        <v>12</v>
      </c>
      <c r="C4485" t="s">
        <v>20</v>
      </c>
      <c r="D4485">
        <v>-14860.84</v>
      </c>
    </row>
    <row r="4486" spans="1:4" x14ac:dyDescent="0.25">
      <c r="A4486" s="4">
        <v>44567</v>
      </c>
      <c r="B4486" t="s">
        <v>12</v>
      </c>
      <c r="C4486" t="s">
        <v>21</v>
      </c>
      <c r="D4486">
        <v>-423.53</v>
      </c>
    </row>
    <row r="4487" spans="1:4" x14ac:dyDescent="0.25">
      <c r="A4487" s="4">
        <v>44567</v>
      </c>
      <c r="B4487" t="s">
        <v>12</v>
      </c>
      <c r="C4487" t="s">
        <v>2482</v>
      </c>
      <c r="D4487">
        <v>-82832.2</v>
      </c>
    </row>
    <row r="4488" spans="1:4" x14ac:dyDescent="0.25">
      <c r="A4488" s="4">
        <v>44568</v>
      </c>
      <c r="B4488" t="s">
        <v>12</v>
      </c>
      <c r="C4488" t="s">
        <v>2483</v>
      </c>
      <c r="D4488">
        <v>-1929.74</v>
      </c>
    </row>
    <row r="4489" spans="1:4" x14ac:dyDescent="0.25">
      <c r="A4489" s="4">
        <v>44568</v>
      </c>
      <c r="B4489" t="s">
        <v>12</v>
      </c>
      <c r="C4489" t="s">
        <v>2484</v>
      </c>
      <c r="D4489">
        <v>-56.38</v>
      </c>
    </row>
    <row r="4490" spans="1:4" x14ac:dyDescent="0.25">
      <c r="A4490" s="4">
        <v>44568</v>
      </c>
      <c r="B4490" t="s">
        <v>12</v>
      </c>
      <c r="C4490" t="s">
        <v>939</v>
      </c>
      <c r="D4490">
        <v>-44.4</v>
      </c>
    </row>
    <row r="4491" spans="1:4" x14ac:dyDescent="0.25">
      <c r="A4491" s="4">
        <v>44568</v>
      </c>
      <c r="B4491" t="s">
        <v>12</v>
      </c>
      <c r="C4491" t="s">
        <v>2485</v>
      </c>
      <c r="D4491">
        <v>-459.46</v>
      </c>
    </row>
    <row r="4492" spans="1:4" x14ac:dyDescent="0.25">
      <c r="A4492" s="4">
        <v>44568</v>
      </c>
      <c r="B4492" t="s">
        <v>12</v>
      </c>
      <c r="C4492" t="s">
        <v>2486</v>
      </c>
      <c r="D4492">
        <v>-14.19</v>
      </c>
    </row>
    <row r="4493" spans="1:4" x14ac:dyDescent="0.25">
      <c r="A4493" s="4">
        <v>44568</v>
      </c>
      <c r="B4493" t="s">
        <v>12</v>
      </c>
      <c r="C4493" t="s">
        <v>838</v>
      </c>
      <c r="D4493">
        <v>-398</v>
      </c>
    </row>
    <row r="4494" spans="1:4" x14ac:dyDescent="0.25">
      <c r="A4494" s="4">
        <v>44568</v>
      </c>
      <c r="B4494" t="s">
        <v>12</v>
      </c>
      <c r="C4494" t="s">
        <v>2487</v>
      </c>
      <c r="D4494">
        <v>-100.66</v>
      </c>
    </row>
    <row r="4495" spans="1:4" x14ac:dyDescent="0.25">
      <c r="A4495" s="4">
        <v>44568</v>
      </c>
      <c r="B4495" t="s">
        <v>12</v>
      </c>
      <c r="C4495" t="s">
        <v>2437</v>
      </c>
      <c r="D4495">
        <v>-5980</v>
      </c>
    </row>
    <row r="4496" spans="1:4" x14ac:dyDescent="0.25">
      <c r="A4496" s="4">
        <v>44568</v>
      </c>
      <c r="B4496" t="s">
        <v>12</v>
      </c>
      <c r="C4496" t="s">
        <v>2439</v>
      </c>
      <c r="D4496">
        <v>240.36</v>
      </c>
    </row>
    <row r="4497" spans="1:4" x14ac:dyDescent="0.25">
      <c r="A4497" s="4">
        <v>44568</v>
      </c>
      <c r="B4497" t="s">
        <v>12</v>
      </c>
      <c r="C4497" t="s">
        <v>2500</v>
      </c>
      <c r="D4497">
        <v>32438.560000000001</v>
      </c>
    </row>
    <row r="4498" spans="1:4" x14ac:dyDescent="0.25">
      <c r="A4498" s="4">
        <v>44568</v>
      </c>
      <c r="B4498" t="s">
        <v>12</v>
      </c>
      <c r="C4498" t="s">
        <v>2488</v>
      </c>
      <c r="D4498">
        <v>7867.32</v>
      </c>
    </row>
    <row r="4499" spans="1:4" x14ac:dyDescent="0.25">
      <c r="A4499" s="4">
        <v>44568</v>
      </c>
      <c r="B4499" t="s">
        <v>12</v>
      </c>
      <c r="C4499" t="s">
        <v>2489</v>
      </c>
      <c r="D4499">
        <v>16320.82</v>
      </c>
    </row>
    <row r="4500" spans="1:4" x14ac:dyDescent="0.25">
      <c r="A4500" s="4">
        <v>44568</v>
      </c>
      <c r="B4500" t="s">
        <v>12</v>
      </c>
      <c r="C4500" t="s">
        <v>2490</v>
      </c>
      <c r="D4500">
        <v>44262.82</v>
      </c>
    </row>
    <row r="4501" spans="1:4" x14ac:dyDescent="0.25">
      <c r="A4501" s="4">
        <v>44568</v>
      </c>
      <c r="B4501" t="s">
        <v>12</v>
      </c>
      <c r="C4501" t="s">
        <v>2492</v>
      </c>
      <c r="D4501">
        <v>18955.52</v>
      </c>
    </row>
    <row r="4502" spans="1:4" x14ac:dyDescent="0.25">
      <c r="A4502" s="4">
        <v>44568</v>
      </c>
      <c r="B4502" t="s">
        <v>12</v>
      </c>
      <c r="C4502" t="s">
        <v>2494</v>
      </c>
      <c r="D4502">
        <v>218562.8</v>
      </c>
    </row>
    <row r="4503" spans="1:4" x14ac:dyDescent="0.25">
      <c r="A4503" s="4">
        <v>44568</v>
      </c>
      <c r="B4503" t="s">
        <v>12</v>
      </c>
      <c r="C4503" t="s">
        <v>2495</v>
      </c>
      <c r="D4503">
        <v>35610.300000000003</v>
      </c>
    </row>
    <row r="4504" spans="1:4" x14ac:dyDescent="0.25">
      <c r="A4504" s="4">
        <v>44568</v>
      </c>
      <c r="B4504" t="s">
        <v>12</v>
      </c>
      <c r="C4504" t="s">
        <v>2496</v>
      </c>
      <c r="D4504">
        <v>200269.5</v>
      </c>
    </row>
    <row r="4505" spans="1:4" x14ac:dyDescent="0.25">
      <c r="A4505" s="4">
        <v>44568</v>
      </c>
      <c r="B4505" t="s">
        <v>12</v>
      </c>
      <c r="C4505" t="s">
        <v>2021</v>
      </c>
      <c r="D4505">
        <v>-27.84</v>
      </c>
    </row>
    <row r="4506" spans="1:4" x14ac:dyDescent="0.25">
      <c r="A4506" s="4">
        <v>44568</v>
      </c>
      <c r="B4506" t="s">
        <v>12</v>
      </c>
      <c r="C4506" t="s">
        <v>19</v>
      </c>
      <c r="D4506">
        <v>-371.09</v>
      </c>
    </row>
    <row r="4507" spans="1:4" x14ac:dyDescent="0.25">
      <c r="A4507" s="4">
        <v>44568</v>
      </c>
      <c r="B4507" t="s">
        <v>12</v>
      </c>
      <c r="C4507" t="s">
        <v>20</v>
      </c>
      <c r="D4507">
        <v>-18554.59</v>
      </c>
    </row>
    <row r="4508" spans="1:4" x14ac:dyDescent="0.25">
      <c r="A4508" s="4">
        <v>44568</v>
      </c>
      <c r="B4508" t="s">
        <v>12</v>
      </c>
      <c r="C4508" t="s">
        <v>21</v>
      </c>
      <c r="D4508">
        <v>-528.79999999999995</v>
      </c>
    </row>
    <row r="4509" spans="1:4" x14ac:dyDescent="0.25">
      <c r="A4509" s="4">
        <v>44571</v>
      </c>
      <c r="B4509" t="s">
        <v>12</v>
      </c>
      <c r="C4509" t="s">
        <v>2483</v>
      </c>
      <c r="D4509">
        <v>-1929.74</v>
      </c>
    </row>
    <row r="4510" spans="1:4" x14ac:dyDescent="0.25">
      <c r="A4510" s="4">
        <v>44571</v>
      </c>
      <c r="B4510" t="s">
        <v>12</v>
      </c>
      <c r="C4510" t="s">
        <v>2484</v>
      </c>
      <c r="D4510">
        <v>-56.38</v>
      </c>
    </row>
    <row r="4511" spans="1:4" x14ac:dyDescent="0.25">
      <c r="A4511" s="4">
        <v>44571</v>
      </c>
      <c r="B4511" t="s">
        <v>12</v>
      </c>
      <c r="C4511" t="s">
        <v>939</v>
      </c>
      <c r="D4511">
        <v>-44.4</v>
      </c>
    </row>
    <row r="4512" spans="1:4" x14ac:dyDescent="0.25">
      <c r="A4512" s="4">
        <v>44571</v>
      </c>
      <c r="B4512" t="s">
        <v>12</v>
      </c>
      <c r="C4512" t="s">
        <v>2485</v>
      </c>
      <c r="D4512">
        <v>-551.35</v>
      </c>
    </row>
    <row r="4513" spans="1:4" x14ac:dyDescent="0.25">
      <c r="A4513" s="4">
        <v>44571</v>
      </c>
      <c r="B4513" t="s">
        <v>12</v>
      </c>
      <c r="C4513" t="s">
        <v>2486</v>
      </c>
      <c r="D4513">
        <v>-17.03</v>
      </c>
    </row>
    <row r="4514" spans="1:4" x14ac:dyDescent="0.25">
      <c r="A4514" s="4">
        <v>44571</v>
      </c>
      <c r="B4514" t="s">
        <v>12</v>
      </c>
      <c r="C4514" t="s">
        <v>838</v>
      </c>
      <c r="D4514">
        <v>-398</v>
      </c>
    </row>
    <row r="4515" spans="1:4" x14ac:dyDescent="0.25">
      <c r="A4515" s="4">
        <v>44571</v>
      </c>
      <c r="B4515" t="s">
        <v>12</v>
      </c>
      <c r="C4515" t="s">
        <v>2487</v>
      </c>
      <c r="D4515">
        <v>-120.79</v>
      </c>
    </row>
    <row r="4516" spans="1:4" x14ac:dyDescent="0.25">
      <c r="A4516" s="4">
        <v>44571</v>
      </c>
      <c r="B4516" t="s">
        <v>12</v>
      </c>
      <c r="C4516" t="s">
        <v>2437</v>
      </c>
      <c r="D4516">
        <v>-5980</v>
      </c>
    </row>
    <row r="4517" spans="1:4" x14ac:dyDescent="0.25">
      <c r="A4517" s="4">
        <v>44571</v>
      </c>
      <c r="B4517" t="s">
        <v>12</v>
      </c>
      <c r="C4517" t="s">
        <v>2439</v>
      </c>
      <c r="D4517">
        <v>225.34</v>
      </c>
    </row>
    <row r="4518" spans="1:4" x14ac:dyDescent="0.25">
      <c r="A4518" s="4">
        <v>44571</v>
      </c>
      <c r="B4518" t="s">
        <v>12</v>
      </c>
      <c r="C4518" t="s">
        <v>2501</v>
      </c>
      <c r="D4518">
        <v>16998.62</v>
      </c>
    </row>
    <row r="4519" spans="1:4" x14ac:dyDescent="0.25">
      <c r="A4519" s="4">
        <v>44571</v>
      </c>
      <c r="B4519" t="s">
        <v>12</v>
      </c>
      <c r="C4519" t="s">
        <v>2488</v>
      </c>
      <c r="D4519">
        <v>7867.32</v>
      </c>
    </row>
    <row r="4520" spans="1:4" x14ac:dyDescent="0.25">
      <c r="A4520" s="4">
        <v>44571</v>
      </c>
      <c r="B4520" t="s">
        <v>12</v>
      </c>
      <c r="C4520" t="s">
        <v>2489</v>
      </c>
      <c r="D4520">
        <v>16320.82</v>
      </c>
    </row>
    <row r="4521" spans="1:4" x14ac:dyDescent="0.25">
      <c r="A4521" s="4">
        <v>44571</v>
      </c>
      <c r="B4521" t="s">
        <v>12</v>
      </c>
      <c r="C4521" t="s">
        <v>2492</v>
      </c>
      <c r="D4521">
        <v>18955.52</v>
      </c>
    </row>
    <row r="4522" spans="1:4" x14ac:dyDescent="0.25">
      <c r="A4522" s="4">
        <v>44571</v>
      </c>
      <c r="B4522" t="s">
        <v>12</v>
      </c>
      <c r="C4522" t="s">
        <v>2494</v>
      </c>
      <c r="D4522">
        <v>218562.8</v>
      </c>
    </row>
    <row r="4523" spans="1:4" x14ac:dyDescent="0.25">
      <c r="A4523" s="4">
        <v>44571</v>
      </c>
      <c r="B4523" t="s">
        <v>12</v>
      </c>
      <c r="C4523" t="s">
        <v>2502</v>
      </c>
      <c r="D4523">
        <v>74429.649999999994</v>
      </c>
    </row>
    <row r="4524" spans="1:4" x14ac:dyDescent="0.25">
      <c r="A4524" s="4">
        <v>44571</v>
      </c>
      <c r="B4524" t="s">
        <v>12</v>
      </c>
      <c r="C4524" t="s">
        <v>2495</v>
      </c>
      <c r="D4524">
        <v>35610.300000000003</v>
      </c>
    </row>
    <row r="4525" spans="1:4" x14ac:dyDescent="0.25">
      <c r="A4525" s="4">
        <v>44571</v>
      </c>
      <c r="B4525" t="s">
        <v>12</v>
      </c>
      <c r="C4525" t="s">
        <v>2496</v>
      </c>
      <c r="D4525">
        <v>200269.5</v>
      </c>
    </row>
    <row r="4526" spans="1:4" x14ac:dyDescent="0.25">
      <c r="A4526" s="4">
        <v>44571</v>
      </c>
      <c r="B4526" t="s">
        <v>12</v>
      </c>
      <c r="C4526" t="s">
        <v>2021</v>
      </c>
      <c r="D4526">
        <v>-33.380000000000003</v>
      </c>
    </row>
    <row r="4527" spans="1:4" x14ac:dyDescent="0.25">
      <c r="A4527" s="4">
        <v>44571</v>
      </c>
      <c r="B4527" t="s">
        <v>12</v>
      </c>
      <c r="C4527" t="s">
        <v>19</v>
      </c>
      <c r="D4527">
        <v>-445.06</v>
      </c>
    </row>
    <row r="4528" spans="1:4" x14ac:dyDescent="0.25">
      <c r="A4528" s="4">
        <v>44571</v>
      </c>
      <c r="B4528" t="s">
        <v>12</v>
      </c>
      <c r="C4528" t="s">
        <v>20</v>
      </c>
      <c r="D4528">
        <v>-22253.14</v>
      </c>
    </row>
    <row r="4529" spans="1:4" x14ac:dyDescent="0.25">
      <c r="A4529" s="4">
        <v>44571</v>
      </c>
      <c r="B4529" t="s">
        <v>12</v>
      </c>
      <c r="C4529" t="s">
        <v>21</v>
      </c>
      <c r="D4529">
        <v>-634.22</v>
      </c>
    </row>
    <row r="4530" spans="1:4" x14ac:dyDescent="0.25">
      <c r="A4530" s="4">
        <v>44572</v>
      </c>
      <c r="B4530" t="s">
        <v>12</v>
      </c>
      <c r="C4530" t="s">
        <v>2483</v>
      </c>
      <c r="D4530">
        <v>-1929.74</v>
      </c>
    </row>
    <row r="4531" spans="1:4" x14ac:dyDescent="0.25">
      <c r="A4531" s="4">
        <v>44572</v>
      </c>
      <c r="B4531" t="s">
        <v>12</v>
      </c>
      <c r="C4531" t="s">
        <v>2484</v>
      </c>
      <c r="D4531">
        <v>-56.38</v>
      </c>
    </row>
    <row r="4532" spans="1:4" x14ac:dyDescent="0.25">
      <c r="A4532" s="4">
        <v>44572</v>
      </c>
      <c r="B4532" t="s">
        <v>12</v>
      </c>
      <c r="C4532" t="s">
        <v>2485</v>
      </c>
      <c r="D4532">
        <v>-643.25</v>
      </c>
    </row>
    <row r="4533" spans="1:4" x14ac:dyDescent="0.25">
      <c r="A4533" s="4">
        <v>44572</v>
      </c>
      <c r="B4533" t="s">
        <v>12</v>
      </c>
      <c r="C4533" t="s">
        <v>2486</v>
      </c>
      <c r="D4533">
        <v>-19.86</v>
      </c>
    </row>
    <row r="4534" spans="1:4" x14ac:dyDescent="0.25">
      <c r="A4534" s="4">
        <v>44572</v>
      </c>
      <c r="B4534" t="s">
        <v>12</v>
      </c>
      <c r="C4534" t="s">
        <v>838</v>
      </c>
      <c r="D4534">
        <v>-398</v>
      </c>
    </row>
    <row r="4535" spans="1:4" x14ac:dyDescent="0.25">
      <c r="A4535" s="4">
        <v>44572</v>
      </c>
      <c r="B4535" t="s">
        <v>12</v>
      </c>
      <c r="C4535" t="s">
        <v>2487</v>
      </c>
      <c r="D4535">
        <v>-140.93</v>
      </c>
    </row>
    <row r="4536" spans="1:4" x14ac:dyDescent="0.25">
      <c r="A4536" s="4">
        <v>44572</v>
      </c>
      <c r="B4536" t="s">
        <v>12</v>
      </c>
      <c r="C4536" t="s">
        <v>2437</v>
      </c>
      <c r="D4536">
        <v>-5980</v>
      </c>
    </row>
    <row r="4537" spans="1:4" x14ac:dyDescent="0.25">
      <c r="A4537" s="4">
        <v>44572</v>
      </c>
      <c r="B4537" t="s">
        <v>12</v>
      </c>
      <c r="C4537" t="s">
        <v>2439</v>
      </c>
      <c r="D4537">
        <v>210.32</v>
      </c>
    </row>
    <row r="4538" spans="1:4" x14ac:dyDescent="0.25">
      <c r="A4538" s="4">
        <v>44572</v>
      </c>
      <c r="B4538" t="s">
        <v>12</v>
      </c>
      <c r="C4538" t="s">
        <v>2501</v>
      </c>
      <c r="D4538">
        <v>16998.62</v>
      </c>
    </row>
    <row r="4539" spans="1:4" x14ac:dyDescent="0.25">
      <c r="A4539" s="4">
        <v>44572</v>
      </c>
      <c r="B4539" t="s">
        <v>12</v>
      </c>
      <c r="C4539" t="s">
        <v>2488</v>
      </c>
      <c r="D4539">
        <v>7867.32</v>
      </c>
    </row>
    <row r="4540" spans="1:4" x14ac:dyDescent="0.25">
      <c r="A4540" s="4">
        <v>44572</v>
      </c>
      <c r="B4540" t="s">
        <v>12</v>
      </c>
      <c r="C4540" t="s">
        <v>2489</v>
      </c>
      <c r="D4540">
        <v>16320.82</v>
      </c>
    </row>
    <row r="4541" spans="1:4" x14ac:dyDescent="0.25">
      <c r="A4541" s="4">
        <v>44572</v>
      </c>
      <c r="B4541" t="s">
        <v>12</v>
      </c>
      <c r="C4541" t="s">
        <v>2492</v>
      </c>
      <c r="D4541">
        <v>18955.52</v>
      </c>
    </row>
    <row r="4542" spans="1:4" x14ac:dyDescent="0.25">
      <c r="A4542" s="4">
        <v>44572</v>
      </c>
      <c r="B4542" t="s">
        <v>12</v>
      </c>
      <c r="C4542" t="s">
        <v>2494</v>
      </c>
      <c r="D4542">
        <v>218562.8</v>
      </c>
    </row>
    <row r="4543" spans="1:4" x14ac:dyDescent="0.25">
      <c r="A4543" s="4">
        <v>44572</v>
      </c>
      <c r="B4543" t="s">
        <v>12</v>
      </c>
      <c r="C4543" t="s">
        <v>2502</v>
      </c>
      <c r="D4543">
        <v>74429.649999999994</v>
      </c>
    </row>
    <row r="4544" spans="1:4" x14ac:dyDescent="0.25">
      <c r="A4544" s="4">
        <v>44572</v>
      </c>
      <c r="B4544" t="s">
        <v>12</v>
      </c>
      <c r="C4544" t="s">
        <v>2495</v>
      </c>
      <c r="D4544">
        <v>35610.300000000003</v>
      </c>
    </row>
    <row r="4545" spans="1:4" x14ac:dyDescent="0.25">
      <c r="A4545" s="4">
        <v>44572</v>
      </c>
      <c r="B4545" t="s">
        <v>12</v>
      </c>
      <c r="C4545" t="s">
        <v>2503</v>
      </c>
      <c r="D4545">
        <v>165104.79999999999</v>
      </c>
    </row>
    <row r="4546" spans="1:4" x14ac:dyDescent="0.25">
      <c r="A4546" s="4">
        <v>44572</v>
      </c>
      <c r="B4546" t="s">
        <v>12</v>
      </c>
      <c r="C4546" t="s">
        <v>2496</v>
      </c>
      <c r="D4546">
        <v>200269.5</v>
      </c>
    </row>
    <row r="4547" spans="1:4" x14ac:dyDescent="0.25">
      <c r="A4547" s="4">
        <v>44572</v>
      </c>
      <c r="B4547" t="s">
        <v>12</v>
      </c>
      <c r="C4547" t="s">
        <v>2021</v>
      </c>
      <c r="D4547">
        <v>-38.93</v>
      </c>
    </row>
    <row r="4548" spans="1:4" x14ac:dyDescent="0.25">
      <c r="A4548" s="4">
        <v>44572</v>
      </c>
      <c r="B4548" t="s">
        <v>12</v>
      </c>
      <c r="C4548" t="s">
        <v>19</v>
      </c>
      <c r="D4548">
        <v>-519.01</v>
      </c>
    </row>
    <row r="4549" spans="1:4" x14ac:dyDescent="0.25">
      <c r="A4549" s="4">
        <v>44572</v>
      </c>
      <c r="B4549" t="s">
        <v>12</v>
      </c>
      <c r="C4549" t="s">
        <v>20</v>
      </c>
      <c r="D4549">
        <v>-25950.81</v>
      </c>
    </row>
    <row r="4550" spans="1:4" x14ac:dyDescent="0.25">
      <c r="A4550" s="4">
        <v>44572</v>
      </c>
      <c r="B4550" t="s">
        <v>12</v>
      </c>
      <c r="C4550" t="s">
        <v>21</v>
      </c>
      <c r="D4550">
        <v>-739.6</v>
      </c>
    </row>
    <row r="4551" spans="1:4" x14ac:dyDescent="0.25">
      <c r="A4551" s="4">
        <v>44573</v>
      </c>
      <c r="B4551" t="s">
        <v>12</v>
      </c>
      <c r="C4551" t="s">
        <v>2483</v>
      </c>
      <c r="D4551">
        <v>-1929.74</v>
      </c>
    </row>
    <row r="4552" spans="1:4" x14ac:dyDescent="0.25">
      <c r="A4552" s="4">
        <v>44573</v>
      </c>
      <c r="B4552" t="s">
        <v>12</v>
      </c>
      <c r="C4552" t="s">
        <v>2484</v>
      </c>
      <c r="D4552">
        <v>-56.38</v>
      </c>
    </row>
    <row r="4553" spans="1:4" x14ac:dyDescent="0.25">
      <c r="A4553" s="4">
        <v>44573</v>
      </c>
      <c r="B4553" t="s">
        <v>12</v>
      </c>
      <c r="C4553" t="s">
        <v>2485</v>
      </c>
      <c r="D4553">
        <v>-735.14</v>
      </c>
    </row>
    <row r="4554" spans="1:4" x14ac:dyDescent="0.25">
      <c r="A4554" s="4">
        <v>44573</v>
      </c>
      <c r="B4554" t="s">
        <v>12</v>
      </c>
      <c r="C4554" t="s">
        <v>2486</v>
      </c>
      <c r="D4554">
        <v>-22.7</v>
      </c>
    </row>
    <row r="4555" spans="1:4" x14ac:dyDescent="0.25">
      <c r="A4555" s="4">
        <v>44573</v>
      </c>
      <c r="B4555" t="s">
        <v>12</v>
      </c>
      <c r="C4555" t="s">
        <v>838</v>
      </c>
      <c r="D4555">
        <v>-398</v>
      </c>
    </row>
    <row r="4556" spans="1:4" x14ac:dyDescent="0.25">
      <c r="A4556" s="4">
        <v>44573</v>
      </c>
      <c r="B4556" t="s">
        <v>12</v>
      </c>
      <c r="C4556" t="s">
        <v>2487</v>
      </c>
      <c r="D4556">
        <v>-161.06</v>
      </c>
    </row>
    <row r="4557" spans="1:4" x14ac:dyDescent="0.25">
      <c r="A4557" s="4">
        <v>44573</v>
      </c>
      <c r="B4557" t="s">
        <v>12</v>
      </c>
      <c r="C4557" t="s">
        <v>2437</v>
      </c>
      <c r="D4557">
        <v>-5980</v>
      </c>
    </row>
    <row r="4558" spans="1:4" x14ac:dyDescent="0.25">
      <c r="A4558" s="4">
        <v>44573</v>
      </c>
      <c r="B4558" t="s">
        <v>12</v>
      </c>
      <c r="C4558" t="s">
        <v>2439</v>
      </c>
      <c r="D4558">
        <v>195.3</v>
      </c>
    </row>
    <row r="4559" spans="1:4" x14ac:dyDescent="0.25">
      <c r="A4559" s="4">
        <v>44573</v>
      </c>
      <c r="B4559" t="s">
        <v>12</v>
      </c>
      <c r="C4559" t="s">
        <v>2501</v>
      </c>
      <c r="D4559">
        <v>16998.62</v>
      </c>
    </row>
    <row r="4560" spans="1:4" x14ac:dyDescent="0.25">
      <c r="A4560" s="4">
        <v>44573</v>
      </c>
      <c r="B4560" t="s">
        <v>12</v>
      </c>
      <c r="C4560" t="s">
        <v>2488</v>
      </c>
      <c r="D4560">
        <v>7867.32</v>
      </c>
    </row>
    <row r="4561" spans="1:4" x14ac:dyDescent="0.25">
      <c r="A4561" s="4">
        <v>44573</v>
      </c>
      <c r="B4561" t="s">
        <v>12</v>
      </c>
      <c r="C4561" t="s">
        <v>2489</v>
      </c>
      <c r="D4561">
        <v>16320.82</v>
      </c>
    </row>
    <row r="4562" spans="1:4" x14ac:dyDescent="0.25">
      <c r="A4562" s="4">
        <v>44573</v>
      </c>
      <c r="B4562" t="s">
        <v>12</v>
      </c>
      <c r="C4562" t="s">
        <v>2504</v>
      </c>
      <c r="D4562">
        <v>4002.02</v>
      </c>
    </row>
    <row r="4563" spans="1:4" x14ac:dyDescent="0.25">
      <c r="A4563" s="4">
        <v>44573</v>
      </c>
      <c r="B4563" t="s">
        <v>12</v>
      </c>
      <c r="C4563" t="s">
        <v>2492</v>
      </c>
      <c r="D4563">
        <v>18955.52</v>
      </c>
    </row>
    <row r="4564" spans="1:4" x14ac:dyDescent="0.25">
      <c r="A4564" s="4">
        <v>44573</v>
      </c>
      <c r="B4564" t="s">
        <v>12</v>
      </c>
      <c r="C4564" t="s">
        <v>2494</v>
      </c>
      <c r="D4564">
        <v>218562.8</v>
      </c>
    </row>
    <row r="4565" spans="1:4" x14ac:dyDescent="0.25">
      <c r="A4565" s="4">
        <v>44573</v>
      </c>
      <c r="B4565" t="s">
        <v>12</v>
      </c>
      <c r="C4565" t="s">
        <v>2502</v>
      </c>
      <c r="D4565">
        <v>74429.649999999994</v>
      </c>
    </row>
    <row r="4566" spans="1:4" x14ac:dyDescent="0.25">
      <c r="A4566" s="4">
        <v>44573</v>
      </c>
      <c r="B4566" t="s">
        <v>12</v>
      </c>
      <c r="C4566" t="s">
        <v>2495</v>
      </c>
      <c r="D4566">
        <v>35610.300000000003</v>
      </c>
    </row>
    <row r="4567" spans="1:4" x14ac:dyDescent="0.25">
      <c r="A4567" s="4">
        <v>44573</v>
      </c>
      <c r="B4567" t="s">
        <v>12</v>
      </c>
      <c r="C4567" t="s">
        <v>2503</v>
      </c>
      <c r="D4567">
        <v>165104.79999999999</v>
      </c>
    </row>
    <row r="4568" spans="1:4" x14ac:dyDescent="0.25">
      <c r="A4568" s="4">
        <v>44573</v>
      </c>
      <c r="B4568" t="s">
        <v>12</v>
      </c>
      <c r="C4568" t="s">
        <v>2496</v>
      </c>
      <c r="D4568">
        <v>200269.5</v>
      </c>
    </row>
    <row r="4569" spans="1:4" x14ac:dyDescent="0.25">
      <c r="A4569" s="4">
        <v>44573</v>
      </c>
      <c r="B4569" t="s">
        <v>12</v>
      </c>
      <c r="C4569" t="s">
        <v>2021</v>
      </c>
      <c r="D4569">
        <v>-44.47</v>
      </c>
    </row>
    <row r="4570" spans="1:4" x14ac:dyDescent="0.25">
      <c r="A4570" s="4">
        <v>44573</v>
      </c>
      <c r="B4570" t="s">
        <v>12</v>
      </c>
      <c r="C4570" t="s">
        <v>19</v>
      </c>
      <c r="D4570">
        <v>-592.89</v>
      </c>
    </row>
    <row r="4571" spans="1:4" x14ac:dyDescent="0.25">
      <c r="A4571" s="4">
        <v>44573</v>
      </c>
      <c r="B4571" t="s">
        <v>12</v>
      </c>
      <c r="C4571" t="s">
        <v>20</v>
      </c>
      <c r="D4571">
        <v>-29644.92</v>
      </c>
    </row>
    <row r="4572" spans="1:4" x14ac:dyDescent="0.25">
      <c r="A4572" s="4">
        <v>44573</v>
      </c>
      <c r="B4572" t="s">
        <v>12</v>
      </c>
      <c r="C4572" t="s">
        <v>21</v>
      </c>
      <c r="D4572">
        <v>-844.88</v>
      </c>
    </row>
    <row r="4573" spans="1:4" x14ac:dyDescent="0.25">
      <c r="A4573" s="4">
        <v>44574</v>
      </c>
      <c r="B4573" t="s">
        <v>12</v>
      </c>
      <c r="C4573" t="s">
        <v>2483</v>
      </c>
      <c r="D4573">
        <v>-1929.74</v>
      </c>
    </row>
    <row r="4574" spans="1:4" x14ac:dyDescent="0.25">
      <c r="A4574" s="4">
        <v>44574</v>
      </c>
      <c r="B4574" t="s">
        <v>12</v>
      </c>
      <c r="C4574" t="s">
        <v>2484</v>
      </c>
      <c r="D4574">
        <v>-56.38</v>
      </c>
    </row>
    <row r="4575" spans="1:4" x14ac:dyDescent="0.25">
      <c r="A4575" s="4">
        <v>44574</v>
      </c>
      <c r="B4575" t="s">
        <v>12</v>
      </c>
      <c r="C4575" t="s">
        <v>2485</v>
      </c>
      <c r="D4575">
        <v>-827.03</v>
      </c>
    </row>
    <row r="4576" spans="1:4" x14ac:dyDescent="0.25">
      <c r="A4576" s="4">
        <v>44574</v>
      </c>
      <c r="B4576" t="s">
        <v>12</v>
      </c>
      <c r="C4576" t="s">
        <v>2486</v>
      </c>
      <c r="D4576">
        <v>-25.54</v>
      </c>
    </row>
    <row r="4577" spans="1:4" x14ac:dyDescent="0.25">
      <c r="A4577" s="4">
        <v>44574</v>
      </c>
      <c r="B4577" t="s">
        <v>12</v>
      </c>
      <c r="C4577" t="s">
        <v>838</v>
      </c>
      <c r="D4577">
        <v>-398</v>
      </c>
    </row>
    <row r="4578" spans="1:4" x14ac:dyDescent="0.25">
      <c r="A4578" s="4">
        <v>44574</v>
      </c>
      <c r="B4578" t="s">
        <v>12</v>
      </c>
      <c r="C4578" t="s">
        <v>2487</v>
      </c>
      <c r="D4578">
        <v>-181.19</v>
      </c>
    </row>
    <row r="4579" spans="1:4" x14ac:dyDescent="0.25">
      <c r="A4579" s="4">
        <v>44574</v>
      </c>
      <c r="B4579" t="s">
        <v>12</v>
      </c>
      <c r="C4579" t="s">
        <v>2437</v>
      </c>
      <c r="D4579">
        <v>-5980</v>
      </c>
    </row>
    <row r="4580" spans="1:4" x14ac:dyDescent="0.25">
      <c r="A4580" s="4">
        <v>44574</v>
      </c>
      <c r="B4580" t="s">
        <v>12</v>
      </c>
      <c r="C4580" t="s">
        <v>2439</v>
      </c>
      <c r="D4580">
        <v>180.27</v>
      </c>
    </row>
    <row r="4581" spans="1:4" x14ac:dyDescent="0.25">
      <c r="A4581" s="4">
        <v>44574</v>
      </c>
      <c r="B4581" t="s">
        <v>12</v>
      </c>
      <c r="C4581" t="s">
        <v>2501</v>
      </c>
      <c r="D4581">
        <v>16998.62</v>
      </c>
    </row>
    <row r="4582" spans="1:4" x14ac:dyDescent="0.25">
      <c r="A4582" s="4">
        <v>44574</v>
      </c>
      <c r="B4582" t="s">
        <v>12</v>
      </c>
      <c r="C4582" t="s">
        <v>2488</v>
      </c>
      <c r="D4582">
        <v>7867.32</v>
      </c>
    </row>
    <row r="4583" spans="1:4" x14ac:dyDescent="0.25">
      <c r="A4583" s="4">
        <v>44574</v>
      </c>
      <c r="B4583" t="s">
        <v>12</v>
      </c>
      <c r="C4583" t="s">
        <v>2489</v>
      </c>
      <c r="D4583">
        <v>16320.82</v>
      </c>
    </row>
    <row r="4584" spans="1:4" x14ac:dyDescent="0.25">
      <c r="A4584" s="4">
        <v>44574</v>
      </c>
      <c r="B4584" t="s">
        <v>12</v>
      </c>
      <c r="C4584" t="s">
        <v>2504</v>
      </c>
      <c r="D4584">
        <v>4002.02</v>
      </c>
    </row>
    <row r="4585" spans="1:4" x14ac:dyDescent="0.25">
      <c r="A4585" s="4">
        <v>44574</v>
      </c>
      <c r="B4585" t="s">
        <v>12</v>
      </c>
      <c r="C4585" t="s">
        <v>2492</v>
      </c>
      <c r="D4585">
        <v>18955.52</v>
      </c>
    </row>
    <row r="4586" spans="1:4" x14ac:dyDescent="0.25">
      <c r="A4586" s="4">
        <v>44574</v>
      </c>
      <c r="B4586" t="s">
        <v>12</v>
      </c>
      <c r="C4586" t="s">
        <v>2502</v>
      </c>
      <c r="D4586">
        <v>74429.649999999994</v>
      </c>
    </row>
    <row r="4587" spans="1:4" x14ac:dyDescent="0.25">
      <c r="A4587" s="4">
        <v>44574</v>
      </c>
      <c r="B4587" t="s">
        <v>12</v>
      </c>
      <c r="C4587" t="s">
        <v>2505</v>
      </c>
      <c r="D4587">
        <v>205742.9</v>
      </c>
    </row>
    <row r="4588" spans="1:4" x14ac:dyDescent="0.25">
      <c r="A4588" s="4">
        <v>44574</v>
      </c>
      <c r="B4588" t="s">
        <v>12</v>
      </c>
      <c r="C4588" t="s">
        <v>2495</v>
      </c>
      <c r="D4588">
        <v>35610.300000000003</v>
      </c>
    </row>
    <row r="4589" spans="1:4" x14ac:dyDescent="0.25">
      <c r="A4589" s="4">
        <v>44574</v>
      </c>
      <c r="B4589" t="s">
        <v>12</v>
      </c>
      <c r="C4589" t="s">
        <v>2503</v>
      </c>
      <c r="D4589">
        <v>165104.79999999999</v>
      </c>
    </row>
    <row r="4590" spans="1:4" x14ac:dyDescent="0.25">
      <c r="A4590" s="4">
        <v>44574</v>
      </c>
      <c r="B4590" t="s">
        <v>12</v>
      </c>
      <c r="C4590" t="s">
        <v>2021</v>
      </c>
      <c r="D4590">
        <v>-50.04</v>
      </c>
    </row>
    <row r="4591" spans="1:4" x14ac:dyDescent="0.25">
      <c r="A4591" s="4">
        <v>44574</v>
      </c>
      <c r="B4591" t="s">
        <v>12</v>
      </c>
      <c r="C4591" t="s">
        <v>19</v>
      </c>
      <c r="D4591">
        <v>-667.11</v>
      </c>
    </row>
    <row r="4592" spans="1:4" x14ac:dyDescent="0.25">
      <c r="A4592" s="4">
        <v>44574</v>
      </c>
      <c r="B4592" t="s">
        <v>12</v>
      </c>
      <c r="C4592" t="s">
        <v>20</v>
      </c>
      <c r="D4592">
        <v>-33355.89</v>
      </c>
    </row>
    <row r="4593" spans="1:4" x14ac:dyDescent="0.25">
      <c r="A4593" s="4">
        <v>44574</v>
      </c>
      <c r="B4593" t="s">
        <v>12</v>
      </c>
      <c r="C4593" t="s">
        <v>21</v>
      </c>
      <c r="D4593">
        <v>-950.64</v>
      </c>
    </row>
    <row r="4594" spans="1:4" x14ac:dyDescent="0.25">
      <c r="A4594" s="4">
        <v>44575</v>
      </c>
      <c r="B4594" t="s">
        <v>12</v>
      </c>
      <c r="C4594" t="s">
        <v>2483</v>
      </c>
      <c r="D4594">
        <v>-1929.74</v>
      </c>
    </row>
    <row r="4595" spans="1:4" x14ac:dyDescent="0.25">
      <c r="A4595" s="4">
        <v>44575</v>
      </c>
      <c r="B4595" t="s">
        <v>12</v>
      </c>
      <c r="C4595" t="s">
        <v>2484</v>
      </c>
      <c r="D4595">
        <v>-56.38</v>
      </c>
    </row>
    <row r="4596" spans="1:4" x14ac:dyDescent="0.25">
      <c r="A4596" s="4">
        <v>44575</v>
      </c>
      <c r="B4596" t="s">
        <v>12</v>
      </c>
      <c r="C4596" t="s">
        <v>2485</v>
      </c>
      <c r="D4596">
        <v>-918.92</v>
      </c>
    </row>
    <row r="4597" spans="1:4" x14ac:dyDescent="0.25">
      <c r="A4597" s="4">
        <v>44575</v>
      </c>
      <c r="B4597" t="s">
        <v>12</v>
      </c>
      <c r="C4597" t="s">
        <v>2486</v>
      </c>
      <c r="D4597">
        <v>-28.38</v>
      </c>
    </row>
    <row r="4598" spans="1:4" x14ac:dyDescent="0.25">
      <c r="A4598" s="4">
        <v>44575</v>
      </c>
      <c r="B4598" t="s">
        <v>12</v>
      </c>
      <c r="C4598" t="s">
        <v>2506</v>
      </c>
      <c r="D4598">
        <v>-520.54</v>
      </c>
    </row>
    <row r="4599" spans="1:4" x14ac:dyDescent="0.25">
      <c r="A4599" s="4">
        <v>44575</v>
      </c>
      <c r="B4599" t="s">
        <v>12</v>
      </c>
      <c r="C4599" t="s">
        <v>838</v>
      </c>
      <c r="D4599">
        <v>-398</v>
      </c>
    </row>
    <row r="4600" spans="1:4" x14ac:dyDescent="0.25">
      <c r="A4600" s="4">
        <v>44575</v>
      </c>
      <c r="B4600" t="s">
        <v>12</v>
      </c>
      <c r="C4600" t="s">
        <v>2487</v>
      </c>
      <c r="D4600">
        <v>-201.32</v>
      </c>
    </row>
    <row r="4601" spans="1:4" x14ac:dyDescent="0.25">
      <c r="A4601" s="4">
        <v>44575</v>
      </c>
      <c r="B4601" t="s">
        <v>12</v>
      </c>
      <c r="C4601" t="s">
        <v>2437</v>
      </c>
      <c r="D4601">
        <v>-5980</v>
      </c>
    </row>
    <row r="4602" spans="1:4" x14ac:dyDescent="0.25">
      <c r="A4602" s="4">
        <v>44575</v>
      </c>
      <c r="B4602" t="s">
        <v>12</v>
      </c>
      <c r="C4602" t="s">
        <v>2439</v>
      </c>
      <c r="D4602">
        <v>165.25</v>
      </c>
    </row>
    <row r="4603" spans="1:4" x14ac:dyDescent="0.25">
      <c r="A4603" s="4">
        <v>44575</v>
      </c>
      <c r="B4603" t="s">
        <v>12</v>
      </c>
      <c r="C4603" t="s">
        <v>2488</v>
      </c>
      <c r="D4603">
        <v>7867.32</v>
      </c>
    </row>
    <row r="4604" spans="1:4" x14ac:dyDescent="0.25">
      <c r="A4604" s="4">
        <v>44575</v>
      </c>
      <c r="B4604" t="s">
        <v>12</v>
      </c>
      <c r="C4604" t="s">
        <v>2504</v>
      </c>
      <c r="D4604">
        <v>4002.02</v>
      </c>
    </row>
    <row r="4605" spans="1:4" x14ac:dyDescent="0.25">
      <c r="A4605" s="4">
        <v>44575</v>
      </c>
      <c r="B4605" t="s">
        <v>12</v>
      </c>
      <c r="C4605" t="s">
        <v>2505</v>
      </c>
      <c r="D4605">
        <v>205742.9</v>
      </c>
    </row>
    <row r="4606" spans="1:4" x14ac:dyDescent="0.25">
      <c r="A4606" s="4">
        <v>44575</v>
      </c>
      <c r="B4606" t="s">
        <v>12</v>
      </c>
      <c r="C4606" t="s">
        <v>2503</v>
      </c>
      <c r="D4606">
        <v>165104.79999999999</v>
      </c>
    </row>
    <row r="4607" spans="1:4" x14ac:dyDescent="0.25">
      <c r="A4607" s="4">
        <v>44575</v>
      </c>
      <c r="B4607" t="s">
        <v>12</v>
      </c>
      <c r="C4607" t="s">
        <v>2021</v>
      </c>
      <c r="D4607">
        <v>-55.59</v>
      </c>
    </row>
    <row r="4608" spans="1:4" x14ac:dyDescent="0.25">
      <c r="A4608" s="4">
        <v>44575</v>
      </c>
      <c r="B4608" t="s">
        <v>12</v>
      </c>
      <c r="C4608" t="s">
        <v>19</v>
      </c>
      <c r="D4608">
        <v>-741.18</v>
      </c>
    </row>
    <row r="4609" spans="1:4" x14ac:dyDescent="0.25">
      <c r="A4609" s="4">
        <v>44575</v>
      </c>
      <c r="B4609" t="s">
        <v>12</v>
      </c>
      <c r="C4609" t="s">
        <v>20</v>
      </c>
      <c r="D4609">
        <v>-37059.53</v>
      </c>
    </row>
    <row r="4610" spans="1:4" x14ac:dyDescent="0.25">
      <c r="A4610" s="4">
        <v>44575</v>
      </c>
      <c r="B4610" t="s">
        <v>12</v>
      </c>
      <c r="C4610" t="s">
        <v>21</v>
      </c>
      <c r="D4610">
        <v>-1056.2</v>
      </c>
    </row>
    <row r="4611" spans="1:4" x14ac:dyDescent="0.25">
      <c r="A4611" s="4">
        <v>44578</v>
      </c>
      <c r="B4611" t="s">
        <v>12</v>
      </c>
      <c r="C4611" t="s">
        <v>2483</v>
      </c>
      <c r="D4611">
        <v>-1929.74</v>
      </c>
    </row>
    <row r="4612" spans="1:4" x14ac:dyDescent="0.25">
      <c r="A4612" s="4">
        <v>44578</v>
      </c>
      <c r="B4612" t="s">
        <v>12</v>
      </c>
      <c r="C4612" t="s">
        <v>2484</v>
      </c>
      <c r="D4612">
        <v>-56.38</v>
      </c>
    </row>
    <row r="4613" spans="1:4" x14ac:dyDescent="0.25">
      <c r="A4613" s="4">
        <v>44578</v>
      </c>
      <c r="B4613" t="s">
        <v>12</v>
      </c>
      <c r="C4613" t="s">
        <v>2485</v>
      </c>
      <c r="D4613">
        <v>-1010.82</v>
      </c>
    </row>
    <row r="4614" spans="1:4" x14ac:dyDescent="0.25">
      <c r="A4614" s="4">
        <v>44578</v>
      </c>
      <c r="B4614" t="s">
        <v>12</v>
      </c>
      <c r="C4614" t="s">
        <v>2486</v>
      </c>
      <c r="D4614">
        <v>-31.21</v>
      </c>
    </row>
    <row r="4615" spans="1:4" x14ac:dyDescent="0.25">
      <c r="A4615" s="4">
        <v>44578</v>
      </c>
      <c r="B4615" t="s">
        <v>12</v>
      </c>
      <c r="C4615" t="s">
        <v>2506</v>
      </c>
      <c r="D4615">
        <v>-572.59</v>
      </c>
    </row>
    <row r="4616" spans="1:4" x14ac:dyDescent="0.25">
      <c r="A4616" s="4">
        <v>44578</v>
      </c>
      <c r="B4616" t="s">
        <v>12</v>
      </c>
      <c r="C4616" t="s">
        <v>838</v>
      </c>
      <c r="D4616">
        <v>-398</v>
      </c>
    </row>
    <row r="4617" spans="1:4" x14ac:dyDescent="0.25">
      <c r="A4617" s="4">
        <v>44578</v>
      </c>
      <c r="B4617" t="s">
        <v>12</v>
      </c>
      <c r="C4617" t="s">
        <v>2487</v>
      </c>
      <c r="D4617">
        <v>-221.46</v>
      </c>
    </row>
    <row r="4618" spans="1:4" x14ac:dyDescent="0.25">
      <c r="A4618" s="4">
        <v>44578</v>
      </c>
      <c r="B4618" t="s">
        <v>12</v>
      </c>
      <c r="C4618" t="s">
        <v>2437</v>
      </c>
      <c r="D4618">
        <v>-5980</v>
      </c>
    </row>
    <row r="4619" spans="1:4" x14ac:dyDescent="0.25">
      <c r="A4619" s="4">
        <v>44578</v>
      </c>
      <c r="B4619" t="s">
        <v>12</v>
      </c>
      <c r="C4619" t="s">
        <v>2439</v>
      </c>
      <c r="D4619">
        <v>150.22999999999999</v>
      </c>
    </row>
    <row r="4620" spans="1:4" x14ac:dyDescent="0.25">
      <c r="A4620" s="4">
        <v>44578</v>
      </c>
      <c r="B4620" t="s">
        <v>12</v>
      </c>
      <c r="C4620" t="s">
        <v>2488</v>
      </c>
      <c r="D4620">
        <v>7867.32</v>
      </c>
    </row>
    <row r="4621" spans="1:4" x14ac:dyDescent="0.25">
      <c r="A4621" s="4">
        <v>44578</v>
      </c>
      <c r="B4621" t="s">
        <v>12</v>
      </c>
      <c r="C4621" t="s">
        <v>2504</v>
      </c>
      <c r="D4621">
        <v>4002.02</v>
      </c>
    </row>
    <row r="4622" spans="1:4" x14ac:dyDescent="0.25">
      <c r="A4622" s="4">
        <v>44578</v>
      </c>
      <c r="B4622" t="s">
        <v>12</v>
      </c>
      <c r="C4622" t="s">
        <v>2505</v>
      </c>
      <c r="D4622">
        <v>205742.9</v>
      </c>
    </row>
    <row r="4623" spans="1:4" x14ac:dyDescent="0.25">
      <c r="A4623" s="4">
        <v>44578</v>
      </c>
      <c r="B4623" t="s">
        <v>12</v>
      </c>
      <c r="C4623" t="s">
        <v>2021</v>
      </c>
      <c r="D4623">
        <v>-61.17</v>
      </c>
    </row>
    <row r="4624" spans="1:4" x14ac:dyDescent="0.25">
      <c r="A4624" s="4">
        <v>44578</v>
      </c>
      <c r="B4624" t="s">
        <v>12</v>
      </c>
      <c r="C4624" t="s">
        <v>19</v>
      </c>
      <c r="D4624">
        <v>-815.51</v>
      </c>
    </row>
    <row r="4625" spans="1:4" x14ac:dyDescent="0.25">
      <c r="A4625" s="4">
        <v>44578</v>
      </c>
      <c r="B4625" t="s">
        <v>12</v>
      </c>
      <c r="C4625" t="s">
        <v>20</v>
      </c>
      <c r="D4625">
        <v>-40775.81</v>
      </c>
    </row>
    <row r="4626" spans="1:4" x14ac:dyDescent="0.25">
      <c r="A4626" s="4">
        <v>44578</v>
      </c>
      <c r="B4626" t="s">
        <v>12</v>
      </c>
      <c r="C4626" t="s">
        <v>21</v>
      </c>
      <c r="D4626">
        <v>-1162.1099999999999</v>
      </c>
    </row>
    <row r="4627" spans="1:4" x14ac:dyDescent="0.25">
      <c r="A4627" s="4">
        <v>44579</v>
      </c>
      <c r="B4627" t="s">
        <v>12</v>
      </c>
      <c r="C4627" t="s">
        <v>2483</v>
      </c>
      <c r="D4627">
        <v>-1929.74</v>
      </c>
    </row>
    <row r="4628" spans="1:4" x14ac:dyDescent="0.25">
      <c r="A4628" s="4">
        <v>44579</v>
      </c>
      <c r="B4628" t="s">
        <v>12</v>
      </c>
      <c r="C4628" t="s">
        <v>2484</v>
      </c>
      <c r="D4628">
        <v>-56.38</v>
      </c>
    </row>
    <row r="4629" spans="1:4" x14ac:dyDescent="0.25">
      <c r="A4629" s="4">
        <v>44579</v>
      </c>
      <c r="B4629" t="s">
        <v>12</v>
      </c>
      <c r="C4629" t="s">
        <v>2485</v>
      </c>
      <c r="D4629">
        <v>-1102.71</v>
      </c>
    </row>
    <row r="4630" spans="1:4" x14ac:dyDescent="0.25">
      <c r="A4630" s="4">
        <v>44579</v>
      </c>
      <c r="B4630" t="s">
        <v>12</v>
      </c>
      <c r="C4630" t="s">
        <v>2486</v>
      </c>
      <c r="D4630">
        <v>-34.049999999999997</v>
      </c>
    </row>
    <row r="4631" spans="1:4" x14ac:dyDescent="0.25">
      <c r="A4631" s="4">
        <v>44579</v>
      </c>
      <c r="B4631" t="s">
        <v>12</v>
      </c>
      <c r="C4631" t="s">
        <v>2506</v>
      </c>
      <c r="D4631">
        <v>-999.44</v>
      </c>
    </row>
    <row r="4632" spans="1:4" x14ac:dyDescent="0.25">
      <c r="A4632" s="4">
        <v>44579</v>
      </c>
      <c r="B4632" t="s">
        <v>12</v>
      </c>
      <c r="C4632" t="s">
        <v>838</v>
      </c>
      <c r="D4632">
        <v>-398</v>
      </c>
    </row>
    <row r="4633" spans="1:4" x14ac:dyDescent="0.25">
      <c r="A4633" s="4">
        <v>44579</v>
      </c>
      <c r="B4633" t="s">
        <v>12</v>
      </c>
      <c r="C4633" t="s">
        <v>2487</v>
      </c>
      <c r="D4633">
        <v>-241.59</v>
      </c>
    </row>
    <row r="4634" spans="1:4" x14ac:dyDescent="0.25">
      <c r="A4634" s="4">
        <v>44579</v>
      </c>
      <c r="B4634" t="s">
        <v>12</v>
      </c>
      <c r="C4634" t="s">
        <v>2437</v>
      </c>
      <c r="D4634">
        <v>-5980</v>
      </c>
    </row>
    <row r="4635" spans="1:4" x14ac:dyDescent="0.25">
      <c r="A4635" s="4">
        <v>44579</v>
      </c>
      <c r="B4635" t="s">
        <v>12</v>
      </c>
      <c r="C4635" t="s">
        <v>2439</v>
      </c>
      <c r="D4635">
        <v>135.19999999999999</v>
      </c>
    </row>
    <row r="4636" spans="1:4" x14ac:dyDescent="0.25">
      <c r="A4636" s="4">
        <v>44579</v>
      </c>
      <c r="B4636" t="s">
        <v>12</v>
      </c>
      <c r="C4636" t="s">
        <v>2488</v>
      </c>
      <c r="D4636">
        <v>7867.32</v>
      </c>
    </row>
    <row r="4637" spans="1:4" x14ac:dyDescent="0.25">
      <c r="A4637" s="4">
        <v>44579</v>
      </c>
      <c r="B4637" t="s">
        <v>12</v>
      </c>
      <c r="C4637" t="s">
        <v>2505</v>
      </c>
      <c r="D4637">
        <v>205742.9</v>
      </c>
    </row>
    <row r="4638" spans="1:4" x14ac:dyDescent="0.25">
      <c r="A4638" s="4">
        <v>44579</v>
      </c>
      <c r="B4638" t="s">
        <v>12</v>
      </c>
      <c r="C4638" t="s">
        <v>2021</v>
      </c>
      <c r="D4638">
        <v>-66.75</v>
      </c>
    </row>
    <row r="4639" spans="1:4" x14ac:dyDescent="0.25">
      <c r="A4639" s="4">
        <v>44579</v>
      </c>
      <c r="B4639" t="s">
        <v>12</v>
      </c>
      <c r="C4639" t="s">
        <v>19</v>
      </c>
      <c r="D4639">
        <v>-889.87</v>
      </c>
    </row>
    <row r="4640" spans="1:4" x14ac:dyDescent="0.25">
      <c r="A4640" s="4">
        <v>44579</v>
      </c>
      <c r="B4640" t="s">
        <v>12</v>
      </c>
      <c r="C4640" t="s">
        <v>20</v>
      </c>
      <c r="D4640">
        <v>-44493.78</v>
      </c>
    </row>
    <row r="4641" spans="1:4" x14ac:dyDescent="0.25">
      <c r="A4641" s="4">
        <v>44579</v>
      </c>
      <c r="B4641" t="s">
        <v>12</v>
      </c>
      <c r="C4641" t="s">
        <v>21</v>
      </c>
      <c r="D4641">
        <v>-1268.07</v>
      </c>
    </row>
    <row r="4642" spans="1:4" x14ac:dyDescent="0.25">
      <c r="A4642" s="4">
        <v>44580</v>
      </c>
      <c r="B4642" t="s">
        <v>12</v>
      </c>
      <c r="C4642" t="s">
        <v>2483</v>
      </c>
      <c r="D4642">
        <v>-1929.74</v>
      </c>
    </row>
    <row r="4643" spans="1:4" x14ac:dyDescent="0.25">
      <c r="A4643" s="4">
        <v>44580</v>
      </c>
      <c r="B4643" t="s">
        <v>12</v>
      </c>
      <c r="C4643" t="s">
        <v>2484</v>
      </c>
      <c r="D4643">
        <v>-56.38</v>
      </c>
    </row>
    <row r="4644" spans="1:4" x14ac:dyDescent="0.25">
      <c r="A4644" s="4">
        <v>44580</v>
      </c>
      <c r="B4644" t="s">
        <v>12</v>
      </c>
      <c r="C4644" t="s">
        <v>2485</v>
      </c>
      <c r="D4644">
        <v>-1194.5999999999999</v>
      </c>
    </row>
    <row r="4645" spans="1:4" x14ac:dyDescent="0.25">
      <c r="A4645" s="4">
        <v>44580</v>
      </c>
      <c r="B4645" t="s">
        <v>12</v>
      </c>
      <c r="C4645" t="s">
        <v>2486</v>
      </c>
      <c r="D4645">
        <v>-36.89</v>
      </c>
    </row>
    <row r="4646" spans="1:4" x14ac:dyDescent="0.25">
      <c r="A4646" s="4">
        <v>44580</v>
      </c>
      <c r="B4646" t="s">
        <v>12</v>
      </c>
      <c r="C4646" t="s">
        <v>2506</v>
      </c>
      <c r="D4646">
        <v>-1082.73</v>
      </c>
    </row>
    <row r="4647" spans="1:4" x14ac:dyDescent="0.25">
      <c r="A4647" s="4">
        <v>44580</v>
      </c>
      <c r="B4647" t="s">
        <v>12</v>
      </c>
      <c r="C4647" t="s">
        <v>838</v>
      </c>
      <c r="D4647">
        <v>-398</v>
      </c>
    </row>
    <row r="4648" spans="1:4" x14ac:dyDescent="0.25">
      <c r="A4648" s="4">
        <v>44580</v>
      </c>
      <c r="B4648" t="s">
        <v>12</v>
      </c>
      <c r="C4648" t="s">
        <v>2487</v>
      </c>
      <c r="D4648">
        <v>-261.72000000000003</v>
      </c>
    </row>
    <row r="4649" spans="1:4" x14ac:dyDescent="0.25">
      <c r="A4649" s="4">
        <v>44580</v>
      </c>
      <c r="B4649" t="s">
        <v>12</v>
      </c>
      <c r="C4649" t="s">
        <v>2437</v>
      </c>
      <c r="D4649">
        <v>-5980</v>
      </c>
    </row>
    <row r="4650" spans="1:4" x14ac:dyDescent="0.25">
      <c r="A4650" s="4">
        <v>44580</v>
      </c>
      <c r="B4650" t="s">
        <v>12</v>
      </c>
      <c r="C4650" t="s">
        <v>2439</v>
      </c>
      <c r="D4650">
        <v>120.18</v>
      </c>
    </row>
    <row r="4651" spans="1:4" x14ac:dyDescent="0.25">
      <c r="A4651" s="4">
        <v>44580</v>
      </c>
      <c r="B4651" t="s">
        <v>12</v>
      </c>
      <c r="C4651" t="s">
        <v>2488</v>
      </c>
      <c r="D4651">
        <v>7867.32</v>
      </c>
    </row>
    <row r="4652" spans="1:4" x14ac:dyDescent="0.25">
      <c r="A4652" s="4">
        <v>44580</v>
      </c>
      <c r="B4652" t="s">
        <v>12</v>
      </c>
      <c r="C4652" t="s">
        <v>2507</v>
      </c>
      <c r="D4652">
        <v>27889.47</v>
      </c>
    </row>
    <row r="4653" spans="1:4" x14ac:dyDescent="0.25">
      <c r="A4653" s="4">
        <v>44580</v>
      </c>
      <c r="B4653" t="s">
        <v>12</v>
      </c>
      <c r="C4653" t="s">
        <v>2021</v>
      </c>
      <c r="D4653">
        <v>-72.34</v>
      </c>
    </row>
    <row r="4654" spans="1:4" x14ac:dyDescent="0.25">
      <c r="A4654" s="4">
        <v>44580</v>
      </c>
      <c r="B4654" t="s">
        <v>12</v>
      </c>
      <c r="C4654" t="s">
        <v>19</v>
      </c>
      <c r="D4654">
        <v>-964.44</v>
      </c>
    </row>
    <row r="4655" spans="1:4" x14ac:dyDescent="0.25">
      <c r="A4655" s="4">
        <v>44580</v>
      </c>
      <c r="B4655" t="s">
        <v>12</v>
      </c>
      <c r="C4655" t="s">
        <v>20</v>
      </c>
      <c r="D4655">
        <v>-48222.43</v>
      </c>
    </row>
    <row r="4656" spans="1:4" x14ac:dyDescent="0.25">
      <c r="A4656" s="4">
        <v>44580</v>
      </c>
      <c r="B4656" t="s">
        <v>12</v>
      </c>
      <c r="C4656" t="s">
        <v>21</v>
      </c>
      <c r="D4656">
        <v>-1374.34</v>
      </c>
    </row>
    <row r="4657" spans="1:4" x14ac:dyDescent="0.25">
      <c r="A4657" s="4">
        <v>44581</v>
      </c>
      <c r="B4657" t="s">
        <v>12</v>
      </c>
      <c r="C4657" t="s">
        <v>2484</v>
      </c>
      <c r="D4657">
        <v>-56.38</v>
      </c>
    </row>
    <row r="4658" spans="1:4" x14ac:dyDescent="0.25">
      <c r="A4658" s="4">
        <v>44581</v>
      </c>
      <c r="B4658" t="s">
        <v>12</v>
      </c>
      <c r="C4658" t="s">
        <v>2485</v>
      </c>
      <c r="D4658">
        <v>-1286.49</v>
      </c>
    </row>
    <row r="4659" spans="1:4" x14ac:dyDescent="0.25">
      <c r="A4659" s="4">
        <v>44581</v>
      </c>
      <c r="B4659" t="s">
        <v>12</v>
      </c>
      <c r="C4659" t="s">
        <v>2486</v>
      </c>
      <c r="D4659">
        <v>-39.729999999999997</v>
      </c>
    </row>
    <row r="4660" spans="1:4" x14ac:dyDescent="0.25">
      <c r="A4660" s="4">
        <v>44581</v>
      </c>
      <c r="B4660" t="s">
        <v>12</v>
      </c>
      <c r="C4660" t="s">
        <v>2506</v>
      </c>
      <c r="D4660">
        <v>-1166.01</v>
      </c>
    </row>
    <row r="4661" spans="1:4" x14ac:dyDescent="0.25">
      <c r="A4661" s="4">
        <v>44581</v>
      </c>
      <c r="B4661" t="s">
        <v>12</v>
      </c>
      <c r="C4661" t="s">
        <v>838</v>
      </c>
      <c r="D4661">
        <v>-398</v>
      </c>
    </row>
    <row r="4662" spans="1:4" x14ac:dyDescent="0.25">
      <c r="A4662" s="4">
        <v>44581</v>
      </c>
      <c r="B4662" t="s">
        <v>12</v>
      </c>
      <c r="C4662" t="s">
        <v>2487</v>
      </c>
      <c r="D4662">
        <v>-281.85000000000002</v>
      </c>
    </row>
    <row r="4663" spans="1:4" x14ac:dyDescent="0.25">
      <c r="A4663" s="4">
        <v>44581</v>
      </c>
      <c r="B4663" t="s">
        <v>12</v>
      </c>
      <c r="C4663" t="s">
        <v>2437</v>
      </c>
      <c r="D4663">
        <v>-5980</v>
      </c>
    </row>
    <row r="4664" spans="1:4" x14ac:dyDescent="0.25">
      <c r="A4664" s="4">
        <v>44581</v>
      </c>
      <c r="B4664" t="s">
        <v>12</v>
      </c>
      <c r="C4664" t="s">
        <v>2439</v>
      </c>
      <c r="D4664">
        <v>105.16</v>
      </c>
    </row>
    <row r="4665" spans="1:4" x14ac:dyDescent="0.25">
      <c r="A4665" s="4">
        <v>44581</v>
      </c>
      <c r="B4665" t="s">
        <v>12</v>
      </c>
      <c r="C4665" t="s">
        <v>2488</v>
      </c>
      <c r="D4665">
        <v>7867.32</v>
      </c>
    </row>
    <row r="4666" spans="1:4" x14ac:dyDescent="0.25">
      <c r="A4666" s="4">
        <v>44581</v>
      </c>
      <c r="B4666" t="s">
        <v>12</v>
      </c>
      <c r="C4666" t="s">
        <v>2507</v>
      </c>
      <c r="D4666">
        <v>27889.47</v>
      </c>
    </row>
    <row r="4667" spans="1:4" x14ac:dyDescent="0.25">
      <c r="A4667" s="4">
        <v>44581</v>
      </c>
      <c r="B4667" t="s">
        <v>12</v>
      </c>
      <c r="C4667" t="s">
        <v>2021</v>
      </c>
      <c r="D4667">
        <v>-77.930000000000007</v>
      </c>
    </row>
    <row r="4668" spans="1:4" x14ac:dyDescent="0.25">
      <c r="A4668" s="4">
        <v>44581</v>
      </c>
      <c r="B4668" t="s">
        <v>12</v>
      </c>
      <c r="C4668" t="s">
        <v>19</v>
      </c>
      <c r="D4668">
        <v>-1039.03</v>
      </c>
    </row>
    <row r="4669" spans="1:4" x14ac:dyDescent="0.25">
      <c r="A4669" s="4">
        <v>44581</v>
      </c>
      <c r="B4669" t="s">
        <v>12</v>
      </c>
      <c r="C4669" t="s">
        <v>20</v>
      </c>
      <c r="D4669">
        <v>-51951.73</v>
      </c>
    </row>
    <row r="4670" spans="1:4" x14ac:dyDescent="0.25">
      <c r="A4670" s="4">
        <v>44581</v>
      </c>
      <c r="B4670" t="s">
        <v>12</v>
      </c>
      <c r="C4670" t="s">
        <v>21</v>
      </c>
      <c r="D4670">
        <v>-1480.63</v>
      </c>
    </row>
    <row r="4671" spans="1:4" x14ac:dyDescent="0.25">
      <c r="A4671" s="4">
        <v>44582</v>
      </c>
      <c r="B4671" t="s">
        <v>12</v>
      </c>
      <c r="C4671" t="s">
        <v>2484</v>
      </c>
      <c r="D4671">
        <v>-78.37</v>
      </c>
    </row>
    <row r="4672" spans="1:4" x14ac:dyDescent="0.25">
      <c r="A4672" s="4">
        <v>44582</v>
      </c>
      <c r="B4672" t="s">
        <v>12</v>
      </c>
      <c r="C4672" t="s">
        <v>2485</v>
      </c>
      <c r="D4672">
        <v>-1378.39</v>
      </c>
    </row>
    <row r="4673" spans="1:4" x14ac:dyDescent="0.25">
      <c r="A4673" s="4">
        <v>44582</v>
      </c>
      <c r="B4673" t="s">
        <v>12</v>
      </c>
      <c r="C4673" t="s">
        <v>2486</v>
      </c>
      <c r="D4673">
        <v>-42.56</v>
      </c>
    </row>
    <row r="4674" spans="1:4" x14ac:dyDescent="0.25">
      <c r="A4674" s="4">
        <v>44582</v>
      </c>
      <c r="B4674" t="s">
        <v>12</v>
      </c>
      <c r="C4674" t="s">
        <v>2506</v>
      </c>
      <c r="D4674">
        <v>-1249.3</v>
      </c>
    </row>
    <row r="4675" spans="1:4" x14ac:dyDescent="0.25">
      <c r="A4675" s="4">
        <v>44582</v>
      </c>
      <c r="B4675" t="s">
        <v>12</v>
      </c>
      <c r="C4675" t="s">
        <v>838</v>
      </c>
      <c r="D4675">
        <v>-398</v>
      </c>
    </row>
    <row r="4676" spans="1:4" x14ac:dyDescent="0.25">
      <c r="A4676" s="4">
        <v>44582</v>
      </c>
      <c r="B4676" t="s">
        <v>12</v>
      </c>
      <c r="C4676" t="s">
        <v>2487</v>
      </c>
      <c r="D4676">
        <v>-301.99</v>
      </c>
    </row>
    <row r="4677" spans="1:4" x14ac:dyDescent="0.25">
      <c r="A4677" s="4">
        <v>44582</v>
      </c>
      <c r="B4677" t="s">
        <v>12</v>
      </c>
      <c r="C4677" t="s">
        <v>2437</v>
      </c>
      <c r="D4677">
        <v>-5980</v>
      </c>
    </row>
    <row r="4678" spans="1:4" x14ac:dyDescent="0.25">
      <c r="A4678" s="4">
        <v>44582</v>
      </c>
      <c r="B4678" t="s">
        <v>12</v>
      </c>
      <c r="C4678" t="s">
        <v>2439</v>
      </c>
      <c r="D4678">
        <v>90.14</v>
      </c>
    </row>
    <row r="4679" spans="1:4" x14ac:dyDescent="0.25">
      <c r="A4679" s="4">
        <v>44582</v>
      </c>
      <c r="B4679" t="s">
        <v>12</v>
      </c>
      <c r="C4679" t="s">
        <v>2507</v>
      </c>
      <c r="D4679">
        <v>27889.47</v>
      </c>
    </row>
    <row r="4680" spans="1:4" x14ac:dyDescent="0.25">
      <c r="A4680" s="4">
        <v>44582</v>
      </c>
      <c r="B4680" t="s">
        <v>12</v>
      </c>
      <c r="C4680" t="s">
        <v>2021</v>
      </c>
      <c r="D4680">
        <v>-83.52</v>
      </c>
    </row>
    <row r="4681" spans="1:4" x14ac:dyDescent="0.25">
      <c r="A4681" s="4">
        <v>44582</v>
      </c>
      <c r="B4681" t="s">
        <v>12</v>
      </c>
      <c r="C4681" t="s">
        <v>19</v>
      </c>
      <c r="D4681">
        <v>-1113.5899999999999</v>
      </c>
    </row>
    <row r="4682" spans="1:4" x14ac:dyDescent="0.25">
      <c r="A4682" s="4">
        <v>44582</v>
      </c>
      <c r="B4682" t="s">
        <v>12</v>
      </c>
      <c r="C4682" t="s">
        <v>20</v>
      </c>
      <c r="D4682">
        <v>-55679.61</v>
      </c>
    </row>
    <row r="4683" spans="1:4" x14ac:dyDescent="0.25">
      <c r="A4683" s="4">
        <v>44582</v>
      </c>
      <c r="B4683" t="s">
        <v>12</v>
      </c>
      <c r="C4683" t="s">
        <v>21</v>
      </c>
      <c r="D4683">
        <v>-1586.88</v>
      </c>
    </row>
    <row r="4684" spans="1:4" x14ac:dyDescent="0.25">
      <c r="A4684" s="4">
        <v>44585</v>
      </c>
      <c r="B4684" t="s">
        <v>12</v>
      </c>
      <c r="C4684" t="s">
        <v>836</v>
      </c>
      <c r="D4684">
        <v>-1.99</v>
      </c>
    </row>
    <row r="4685" spans="1:4" x14ac:dyDescent="0.25">
      <c r="A4685" s="4">
        <v>44585</v>
      </c>
      <c r="B4685" t="s">
        <v>12</v>
      </c>
      <c r="C4685" t="s">
        <v>2484</v>
      </c>
      <c r="D4685">
        <v>-78.37</v>
      </c>
    </row>
    <row r="4686" spans="1:4" x14ac:dyDescent="0.25">
      <c r="A4686" s="4">
        <v>44585</v>
      </c>
      <c r="B4686" t="s">
        <v>12</v>
      </c>
      <c r="C4686" t="s">
        <v>2485</v>
      </c>
      <c r="D4686">
        <v>-1470.28</v>
      </c>
    </row>
    <row r="4687" spans="1:4" x14ac:dyDescent="0.25">
      <c r="A4687" s="4">
        <v>44585</v>
      </c>
      <c r="B4687" t="s">
        <v>12</v>
      </c>
      <c r="C4687" t="s">
        <v>2486</v>
      </c>
      <c r="D4687">
        <v>-45.4</v>
      </c>
    </row>
    <row r="4688" spans="1:4" x14ac:dyDescent="0.25">
      <c r="A4688" s="4">
        <v>44585</v>
      </c>
      <c r="B4688" t="s">
        <v>12</v>
      </c>
      <c r="C4688" t="s">
        <v>2506</v>
      </c>
      <c r="D4688">
        <v>-1332.59</v>
      </c>
    </row>
    <row r="4689" spans="1:4" x14ac:dyDescent="0.25">
      <c r="A4689" s="4">
        <v>44585</v>
      </c>
      <c r="B4689" t="s">
        <v>12</v>
      </c>
      <c r="C4689" t="s">
        <v>838</v>
      </c>
      <c r="D4689">
        <v>-398</v>
      </c>
    </row>
    <row r="4690" spans="1:4" x14ac:dyDescent="0.25">
      <c r="A4690" s="4">
        <v>44585</v>
      </c>
      <c r="B4690" t="s">
        <v>12</v>
      </c>
      <c r="C4690" t="s">
        <v>2487</v>
      </c>
      <c r="D4690">
        <v>-322.12</v>
      </c>
    </row>
    <row r="4691" spans="1:4" x14ac:dyDescent="0.25">
      <c r="A4691" s="4">
        <v>44585</v>
      </c>
      <c r="B4691" t="s">
        <v>12</v>
      </c>
      <c r="C4691" t="s">
        <v>2437</v>
      </c>
      <c r="D4691">
        <v>-5980</v>
      </c>
    </row>
    <row r="4692" spans="1:4" x14ac:dyDescent="0.25">
      <c r="A4692" s="4">
        <v>44585</v>
      </c>
      <c r="B4692" t="s">
        <v>12</v>
      </c>
      <c r="C4692" t="s">
        <v>2439</v>
      </c>
      <c r="D4692">
        <v>75.11</v>
      </c>
    </row>
    <row r="4693" spans="1:4" x14ac:dyDescent="0.25">
      <c r="A4693" s="4">
        <v>44585</v>
      </c>
      <c r="B4693" t="s">
        <v>12</v>
      </c>
      <c r="C4693" t="s">
        <v>2507</v>
      </c>
      <c r="D4693">
        <v>27889.47</v>
      </c>
    </row>
    <row r="4694" spans="1:4" x14ac:dyDescent="0.25">
      <c r="A4694" s="4">
        <v>44585</v>
      </c>
      <c r="B4694" t="s">
        <v>12</v>
      </c>
      <c r="C4694" t="s">
        <v>2021</v>
      </c>
      <c r="D4694">
        <v>-89.12</v>
      </c>
    </row>
    <row r="4695" spans="1:4" x14ac:dyDescent="0.25">
      <c r="A4695" s="4">
        <v>44585</v>
      </c>
      <c r="B4695" t="s">
        <v>12</v>
      </c>
      <c r="C4695" t="s">
        <v>19</v>
      </c>
      <c r="D4695">
        <v>-1188.22</v>
      </c>
    </row>
    <row r="4696" spans="1:4" x14ac:dyDescent="0.25">
      <c r="A4696" s="4">
        <v>44585</v>
      </c>
      <c r="B4696" t="s">
        <v>12</v>
      </c>
      <c r="C4696" t="s">
        <v>20</v>
      </c>
      <c r="D4696">
        <v>-59411.24</v>
      </c>
    </row>
    <row r="4697" spans="1:4" x14ac:dyDescent="0.25">
      <c r="A4697" s="4">
        <v>44585</v>
      </c>
      <c r="B4697" t="s">
        <v>12</v>
      </c>
      <c r="C4697" t="s">
        <v>21</v>
      </c>
      <c r="D4697">
        <v>-1693.23</v>
      </c>
    </row>
    <row r="4698" spans="1:4" x14ac:dyDescent="0.25">
      <c r="A4698" s="4">
        <v>44586</v>
      </c>
      <c r="B4698" t="s">
        <v>12</v>
      </c>
      <c r="C4698" t="s">
        <v>2485</v>
      </c>
      <c r="D4698">
        <v>-1562.17</v>
      </c>
    </row>
    <row r="4699" spans="1:4" x14ac:dyDescent="0.25">
      <c r="A4699" s="4">
        <v>44586</v>
      </c>
      <c r="B4699" t="s">
        <v>12</v>
      </c>
      <c r="C4699" t="s">
        <v>2486</v>
      </c>
      <c r="D4699">
        <v>-48.24</v>
      </c>
    </row>
    <row r="4700" spans="1:4" x14ac:dyDescent="0.25">
      <c r="A4700" s="4">
        <v>44586</v>
      </c>
      <c r="B4700" t="s">
        <v>12</v>
      </c>
      <c r="C4700" t="s">
        <v>2506</v>
      </c>
      <c r="D4700">
        <v>-1415.87</v>
      </c>
    </row>
    <row r="4701" spans="1:4" x14ac:dyDescent="0.25">
      <c r="A4701" s="4">
        <v>44586</v>
      </c>
      <c r="B4701" t="s">
        <v>12</v>
      </c>
      <c r="C4701" t="s">
        <v>2487</v>
      </c>
      <c r="D4701">
        <v>-342.25</v>
      </c>
    </row>
    <row r="4702" spans="1:4" x14ac:dyDescent="0.25">
      <c r="A4702" s="4">
        <v>44586</v>
      </c>
      <c r="B4702" t="s">
        <v>12</v>
      </c>
      <c r="C4702" t="s">
        <v>2437</v>
      </c>
      <c r="D4702">
        <v>-5980</v>
      </c>
    </row>
    <row r="4703" spans="1:4" x14ac:dyDescent="0.25">
      <c r="A4703" s="4">
        <v>44586</v>
      </c>
      <c r="B4703" t="s">
        <v>12</v>
      </c>
      <c r="C4703" t="s">
        <v>2439</v>
      </c>
      <c r="D4703">
        <v>60.09</v>
      </c>
    </row>
    <row r="4704" spans="1:4" x14ac:dyDescent="0.25">
      <c r="A4704" s="4">
        <v>44586</v>
      </c>
      <c r="B4704" t="s">
        <v>12</v>
      </c>
      <c r="C4704" t="s">
        <v>2021</v>
      </c>
      <c r="D4704">
        <v>-94.72</v>
      </c>
    </row>
    <row r="4705" spans="1:4" x14ac:dyDescent="0.25">
      <c r="A4705" s="4">
        <v>44586</v>
      </c>
      <c r="B4705" t="s">
        <v>12</v>
      </c>
      <c r="C4705" t="s">
        <v>19</v>
      </c>
      <c r="D4705">
        <v>-1262.8900000000001</v>
      </c>
    </row>
    <row r="4706" spans="1:4" x14ac:dyDescent="0.25">
      <c r="A4706" s="4">
        <v>44586</v>
      </c>
      <c r="B4706" t="s">
        <v>12</v>
      </c>
      <c r="C4706" t="s">
        <v>20</v>
      </c>
      <c r="D4706">
        <v>-63144.61</v>
      </c>
    </row>
    <row r="4707" spans="1:4" x14ac:dyDescent="0.25">
      <c r="A4707" s="4">
        <v>44586</v>
      </c>
      <c r="B4707" t="s">
        <v>12</v>
      </c>
      <c r="C4707" t="s">
        <v>21</v>
      </c>
      <c r="D4707">
        <v>-1799.63</v>
      </c>
    </row>
    <row r="4708" spans="1:4" x14ac:dyDescent="0.25">
      <c r="A4708" s="4">
        <v>44587</v>
      </c>
      <c r="B4708" t="s">
        <v>12</v>
      </c>
      <c r="C4708" t="s">
        <v>2485</v>
      </c>
      <c r="D4708">
        <v>-1654.06</v>
      </c>
    </row>
    <row r="4709" spans="1:4" x14ac:dyDescent="0.25">
      <c r="A4709" s="4">
        <v>44587</v>
      </c>
      <c r="B4709" t="s">
        <v>12</v>
      </c>
      <c r="C4709" t="s">
        <v>2486</v>
      </c>
      <c r="D4709">
        <v>-51.08</v>
      </c>
    </row>
    <row r="4710" spans="1:4" x14ac:dyDescent="0.25">
      <c r="A4710" s="4">
        <v>44587</v>
      </c>
      <c r="B4710" t="s">
        <v>12</v>
      </c>
      <c r="C4710" t="s">
        <v>2506</v>
      </c>
      <c r="D4710">
        <v>-1499.16</v>
      </c>
    </row>
    <row r="4711" spans="1:4" x14ac:dyDescent="0.25">
      <c r="A4711" s="4">
        <v>44587</v>
      </c>
      <c r="B4711" t="s">
        <v>12</v>
      </c>
      <c r="C4711" t="s">
        <v>2487</v>
      </c>
      <c r="D4711">
        <v>-362.38</v>
      </c>
    </row>
    <row r="4712" spans="1:4" x14ac:dyDescent="0.25">
      <c r="A4712" s="4">
        <v>44587</v>
      </c>
      <c r="B4712" t="s">
        <v>12</v>
      </c>
      <c r="C4712" t="s">
        <v>2437</v>
      </c>
      <c r="D4712">
        <v>-5980</v>
      </c>
    </row>
    <row r="4713" spans="1:4" x14ac:dyDescent="0.25">
      <c r="A4713" s="4">
        <v>44587</v>
      </c>
      <c r="B4713" t="s">
        <v>12</v>
      </c>
      <c r="C4713" t="s">
        <v>2439</v>
      </c>
      <c r="D4713">
        <v>45.07</v>
      </c>
    </row>
    <row r="4714" spans="1:4" x14ac:dyDescent="0.25">
      <c r="A4714" s="4">
        <v>44587</v>
      </c>
      <c r="B4714" t="s">
        <v>12</v>
      </c>
      <c r="C4714" t="s">
        <v>2021</v>
      </c>
      <c r="D4714">
        <v>-100.31</v>
      </c>
    </row>
    <row r="4715" spans="1:4" x14ac:dyDescent="0.25">
      <c r="A4715" s="4">
        <v>44587</v>
      </c>
      <c r="B4715" t="s">
        <v>12</v>
      </c>
      <c r="C4715" t="s">
        <v>19</v>
      </c>
      <c r="D4715">
        <v>-1337.38</v>
      </c>
    </row>
    <row r="4716" spans="1:4" x14ac:dyDescent="0.25">
      <c r="A4716" s="4">
        <v>44587</v>
      </c>
      <c r="B4716" t="s">
        <v>12</v>
      </c>
      <c r="C4716" t="s">
        <v>20</v>
      </c>
      <c r="D4716">
        <v>-66869.179999999993</v>
      </c>
    </row>
    <row r="4717" spans="1:4" x14ac:dyDescent="0.25">
      <c r="A4717" s="4">
        <v>44587</v>
      </c>
      <c r="B4717" t="s">
        <v>12</v>
      </c>
      <c r="C4717" t="s">
        <v>21</v>
      </c>
      <c r="D4717">
        <v>-1905.78</v>
      </c>
    </row>
    <row r="4718" spans="1:4" x14ac:dyDescent="0.25">
      <c r="A4718" s="4">
        <v>44588</v>
      </c>
      <c r="B4718" t="s">
        <v>12</v>
      </c>
      <c r="C4718" t="s">
        <v>2508</v>
      </c>
      <c r="D4718">
        <v>0.75</v>
      </c>
    </row>
    <row r="4719" spans="1:4" x14ac:dyDescent="0.25">
      <c r="A4719" s="4">
        <v>44588</v>
      </c>
      <c r="B4719" t="s">
        <v>12</v>
      </c>
      <c r="C4719" t="s">
        <v>15</v>
      </c>
      <c r="D4719">
        <v>-12104.25</v>
      </c>
    </row>
    <row r="4720" spans="1:4" x14ac:dyDescent="0.25">
      <c r="A4720" s="4">
        <v>44588</v>
      </c>
      <c r="B4720" t="s">
        <v>12</v>
      </c>
      <c r="C4720" t="s">
        <v>2485</v>
      </c>
      <c r="D4720">
        <v>-1745.96</v>
      </c>
    </row>
    <row r="4721" spans="1:4" x14ac:dyDescent="0.25">
      <c r="A4721" s="4">
        <v>44588</v>
      </c>
      <c r="B4721" t="s">
        <v>12</v>
      </c>
      <c r="C4721" t="s">
        <v>2486</v>
      </c>
      <c r="D4721">
        <v>-53.91</v>
      </c>
    </row>
    <row r="4722" spans="1:4" x14ac:dyDescent="0.25">
      <c r="A4722" s="4">
        <v>44588</v>
      </c>
      <c r="B4722" t="s">
        <v>12</v>
      </c>
      <c r="C4722" t="s">
        <v>2506</v>
      </c>
      <c r="D4722">
        <v>-1582.45</v>
      </c>
    </row>
    <row r="4723" spans="1:4" x14ac:dyDescent="0.25">
      <c r="A4723" s="4">
        <v>44588</v>
      </c>
      <c r="B4723" t="s">
        <v>12</v>
      </c>
      <c r="C4723" t="s">
        <v>2487</v>
      </c>
      <c r="D4723">
        <v>-382.52</v>
      </c>
    </row>
    <row r="4724" spans="1:4" x14ac:dyDescent="0.25">
      <c r="A4724" s="4">
        <v>44588</v>
      </c>
      <c r="B4724" t="s">
        <v>12</v>
      </c>
      <c r="C4724" t="s">
        <v>2437</v>
      </c>
      <c r="D4724">
        <v>-5980</v>
      </c>
    </row>
    <row r="4725" spans="1:4" x14ac:dyDescent="0.25">
      <c r="A4725" s="4">
        <v>44588</v>
      </c>
      <c r="B4725" t="s">
        <v>12</v>
      </c>
      <c r="C4725" t="s">
        <v>2439</v>
      </c>
      <c r="D4725">
        <v>30.05</v>
      </c>
    </row>
    <row r="4726" spans="1:4" x14ac:dyDescent="0.25">
      <c r="A4726" s="4">
        <v>44588</v>
      </c>
      <c r="B4726" t="s">
        <v>12</v>
      </c>
      <c r="C4726" t="s">
        <v>2021</v>
      </c>
      <c r="D4726">
        <v>-105.86</v>
      </c>
    </row>
    <row r="4727" spans="1:4" x14ac:dyDescent="0.25">
      <c r="A4727" s="4">
        <v>44588</v>
      </c>
      <c r="B4727" t="s">
        <v>12</v>
      </c>
      <c r="C4727" t="s">
        <v>19</v>
      </c>
      <c r="D4727">
        <v>-1411.36</v>
      </c>
    </row>
    <row r="4728" spans="1:4" x14ac:dyDescent="0.25">
      <c r="A4728" s="4">
        <v>44588</v>
      </c>
      <c r="B4728" t="s">
        <v>12</v>
      </c>
      <c r="C4728" t="s">
        <v>20</v>
      </c>
      <c r="D4728">
        <v>-70568.009999999995</v>
      </c>
    </row>
    <row r="4729" spans="1:4" x14ac:dyDescent="0.25">
      <c r="A4729" s="4">
        <v>44588</v>
      </c>
      <c r="B4729" t="s">
        <v>12</v>
      </c>
      <c r="C4729" t="s">
        <v>21</v>
      </c>
      <c r="D4729">
        <v>-2011.2</v>
      </c>
    </row>
    <row r="4730" spans="1:4" x14ac:dyDescent="0.25">
      <c r="A4730" s="4">
        <v>44589</v>
      </c>
      <c r="B4730" t="s">
        <v>12</v>
      </c>
      <c r="C4730" t="s">
        <v>2508</v>
      </c>
      <c r="D4730">
        <v>0.75</v>
      </c>
    </row>
    <row r="4731" spans="1:4" x14ac:dyDescent="0.25">
      <c r="A4731" s="4">
        <v>44589</v>
      </c>
      <c r="B4731" t="s">
        <v>12</v>
      </c>
      <c r="C4731" t="s">
        <v>2509</v>
      </c>
      <c r="D4731">
        <v>0.08</v>
      </c>
    </row>
    <row r="4732" spans="1:4" x14ac:dyDescent="0.25">
      <c r="A4732" s="4">
        <v>44589</v>
      </c>
      <c r="B4732" t="s">
        <v>12</v>
      </c>
      <c r="C4732" t="s">
        <v>23</v>
      </c>
      <c r="D4732">
        <v>-12104.25</v>
      </c>
    </row>
    <row r="4733" spans="1:4" x14ac:dyDescent="0.25">
      <c r="A4733" s="4">
        <v>44589</v>
      </c>
      <c r="B4733" t="s">
        <v>12</v>
      </c>
      <c r="C4733" t="s">
        <v>15</v>
      </c>
      <c r="D4733">
        <v>-4927340.5599999996</v>
      </c>
    </row>
    <row r="4734" spans="1:4" x14ac:dyDescent="0.25">
      <c r="A4734" s="4">
        <v>44589</v>
      </c>
      <c r="B4734" t="s">
        <v>12</v>
      </c>
      <c r="C4734" t="s">
        <v>2485</v>
      </c>
      <c r="D4734">
        <v>-1837.85</v>
      </c>
    </row>
    <row r="4735" spans="1:4" x14ac:dyDescent="0.25">
      <c r="A4735" s="4">
        <v>44589</v>
      </c>
      <c r="B4735" t="s">
        <v>12</v>
      </c>
      <c r="C4735" t="s">
        <v>2486</v>
      </c>
      <c r="D4735">
        <v>-56.75</v>
      </c>
    </row>
    <row r="4736" spans="1:4" x14ac:dyDescent="0.25">
      <c r="A4736" s="4">
        <v>44589</v>
      </c>
      <c r="B4736" t="s">
        <v>12</v>
      </c>
      <c r="C4736" t="s">
        <v>2506</v>
      </c>
      <c r="D4736">
        <v>-1665.73</v>
      </c>
    </row>
    <row r="4737" spans="1:4" x14ac:dyDescent="0.25">
      <c r="A4737" s="4">
        <v>44589</v>
      </c>
      <c r="B4737" t="s">
        <v>12</v>
      </c>
      <c r="C4737" t="s">
        <v>2487</v>
      </c>
      <c r="D4737">
        <v>-402.65</v>
      </c>
    </row>
    <row r="4738" spans="1:4" x14ac:dyDescent="0.25">
      <c r="A4738" s="4">
        <v>44589</v>
      </c>
      <c r="B4738" t="s">
        <v>12</v>
      </c>
      <c r="C4738" t="s">
        <v>2437</v>
      </c>
      <c r="D4738">
        <v>-5980</v>
      </c>
    </row>
    <row r="4739" spans="1:4" x14ac:dyDescent="0.25">
      <c r="A4739" s="4">
        <v>44589</v>
      </c>
      <c r="B4739" t="s">
        <v>12</v>
      </c>
      <c r="C4739" t="s">
        <v>2439</v>
      </c>
      <c r="D4739">
        <v>15.02</v>
      </c>
    </row>
    <row r="4740" spans="1:4" x14ac:dyDescent="0.25">
      <c r="A4740" s="4">
        <v>44589</v>
      </c>
      <c r="B4740" t="s">
        <v>12</v>
      </c>
      <c r="C4740" t="s">
        <v>2021</v>
      </c>
      <c r="D4740">
        <v>-111.4</v>
      </c>
    </row>
    <row r="4741" spans="1:4" x14ac:dyDescent="0.25">
      <c r="A4741" s="4">
        <v>44589</v>
      </c>
      <c r="B4741" t="s">
        <v>12</v>
      </c>
      <c r="C4741" t="s">
        <v>19</v>
      </c>
      <c r="D4741">
        <v>-1485.32</v>
      </c>
    </row>
    <row r="4742" spans="1:4" x14ac:dyDescent="0.25">
      <c r="A4742" s="4">
        <v>44589</v>
      </c>
      <c r="B4742" t="s">
        <v>12</v>
      </c>
      <c r="C4742" t="s">
        <v>20</v>
      </c>
      <c r="D4742">
        <v>-74266.06</v>
      </c>
    </row>
    <row r="4743" spans="1:4" x14ac:dyDescent="0.25">
      <c r="A4743" s="4">
        <v>44589</v>
      </c>
      <c r="B4743" t="s">
        <v>12</v>
      </c>
      <c r="C4743" t="s">
        <v>21</v>
      </c>
      <c r="D4743">
        <v>-2116.6</v>
      </c>
    </row>
    <row r="4744" spans="1:4" x14ac:dyDescent="0.25">
      <c r="A4744" s="4">
        <v>44592</v>
      </c>
      <c r="B4744" t="s">
        <v>12</v>
      </c>
      <c r="C4744" t="s">
        <v>2509</v>
      </c>
      <c r="D4744">
        <v>0.08</v>
      </c>
    </row>
    <row r="4745" spans="1:4" x14ac:dyDescent="0.25">
      <c r="A4745" s="4">
        <v>44592</v>
      </c>
      <c r="B4745" t="s">
        <v>12</v>
      </c>
      <c r="C4745" t="s">
        <v>2510</v>
      </c>
      <c r="D4745">
        <v>0.73</v>
      </c>
    </row>
    <row r="4746" spans="1:4" x14ac:dyDescent="0.25">
      <c r="A4746" s="4">
        <v>44592</v>
      </c>
      <c r="B4746" t="s">
        <v>12</v>
      </c>
      <c r="C4746" t="s">
        <v>23</v>
      </c>
      <c r="D4746">
        <v>-4927340.5599999996</v>
      </c>
    </row>
    <row r="4747" spans="1:4" x14ac:dyDescent="0.25">
      <c r="A4747" s="4">
        <v>44592</v>
      </c>
      <c r="B4747" t="s">
        <v>12</v>
      </c>
      <c r="C4747" t="s">
        <v>15</v>
      </c>
      <c r="D4747">
        <v>-63844.32</v>
      </c>
    </row>
    <row r="4748" spans="1:4" x14ac:dyDescent="0.25">
      <c r="A4748" s="4">
        <v>44592</v>
      </c>
      <c r="B4748" t="s">
        <v>12</v>
      </c>
      <c r="C4748" t="s">
        <v>2485</v>
      </c>
      <c r="D4748">
        <v>-1929.74</v>
      </c>
    </row>
    <row r="4749" spans="1:4" x14ac:dyDescent="0.25">
      <c r="A4749" s="4">
        <v>44592</v>
      </c>
      <c r="B4749" t="s">
        <v>12</v>
      </c>
      <c r="C4749" t="s">
        <v>2486</v>
      </c>
      <c r="D4749">
        <v>-59.59</v>
      </c>
    </row>
    <row r="4750" spans="1:4" x14ac:dyDescent="0.25">
      <c r="A4750" s="4">
        <v>44592</v>
      </c>
      <c r="B4750" t="s">
        <v>12</v>
      </c>
      <c r="C4750" t="s">
        <v>2506</v>
      </c>
      <c r="D4750">
        <v>-1749.02</v>
      </c>
    </row>
    <row r="4751" spans="1:4" x14ac:dyDescent="0.25">
      <c r="A4751" s="4">
        <v>44592</v>
      </c>
      <c r="B4751" t="s">
        <v>12</v>
      </c>
      <c r="C4751" t="s">
        <v>2487</v>
      </c>
      <c r="D4751">
        <v>-422.78</v>
      </c>
    </row>
    <row r="4752" spans="1:4" x14ac:dyDescent="0.25">
      <c r="A4752" s="4">
        <v>44592</v>
      </c>
      <c r="B4752" t="s">
        <v>12</v>
      </c>
      <c r="C4752" t="s">
        <v>2437</v>
      </c>
      <c r="D4752">
        <v>-5980</v>
      </c>
    </row>
    <row r="4753" spans="1:4" x14ac:dyDescent="0.25">
      <c r="A4753" s="4">
        <v>44592</v>
      </c>
      <c r="B4753" t="s">
        <v>12</v>
      </c>
      <c r="C4753" t="s">
        <v>2511</v>
      </c>
      <c r="D4753">
        <v>-116.95</v>
      </c>
    </row>
    <row r="4754" spans="1:4" x14ac:dyDescent="0.25">
      <c r="A4754" s="4">
        <v>44592</v>
      </c>
      <c r="B4754" t="s">
        <v>12</v>
      </c>
      <c r="C4754" t="s">
        <v>2512</v>
      </c>
      <c r="D4754">
        <v>-1559.29</v>
      </c>
    </row>
    <row r="4755" spans="1:4" x14ac:dyDescent="0.25">
      <c r="A4755" s="4">
        <v>44592</v>
      </c>
      <c r="B4755" t="s">
        <v>12</v>
      </c>
      <c r="C4755" t="s">
        <v>2513</v>
      </c>
      <c r="D4755">
        <v>-2222.0100000000002</v>
      </c>
    </row>
    <row r="4756" spans="1:4" x14ac:dyDescent="0.25">
      <c r="A4756" s="4">
        <v>44592</v>
      </c>
      <c r="B4756" t="s">
        <v>12</v>
      </c>
      <c r="C4756" t="s">
        <v>2514</v>
      </c>
      <c r="D4756">
        <v>-77964.679999999993</v>
      </c>
    </row>
    <row r="4757" spans="1:4" x14ac:dyDescent="0.25">
      <c r="A4757" s="4">
        <v>44593</v>
      </c>
      <c r="B4757" t="s">
        <v>12</v>
      </c>
      <c r="C4757" t="s">
        <v>2515</v>
      </c>
      <c r="D4757">
        <v>0.76</v>
      </c>
    </row>
    <row r="4758" spans="1:4" x14ac:dyDescent="0.25">
      <c r="A4758" s="4">
        <v>44593</v>
      </c>
      <c r="B4758" t="s">
        <v>12</v>
      </c>
      <c r="C4758" t="s">
        <v>2510</v>
      </c>
      <c r="D4758">
        <v>0.73</v>
      </c>
    </row>
    <row r="4759" spans="1:4" x14ac:dyDescent="0.25">
      <c r="A4759" s="4">
        <v>44593</v>
      </c>
      <c r="B4759" t="s">
        <v>12</v>
      </c>
      <c r="C4759" t="s">
        <v>23</v>
      </c>
      <c r="D4759">
        <v>-63844.32</v>
      </c>
    </row>
    <row r="4760" spans="1:4" x14ac:dyDescent="0.25">
      <c r="A4760" s="4">
        <v>44593</v>
      </c>
      <c r="B4760" t="s">
        <v>12</v>
      </c>
      <c r="C4760" t="s">
        <v>15</v>
      </c>
      <c r="D4760">
        <v>-21644.32</v>
      </c>
    </row>
    <row r="4761" spans="1:4" x14ac:dyDescent="0.25">
      <c r="A4761" s="4">
        <v>44593</v>
      </c>
      <c r="B4761" t="s">
        <v>12</v>
      </c>
      <c r="C4761" t="s">
        <v>2516</v>
      </c>
      <c r="D4761">
        <v>-1929.74</v>
      </c>
    </row>
    <row r="4762" spans="1:4" x14ac:dyDescent="0.25">
      <c r="A4762" s="4">
        <v>44593</v>
      </c>
      <c r="B4762" t="s">
        <v>12</v>
      </c>
      <c r="C4762" t="s">
        <v>2517</v>
      </c>
      <c r="D4762">
        <v>-59.59</v>
      </c>
    </row>
    <row r="4763" spans="1:4" x14ac:dyDescent="0.25">
      <c r="A4763" s="4">
        <v>44593</v>
      </c>
      <c r="B4763" t="s">
        <v>12</v>
      </c>
      <c r="C4763" t="s">
        <v>2518</v>
      </c>
      <c r="D4763">
        <v>-101.57</v>
      </c>
    </row>
    <row r="4764" spans="1:4" x14ac:dyDescent="0.25">
      <c r="A4764" s="4">
        <v>44593</v>
      </c>
      <c r="B4764" t="s">
        <v>12</v>
      </c>
      <c r="C4764" t="s">
        <v>2519</v>
      </c>
      <c r="D4764">
        <v>-4.12</v>
      </c>
    </row>
    <row r="4765" spans="1:4" x14ac:dyDescent="0.25">
      <c r="A4765" s="4">
        <v>44593</v>
      </c>
      <c r="B4765" t="s">
        <v>12</v>
      </c>
      <c r="C4765" t="s">
        <v>2506</v>
      </c>
      <c r="D4765">
        <v>-1832.31</v>
      </c>
    </row>
    <row r="4766" spans="1:4" x14ac:dyDescent="0.25">
      <c r="A4766" s="4">
        <v>44593</v>
      </c>
      <c r="B4766" t="s">
        <v>12</v>
      </c>
      <c r="C4766" t="s">
        <v>838</v>
      </c>
      <c r="D4766">
        <v>-422.78</v>
      </c>
    </row>
    <row r="4767" spans="1:4" x14ac:dyDescent="0.25">
      <c r="A4767" s="4">
        <v>44593</v>
      </c>
      <c r="B4767" t="s">
        <v>12</v>
      </c>
      <c r="C4767" t="s">
        <v>2520</v>
      </c>
      <c r="D4767">
        <v>-21.05</v>
      </c>
    </row>
    <row r="4768" spans="1:4" x14ac:dyDescent="0.25">
      <c r="A4768" s="4">
        <v>44593</v>
      </c>
      <c r="B4768" t="s">
        <v>12</v>
      </c>
      <c r="C4768" t="s">
        <v>2437</v>
      </c>
      <c r="D4768">
        <v>-5980</v>
      </c>
    </row>
    <row r="4769" spans="1:4" x14ac:dyDescent="0.25">
      <c r="A4769" s="4">
        <v>44593</v>
      </c>
      <c r="B4769" t="s">
        <v>12</v>
      </c>
      <c r="C4769" t="s">
        <v>2521</v>
      </c>
      <c r="D4769">
        <v>15704.94</v>
      </c>
    </row>
    <row r="4770" spans="1:4" x14ac:dyDescent="0.25">
      <c r="A4770" s="4">
        <v>44593</v>
      </c>
      <c r="B4770" t="s">
        <v>12</v>
      </c>
      <c r="C4770" t="s">
        <v>2522</v>
      </c>
      <c r="D4770">
        <v>7867.32</v>
      </c>
    </row>
    <row r="4771" spans="1:4" x14ac:dyDescent="0.25">
      <c r="A4771" s="4">
        <v>44593</v>
      </c>
      <c r="B4771" t="s">
        <v>12</v>
      </c>
      <c r="C4771" t="s">
        <v>2523</v>
      </c>
      <c r="D4771">
        <v>44262.82</v>
      </c>
    </row>
    <row r="4772" spans="1:4" x14ac:dyDescent="0.25">
      <c r="A4772" s="4">
        <v>44593</v>
      </c>
      <c r="B4772" t="s">
        <v>12</v>
      </c>
      <c r="C4772" t="s">
        <v>2524</v>
      </c>
      <c r="D4772">
        <v>23655.24</v>
      </c>
    </row>
    <row r="4773" spans="1:4" x14ac:dyDescent="0.25">
      <c r="A4773" s="4">
        <v>44593</v>
      </c>
      <c r="B4773" t="s">
        <v>12</v>
      </c>
      <c r="C4773" t="s">
        <v>2525</v>
      </c>
      <c r="D4773">
        <v>18955.52</v>
      </c>
    </row>
    <row r="4774" spans="1:4" x14ac:dyDescent="0.25">
      <c r="A4774" s="4">
        <v>44593</v>
      </c>
      <c r="B4774" t="s">
        <v>12</v>
      </c>
      <c r="C4774" t="s">
        <v>2526</v>
      </c>
      <c r="D4774">
        <v>61698.97</v>
      </c>
    </row>
    <row r="4775" spans="1:4" x14ac:dyDescent="0.25">
      <c r="A4775" s="4">
        <v>44593</v>
      </c>
      <c r="B4775" t="s">
        <v>12</v>
      </c>
      <c r="C4775" t="s">
        <v>2527</v>
      </c>
      <c r="D4775">
        <v>44595.199999999997</v>
      </c>
    </row>
    <row r="4776" spans="1:4" x14ac:dyDescent="0.25">
      <c r="A4776" s="4">
        <v>44593</v>
      </c>
      <c r="B4776" t="s">
        <v>12</v>
      </c>
      <c r="C4776" t="s">
        <v>2528</v>
      </c>
      <c r="D4776">
        <v>218562.8</v>
      </c>
    </row>
    <row r="4777" spans="1:4" x14ac:dyDescent="0.25">
      <c r="A4777" s="4">
        <v>44593</v>
      </c>
      <c r="B4777" t="s">
        <v>12</v>
      </c>
      <c r="C4777" t="s">
        <v>2529</v>
      </c>
      <c r="D4777">
        <v>37228.949999999997</v>
      </c>
    </row>
    <row r="4778" spans="1:4" x14ac:dyDescent="0.25">
      <c r="A4778" s="4">
        <v>44593</v>
      </c>
      <c r="B4778" t="s">
        <v>12</v>
      </c>
      <c r="C4778" t="s">
        <v>2530</v>
      </c>
      <c r="D4778">
        <v>181577.68</v>
      </c>
    </row>
    <row r="4779" spans="1:4" x14ac:dyDescent="0.25">
      <c r="A4779" s="4">
        <v>44593</v>
      </c>
      <c r="B4779" t="s">
        <v>12</v>
      </c>
      <c r="C4779" t="s">
        <v>2531</v>
      </c>
      <c r="D4779">
        <v>-116.95</v>
      </c>
    </row>
    <row r="4780" spans="1:4" x14ac:dyDescent="0.25">
      <c r="A4780" s="4">
        <v>44593</v>
      </c>
      <c r="B4780" t="s">
        <v>12</v>
      </c>
      <c r="C4780" t="s">
        <v>2021</v>
      </c>
      <c r="D4780">
        <v>-5.56</v>
      </c>
    </row>
    <row r="4781" spans="1:4" x14ac:dyDescent="0.25">
      <c r="A4781" s="4">
        <v>44593</v>
      </c>
      <c r="B4781" t="s">
        <v>12</v>
      </c>
      <c r="C4781" t="s">
        <v>2532</v>
      </c>
      <c r="D4781">
        <v>-2222.0100000000002</v>
      </c>
    </row>
    <row r="4782" spans="1:4" x14ac:dyDescent="0.25">
      <c r="A4782" s="4">
        <v>44593</v>
      </c>
      <c r="B4782" t="s">
        <v>12</v>
      </c>
      <c r="C4782" t="s">
        <v>2533</v>
      </c>
      <c r="D4782">
        <v>-1559.29</v>
      </c>
    </row>
    <row r="4783" spans="1:4" x14ac:dyDescent="0.25">
      <c r="A4783" s="4">
        <v>44593</v>
      </c>
      <c r="B4783" t="s">
        <v>12</v>
      </c>
      <c r="C4783" t="s">
        <v>19</v>
      </c>
      <c r="D4783">
        <v>-74.09</v>
      </c>
    </row>
    <row r="4784" spans="1:4" x14ac:dyDescent="0.25">
      <c r="A4784" s="4">
        <v>44593</v>
      </c>
      <c r="B4784" t="s">
        <v>12</v>
      </c>
      <c r="C4784" t="s">
        <v>20</v>
      </c>
      <c r="D4784">
        <v>-3704.49</v>
      </c>
    </row>
    <row r="4785" spans="1:4" x14ac:dyDescent="0.25">
      <c r="A4785" s="4">
        <v>44593</v>
      </c>
      <c r="B4785" t="s">
        <v>12</v>
      </c>
      <c r="C4785" t="s">
        <v>21</v>
      </c>
      <c r="D4785">
        <v>-105.57</v>
      </c>
    </row>
    <row r="4786" spans="1:4" x14ac:dyDescent="0.25">
      <c r="A4786" s="4">
        <v>44593</v>
      </c>
      <c r="B4786" t="s">
        <v>12</v>
      </c>
      <c r="C4786" t="s">
        <v>2514</v>
      </c>
      <c r="D4786">
        <v>-77964.679999999993</v>
      </c>
    </row>
    <row r="4787" spans="1:4" x14ac:dyDescent="0.25">
      <c r="A4787" s="4">
        <v>44594</v>
      </c>
      <c r="B4787" t="s">
        <v>12</v>
      </c>
      <c r="C4787" t="s">
        <v>2515</v>
      </c>
      <c r="D4787">
        <v>0.76</v>
      </c>
    </row>
    <row r="4788" spans="1:4" x14ac:dyDescent="0.25">
      <c r="A4788" s="4">
        <v>44594</v>
      </c>
      <c r="B4788" t="s">
        <v>12</v>
      </c>
      <c r="C4788" t="s">
        <v>2534</v>
      </c>
      <c r="D4788">
        <v>0.75</v>
      </c>
    </row>
    <row r="4789" spans="1:4" x14ac:dyDescent="0.25">
      <c r="A4789" s="4">
        <v>44594</v>
      </c>
      <c r="B4789" t="s">
        <v>12</v>
      </c>
      <c r="C4789" t="s">
        <v>23</v>
      </c>
      <c r="D4789">
        <v>-21644.32</v>
      </c>
    </row>
    <row r="4790" spans="1:4" x14ac:dyDescent="0.25">
      <c r="A4790" s="4">
        <v>44594</v>
      </c>
      <c r="B4790" t="s">
        <v>12</v>
      </c>
      <c r="C4790" t="s">
        <v>15</v>
      </c>
      <c r="D4790">
        <v>-34850.29</v>
      </c>
    </row>
    <row r="4791" spans="1:4" x14ac:dyDescent="0.25">
      <c r="A4791" s="4">
        <v>44594</v>
      </c>
      <c r="B4791" t="s">
        <v>12</v>
      </c>
      <c r="C4791" t="s">
        <v>2516</v>
      </c>
      <c r="D4791">
        <v>-1929.74</v>
      </c>
    </row>
    <row r="4792" spans="1:4" x14ac:dyDescent="0.25">
      <c r="A4792" s="4">
        <v>44594</v>
      </c>
      <c r="B4792" t="s">
        <v>12</v>
      </c>
      <c r="C4792" t="s">
        <v>2517</v>
      </c>
      <c r="D4792">
        <v>-59.59</v>
      </c>
    </row>
    <row r="4793" spans="1:4" x14ac:dyDescent="0.25">
      <c r="A4793" s="4">
        <v>44594</v>
      </c>
      <c r="B4793" t="s">
        <v>12</v>
      </c>
      <c r="C4793" t="s">
        <v>2518</v>
      </c>
      <c r="D4793">
        <v>-203.13</v>
      </c>
    </row>
    <row r="4794" spans="1:4" x14ac:dyDescent="0.25">
      <c r="A4794" s="4">
        <v>44594</v>
      </c>
      <c r="B4794" t="s">
        <v>12</v>
      </c>
      <c r="C4794" t="s">
        <v>2519</v>
      </c>
      <c r="D4794">
        <v>-8.25</v>
      </c>
    </row>
    <row r="4795" spans="1:4" x14ac:dyDescent="0.25">
      <c r="A4795" s="4">
        <v>44594</v>
      </c>
      <c r="B4795" t="s">
        <v>12</v>
      </c>
      <c r="C4795" t="s">
        <v>2506</v>
      </c>
      <c r="D4795">
        <v>-1915.59</v>
      </c>
    </row>
    <row r="4796" spans="1:4" x14ac:dyDescent="0.25">
      <c r="A4796" s="4">
        <v>44594</v>
      </c>
      <c r="B4796" t="s">
        <v>12</v>
      </c>
      <c r="C4796" t="s">
        <v>838</v>
      </c>
      <c r="D4796">
        <v>-422.78</v>
      </c>
    </row>
    <row r="4797" spans="1:4" x14ac:dyDescent="0.25">
      <c r="A4797" s="4">
        <v>44594</v>
      </c>
      <c r="B4797" t="s">
        <v>12</v>
      </c>
      <c r="C4797" t="s">
        <v>2520</v>
      </c>
      <c r="D4797">
        <v>-42.1</v>
      </c>
    </row>
    <row r="4798" spans="1:4" x14ac:dyDescent="0.25">
      <c r="A4798" s="4">
        <v>44594</v>
      </c>
      <c r="B4798" t="s">
        <v>12</v>
      </c>
      <c r="C4798" t="s">
        <v>2437</v>
      </c>
      <c r="D4798">
        <v>-5980</v>
      </c>
    </row>
    <row r="4799" spans="1:4" x14ac:dyDescent="0.25">
      <c r="A4799" s="4">
        <v>44594</v>
      </c>
      <c r="B4799" t="s">
        <v>12</v>
      </c>
      <c r="C4799" t="s">
        <v>2535</v>
      </c>
      <c r="D4799">
        <v>-661</v>
      </c>
    </row>
    <row r="4800" spans="1:4" x14ac:dyDescent="0.25">
      <c r="A4800" s="4">
        <v>44594</v>
      </c>
      <c r="B4800" t="s">
        <v>12</v>
      </c>
      <c r="C4800" t="s">
        <v>2536</v>
      </c>
      <c r="D4800">
        <v>628.76</v>
      </c>
    </row>
    <row r="4801" spans="1:4" x14ac:dyDescent="0.25">
      <c r="A4801" s="4">
        <v>44594</v>
      </c>
      <c r="B4801" t="s">
        <v>12</v>
      </c>
      <c r="C4801" t="s">
        <v>2537</v>
      </c>
      <c r="D4801">
        <v>32438.560000000001</v>
      </c>
    </row>
    <row r="4802" spans="1:4" x14ac:dyDescent="0.25">
      <c r="A4802" s="4">
        <v>44594</v>
      </c>
      <c r="B4802" t="s">
        <v>12</v>
      </c>
      <c r="C4802" t="s">
        <v>2521</v>
      </c>
      <c r="D4802">
        <v>15704.94</v>
      </c>
    </row>
    <row r="4803" spans="1:4" x14ac:dyDescent="0.25">
      <c r="A4803" s="4">
        <v>44594</v>
      </c>
      <c r="B4803" t="s">
        <v>12</v>
      </c>
      <c r="C4803" t="s">
        <v>2522</v>
      </c>
      <c r="D4803">
        <v>7867.32</v>
      </c>
    </row>
    <row r="4804" spans="1:4" x14ac:dyDescent="0.25">
      <c r="A4804" s="4">
        <v>44594</v>
      </c>
      <c r="B4804" t="s">
        <v>12</v>
      </c>
      <c r="C4804" t="s">
        <v>2523</v>
      </c>
      <c r="D4804">
        <v>44262.82</v>
      </c>
    </row>
    <row r="4805" spans="1:4" x14ac:dyDescent="0.25">
      <c r="A4805" s="4">
        <v>44594</v>
      </c>
      <c r="B4805" t="s">
        <v>12</v>
      </c>
      <c r="C4805" t="s">
        <v>2524</v>
      </c>
      <c r="D4805">
        <v>23655.24</v>
      </c>
    </row>
    <row r="4806" spans="1:4" x14ac:dyDescent="0.25">
      <c r="A4806" s="4">
        <v>44594</v>
      </c>
      <c r="B4806" t="s">
        <v>12</v>
      </c>
      <c r="C4806" t="s">
        <v>2525</v>
      </c>
      <c r="D4806">
        <v>18955.52</v>
      </c>
    </row>
    <row r="4807" spans="1:4" x14ac:dyDescent="0.25">
      <c r="A4807" s="4">
        <v>44594</v>
      </c>
      <c r="B4807" t="s">
        <v>12</v>
      </c>
      <c r="C4807" t="s">
        <v>2526</v>
      </c>
      <c r="D4807">
        <v>61698.97</v>
      </c>
    </row>
    <row r="4808" spans="1:4" x14ac:dyDescent="0.25">
      <c r="A4808" s="4">
        <v>44594</v>
      </c>
      <c r="B4808" t="s">
        <v>12</v>
      </c>
      <c r="C4808" t="s">
        <v>2527</v>
      </c>
      <c r="D4808">
        <v>44595.199999999997</v>
      </c>
    </row>
    <row r="4809" spans="1:4" x14ac:dyDescent="0.25">
      <c r="A4809" s="4">
        <v>44594</v>
      </c>
      <c r="B4809" t="s">
        <v>12</v>
      </c>
      <c r="C4809" t="s">
        <v>2528</v>
      </c>
      <c r="D4809">
        <v>218562.8</v>
      </c>
    </row>
    <row r="4810" spans="1:4" x14ac:dyDescent="0.25">
      <c r="A4810" s="4">
        <v>44594</v>
      </c>
      <c r="B4810" t="s">
        <v>12</v>
      </c>
      <c r="C4810" t="s">
        <v>2529</v>
      </c>
      <c r="D4810">
        <v>37228.949999999997</v>
      </c>
    </row>
    <row r="4811" spans="1:4" x14ac:dyDescent="0.25">
      <c r="A4811" s="4">
        <v>44594</v>
      </c>
      <c r="B4811" t="s">
        <v>12</v>
      </c>
      <c r="C4811" t="s">
        <v>2530</v>
      </c>
      <c r="D4811">
        <v>181577.68</v>
      </c>
    </row>
    <row r="4812" spans="1:4" x14ac:dyDescent="0.25">
      <c r="A4812" s="4">
        <v>44594</v>
      </c>
      <c r="B4812" t="s">
        <v>12</v>
      </c>
      <c r="C4812" t="s">
        <v>2531</v>
      </c>
      <c r="D4812">
        <v>-116.95</v>
      </c>
    </row>
    <row r="4813" spans="1:4" x14ac:dyDescent="0.25">
      <c r="A4813" s="4">
        <v>44594</v>
      </c>
      <c r="B4813" t="s">
        <v>12</v>
      </c>
      <c r="C4813" t="s">
        <v>2021</v>
      </c>
      <c r="D4813">
        <v>-11.13</v>
      </c>
    </row>
    <row r="4814" spans="1:4" x14ac:dyDescent="0.25">
      <c r="A4814" s="4">
        <v>44594</v>
      </c>
      <c r="B4814" t="s">
        <v>12</v>
      </c>
      <c r="C4814" t="s">
        <v>2532</v>
      </c>
      <c r="D4814">
        <v>-2222.0100000000002</v>
      </c>
    </row>
    <row r="4815" spans="1:4" x14ac:dyDescent="0.25">
      <c r="A4815" s="4">
        <v>44594</v>
      </c>
      <c r="B4815" t="s">
        <v>12</v>
      </c>
      <c r="C4815" t="s">
        <v>2533</v>
      </c>
      <c r="D4815">
        <v>-1559.29</v>
      </c>
    </row>
    <row r="4816" spans="1:4" x14ac:dyDescent="0.25">
      <c r="A4816" s="4">
        <v>44594</v>
      </c>
      <c r="B4816" t="s">
        <v>12</v>
      </c>
      <c r="C4816" t="s">
        <v>19</v>
      </c>
      <c r="D4816">
        <v>-148.38</v>
      </c>
    </row>
    <row r="4817" spans="1:4" x14ac:dyDescent="0.25">
      <c r="A4817" s="4">
        <v>44594</v>
      </c>
      <c r="B4817" t="s">
        <v>12</v>
      </c>
      <c r="C4817" t="s">
        <v>20</v>
      </c>
      <c r="D4817">
        <v>-7418.79</v>
      </c>
    </row>
    <row r="4818" spans="1:4" x14ac:dyDescent="0.25">
      <c r="A4818" s="4">
        <v>44594</v>
      </c>
      <c r="B4818" t="s">
        <v>12</v>
      </c>
      <c r="C4818" t="s">
        <v>21</v>
      </c>
      <c r="D4818">
        <v>-211.43</v>
      </c>
    </row>
    <row r="4819" spans="1:4" x14ac:dyDescent="0.25">
      <c r="A4819" s="4">
        <v>44594</v>
      </c>
      <c r="B4819" t="s">
        <v>12</v>
      </c>
      <c r="C4819" t="s">
        <v>2514</v>
      </c>
      <c r="D4819">
        <v>-77964.679999999993</v>
      </c>
    </row>
    <row r="4820" spans="1:4" x14ac:dyDescent="0.25">
      <c r="A4820" s="4">
        <v>44595</v>
      </c>
      <c r="B4820" t="s">
        <v>12</v>
      </c>
      <c r="C4820" t="s">
        <v>2534</v>
      </c>
      <c r="D4820">
        <v>0.75</v>
      </c>
    </row>
    <row r="4821" spans="1:4" x14ac:dyDescent="0.25">
      <c r="A4821" s="4">
        <v>44595</v>
      </c>
      <c r="B4821" t="s">
        <v>12</v>
      </c>
      <c r="C4821" t="s">
        <v>23</v>
      </c>
      <c r="D4821">
        <v>-34850.29</v>
      </c>
    </row>
    <row r="4822" spans="1:4" x14ac:dyDescent="0.25">
      <c r="A4822" s="4">
        <v>44595</v>
      </c>
      <c r="B4822" t="s">
        <v>12</v>
      </c>
      <c r="C4822" t="s">
        <v>15</v>
      </c>
      <c r="D4822">
        <v>-120960.38</v>
      </c>
    </row>
    <row r="4823" spans="1:4" x14ac:dyDescent="0.25">
      <c r="A4823" s="4">
        <v>44595</v>
      </c>
      <c r="B4823" t="s">
        <v>12</v>
      </c>
      <c r="C4823" t="s">
        <v>2516</v>
      </c>
      <c r="D4823">
        <v>-1929.74</v>
      </c>
    </row>
    <row r="4824" spans="1:4" x14ac:dyDescent="0.25">
      <c r="A4824" s="4">
        <v>44595</v>
      </c>
      <c r="B4824" t="s">
        <v>12</v>
      </c>
      <c r="C4824" t="s">
        <v>2517</v>
      </c>
      <c r="D4824">
        <v>-59.59</v>
      </c>
    </row>
    <row r="4825" spans="1:4" x14ac:dyDescent="0.25">
      <c r="A4825" s="4">
        <v>44595</v>
      </c>
      <c r="B4825" t="s">
        <v>12</v>
      </c>
      <c r="C4825" t="s">
        <v>2518</v>
      </c>
      <c r="D4825">
        <v>-304.7</v>
      </c>
    </row>
    <row r="4826" spans="1:4" x14ac:dyDescent="0.25">
      <c r="A4826" s="4">
        <v>44595</v>
      </c>
      <c r="B4826" t="s">
        <v>12</v>
      </c>
      <c r="C4826" t="s">
        <v>2519</v>
      </c>
      <c r="D4826">
        <v>-12.37</v>
      </c>
    </row>
    <row r="4827" spans="1:4" x14ac:dyDescent="0.25">
      <c r="A4827" s="4">
        <v>44595</v>
      </c>
      <c r="B4827" t="s">
        <v>12</v>
      </c>
      <c r="C4827" t="s">
        <v>2506</v>
      </c>
      <c r="D4827">
        <v>-1998.88</v>
      </c>
    </row>
    <row r="4828" spans="1:4" x14ac:dyDescent="0.25">
      <c r="A4828" s="4">
        <v>44595</v>
      </c>
      <c r="B4828" t="s">
        <v>12</v>
      </c>
      <c r="C4828" t="s">
        <v>838</v>
      </c>
      <c r="D4828">
        <v>-422.78</v>
      </c>
    </row>
    <row r="4829" spans="1:4" x14ac:dyDescent="0.25">
      <c r="A4829" s="4">
        <v>44595</v>
      </c>
      <c r="B4829" t="s">
        <v>12</v>
      </c>
      <c r="C4829" t="s">
        <v>2520</v>
      </c>
      <c r="D4829">
        <v>-63.16</v>
      </c>
    </row>
    <row r="4830" spans="1:4" x14ac:dyDescent="0.25">
      <c r="A4830" s="4">
        <v>44595</v>
      </c>
      <c r="B4830" t="s">
        <v>12</v>
      </c>
      <c r="C4830" t="s">
        <v>2437</v>
      </c>
      <c r="D4830">
        <v>-5980</v>
      </c>
    </row>
    <row r="4831" spans="1:4" x14ac:dyDescent="0.25">
      <c r="A4831" s="4">
        <v>44595</v>
      </c>
      <c r="B4831" t="s">
        <v>12</v>
      </c>
      <c r="C4831" t="s">
        <v>2535</v>
      </c>
      <c r="D4831">
        <v>-661</v>
      </c>
    </row>
    <row r="4832" spans="1:4" x14ac:dyDescent="0.25">
      <c r="A4832" s="4">
        <v>44595</v>
      </c>
      <c r="B4832" t="s">
        <v>12</v>
      </c>
      <c r="C4832" t="s">
        <v>2536</v>
      </c>
      <c r="D4832">
        <v>612.63</v>
      </c>
    </row>
    <row r="4833" spans="1:4" x14ac:dyDescent="0.25">
      <c r="A4833" s="4">
        <v>44595</v>
      </c>
      <c r="B4833" t="s">
        <v>12</v>
      </c>
      <c r="C4833" t="s">
        <v>2537</v>
      </c>
      <c r="D4833">
        <v>32438.560000000001</v>
      </c>
    </row>
    <row r="4834" spans="1:4" x14ac:dyDescent="0.25">
      <c r="A4834" s="4">
        <v>44595</v>
      </c>
      <c r="B4834" t="s">
        <v>12</v>
      </c>
      <c r="C4834" t="s">
        <v>2521</v>
      </c>
      <c r="D4834">
        <v>15704.94</v>
      </c>
    </row>
    <row r="4835" spans="1:4" x14ac:dyDescent="0.25">
      <c r="A4835" s="4">
        <v>44595</v>
      </c>
      <c r="B4835" t="s">
        <v>12</v>
      </c>
      <c r="C4835" t="s">
        <v>2522</v>
      </c>
      <c r="D4835">
        <v>7867.32</v>
      </c>
    </row>
    <row r="4836" spans="1:4" x14ac:dyDescent="0.25">
      <c r="A4836" s="4">
        <v>44595</v>
      </c>
      <c r="B4836" t="s">
        <v>12</v>
      </c>
      <c r="C4836" t="s">
        <v>2523</v>
      </c>
      <c r="D4836">
        <v>44262.82</v>
      </c>
    </row>
    <row r="4837" spans="1:4" x14ac:dyDescent="0.25">
      <c r="A4837" s="4">
        <v>44595</v>
      </c>
      <c r="B4837" t="s">
        <v>12</v>
      </c>
      <c r="C4837" t="s">
        <v>2524</v>
      </c>
      <c r="D4837">
        <v>23655.24</v>
      </c>
    </row>
    <row r="4838" spans="1:4" x14ac:dyDescent="0.25">
      <c r="A4838" s="4">
        <v>44595</v>
      </c>
      <c r="B4838" t="s">
        <v>12</v>
      </c>
      <c r="C4838" t="s">
        <v>2525</v>
      </c>
      <c r="D4838">
        <v>18955.52</v>
      </c>
    </row>
    <row r="4839" spans="1:4" x14ac:dyDescent="0.25">
      <c r="A4839" s="4">
        <v>44595</v>
      </c>
      <c r="B4839" t="s">
        <v>12</v>
      </c>
      <c r="C4839" t="s">
        <v>2526</v>
      </c>
      <c r="D4839">
        <v>61698.97</v>
      </c>
    </row>
    <row r="4840" spans="1:4" x14ac:dyDescent="0.25">
      <c r="A4840" s="4">
        <v>44595</v>
      </c>
      <c r="B4840" t="s">
        <v>12</v>
      </c>
      <c r="C4840" t="s">
        <v>2527</v>
      </c>
      <c r="D4840">
        <v>44595.199999999997</v>
      </c>
    </row>
    <row r="4841" spans="1:4" x14ac:dyDescent="0.25">
      <c r="A4841" s="4">
        <v>44595</v>
      </c>
      <c r="B4841" t="s">
        <v>12</v>
      </c>
      <c r="C4841" t="s">
        <v>2528</v>
      </c>
      <c r="D4841">
        <v>218562.8</v>
      </c>
    </row>
    <row r="4842" spans="1:4" x14ac:dyDescent="0.25">
      <c r="A4842" s="4">
        <v>44595</v>
      </c>
      <c r="B4842" t="s">
        <v>12</v>
      </c>
      <c r="C4842" t="s">
        <v>2529</v>
      </c>
      <c r="D4842">
        <v>37228.949999999997</v>
      </c>
    </row>
    <row r="4843" spans="1:4" x14ac:dyDescent="0.25">
      <c r="A4843" s="4">
        <v>44595</v>
      </c>
      <c r="B4843" t="s">
        <v>12</v>
      </c>
      <c r="C4843" t="s">
        <v>2530</v>
      </c>
      <c r="D4843">
        <v>181577.68</v>
      </c>
    </row>
    <row r="4844" spans="1:4" x14ac:dyDescent="0.25">
      <c r="A4844" s="4">
        <v>44595</v>
      </c>
      <c r="B4844" t="s">
        <v>12</v>
      </c>
      <c r="C4844" t="s">
        <v>2531</v>
      </c>
      <c r="D4844">
        <v>-116.95</v>
      </c>
    </row>
    <row r="4845" spans="1:4" x14ac:dyDescent="0.25">
      <c r="A4845" s="4">
        <v>44595</v>
      </c>
      <c r="B4845" t="s">
        <v>12</v>
      </c>
      <c r="C4845" t="s">
        <v>2021</v>
      </c>
      <c r="D4845">
        <v>-16.7</v>
      </c>
    </row>
    <row r="4846" spans="1:4" x14ac:dyDescent="0.25">
      <c r="A4846" s="4">
        <v>44595</v>
      </c>
      <c r="B4846" t="s">
        <v>12</v>
      </c>
      <c r="C4846" t="s">
        <v>2532</v>
      </c>
      <c r="D4846">
        <v>-2222.0100000000002</v>
      </c>
    </row>
    <row r="4847" spans="1:4" x14ac:dyDescent="0.25">
      <c r="A4847" s="4">
        <v>44595</v>
      </c>
      <c r="B4847" t="s">
        <v>12</v>
      </c>
      <c r="C4847" t="s">
        <v>2533</v>
      </c>
      <c r="D4847">
        <v>-1559.29</v>
      </c>
    </row>
    <row r="4848" spans="1:4" x14ac:dyDescent="0.25">
      <c r="A4848" s="4">
        <v>44595</v>
      </c>
      <c r="B4848" t="s">
        <v>12</v>
      </c>
      <c r="C4848" t="s">
        <v>19</v>
      </c>
      <c r="D4848">
        <v>-222.58</v>
      </c>
    </row>
    <row r="4849" spans="1:4" x14ac:dyDescent="0.25">
      <c r="A4849" s="4">
        <v>44595</v>
      </c>
      <c r="B4849" t="s">
        <v>12</v>
      </c>
      <c r="C4849" t="s">
        <v>20</v>
      </c>
      <c r="D4849">
        <v>-11128.67</v>
      </c>
    </row>
    <row r="4850" spans="1:4" x14ac:dyDescent="0.25">
      <c r="A4850" s="4">
        <v>44595</v>
      </c>
      <c r="B4850" t="s">
        <v>12</v>
      </c>
      <c r="C4850" t="s">
        <v>21</v>
      </c>
      <c r="D4850">
        <v>-317.16000000000003</v>
      </c>
    </row>
    <row r="4851" spans="1:4" x14ac:dyDescent="0.25">
      <c r="A4851" s="4">
        <v>44595</v>
      </c>
      <c r="B4851" t="s">
        <v>12</v>
      </c>
      <c r="C4851" t="s">
        <v>2514</v>
      </c>
      <c r="D4851">
        <v>-77964.679999999993</v>
      </c>
    </row>
    <row r="4852" spans="1:4" x14ac:dyDescent="0.25">
      <c r="A4852" s="4">
        <v>44596</v>
      </c>
      <c r="B4852" t="s">
        <v>12</v>
      </c>
      <c r="C4852" t="s">
        <v>2538</v>
      </c>
      <c r="D4852">
        <v>0.7</v>
      </c>
    </row>
    <row r="4853" spans="1:4" x14ac:dyDescent="0.25">
      <c r="A4853" s="4">
        <v>44596</v>
      </c>
      <c r="B4853" t="s">
        <v>12</v>
      </c>
      <c r="C4853" t="s">
        <v>2539</v>
      </c>
      <c r="D4853">
        <v>0.71</v>
      </c>
    </row>
    <row r="4854" spans="1:4" x14ac:dyDescent="0.25">
      <c r="A4854" s="4">
        <v>44596</v>
      </c>
      <c r="B4854" t="s">
        <v>12</v>
      </c>
      <c r="C4854" t="s">
        <v>23</v>
      </c>
      <c r="D4854">
        <v>-120960.38</v>
      </c>
    </row>
    <row r="4855" spans="1:4" x14ac:dyDescent="0.25">
      <c r="A4855" s="4">
        <v>44596</v>
      </c>
      <c r="B4855" t="s">
        <v>12</v>
      </c>
      <c r="C4855" t="s">
        <v>15</v>
      </c>
      <c r="D4855">
        <v>-93541.39</v>
      </c>
    </row>
    <row r="4856" spans="1:4" x14ac:dyDescent="0.25">
      <c r="A4856" s="4">
        <v>44596</v>
      </c>
      <c r="B4856" t="s">
        <v>12</v>
      </c>
      <c r="C4856" t="s">
        <v>2516</v>
      </c>
      <c r="D4856">
        <v>-1929.74</v>
      </c>
    </row>
    <row r="4857" spans="1:4" x14ac:dyDescent="0.25">
      <c r="A4857" s="4">
        <v>44596</v>
      </c>
      <c r="B4857" t="s">
        <v>12</v>
      </c>
      <c r="C4857" t="s">
        <v>2517</v>
      </c>
      <c r="D4857">
        <v>-59.59</v>
      </c>
    </row>
    <row r="4858" spans="1:4" x14ac:dyDescent="0.25">
      <c r="A4858" s="4">
        <v>44596</v>
      </c>
      <c r="B4858" t="s">
        <v>12</v>
      </c>
      <c r="C4858" t="s">
        <v>2540</v>
      </c>
      <c r="D4858">
        <v>-0.61</v>
      </c>
    </row>
    <row r="4859" spans="1:4" x14ac:dyDescent="0.25">
      <c r="A4859" s="4">
        <v>44596</v>
      </c>
      <c r="B4859" t="s">
        <v>12</v>
      </c>
      <c r="C4859" t="s">
        <v>2518</v>
      </c>
      <c r="D4859">
        <v>-406.26</v>
      </c>
    </row>
    <row r="4860" spans="1:4" x14ac:dyDescent="0.25">
      <c r="A4860" s="4">
        <v>44596</v>
      </c>
      <c r="B4860" t="s">
        <v>12</v>
      </c>
      <c r="C4860" t="s">
        <v>2519</v>
      </c>
      <c r="D4860">
        <v>-16.5</v>
      </c>
    </row>
    <row r="4861" spans="1:4" x14ac:dyDescent="0.25">
      <c r="A4861" s="4">
        <v>44596</v>
      </c>
      <c r="B4861" t="s">
        <v>12</v>
      </c>
      <c r="C4861" t="s">
        <v>2506</v>
      </c>
      <c r="D4861">
        <v>-2082.17</v>
      </c>
    </row>
    <row r="4862" spans="1:4" x14ac:dyDescent="0.25">
      <c r="A4862" s="4">
        <v>44596</v>
      </c>
      <c r="B4862" t="s">
        <v>12</v>
      </c>
      <c r="C4862" t="s">
        <v>838</v>
      </c>
      <c r="D4862">
        <v>-422.78</v>
      </c>
    </row>
    <row r="4863" spans="1:4" x14ac:dyDescent="0.25">
      <c r="A4863" s="4">
        <v>44596</v>
      </c>
      <c r="B4863" t="s">
        <v>12</v>
      </c>
      <c r="C4863" t="s">
        <v>2520</v>
      </c>
      <c r="D4863">
        <v>-84.21</v>
      </c>
    </row>
    <row r="4864" spans="1:4" x14ac:dyDescent="0.25">
      <c r="A4864" s="4">
        <v>44596</v>
      </c>
      <c r="B4864" t="s">
        <v>12</v>
      </c>
      <c r="C4864" t="s">
        <v>2437</v>
      </c>
      <c r="D4864">
        <v>-5980</v>
      </c>
    </row>
    <row r="4865" spans="1:4" x14ac:dyDescent="0.25">
      <c r="A4865" s="4">
        <v>44596</v>
      </c>
      <c r="B4865" t="s">
        <v>12</v>
      </c>
      <c r="C4865" t="s">
        <v>2535</v>
      </c>
      <c r="D4865">
        <v>-661</v>
      </c>
    </row>
    <row r="4866" spans="1:4" x14ac:dyDescent="0.25">
      <c r="A4866" s="4">
        <v>44596</v>
      </c>
      <c r="B4866" t="s">
        <v>12</v>
      </c>
      <c r="C4866" t="s">
        <v>2536</v>
      </c>
      <c r="D4866">
        <v>596.51</v>
      </c>
    </row>
    <row r="4867" spans="1:4" x14ac:dyDescent="0.25">
      <c r="A4867" s="4">
        <v>44596</v>
      </c>
      <c r="B4867" t="s">
        <v>12</v>
      </c>
      <c r="C4867" t="s">
        <v>2537</v>
      </c>
      <c r="D4867">
        <v>32438.560000000001</v>
      </c>
    </row>
    <row r="4868" spans="1:4" x14ac:dyDescent="0.25">
      <c r="A4868" s="4">
        <v>44596</v>
      </c>
      <c r="B4868" t="s">
        <v>12</v>
      </c>
      <c r="C4868" t="s">
        <v>2521</v>
      </c>
      <c r="D4868">
        <v>15704.94</v>
      </c>
    </row>
    <row r="4869" spans="1:4" x14ac:dyDescent="0.25">
      <c r="A4869" s="4">
        <v>44596</v>
      </c>
      <c r="B4869" t="s">
        <v>12</v>
      </c>
      <c r="C4869" t="s">
        <v>2522</v>
      </c>
      <c r="D4869">
        <v>7867.32</v>
      </c>
    </row>
    <row r="4870" spans="1:4" x14ac:dyDescent="0.25">
      <c r="A4870" s="4">
        <v>44596</v>
      </c>
      <c r="B4870" t="s">
        <v>12</v>
      </c>
      <c r="C4870" t="s">
        <v>2523</v>
      </c>
      <c r="D4870">
        <v>44262.82</v>
      </c>
    </row>
    <row r="4871" spans="1:4" x14ac:dyDescent="0.25">
      <c r="A4871" s="4">
        <v>44596</v>
      </c>
      <c r="B4871" t="s">
        <v>12</v>
      </c>
      <c r="C4871" t="s">
        <v>2524</v>
      </c>
      <c r="D4871">
        <v>23655.24</v>
      </c>
    </row>
    <row r="4872" spans="1:4" x14ac:dyDescent="0.25">
      <c r="A4872" s="4">
        <v>44596</v>
      </c>
      <c r="B4872" t="s">
        <v>12</v>
      </c>
      <c r="C4872" t="s">
        <v>2525</v>
      </c>
      <c r="D4872">
        <v>18955.52</v>
      </c>
    </row>
    <row r="4873" spans="1:4" x14ac:dyDescent="0.25">
      <c r="A4873" s="4">
        <v>44596</v>
      </c>
      <c r="B4873" t="s">
        <v>12</v>
      </c>
      <c r="C4873" t="s">
        <v>2526</v>
      </c>
      <c r="D4873">
        <v>61698.97</v>
      </c>
    </row>
    <row r="4874" spans="1:4" x14ac:dyDescent="0.25">
      <c r="A4874" s="4">
        <v>44596</v>
      </c>
      <c r="B4874" t="s">
        <v>12</v>
      </c>
      <c r="C4874" t="s">
        <v>2527</v>
      </c>
      <c r="D4874">
        <v>44595.199999999997</v>
      </c>
    </row>
    <row r="4875" spans="1:4" x14ac:dyDescent="0.25">
      <c r="A4875" s="4">
        <v>44596</v>
      </c>
      <c r="B4875" t="s">
        <v>12</v>
      </c>
      <c r="C4875" t="s">
        <v>2528</v>
      </c>
      <c r="D4875">
        <v>218562.8</v>
      </c>
    </row>
    <row r="4876" spans="1:4" x14ac:dyDescent="0.25">
      <c r="A4876" s="4">
        <v>44596</v>
      </c>
      <c r="B4876" t="s">
        <v>12</v>
      </c>
      <c r="C4876" t="s">
        <v>2529</v>
      </c>
      <c r="D4876">
        <v>37228.949999999997</v>
      </c>
    </row>
    <row r="4877" spans="1:4" x14ac:dyDescent="0.25">
      <c r="A4877" s="4">
        <v>44596</v>
      </c>
      <c r="B4877" t="s">
        <v>12</v>
      </c>
      <c r="C4877" t="s">
        <v>2530</v>
      </c>
      <c r="D4877">
        <v>181577.68</v>
      </c>
    </row>
    <row r="4878" spans="1:4" x14ac:dyDescent="0.25">
      <c r="A4878" s="4">
        <v>44596</v>
      </c>
      <c r="B4878" t="s">
        <v>12</v>
      </c>
      <c r="C4878" t="s">
        <v>1688</v>
      </c>
      <c r="D4878">
        <v>-9.82</v>
      </c>
    </row>
    <row r="4879" spans="1:4" x14ac:dyDescent="0.25">
      <c r="A4879" s="4">
        <v>44596</v>
      </c>
      <c r="B4879" t="s">
        <v>12</v>
      </c>
      <c r="C4879" t="s">
        <v>2531</v>
      </c>
      <c r="D4879">
        <v>-116.95</v>
      </c>
    </row>
    <row r="4880" spans="1:4" x14ac:dyDescent="0.25">
      <c r="A4880" s="4">
        <v>44596</v>
      </c>
      <c r="B4880" t="s">
        <v>12</v>
      </c>
      <c r="C4880" t="s">
        <v>2021</v>
      </c>
      <c r="D4880">
        <v>-22.26</v>
      </c>
    </row>
    <row r="4881" spans="1:4" x14ac:dyDescent="0.25">
      <c r="A4881" s="4">
        <v>44596</v>
      </c>
      <c r="B4881" t="s">
        <v>12</v>
      </c>
      <c r="C4881" t="s">
        <v>2532</v>
      </c>
      <c r="D4881">
        <v>-2222.0100000000002</v>
      </c>
    </row>
    <row r="4882" spans="1:4" x14ac:dyDescent="0.25">
      <c r="A4882" s="4">
        <v>44596</v>
      </c>
      <c r="B4882" t="s">
        <v>12</v>
      </c>
      <c r="C4882" t="s">
        <v>2533</v>
      </c>
      <c r="D4882">
        <v>-1559.29</v>
      </c>
    </row>
    <row r="4883" spans="1:4" x14ac:dyDescent="0.25">
      <c r="A4883" s="4">
        <v>44596</v>
      </c>
      <c r="B4883" t="s">
        <v>12</v>
      </c>
      <c r="C4883" t="s">
        <v>19</v>
      </c>
      <c r="D4883">
        <v>-296.73</v>
      </c>
    </row>
    <row r="4884" spans="1:4" x14ac:dyDescent="0.25">
      <c r="A4884" s="4">
        <v>44596</v>
      </c>
      <c r="B4884" t="s">
        <v>12</v>
      </c>
      <c r="C4884" t="s">
        <v>20</v>
      </c>
      <c r="D4884">
        <v>-14836.32</v>
      </c>
    </row>
    <row r="4885" spans="1:4" x14ac:dyDescent="0.25">
      <c r="A4885" s="4">
        <v>44596</v>
      </c>
      <c r="B4885" t="s">
        <v>12</v>
      </c>
      <c r="C4885" t="s">
        <v>21</v>
      </c>
      <c r="D4885">
        <v>-422.83</v>
      </c>
    </row>
    <row r="4886" spans="1:4" x14ac:dyDescent="0.25">
      <c r="A4886" s="4">
        <v>44596</v>
      </c>
      <c r="B4886" t="s">
        <v>12</v>
      </c>
      <c r="C4886" t="s">
        <v>2514</v>
      </c>
      <c r="D4886">
        <v>-77964.679999999993</v>
      </c>
    </row>
    <row r="4887" spans="1:4" x14ac:dyDescent="0.25">
      <c r="A4887" s="4">
        <v>44599</v>
      </c>
      <c r="B4887" t="s">
        <v>12</v>
      </c>
      <c r="C4887" t="s">
        <v>2539</v>
      </c>
      <c r="D4887">
        <v>0.71</v>
      </c>
    </row>
    <row r="4888" spans="1:4" x14ac:dyDescent="0.25">
      <c r="A4888" s="4">
        <v>44599</v>
      </c>
      <c r="B4888" t="s">
        <v>12</v>
      </c>
      <c r="C4888" t="s">
        <v>2541</v>
      </c>
      <c r="D4888">
        <v>0.54</v>
      </c>
    </row>
    <row r="4889" spans="1:4" x14ac:dyDescent="0.25">
      <c r="A4889" s="4">
        <v>44599</v>
      </c>
      <c r="B4889" t="s">
        <v>12</v>
      </c>
      <c r="C4889" t="s">
        <v>23</v>
      </c>
      <c r="D4889">
        <v>-93541.39</v>
      </c>
    </row>
    <row r="4890" spans="1:4" x14ac:dyDescent="0.25">
      <c r="A4890" s="4">
        <v>44599</v>
      </c>
      <c r="B4890" t="s">
        <v>12</v>
      </c>
      <c r="C4890" t="s">
        <v>15</v>
      </c>
      <c r="D4890">
        <v>-625332.91</v>
      </c>
    </row>
    <row r="4891" spans="1:4" x14ac:dyDescent="0.25">
      <c r="A4891" s="4">
        <v>44599</v>
      </c>
      <c r="B4891" t="s">
        <v>12</v>
      </c>
      <c r="C4891" t="s">
        <v>2516</v>
      </c>
      <c r="D4891">
        <v>-1929.74</v>
      </c>
    </row>
    <row r="4892" spans="1:4" x14ac:dyDescent="0.25">
      <c r="A4892" s="4">
        <v>44599</v>
      </c>
      <c r="B4892" t="s">
        <v>12</v>
      </c>
      <c r="C4892" t="s">
        <v>2517</v>
      </c>
      <c r="D4892">
        <v>-59.59</v>
      </c>
    </row>
    <row r="4893" spans="1:4" x14ac:dyDescent="0.25">
      <c r="A4893" s="4">
        <v>44599</v>
      </c>
      <c r="B4893" t="s">
        <v>12</v>
      </c>
      <c r="C4893" t="s">
        <v>2540</v>
      </c>
      <c r="D4893">
        <v>-1.23</v>
      </c>
    </row>
    <row r="4894" spans="1:4" x14ac:dyDescent="0.25">
      <c r="A4894" s="4">
        <v>44599</v>
      </c>
      <c r="B4894" t="s">
        <v>12</v>
      </c>
      <c r="C4894" t="s">
        <v>2518</v>
      </c>
      <c r="D4894">
        <v>-507.83</v>
      </c>
    </row>
    <row r="4895" spans="1:4" x14ac:dyDescent="0.25">
      <c r="A4895" s="4">
        <v>44599</v>
      </c>
      <c r="B4895" t="s">
        <v>12</v>
      </c>
      <c r="C4895" t="s">
        <v>2519</v>
      </c>
      <c r="D4895">
        <v>-20.62</v>
      </c>
    </row>
    <row r="4896" spans="1:4" x14ac:dyDescent="0.25">
      <c r="A4896" s="4">
        <v>44599</v>
      </c>
      <c r="B4896" t="s">
        <v>12</v>
      </c>
      <c r="C4896" t="s">
        <v>2506</v>
      </c>
      <c r="D4896">
        <v>-2165.4499999999998</v>
      </c>
    </row>
    <row r="4897" spans="1:4" x14ac:dyDescent="0.25">
      <c r="A4897" s="4">
        <v>44599</v>
      </c>
      <c r="B4897" t="s">
        <v>12</v>
      </c>
      <c r="C4897" t="s">
        <v>838</v>
      </c>
      <c r="D4897">
        <v>-422.78</v>
      </c>
    </row>
    <row r="4898" spans="1:4" x14ac:dyDescent="0.25">
      <c r="A4898" s="4">
        <v>44599</v>
      </c>
      <c r="B4898" t="s">
        <v>12</v>
      </c>
      <c r="C4898" t="s">
        <v>2520</v>
      </c>
      <c r="D4898">
        <v>-105.26</v>
      </c>
    </row>
    <row r="4899" spans="1:4" x14ac:dyDescent="0.25">
      <c r="A4899" s="4">
        <v>44599</v>
      </c>
      <c r="B4899" t="s">
        <v>12</v>
      </c>
      <c r="C4899" t="s">
        <v>2437</v>
      </c>
      <c r="D4899">
        <v>-5980</v>
      </c>
    </row>
    <row r="4900" spans="1:4" x14ac:dyDescent="0.25">
      <c r="A4900" s="4">
        <v>44599</v>
      </c>
      <c r="B4900" t="s">
        <v>12</v>
      </c>
      <c r="C4900" t="s">
        <v>2535</v>
      </c>
      <c r="D4900">
        <v>-661</v>
      </c>
    </row>
    <row r="4901" spans="1:4" x14ac:dyDescent="0.25">
      <c r="A4901" s="4">
        <v>44599</v>
      </c>
      <c r="B4901" t="s">
        <v>12</v>
      </c>
      <c r="C4901" t="s">
        <v>2536</v>
      </c>
      <c r="D4901">
        <v>580.39</v>
      </c>
    </row>
    <row r="4902" spans="1:4" x14ac:dyDescent="0.25">
      <c r="A4902" s="4">
        <v>44599</v>
      </c>
      <c r="B4902" t="s">
        <v>12</v>
      </c>
      <c r="C4902" t="s">
        <v>2537</v>
      </c>
      <c r="D4902">
        <v>32438.560000000001</v>
      </c>
    </row>
    <row r="4903" spans="1:4" x14ac:dyDescent="0.25">
      <c r="A4903" s="4">
        <v>44599</v>
      </c>
      <c r="B4903" t="s">
        <v>12</v>
      </c>
      <c r="C4903" t="s">
        <v>2521</v>
      </c>
      <c r="D4903">
        <v>15704.94</v>
      </c>
    </row>
    <row r="4904" spans="1:4" x14ac:dyDescent="0.25">
      <c r="A4904" s="4">
        <v>44599</v>
      </c>
      <c r="B4904" t="s">
        <v>12</v>
      </c>
      <c r="C4904" t="s">
        <v>2522</v>
      </c>
      <c r="D4904">
        <v>7867.32</v>
      </c>
    </row>
    <row r="4905" spans="1:4" x14ac:dyDescent="0.25">
      <c r="A4905" s="4">
        <v>44599</v>
      </c>
      <c r="B4905" t="s">
        <v>12</v>
      </c>
      <c r="C4905" t="s">
        <v>2523</v>
      </c>
      <c r="D4905">
        <v>44262.82</v>
      </c>
    </row>
    <row r="4906" spans="1:4" x14ac:dyDescent="0.25">
      <c r="A4906" s="4">
        <v>44599</v>
      </c>
      <c r="B4906" t="s">
        <v>12</v>
      </c>
      <c r="C4906" t="s">
        <v>2525</v>
      </c>
      <c r="D4906">
        <v>18955.52</v>
      </c>
    </row>
    <row r="4907" spans="1:4" x14ac:dyDescent="0.25">
      <c r="A4907" s="4">
        <v>44599</v>
      </c>
      <c r="B4907" t="s">
        <v>12</v>
      </c>
      <c r="C4907" t="s">
        <v>2527</v>
      </c>
      <c r="D4907">
        <v>44595.199999999997</v>
      </c>
    </row>
    <row r="4908" spans="1:4" x14ac:dyDescent="0.25">
      <c r="A4908" s="4">
        <v>44599</v>
      </c>
      <c r="B4908" t="s">
        <v>12</v>
      </c>
      <c r="C4908" t="s">
        <v>2528</v>
      </c>
      <c r="D4908">
        <v>218562.8</v>
      </c>
    </row>
    <row r="4909" spans="1:4" x14ac:dyDescent="0.25">
      <c r="A4909" s="4">
        <v>44599</v>
      </c>
      <c r="B4909" t="s">
        <v>12</v>
      </c>
      <c r="C4909" t="s">
        <v>2529</v>
      </c>
      <c r="D4909">
        <v>37228.949999999997</v>
      </c>
    </row>
    <row r="4910" spans="1:4" x14ac:dyDescent="0.25">
      <c r="A4910" s="4">
        <v>44599</v>
      </c>
      <c r="B4910" t="s">
        <v>12</v>
      </c>
      <c r="C4910" t="s">
        <v>2530</v>
      </c>
      <c r="D4910">
        <v>181577.68</v>
      </c>
    </row>
    <row r="4911" spans="1:4" x14ac:dyDescent="0.25">
      <c r="A4911" s="4">
        <v>44599</v>
      </c>
      <c r="B4911" t="s">
        <v>12</v>
      </c>
      <c r="C4911" t="s">
        <v>2021</v>
      </c>
      <c r="D4911">
        <v>-27.83</v>
      </c>
    </row>
    <row r="4912" spans="1:4" x14ac:dyDescent="0.25">
      <c r="A4912" s="4">
        <v>44599</v>
      </c>
      <c r="B4912" t="s">
        <v>12</v>
      </c>
      <c r="C4912" t="s">
        <v>19</v>
      </c>
      <c r="D4912">
        <v>-370.96</v>
      </c>
    </row>
    <row r="4913" spans="1:4" x14ac:dyDescent="0.25">
      <c r="A4913" s="4">
        <v>44599</v>
      </c>
      <c r="B4913" t="s">
        <v>12</v>
      </c>
      <c r="C4913" t="s">
        <v>20</v>
      </c>
      <c r="D4913">
        <v>-18547.61</v>
      </c>
    </row>
    <row r="4914" spans="1:4" x14ac:dyDescent="0.25">
      <c r="A4914" s="4">
        <v>44599</v>
      </c>
      <c r="B4914" t="s">
        <v>12</v>
      </c>
      <c r="C4914" t="s">
        <v>21</v>
      </c>
      <c r="D4914">
        <v>-528.6</v>
      </c>
    </row>
    <row r="4915" spans="1:4" x14ac:dyDescent="0.25">
      <c r="A4915" s="4">
        <v>44600</v>
      </c>
      <c r="B4915" t="s">
        <v>12</v>
      </c>
      <c r="C4915" t="s">
        <v>2541</v>
      </c>
      <c r="D4915">
        <v>0.54</v>
      </c>
    </row>
    <row r="4916" spans="1:4" x14ac:dyDescent="0.25">
      <c r="A4916" s="4">
        <v>44600</v>
      </c>
      <c r="B4916" t="s">
        <v>12</v>
      </c>
      <c r="C4916" t="s">
        <v>2542</v>
      </c>
      <c r="D4916">
        <v>0.49</v>
      </c>
    </row>
    <row r="4917" spans="1:4" x14ac:dyDescent="0.25">
      <c r="A4917" s="4">
        <v>44600</v>
      </c>
      <c r="B4917" t="s">
        <v>12</v>
      </c>
      <c r="C4917" t="s">
        <v>23</v>
      </c>
      <c r="D4917">
        <v>-625332.91</v>
      </c>
    </row>
    <row r="4918" spans="1:4" x14ac:dyDescent="0.25">
      <c r="A4918" s="4">
        <v>44600</v>
      </c>
      <c r="B4918" t="s">
        <v>12</v>
      </c>
      <c r="C4918" t="s">
        <v>15</v>
      </c>
      <c r="D4918">
        <v>-587967.18999999994</v>
      </c>
    </row>
    <row r="4919" spans="1:4" x14ac:dyDescent="0.25">
      <c r="A4919" s="4">
        <v>44600</v>
      </c>
      <c r="B4919" t="s">
        <v>12</v>
      </c>
      <c r="C4919" t="s">
        <v>2516</v>
      </c>
      <c r="D4919">
        <v>-1929.74</v>
      </c>
    </row>
    <row r="4920" spans="1:4" x14ac:dyDescent="0.25">
      <c r="A4920" s="4">
        <v>44600</v>
      </c>
      <c r="B4920" t="s">
        <v>12</v>
      </c>
      <c r="C4920" t="s">
        <v>2517</v>
      </c>
      <c r="D4920">
        <v>-59.59</v>
      </c>
    </row>
    <row r="4921" spans="1:4" x14ac:dyDescent="0.25">
      <c r="A4921" s="4">
        <v>44600</v>
      </c>
      <c r="B4921" t="s">
        <v>12</v>
      </c>
      <c r="C4921" t="s">
        <v>2540</v>
      </c>
      <c r="D4921">
        <v>-1.84</v>
      </c>
    </row>
    <row r="4922" spans="1:4" x14ac:dyDescent="0.25">
      <c r="A4922" s="4">
        <v>44600</v>
      </c>
      <c r="B4922" t="s">
        <v>12</v>
      </c>
      <c r="C4922" t="s">
        <v>2518</v>
      </c>
      <c r="D4922">
        <v>-609.39</v>
      </c>
    </row>
    <row r="4923" spans="1:4" x14ac:dyDescent="0.25">
      <c r="A4923" s="4">
        <v>44600</v>
      </c>
      <c r="B4923" t="s">
        <v>12</v>
      </c>
      <c r="C4923" t="s">
        <v>2519</v>
      </c>
      <c r="D4923">
        <v>-24.75</v>
      </c>
    </row>
    <row r="4924" spans="1:4" x14ac:dyDescent="0.25">
      <c r="A4924" s="4">
        <v>44600</v>
      </c>
      <c r="B4924" t="s">
        <v>12</v>
      </c>
      <c r="C4924" t="s">
        <v>2506</v>
      </c>
      <c r="D4924">
        <v>-2248.7399999999998</v>
      </c>
    </row>
    <row r="4925" spans="1:4" x14ac:dyDescent="0.25">
      <c r="A4925" s="4">
        <v>44600</v>
      </c>
      <c r="B4925" t="s">
        <v>12</v>
      </c>
      <c r="C4925" t="s">
        <v>838</v>
      </c>
      <c r="D4925">
        <v>-422.78</v>
      </c>
    </row>
    <row r="4926" spans="1:4" x14ac:dyDescent="0.25">
      <c r="A4926" s="4">
        <v>44600</v>
      </c>
      <c r="B4926" t="s">
        <v>12</v>
      </c>
      <c r="C4926" t="s">
        <v>2520</v>
      </c>
      <c r="D4926">
        <v>-126.31</v>
      </c>
    </row>
    <row r="4927" spans="1:4" x14ac:dyDescent="0.25">
      <c r="A4927" s="4">
        <v>44600</v>
      </c>
      <c r="B4927" t="s">
        <v>12</v>
      </c>
      <c r="C4927" t="s">
        <v>2437</v>
      </c>
      <c r="D4927">
        <v>-5980</v>
      </c>
    </row>
    <row r="4928" spans="1:4" x14ac:dyDescent="0.25">
      <c r="A4928" s="4">
        <v>44600</v>
      </c>
      <c r="B4928" t="s">
        <v>12</v>
      </c>
      <c r="C4928" t="s">
        <v>2535</v>
      </c>
      <c r="D4928">
        <v>-661</v>
      </c>
    </row>
    <row r="4929" spans="1:4" x14ac:dyDescent="0.25">
      <c r="A4929" s="4">
        <v>44600</v>
      </c>
      <c r="B4929" t="s">
        <v>12</v>
      </c>
      <c r="C4929" t="s">
        <v>2536</v>
      </c>
      <c r="D4929">
        <v>564.27</v>
      </c>
    </row>
    <row r="4930" spans="1:4" x14ac:dyDescent="0.25">
      <c r="A4930" s="4">
        <v>44600</v>
      </c>
      <c r="B4930" t="s">
        <v>12</v>
      </c>
      <c r="C4930" t="s">
        <v>2521</v>
      </c>
      <c r="D4930">
        <v>15704.94</v>
      </c>
    </row>
    <row r="4931" spans="1:4" x14ac:dyDescent="0.25">
      <c r="A4931" s="4">
        <v>44600</v>
      </c>
      <c r="B4931" t="s">
        <v>12</v>
      </c>
      <c r="C4931" t="s">
        <v>2522</v>
      </c>
      <c r="D4931">
        <v>7867.32</v>
      </c>
    </row>
    <row r="4932" spans="1:4" x14ac:dyDescent="0.25">
      <c r="A4932" s="4">
        <v>44600</v>
      </c>
      <c r="B4932" t="s">
        <v>12</v>
      </c>
      <c r="C4932" t="s">
        <v>2525</v>
      </c>
      <c r="D4932">
        <v>18955.52</v>
      </c>
    </row>
    <row r="4933" spans="1:4" x14ac:dyDescent="0.25">
      <c r="A4933" s="4">
        <v>44600</v>
      </c>
      <c r="B4933" t="s">
        <v>12</v>
      </c>
      <c r="C4933" t="s">
        <v>2527</v>
      </c>
      <c r="D4933">
        <v>44595.199999999997</v>
      </c>
    </row>
    <row r="4934" spans="1:4" x14ac:dyDescent="0.25">
      <c r="A4934" s="4">
        <v>44600</v>
      </c>
      <c r="B4934" t="s">
        <v>12</v>
      </c>
      <c r="C4934" t="s">
        <v>2528</v>
      </c>
      <c r="D4934">
        <v>218562.8</v>
      </c>
    </row>
    <row r="4935" spans="1:4" x14ac:dyDescent="0.25">
      <c r="A4935" s="4">
        <v>44600</v>
      </c>
      <c r="B4935" t="s">
        <v>12</v>
      </c>
      <c r="C4935" t="s">
        <v>2543</v>
      </c>
      <c r="D4935">
        <v>30078.400000000001</v>
      </c>
    </row>
    <row r="4936" spans="1:4" x14ac:dyDescent="0.25">
      <c r="A4936" s="4">
        <v>44600</v>
      </c>
      <c r="B4936" t="s">
        <v>12</v>
      </c>
      <c r="C4936" t="s">
        <v>2544</v>
      </c>
      <c r="D4936">
        <v>75660.850000000006</v>
      </c>
    </row>
    <row r="4937" spans="1:4" x14ac:dyDescent="0.25">
      <c r="A4937" s="4">
        <v>44600</v>
      </c>
      <c r="B4937" t="s">
        <v>12</v>
      </c>
      <c r="C4937" t="s">
        <v>2529</v>
      </c>
      <c r="D4937">
        <v>37228.949999999997</v>
      </c>
    </row>
    <row r="4938" spans="1:4" x14ac:dyDescent="0.25">
      <c r="A4938" s="4">
        <v>44600</v>
      </c>
      <c r="B4938" t="s">
        <v>12</v>
      </c>
      <c r="C4938" t="s">
        <v>2530</v>
      </c>
      <c r="D4938">
        <v>181577.68</v>
      </c>
    </row>
    <row r="4939" spans="1:4" x14ac:dyDescent="0.25">
      <c r="A4939" s="4">
        <v>44600</v>
      </c>
      <c r="B4939" t="s">
        <v>12</v>
      </c>
      <c r="C4939" t="s">
        <v>2021</v>
      </c>
      <c r="D4939">
        <v>-33.380000000000003</v>
      </c>
    </row>
    <row r="4940" spans="1:4" x14ac:dyDescent="0.25">
      <c r="A4940" s="4">
        <v>44600</v>
      </c>
      <c r="B4940" t="s">
        <v>12</v>
      </c>
      <c r="C4940" t="s">
        <v>19</v>
      </c>
      <c r="D4940">
        <v>-445.07</v>
      </c>
    </row>
    <row r="4941" spans="1:4" x14ac:dyDescent="0.25">
      <c r="A4941" s="4">
        <v>44600</v>
      </c>
      <c r="B4941" t="s">
        <v>12</v>
      </c>
      <c r="C4941" t="s">
        <v>20</v>
      </c>
      <c r="D4941">
        <v>-22253.1</v>
      </c>
    </row>
    <row r="4942" spans="1:4" x14ac:dyDescent="0.25">
      <c r="A4942" s="4">
        <v>44600</v>
      </c>
      <c r="B4942" t="s">
        <v>12</v>
      </c>
      <c r="C4942" t="s">
        <v>21</v>
      </c>
      <c r="D4942">
        <v>-634.21</v>
      </c>
    </row>
    <row r="4943" spans="1:4" x14ac:dyDescent="0.25">
      <c r="A4943" s="4">
        <v>44601</v>
      </c>
      <c r="B4943" t="s">
        <v>12</v>
      </c>
      <c r="C4943" t="s">
        <v>2542</v>
      </c>
      <c r="D4943">
        <v>0.49</v>
      </c>
    </row>
    <row r="4944" spans="1:4" x14ac:dyDescent="0.25">
      <c r="A4944" s="4">
        <v>44601</v>
      </c>
      <c r="B4944" t="s">
        <v>12</v>
      </c>
      <c r="C4944" t="s">
        <v>2545</v>
      </c>
      <c r="D4944">
        <v>0.17</v>
      </c>
    </row>
    <row r="4945" spans="1:4" x14ac:dyDescent="0.25">
      <c r="A4945" s="4">
        <v>44601</v>
      </c>
      <c r="B4945" t="s">
        <v>12</v>
      </c>
      <c r="C4945" t="s">
        <v>23</v>
      </c>
      <c r="D4945">
        <v>-587967.18999999994</v>
      </c>
    </row>
    <row r="4946" spans="1:4" x14ac:dyDescent="0.25">
      <c r="A4946" s="4">
        <v>44601</v>
      </c>
      <c r="B4946" t="s">
        <v>12</v>
      </c>
      <c r="C4946" t="s">
        <v>15</v>
      </c>
      <c r="D4946">
        <v>-659704.09</v>
      </c>
    </row>
    <row r="4947" spans="1:4" x14ac:dyDescent="0.25">
      <c r="A4947" s="4">
        <v>44601</v>
      </c>
      <c r="B4947" t="s">
        <v>12</v>
      </c>
      <c r="C4947" t="s">
        <v>2516</v>
      </c>
      <c r="D4947">
        <v>-1929.74</v>
      </c>
    </row>
    <row r="4948" spans="1:4" x14ac:dyDescent="0.25">
      <c r="A4948" s="4">
        <v>44601</v>
      </c>
      <c r="B4948" t="s">
        <v>12</v>
      </c>
      <c r="C4948" t="s">
        <v>2517</v>
      </c>
      <c r="D4948">
        <v>-59.59</v>
      </c>
    </row>
    <row r="4949" spans="1:4" x14ac:dyDescent="0.25">
      <c r="A4949" s="4">
        <v>44601</v>
      </c>
      <c r="B4949" t="s">
        <v>12</v>
      </c>
      <c r="C4949" t="s">
        <v>2540</v>
      </c>
      <c r="D4949">
        <v>-2.46</v>
      </c>
    </row>
    <row r="4950" spans="1:4" x14ac:dyDescent="0.25">
      <c r="A4950" s="4">
        <v>44601</v>
      </c>
      <c r="B4950" t="s">
        <v>12</v>
      </c>
      <c r="C4950" t="s">
        <v>2518</v>
      </c>
      <c r="D4950">
        <v>-710.96</v>
      </c>
    </row>
    <row r="4951" spans="1:4" x14ac:dyDescent="0.25">
      <c r="A4951" s="4">
        <v>44601</v>
      </c>
      <c r="B4951" t="s">
        <v>12</v>
      </c>
      <c r="C4951" t="s">
        <v>2519</v>
      </c>
      <c r="D4951">
        <v>-28.87</v>
      </c>
    </row>
    <row r="4952" spans="1:4" x14ac:dyDescent="0.25">
      <c r="A4952" s="4">
        <v>44601</v>
      </c>
      <c r="B4952" t="s">
        <v>12</v>
      </c>
      <c r="C4952" t="s">
        <v>2506</v>
      </c>
      <c r="D4952">
        <v>-2332.0300000000002</v>
      </c>
    </row>
    <row r="4953" spans="1:4" x14ac:dyDescent="0.25">
      <c r="A4953" s="4">
        <v>44601</v>
      </c>
      <c r="B4953" t="s">
        <v>12</v>
      </c>
      <c r="C4953" t="s">
        <v>838</v>
      </c>
      <c r="D4953">
        <v>-422.78</v>
      </c>
    </row>
    <row r="4954" spans="1:4" x14ac:dyDescent="0.25">
      <c r="A4954" s="4">
        <v>44601</v>
      </c>
      <c r="B4954" t="s">
        <v>12</v>
      </c>
      <c r="C4954" t="s">
        <v>2520</v>
      </c>
      <c r="D4954">
        <v>-147.36000000000001</v>
      </c>
    </row>
    <row r="4955" spans="1:4" x14ac:dyDescent="0.25">
      <c r="A4955" s="4">
        <v>44601</v>
      </c>
      <c r="B4955" t="s">
        <v>12</v>
      </c>
      <c r="C4955" t="s">
        <v>2437</v>
      </c>
      <c r="D4955">
        <v>-5980</v>
      </c>
    </row>
    <row r="4956" spans="1:4" x14ac:dyDescent="0.25">
      <c r="A4956" s="4">
        <v>44601</v>
      </c>
      <c r="B4956" t="s">
        <v>12</v>
      </c>
      <c r="C4956" t="s">
        <v>2535</v>
      </c>
      <c r="D4956">
        <v>-661</v>
      </c>
    </row>
    <row r="4957" spans="1:4" x14ac:dyDescent="0.25">
      <c r="A4957" s="4">
        <v>44601</v>
      </c>
      <c r="B4957" t="s">
        <v>12</v>
      </c>
      <c r="C4957" t="s">
        <v>2536</v>
      </c>
      <c r="D4957">
        <v>548.15</v>
      </c>
    </row>
    <row r="4958" spans="1:4" x14ac:dyDescent="0.25">
      <c r="A4958" s="4">
        <v>44601</v>
      </c>
      <c r="B4958" t="s">
        <v>12</v>
      </c>
      <c r="C4958" t="s">
        <v>2521</v>
      </c>
      <c r="D4958">
        <v>15704.94</v>
      </c>
    </row>
    <row r="4959" spans="1:4" x14ac:dyDescent="0.25">
      <c r="A4959" s="4">
        <v>44601</v>
      </c>
      <c r="B4959" t="s">
        <v>12</v>
      </c>
      <c r="C4959" t="s">
        <v>2522</v>
      </c>
      <c r="D4959">
        <v>7867.32</v>
      </c>
    </row>
    <row r="4960" spans="1:4" x14ac:dyDescent="0.25">
      <c r="A4960" s="4">
        <v>44601</v>
      </c>
      <c r="B4960" t="s">
        <v>12</v>
      </c>
      <c r="C4960" t="s">
        <v>2525</v>
      </c>
      <c r="D4960">
        <v>18955.52</v>
      </c>
    </row>
    <row r="4961" spans="1:4" x14ac:dyDescent="0.25">
      <c r="A4961" s="4">
        <v>44601</v>
      </c>
      <c r="B4961" t="s">
        <v>12</v>
      </c>
      <c r="C4961" t="s">
        <v>2527</v>
      </c>
      <c r="D4961">
        <v>44595.199999999997</v>
      </c>
    </row>
    <row r="4962" spans="1:4" x14ac:dyDescent="0.25">
      <c r="A4962" s="4">
        <v>44601</v>
      </c>
      <c r="B4962" t="s">
        <v>12</v>
      </c>
      <c r="C4962" t="s">
        <v>2528</v>
      </c>
      <c r="D4962">
        <v>218562.8</v>
      </c>
    </row>
    <row r="4963" spans="1:4" x14ac:dyDescent="0.25">
      <c r="A4963" s="4">
        <v>44601</v>
      </c>
      <c r="B4963" t="s">
        <v>12</v>
      </c>
      <c r="C4963" t="s">
        <v>2543</v>
      </c>
      <c r="D4963">
        <v>30078.400000000001</v>
      </c>
    </row>
    <row r="4964" spans="1:4" x14ac:dyDescent="0.25">
      <c r="A4964" s="4">
        <v>44601</v>
      </c>
      <c r="B4964" t="s">
        <v>12</v>
      </c>
      <c r="C4964" t="s">
        <v>2544</v>
      </c>
      <c r="D4964">
        <v>75660.850000000006</v>
      </c>
    </row>
    <row r="4965" spans="1:4" x14ac:dyDescent="0.25">
      <c r="A4965" s="4">
        <v>44601</v>
      </c>
      <c r="B4965" t="s">
        <v>12</v>
      </c>
      <c r="C4965" t="s">
        <v>2546</v>
      </c>
      <c r="D4965">
        <v>165104.79999999999</v>
      </c>
    </row>
    <row r="4966" spans="1:4" x14ac:dyDescent="0.25">
      <c r="A4966" s="4">
        <v>44601</v>
      </c>
      <c r="B4966" t="s">
        <v>12</v>
      </c>
      <c r="C4966" t="s">
        <v>2529</v>
      </c>
      <c r="D4966">
        <v>37228.949999999997</v>
      </c>
    </row>
    <row r="4967" spans="1:4" x14ac:dyDescent="0.25">
      <c r="A4967" s="4">
        <v>44601</v>
      </c>
      <c r="B4967" t="s">
        <v>12</v>
      </c>
      <c r="C4967" t="s">
        <v>2530</v>
      </c>
      <c r="D4967">
        <v>181577.68</v>
      </c>
    </row>
    <row r="4968" spans="1:4" x14ac:dyDescent="0.25">
      <c r="A4968" s="4">
        <v>44601</v>
      </c>
      <c r="B4968" t="s">
        <v>12</v>
      </c>
      <c r="C4968" t="s">
        <v>2021</v>
      </c>
      <c r="D4968">
        <v>-38.94</v>
      </c>
    </row>
    <row r="4969" spans="1:4" x14ac:dyDescent="0.25">
      <c r="A4969" s="4">
        <v>44601</v>
      </c>
      <c r="B4969" t="s">
        <v>12</v>
      </c>
      <c r="C4969" t="s">
        <v>19</v>
      </c>
      <c r="D4969">
        <v>-519.16999999999996</v>
      </c>
    </row>
    <row r="4970" spans="1:4" x14ac:dyDescent="0.25">
      <c r="A4970" s="4">
        <v>44601</v>
      </c>
      <c r="B4970" t="s">
        <v>12</v>
      </c>
      <c r="C4970" t="s">
        <v>20</v>
      </c>
      <c r="D4970">
        <v>-25958.09</v>
      </c>
    </row>
    <row r="4971" spans="1:4" x14ac:dyDescent="0.25">
      <c r="A4971" s="4">
        <v>44601</v>
      </c>
      <c r="B4971" t="s">
        <v>12</v>
      </c>
      <c r="C4971" t="s">
        <v>21</v>
      </c>
      <c r="D4971">
        <v>-739.8</v>
      </c>
    </row>
    <row r="4972" spans="1:4" x14ac:dyDescent="0.25">
      <c r="A4972" s="4">
        <v>44602</v>
      </c>
      <c r="B4972" t="s">
        <v>12</v>
      </c>
      <c r="C4972" t="s">
        <v>2545</v>
      </c>
      <c r="D4972">
        <v>0.17</v>
      </c>
    </row>
    <row r="4973" spans="1:4" x14ac:dyDescent="0.25">
      <c r="A4973" s="4">
        <v>44602</v>
      </c>
      <c r="B4973" t="s">
        <v>12</v>
      </c>
      <c r="C4973" t="s">
        <v>2547</v>
      </c>
      <c r="D4973">
        <v>0.08</v>
      </c>
    </row>
    <row r="4974" spans="1:4" x14ac:dyDescent="0.25">
      <c r="A4974" s="4">
        <v>44602</v>
      </c>
      <c r="B4974" t="s">
        <v>12</v>
      </c>
      <c r="C4974" t="s">
        <v>23</v>
      </c>
      <c r="D4974">
        <v>-659704.09</v>
      </c>
    </row>
    <row r="4975" spans="1:4" x14ac:dyDescent="0.25">
      <c r="A4975" s="4">
        <v>44602</v>
      </c>
      <c r="B4975" t="s">
        <v>12</v>
      </c>
      <c r="C4975" t="s">
        <v>15</v>
      </c>
      <c r="D4975">
        <v>-671078.68000000005</v>
      </c>
    </row>
    <row r="4976" spans="1:4" x14ac:dyDescent="0.25">
      <c r="A4976" s="4">
        <v>44602</v>
      </c>
      <c r="B4976" t="s">
        <v>12</v>
      </c>
      <c r="C4976" t="s">
        <v>2516</v>
      </c>
      <c r="D4976">
        <v>-1929.74</v>
      </c>
    </row>
    <row r="4977" spans="1:4" x14ac:dyDescent="0.25">
      <c r="A4977" s="4">
        <v>44602</v>
      </c>
      <c r="B4977" t="s">
        <v>12</v>
      </c>
      <c r="C4977" t="s">
        <v>2517</v>
      </c>
      <c r="D4977">
        <v>-59.59</v>
      </c>
    </row>
    <row r="4978" spans="1:4" x14ac:dyDescent="0.25">
      <c r="A4978" s="4">
        <v>44602</v>
      </c>
      <c r="B4978" t="s">
        <v>12</v>
      </c>
      <c r="C4978" t="s">
        <v>2540</v>
      </c>
      <c r="D4978">
        <v>-3.07</v>
      </c>
    </row>
    <row r="4979" spans="1:4" x14ac:dyDescent="0.25">
      <c r="A4979" s="4">
        <v>44602</v>
      </c>
      <c r="B4979" t="s">
        <v>12</v>
      </c>
      <c r="C4979" t="s">
        <v>2518</v>
      </c>
      <c r="D4979">
        <v>-812.52</v>
      </c>
    </row>
    <row r="4980" spans="1:4" x14ac:dyDescent="0.25">
      <c r="A4980" s="4">
        <v>44602</v>
      </c>
      <c r="B4980" t="s">
        <v>12</v>
      </c>
      <c r="C4980" t="s">
        <v>2519</v>
      </c>
      <c r="D4980">
        <v>-33</v>
      </c>
    </row>
    <row r="4981" spans="1:4" x14ac:dyDescent="0.25">
      <c r="A4981" s="4">
        <v>44602</v>
      </c>
      <c r="B4981" t="s">
        <v>12</v>
      </c>
      <c r="C4981" t="s">
        <v>2506</v>
      </c>
      <c r="D4981">
        <v>-2415.31</v>
      </c>
    </row>
    <row r="4982" spans="1:4" x14ac:dyDescent="0.25">
      <c r="A4982" s="4">
        <v>44602</v>
      </c>
      <c r="B4982" t="s">
        <v>12</v>
      </c>
      <c r="C4982" t="s">
        <v>838</v>
      </c>
      <c r="D4982">
        <v>-422.78</v>
      </c>
    </row>
    <row r="4983" spans="1:4" x14ac:dyDescent="0.25">
      <c r="A4983" s="4">
        <v>44602</v>
      </c>
      <c r="B4983" t="s">
        <v>12</v>
      </c>
      <c r="C4983" t="s">
        <v>2520</v>
      </c>
      <c r="D4983">
        <v>-168.42</v>
      </c>
    </row>
    <row r="4984" spans="1:4" x14ac:dyDescent="0.25">
      <c r="A4984" s="4">
        <v>44602</v>
      </c>
      <c r="B4984" t="s">
        <v>12</v>
      </c>
      <c r="C4984" t="s">
        <v>2437</v>
      </c>
      <c r="D4984">
        <v>-5980</v>
      </c>
    </row>
    <row r="4985" spans="1:4" x14ac:dyDescent="0.25">
      <c r="A4985" s="4">
        <v>44602</v>
      </c>
      <c r="B4985" t="s">
        <v>12</v>
      </c>
      <c r="C4985" t="s">
        <v>2535</v>
      </c>
      <c r="D4985">
        <v>-661</v>
      </c>
    </row>
    <row r="4986" spans="1:4" x14ac:dyDescent="0.25">
      <c r="A4986" s="4">
        <v>44602</v>
      </c>
      <c r="B4986" t="s">
        <v>12</v>
      </c>
      <c r="C4986" t="s">
        <v>2536</v>
      </c>
      <c r="D4986">
        <v>532.02</v>
      </c>
    </row>
    <row r="4987" spans="1:4" x14ac:dyDescent="0.25">
      <c r="A4987" s="4">
        <v>44602</v>
      </c>
      <c r="B4987" t="s">
        <v>12</v>
      </c>
      <c r="C4987" t="s">
        <v>2521</v>
      </c>
      <c r="D4987">
        <v>15704.94</v>
      </c>
    </row>
    <row r="4988" spans="1:4" x14ac:dyDescent="0.25">
      <c r="A4988" s="4">
        <v>44602</v>
      </c>
      <c r="B4988" t="s">
        <v>12</v>
      </c>
      <c r="C4988" t="s">
        <v>2522</v>
      </c>
      <c r="D4988">
        <v>7867.32</v>
      </c>
    </row>
    <row r="4989" spans="1:4" x14ac:dyDescent="0.25">
      <c r="A4989" s="4">
        <v>44602</v>
      </c>
      <c r="B4989" t="s">
        <v>12</v>
      </c>
      <c r="C4989" t="s">
        <v>2548</v>
      </c>
      <c r="D4989">
        <v>17794.8</v>
      </c>
    </row>
    <row r="4990" spans="1:4" x14ac:dyDescent="0.25">
      <c r="A4990" s="4">
        <v>44602</v>
      </c>
      <c r="B4990" t="s">
        <v>12</v>
      </c>
      <c r="C4990" t="s">
        <v>2525</v>
      </c>
      <c r="D4990">
        <v>18955.52</v>
      </c>
    </row>
    <row r="4991" spans="1:4" x14ac:dyDescent="0.25">
      <c r="A4991" s="4">
        <v>44602</v>
      </c>
      <c r="B4991" t="s">
        <v>12</v>
      </c>
      <c r="C4991" t="s">
        <v>2527</v>
      </c>
      <c r="D4991">
        <v>44595.199999999997</v>
      </c>
    </row>
    <row r="4992" spans="1:4" x14ac:dyDescent="0.25">
      <c r="A4992" s="4">
        <v>44602</v>
      </c>
      <c r="B4992" t="s">
        <v>12</v>
      </c>
      <c r="C4992" t="s">
        <v>2528</v>
      </c>
      <c r="D4992">
        <v>218562.8</v>
      </c>
    </row>
    <row r="4993" spans="1:4" x14ac:dyDescent="0.25">
      <c r="A4993" s="4">
        <v>44602</v>
      </c>
      <c r="B4993" t="s">
        <v>12</v>
      </c>
      <c r="C4993" t="s">
        <v>2543</v>
      </c>
      <c r="D4993">
        <v>30078.400000000001</v>
      </c>
    </row>
    <row r="4994" spans="1:4" x14ac:dyDescent="0.25">
      <c r="A4994" s="4">
        <v>44602</v>
      </c>
      <c r="B4994" t="s">
        <v>12</v>
      </c>
      <c r="C4994" t="s">
        <v>2544</v>
      </c>
      <c r="D4994">
        <v>75660.850000000006</v>
      </c>
    </row>
    <row r="4995" spans="1:4" x14ac:dyDescent="0.25">
      <c r="A4995" s="4">
        <v>44602</v>
      </c>
      <c r="B4995" t="s">
        <v>12</v>
      </c>
      <c r="C4995" t="s">
        <v>2546</v>
      </c>
      <c r="D4995">
        <v>165104.79999999999</v>
      </c>
    </row>
    <row r="4996" spans="1:4" x14ac:dyDescent="0.25">
      <c r="A4996" s="4">
        <v>44602</v>
      </c>
      <c r="B4996" t="s">
        <v>12</v>
      </c>
      <c r="C4996" t="s">
        <v>2529</v>
      </c>
      <c r="D4996">
        <v>37228.949999999997</v>
      </c>
    </row>
    <row r="4997" spans="1:4" x14ac:dyDescent="0.25">
      <c r="A4997" s="4">
        <v>44602</v>
      </c>
      <c r="B4997" t="s">
        <v>12</v>
      </c>
      <c r="C4997" t="s">
        <v>2530</v>
      </c>
      <c r="D4997">
        <v>181577.68</v>
      </c>
    </row>
    <row r="4998" spans="1:4" x14ac:dyDescent="0.25">
      <c r="A4998" s="4">
        <v>44602</v>
      </c>
      <c r="B4998" t="s">
        <v>12</v>
      </c>
      <c r="C4998" t="s">
        <v>2021</v>
      </c>
      <c r="D4998">
        <v>-44.52</v>
      </c>
    </row>
    <row r="4999" spans="1:4" x14ac:dyDescent="0.25">
      <c r="A4999" s="4">
        <v>44602</v>
      </c>
      <c r="B4999" t="s">
        <v>12</v>
      </c>
      <c r="C4999" t="s">
        <v>19</v>
      </c>
      <c r="D4999">
        <v>-593.5</v>
      </c>
    </row>
    <row r="5000" spans="1:4" x14ac:dyDescent="0.25">
      <c r="A5000" s="4">
        <v>44602</v>
      </c>
      <c r="B5000" t="s">
        <v>12</v>
      </c>
      <c r="C5000" t="s">
        <v>20</v>
      </c>
      <c r="D5000">
        <v>-29674.75</v>
      </c>
    </row>
    <row r="5001" spans="1:4" x14ac:dyDescent="0.25">
      <c r="A5001" s="4">
        <v>44602</v>
      </c>
      <c r="B5001" t="s">
        <v>12</v>
      </c>
      <c r="C5001" t="s">
        <v>21</v>
      </c>
      <c r="D5001">
        <v>-845.72</v>
      </c>
    </row>
    <row r="5002" spans="1:4" x14ac:dyDescent="0.25">
      <c r="A5002" s="4">
        <v>44603</v>
      </c>
      <c r="B5002" t="s">
        <v>12</v>
      </c>
      <c r="C5002" t="s">
        <v>2547</v>
      </c>
      <c r="D5002">
        <v>0.08</v>
      </c>
    </row>
    <row r="5003" spans="1:4" x14ac:dyDescent="0.25">
      <c r="A5003" s="4">
        <v>44603</v>
      </c>
      <c r="B5003" t="s">
        <v>12</v>
      </c>
      <c r="C5003" t="s">
        <v>23</v>
      </c>
      <c r="D5003">
        <v>-671078.68000000005</v>
      </c>
    </row>
    <row r="5004" spans="1:4" x14ac:dyDescent="0.25">
      <c r="A5004" s="4">
        <v>44603</v>
      </c>
      <c r="B5004" t="s">
        <v>12</v>
      </c>
      <c r="C5004" t="s">
        <v>15</v>
      </c>
      <c r="D5004">
        <v>-672525.8</v>
      </c>
    </row>
    <row r="5005" spans="1:4" x14ac:dyDescent="0.25">
      <c r="A5005" s="4">
        <v>44603</v>
      </c>
      <c r="B5005" t="s">
        <v>12</v>
      </c>
      <c r="C5005" t="s">
        <v>2516</v>
      </c>
      <c r="D5005">
        <v>-1929.74</v>
      </c>
    </row>
    <row r="5006" spans="1:4" x14ac:dyDescent="0.25">
      <c r="A5006" s="4">
        <v>44603</v>
      </c>
      <c r="B5006" t="s">
        <v>12</v>
      </c>
      <c r="C5006" t="s">
        <v>2517</v>
      </c>
      <c r="D5006">
        <v>-59.59</v>
      </c>
    </row>
    <row r="5007" spans="1:4" x14ac:dyDescent="0.25">
      <c r="A5007" s="4">
        <v>44603</v>
      </c>
      <c r="B5007" t="s">
        <v>12</v>
      </c>
      <c r="C5007" t="s">
        <v>2540</v>
      </c>
      <c r="D5007">
        <v>-3.68</v>
      </c>
    </row>
    <row r="5008" spans="1:4" x14ac:dyDescent="0.25">
      <c r="A5008" s="4">
        <v>44603</v>
      </c>
      <c r="B5008" t="s">
        <v>12</v>
      </c>
      <c r="C5008" t="s">
        <v>2518</v>
      </c>
      <c r="D5008">
        <v>-914.09</v>
      </c>
    </row>
    <row r="5009" spans="1:4" x14ac:dyDescent="0.25">
      <c r="A5009" s="4">
        <v>44603</v>
      </c>
      <c r="B5009" t="s">
        <v>12</v>
      </c>
      <c r="C5009" t="s">
        <v>2519</v>
      </c>
      <c r="D5009">
        <v>-37.119999999999997</v>
      </c>
    </row>
    <row r="5010" spans="1:4" x14ac:dyDescent="0.25">
      <c r="A5010" s="4">
        <v>44603</v>
      </c>
      <c r="B5010" t="s">
        <v>12</v>
      </c>
      <c r="C5010" t="s">
        <v>2506</v>
      </c>
      <c r="D5010">
        <v>-2498.6</v>
      </c>
    </row>
    <row r="5011" spans="1:4" x14ac:dyDescent="0.25">
      <c r="A5011" s="4">
        <v>44603</v>
      </c>
      <c r="B5011" t="s">
        <v>12</v>
      </c>
      <c r="C5011" t="s">
        <v>838</v>
      </c>
      <c r="D5011">
        <v>-422.78</v>
      </c>
    </row>
    <row r="5012" spans="1:4" x14ac:dyDescent="0.25">
      <c r="A5012" s="4">
        <v>44603</v>
      </c>
      <c r="B5012" t="s">
        <v>12</v>
      </c>
      <c r="C5012" t="s">
        <v>2520</v>
      </c>
      <c r="D5012">
        <v>-189.47</v>
      </c>
    </row>
    <row r="5013" spans="1:4" x14ac:dyDescent="0.25">
      <c r="A5013" s="4">
        <v>44603</v>
      </c>
      <c r="B5013" t="s">
        <v>12</v>
      </c>
      <c r="C5013" t="s">
        <v>2437</v>
      </c>
      <c r="D5013">
        <v>-5980</v>
      </c>
    </row>
    <row r="5014" spans="1:4" x14ac:dyDescent="0.25">
      <c r="A5014" s="4">
        <v>44603</v>
      </c>
      <c r="B5014" t="s">
        <v>12</v>
      </c>
      <c r="C5014" t="s">
        <v>2535</v>
      </c>
      <c r="D5014">
        <v>-661</v>
      </c>
    </row>
    <row r="5015" spans="1:4" x14ac:dyDescent="0.25">
      <c r="A5015" s="4">
        <v>44603</v>
      </c>
      <c r="B5015" t="s">
        <v>12</v>
      </c>
      <c r="C5015" t="s">
        <v>2536</v>
      </c>
      <c r="D5015">
        <v>515.9</v>
      </c>
    </row>
    <row r="5016" spans="1:4" x14ac:dyDescent="0.25">
      <c r="A5016" s="4">
        <v>44603</v>
      </c>
      <c r="B5016" t="s">
        <v>12</v>
      </c>
      <c r="C5016" t="s">
        <v>2521</v>
      </c>
      <c r="D5016">
        <v>15704.94</v>
      </c>
    </row>
    <row r="5017" spans="1:4" x14ac:dyDescent="0.25">
      <c r="A5017" s="4">
        <v>44603</v>
      </c>
      <c r="B5017" t="s">
        <v>12</v>
      </c>
      <c r="C5017" t="s">
        <v>2522</v>
      </c>
      <c r="D5017">
        <v>7867.32</v>
      </c>
    </row>
    <row r="5018" spans="1:4" x14ac:dyDescent="0.25">
      <c r="A5018" s="4">
        <v>44603</v>
      </c>
      <c r="B5018" t="s">
        <v>12</v>
      </c>
      <c r="C5018" t="s">
        <v>2548</v>
      </c>
      <c r="D5018">
        <v>17794.8</v>
      </c>
    </row>
    <row r="5019" spans="1:4" x14ac:dyDescent="0.25">
      <c r="A5019" s="4">
        <v>44603</v>
      </c>
      <c r="B5019" t="s">
        <v>12</v>
      </c>
      <c r="C5019" t="s">
        <v>2525</v>
      </c>
      <c r="D5019">
        <v>18955.52</v>
      </c>
    </row>
    <row r="5020" spans="1:4" x14ac:dyDescent="0.25">
      <c r="A5020" s="4">
        <v>44603</v>
      </c>
      <c r="B5020" t="s">
        <v>12</v>
      </c>
      <c r="C5020" t="s">
        <v>2527</v>
      </c>
      <c r="D5020">
        <v>44595.199999999997</v>
      </c>
    </row>
    <row r="5021" spans="1:4" x14ac:dyDescent="0.25">
      <c r="A5021" s="4">
        <v>44603</v>
      </c>
      <c r="B5021" t="s">
        <v>12</v>
      </c>
      <c r="C5021" t="s">
        <v>2543</v>
      </c>
      <c r="D5021">
        <v>30078.400000000001</v>
      </c>
    </row>
    <row r="5022" spans="1:4" x14ac:dyDescent="0.25">
      <c r="A5022" s="4">
        <v>44603</v>
      </c>
      <c r="B5022" t="s">
        <v>12</v>
      </c>
      <c r="C5022" t="s">
        <v>2544</v>
      </c>
      <c r="D5022">
        <v>75660.850000000006</v>
      </c>
    </row>
    <row r="5023" spans="1:4" x14ac:dyDescent="0.25">
      <c r="A5023" s="4">
        <v>44603</v>
      </c>
      <c r="B5023" t="s">
        <v>12</v>
      </c>
      <c r="C5023" t="s">
        <v>2549</v>
      </c>
      <c r="D5023">
        <v>205742.9</v>
      </c>
    </row>
    <row r="5024" spans="1:4" x14ac:dyDescent="0.25">
      <c r="A5024" s="4">
        <v>44603</v>
      </c>
      <c r="B5024" t="s">
        <v>12</v>
      </c>
      <c r="C5024" t="s">
        <v>2546</v>
      </c>
      <c r="D5024">
        <v>165104.79999999999</v>
      </c>
    </row>
    <row r="5025" spans="1:4" x14ac:dyDescent="0.25">
      <c r="A5025" s="4">
        <v>44603</v>
      </c>
      <c r="B5025" t="s">
        <v>12</v>
      </c>
      <c r="C5025" t="s">
        <v>2529</v>
      </c>
      <c r="D5025">
        <v>37228.949999999997</v>
      </c>
    </row>
    <row r="5026" spans="1:4" x14ac:dyDescent="0.25">
      <c r="A5026" s="4">
        <v>44603</v>
      </c>
      <c r="B5026" t="s">
        <v>12</v>
      </c>
      <c r="C5026" t="s">
        <v>2021</v>
      </c>
      <c r="D5026">
        <v>-50.1</v>
      </c>
    </row>
    <row r="5027" spans="1:4" x14ac:dyDescent="0.25">
      <c r="A5027" s="4">
        <v>44603</v>
      </c>
      <c r="B5027" t="s">
        <v>12</v>
      </c>
      <c r="C5027" t="s">
        <v>19</v>
      </c>
      <c r="D5027">
        <v>-667.88</v>
      </c>
    </row>
    <row r="5028" spans="1:4" x14ac:dyDescent="0.25">
      <c r="A5028" s="4">
        <v>44603</v>
      </c>
      <c r="B5028" t="s">
        <v>12</v>
      </c>
      <c r="C5028" t="s">
        <v>20</v>
      </c>
      <c r="D5028">
        <v>-33393.97</v>
      </c>
    </row>
    <row r="5029" spans="1:4" x14ac:dyDescent="0.25">
      <c r="A5029" s="4">
        <v>44603</v>
      </c>
      <c r="B5029" t="s">
        <v>12</v>
      </c>
      <c r="C5029" t="s">
        <v>21</v>
      </c>
      <c r="D5029">
        <v>-951.72</v>
      </c>
    </row>
    <row r="5030" spans="1:4" x14ac:dyDescent="0.25">
      <c r="A5030" s="4">
        <v>44606</v>
      </c>
      <c r="B5030" t="s">
        <v>12</v>
      </c>
      <c r="C5030" t="s">
        <v>2550</v>
      </c>
      <c r="D5030">
        <v>0.03</v>
      </c>
    </row>
    <row r="5031" spans="1:4" x14ac:dyDescent="0.25">
      <c r="A5031" s="4">
        <v>44606</v>
      </c>
      <c r="B5031" t="s">
        <v>12</v>
      </c>
      <c r="C5031" t="s">
        <v>23</v>
      </c>
      <c r="D5031">
        <v>-672525.8</v>
      </c>
    </row>
    <row r="5032" spans="1:4" x14ac:dyDescent="0.25">
      <c r="A5032" s="4">
        <v>44606</v>
      </c>
      <c r="B5032" t="s">
        <v>12</v>
      </c>
      <c r="C5032" t="s">
        <v>15</v>
      </c>
      <c r="D5032">
        <v>-10400005.75</v>
      </c>
    </row>
    <row r="5033" spans="1:4" x14ac:dyDescent="0.25">
      <c r="A5033" s="4">
        <v>44606</v>
      </c>
      <c r="B5033" t="s">
        <v>12</v>
      </c>
      <c r="C5033" t="s">
        <v>2516</v>
      </c>
      <c r="D5033">
        <v>-1929.74</v>
      </c>
    </row>
    <row r="5034" spans="1:4" x14ac:dyDescent="0.25">
      <c r="A5034" s="4">
        <v>44606</v>
      </c>
      <c r="B5034" t="s">
        <v>12</v>
      </c>
      <c r="C5034" t="s">
        <v>2517</v>
      </c>
      <c r="D5034">
        <v>-59.59</v>
      </c>
    </row>
    <row r="5035" spans="1:4" x14ac:dyDescent="0.25">
      <c r="A5035" s="4">
        <v>44606</v>
      </c>
      <c r="B5035" t="s">
        <v>12</v>
      </c>
      <c r="C5035" t="s">
        <v>2540</v>
      </c>
      <c r="D5035">
        <v>-4.3</v>
      </c>
    </row>
    <row r="5036" spans="1:4" x14ac:dyDescent="0.25">
      <c r="A5036" s="4">
        <v>44606</v>
      </c>
      <c r="B5036" t="s">
        <v>12</v>
      </c>
      <c r="C5036" t="s">
        <v>2518</v>
      </c>
      <c r="D5036">
        <v>-1015.65</v>
      </c>
    </row>
    <row r="5037" spans="1:4" x14ac:dyDescent="0.25">
      <c r="A5037" s="4">
        <v>44606</v>
      </c>
      <c r="B5037" t="s">
        <v>12</v>
      </c>
      <c r="C5037" t="s">
        <v>2519</v>
      </c>
      <c r="D5037">
        <v>-41.25</v>
      </c>
    </row>
    <row r="5038" spans="1:4" x14ac:dyDescent="0.25">
      <c r="A5038" s="4">
        <v>44606</v>
      </c>
      <c r="B5038" t="s">
        <v>12</v>
      </c>
      <c r="C5038" t="s">
        <v>2506</v>
      </c>
      <c r="D5038">
        <v>-2581.89</v>
      </c>
    </row>
    <row r="5039" spans="1:4" x14ac:dyDescent="0.25">
      <c r="A5039" s="4">
        <v>44606</v>
      </c>
      <c r="B5039" t="s">
        <v>12</v>
      </c>
      <c r="C5039" t="s">
        <v>838</v>
      </c>
      <c r="D5039">
        <v>-422.78</v>
      </c>
    </row>
    <row r="5040" spans="1:4" x14ac:dyDescent="0.25">
      <c r="A5040" s="4">
        <v>44606</v>
      </c>
      <c r="B5040" t="s">
        <v>12</v>
      </c>
      <c r="C5040" t="s">
        <v>2520</v>
      </c>
      <c r="D5040">
        <v>-210.52</v>
      </c>
    </row>
    <row r="5041" spans="1:4" x14ac:dyDescent="0.25">
      <c r="A5041" s="4">
        <v>44606</v>
      </c>
      <c r="B5041" t="s">
        <v>12</v>
      </c>
      <c r="C5041" t="s">
        <v>2437</v>
      </c>
      <c r="D5041">
        <v>-5980</v>
      </c>
    </row>
    <row r="5042" spans="1:4" x14ac:dyDescent="0.25">
      <c r="A5042" s="4">
        <v>44606</v>
      </c>
      <c r="B5042" t="s">
        <v>12</v>
      </c>
      <c r="C5042" t="s">
        <v>2535</v>
      </c>
      <c r="D5042">
        <v>-661</v>
      </c>
    </row>
    <row r="5043" spans="1:4" x14ac:dyDescent="0.25">
      <c r="A5043" s="4">
        <v>44606</v>
      </c>
      <c r="B5043" t="s">
        <v>12</v>
      </c>
      <c r="C5043" t="s">
        <v>2536</v>
      </c>
      <c r="D5043">
        <v>499.78</v>
      </c>
    </row>
    <row r="5044" spans="1:4" x14ac:dyDescent="0.25">
      <c r="A5044" s="4">
        <v>44606</v>
      </c>
      <c r="B5044" t="s">
        <v>12</v>
      </c>
      <c r="C5044" t="s">
        <v>2522</v>
      </c>
      <c r="D5044">
        <v>7867.32</v>
      </c>
    </row>
    <row r="5045" spans="1:4" x14ac:dyDescent="0.25">
      <c r="A5045" s="4">
        <v>44606</v>
      </c>
      <c r="B5045" t="s">
        <v>12</v>
      </c>
      <c r="C5045" t="s">
        <v>2548</v>
      </c>
      <c r="D5045">
        <v>17794.8</v>
      </c>
    </row>
    <row r="5046" spans="1:4" x14ac:dyDescent="0.25">
      <c r="A5046" s="4">
        <v>44606</v>
      </c>
      <c r="B5046" t="s">
        <v>12</v>
      </c>
      <c r="C5046" t="s">
        <v>2549</v>
      </c>
      <c r="D5046">
        <v>205742.9</v>
      </c>
    </row>
    <row r="5047" spans="1:4" x14ac:dyDescent="0.25">
      <c r="A5047" s="4">
        <v>44606</v>
      </c>
      <c r="B5047" t="s">
        <v>12</v>
      </c>
      <c r="C5047" t="s">
        <v>2546</v>
      </c>
      <c r="D5047">
        <v>165104.79999999999</v>
      </c>
    </row>
    <row r="5048" spans="1:4" x14ac:dyDescent="0.25">
      <c r="A5048" s="4">
        <v>44606</v>
      </c>
      <c r="B5048" t="s">
        <v>12</v>
      </c>
      <c r="C5048" t="s">
        <v>2021</v>
      </c>
      <c r="D5048">
        <v>-55.67</v>
      </c>
    </row>
    <row r="5049" spans="1:4" x14ac:dyDescent="0.25">
      <c r="A5049" s="4">
        <v>44606</v>
      </c>
      <c r="B5049" t="s">
        <v>12</v>
      </c>
      <c r="C5049" t="s">
        <v>19</v>
      </c>
      <c r="D5049">
        <v>-742.23</v>
      </c>
    </row>
    <row r="5050" spans="1:4" x14ac:dyDescent="0.25">
      <c r="A5050" s="4">
        <v>44606</v>
      </c>
      <c r="B5050" t="s">
        <v>12</v>
      </c>
      <c r="C5050" t="s">
        <v>20</v>
      </c>
      <c r="D5050">
        <v>-37111.279999999999</v>
      </c>
    </row>
    <row r="5051" spans="1:4" x14ac:dyDescent="0.25">
      <c r="A5051" s="4">
        <v>44606</v>
      </c>
      <c r="B5051" t="s">
        <v>12</v>
      </c>
      <c r="C5051" t="s">
        <v>21</v>
      </c>
      <c r="D5051">
        <v>-1057.67</v>
      </c>
    </row>
    <row r="5052" spans="1:4" x14ac:dyDescent="0.25">
      <c r="A5052" s="4">
        <v>44607</v>
      </c>
      <c r="B5052" t="s">
        <v>12</v>
      </c>
      <c r="C5052" t="s">
        <v>2550</v>
      </c>
      <c r="D5052">
        <v>0.03</v>
      </c>
    </row>
    <row r="5053" spans="1:4" x14ac:dyDescent="0.25">
      <c r="A5053" s="4">
        <v>44607</v>
      </c>
      <c r="B5053" t="s">
        <v>12</v>
      </c>
      <c r="C5053" t="s">
        <v>23</v>
      </c>
      <c r="D5053">
        <v>-10400005.75</v>
      </c>
    </row>
    <row r="5054" spans="1:4" x14ac:dyDescent="0.25">
      <c r="A5054" s="4">
        <v>44607</v>
      </c>
      <c r="B5054" t="s">
        <v>12</v>
      </c>
      <c r="C5054" t="s">
        <v>15</v>
      </c>
      <c r="D5054">
        <v>-135001.76999999999</v>
      </c>
    </row>
    <row r="5055" spans="1:4" x14ac:dyDescent="0.25">
      <c r="A5055" s="4">
        <v>44607</v>
      </c>
      <c r="B5055" t="s">
        <v>12</v>
      </c>
      <c r="C5055" t="s">
        <v>2516</v>
      </c>
      <c r="D5055">
        <v>-1929.74</v>
      </c>
    </row>
    <row r="5056" spans="1:4" x14ac:dyDescent="0.25">
      <c r="A5056" s="4">
        <v>44607</v>
      </c>
      <c r="B5056" t="s">
        <v>12</v>
      </c>
      <c r="C5056" t="s">
        <v>2517</v>
      </c>
      <c r="D5056">
        <v>-59.59</v>
      </c>
    </row>
    <row r="5057" spans="1:4" x14ac:dyDescent="0.25">
      <c r="A5057" s="4">
        <v>44607</v>
      </c>
      <c r="B5057" t="s">
        <v>12</v>
      </c>
      <c r="C5057" t="s">
        <v>2540</v>
      </c>
      <c r="D5057">
        <v>-4.91</v>
      </c>
    </row>
    <row r="5058" spans="1:4" x14ac:dyDescent="0.25">
      <c r="A5058" s="4">
        <v>44607</v>
      </c>
      <c r="B5058" t="s">
        <v>12</v>
      </c>
      <c r="C5058" t="s">
        <v>2518</v>
      </c>
      <c r="D5058">
        <v>-1117.22</v>
      </c>
    </row>
    <row r="5059" spans="1:4" x14ac:dyDescent="0.25">
      <c r="A5059" s="4">
        <v>44607</v>
      </c>
      <c r="B5059" t="s">
        <v>12</v>
      </c>
      <c r="C5059" t="s">
        <v>2519</v>
      </c>
      <c r="D5059">
        <v>-45.37</v>
      </c>
    </row>
    <row r="5060" spans="1:4" x14ac:dyDescent="0.25">
      <c r="A5060" s="4">
        <v>44607</v>
      </c>
      <c r="B5060" t="s">
        <v>12</v>
      </c>
      <c r="C5060" t="s">
        <v>2506</v>
      </c>
      <c r="D5060">
        <v>-2665.17</v>
      </c>
    </row>
    <row r="5061" spans="1:4" x14ac:dyDescent="0.25">
      <c r="A5061" s="4">
        <v>44607</v>
      </c>
      <c r="B5061" t="s">
        <v>12</v>
      </c>
      <c r="C5061" t="s">
        <v>838</v>
      </c>
      <c r="D5061">
        <v>-422.78</v>
      </c>
    </row>
    <row r="5062" spans="1:4" x14ac:dyDescent="0.25">
      <c r="A5062" s="4">
        <v>44607</v>
      </c>
      <c r="B5062" t="s">
        <v>12</v>
      </c>
      <c r="C5062" t="s">
        <v>2520</v>
      </c>
      <c r="D5062">
        <v>-231.57</v>
      </c>
    </row>
    <row r="5063" spans="1:4" x14ac:dyDescent="0.25">
      <c r="A5063" s="4">
        <v>44607</v>
      </c>
      <c r="B5063" t="s">
        <v>12</v>
      </c>
      <c r="C5063" t="s">
        <v>2437</v>
      </c>
      <c r="D5063">
        <v>-5980</v>
      </c>
    </row>
    <row r="5064" spans="1:4" x14ac:dyDescent="0.25">
      <c r="A5064" s="4">
        <v>44607</v>
      </c>
      <c r="B5064" t="s">
        <v>12</v>
      </c>
      <c r="C5064" t="s">
        <v>2536</v>
      </c>
      <c r="D5064">
        <v>483.66</v>
      </c>
    </row>
    <row r="5065" spans="1:4" x14ac:dyDescent="0.25">
      <c r="A5065" s="4">
        <v>44607</v>
      </c>
      <c r="B5065" t="s">
        <v>12</v>
      </c>
      <c r="C5065" t="s">
        <v>2522</v>
      </c>
      <c r="D5065">
        <v>7867.32</v>
      </c>
    </row>
    <row r="5066" spans="1:4" x14ac:dyDescent="0.25">
      <c r="A5066" s="4">
        <v>44607</v>
      </c>
      <c r="B5066" t="s">
        <v>12</v>
      </c>
      <c r="C5066" t="s">
        <v>2548</v>
      </c>
      <c r="D5066">
        <v>17794.8</v>
      </c>
    </row>
    <row r="5067" spans="1:4" x14ac:dyDescent="0.25">
      <c r="A5067" s="4">
        <v>44607</v>
      </c>
      <c r="B5067" t="s">
        <v>12</v>
      </c>
      <c r="C5067" t="s">
        <v>2549</v>
      </c>
      <c r="D5067">
        <v>205742.9</v>
      </c>
    </row>
    <row r="5068" spans="1:4" x14ac:dyDescent="0.25">
      <c r="A5068" s="4">
        <v>44607</v>
      </c>
      <c r="B5068" t="s">
        <v>12</v>
      </c>
      <c r="C5068" t="s">
        <v>2021</v>
      </c>
      <c r="D5068">
        <v>-61.27</v>
      </c>
    </row>
    <row r="5069" spans="1:4" x14ac:dyDescent="0.25">
      <c r="A5069" s="4">
        <v>44607</v>
      </c>
      <c r="B5069" t="s">
        <v>12</v>
      </c>
      <c r="C5069" t="s">
        <v>19</v>
      </c>
      <c r="D5069">
        <v>-816.86</v>
      </c>
    </row>
    <row r="5070" spans="1:4" x14ac:dyDescent="0.25">
      <c r="A5070" s="4">
        <v>44607</v>
      </c>
      <c r="B5070" t="s">
        <v>12</v>
      </c>
      <c r="C5070" t="s">
        <v>20</v>
      </c>
      <c r="D5070">
        <v>-40842.6</v>
      </c>
    </row>
    <row r="5071" spans="1:4" x14ac:dyDescent="0.25">
      <c r="A5071" s="4">
        <v>44607</v>
      </c>
      <c r="B5071" t="s">
        <v>12</v>
      </c>
      <c r="C5071" t="s">
        <v>21</v>
      </c>
      <c r="D5071">
        <v>-1164.01</v>
      </c>
    </row>
    <row r="5072" spans="1:4" x14ac:dyDescent="0.25">
      <c r="A5072" s="4">
        <v>44608</v>
      </c>
      <c r="B5072" t="s">
        <v>12</v>
      </c>
      <c r="C5072" t="s">
        <v>23</v>
      </c>
      <c r="D5072">
        <v>-135001.76999999999</v>
      </c>
    </row>
    <row r="5073" spans="1:4" x14ac:dyDescent="0.25">
      <c r="A5073" s="4">
        <v>44608</v>
      </c>
      <c r="B5073" t="s">
        <v>12</v>
      </c>
      <c r="C5073" t="s">
        <v>15</v>
      </c>
      <c r="D5073">
        <v>-103619.89</v>
      </c>
    </row>
    <row r="5074" spans="1:4" x14ac:dyDescent="0.25">
      <c r="A5074" s="4">
        <v>44608</v>
      </c>
      <c r="B5074" t="s">
        <v>12</v>
      </c>
      <c r="C5074" t="s">
        <v>2516</v>
      </c>
      <c r="D5074">
        <v>-1929.74</v>
      </c>
    </row>
    <row r="5075" spans="1:4" x14ac:dyDescent="0.25">
      <c r="A5075" s="4">
        <v>44608</v>
      </c>
      <c r="B5075" t="s">
        <v>12</v>
      </c>
      <c r="C5075" t="s">
        <v>2517</v>
      </c>
      <c r="D5075">
        <v>-59.59</v>
      </c>
    </row>
    <row r="5076" spans="1:4" x14ac:dyDescent="0.25">
      <c r="A5076" s="4">
        <v>44608</v>
      </c>
      <c r="B5076" t="s">
        <v>12</v>
      </c>
      <c r="C5076" t="s">
        <v>2540</v>
      </c>
      <c r="D5076">
        <v>-5.52</v>
      </c>
    </row>
    <row r="5077" spans="1:4" x14ac:dyDescent="0.25">
      <c r="A5077" s="4">
        <v>44608</v>
      </c>
      <c r="B5077" t="s">
        <v>12</v>
      </c>
      <c r="C5077" t="s">
        <v>2518</v>
      </c>
      <c r="D5077">
        <v>-1218.78</v>
      </c>
    </row>
    <row r="5078" spans="1:4" x14ac:dyDescent="0.25">
      <c r="A5078" s="4">
        <v>44608</v>
      </c>
      <c r="B5078" t="s">
        <v>12</v>
      </c>
      <c r="C5078" t="s">
        <v>2519</v>
      </c>
      <c r="D5078">
        <v>-49.5</v>
      </c>
    </row>
    <row r="5079" spans="1:4" x14ac:dyDescent="0.25">
      <c r="A5079" s="4">
        <v>44608</v>
      </c>
      <c r="B5079" t="s">
        <v>12</v>
      </c>
      <c r="C5079" t="s">
        <v>2506</v>
      </c>
      <c r="D5079">
        <v>-2748.46</v>
      </c>
    </row>
    <row r="5080" spans="1:4" x14ac:dyDescent="0.25">
      <c r="A5080" s="4">
        <v>44608</v>
      </c>
      <c r="B5080" t="s">
        <v>12</v>
      </c>
      <c r="C5080" t="s">
        <v>838</v>
      </c>
      <c r="D5080">
        <v>-422.78</v>
      </c>
    </row>
    <row r="5081" spans="1:4" x14ac:dyDescent="0.25">
      <c r="A5081" s="4">
        <v>44608</v>
      </c>
      <c r="B5081" t="s">
        <v>12</v>
      </c>
      <c r="C5081" t="s">
        <v>2520</v>
      </c>
      <c r="D5081">
        <v>-252.63</v>
      </c>
    </row>
    <row r="5082" spans="1:4" x14ac:dyDescent="0.25">
      <c r="A5082" s="4">
        <v>44608</v>
      </c>
      <c r="B5082" t="s">
        <v>12</v>
      </c>
      <c r="C5082" t="s">
        <v>2437</v>
      </c>
      <c r="D5082">
        <v>-5980</v>
      </c>
    </row>
    <row r="5083" spans="1:4" x14ac:dyDescent="0.25">
      <c r="A5083" s="4">
        <v>44608</v>
      </c>
      <c r="B5083" t="s">
        <v>12</v>
      </c>
      <c r="C5083" t="s">
        <v>2536</v>
      </c>
      <c r="D5083">
        <v>467.54</v>
      </c>
    </row>
    <row r="5084" spans="1:4" x14ac:dyDescent="0.25">
      <c r="A5084" s="4">
        <v>44608</v>
      </c>
      <c r="B5084" t="s">
        <v>12</v>
      </c>
      <c r="C5084" t="s">
        <v>2522</v>
      </c>
      <c r="D5084">
        <v>7867.32</v>
      </c>
    </row>
    <row r="5085" spans="1:4" x14ac:dyDescent="0.25">
      <c r="A5085" s="4">
        <v>44608</v>
      </c>
      <c r="B5085" t="s">
        <v>12</v>
      </c>
      <c r="C5085" t="s">
        <v>2549</v>
      </c>
      <c r="D5085">
        <v>205742.9</v>
      </c>
    </row>
    <row r="5086" spans="1:4" x14ac:dyDescent="0.25">
      <c r="A5086" s="4">
        <v>44608</v>
      </c>
      <c r="B5086" t="s">
        <v>12</v>
      </c>
      <c r="C5086" t="s">
        <v>2021</v>
      </c>
      <c r="D5086">
        <v>-66.86</v>
      </c>
    </row>
    <row r="5087" spans="1:4" x14ac:dyDescent="0.25">
      <c r="A5087" s="4">
        <v>44608</v>
      </c>
      <c r="B5087" t="s">
        <v>12</v>
      </c>
      <c r="C5087" t="s">
        <v>19</v>
      </c>
      <c r="D5087">
        <v>-891.4</v>
      </c>
    </row>
    <row r="5088" spans="1:4" x14ac:dyDescent="0.25">
      <c r="A5088" s="4">
        <v>44608</v>
      </c>
      <c r="B5088" t="s">
        <v>12</v>
      </c>
      <c r="C5088" t="s">
        <v>20</v>
      </c>
      <c r="D5088">
        <v>-44569.82</v>
      </c>
    </row>
    <row r="5089" spans="1:4" x14ac:dyDescent="0.25">
      <c r="A5089" s="4">
        <v>44608</v>
      </c>
      <c r="B5089" t="s">
        <v>12</v>
      </c>
      <c r="C5089" t="s">
        <v>21</v>
      </c>
      <c r="D5089">
        <v>-1270.24</v>
      </c>
    </row>
    <row r="5090" spans="1:4" x14ac:dyDescent="0.25">
      <c r="A5090" s="4">
        <v>44609</v>
      </c>
      <c r="B5090" t="s">
        <v>12</v>
      </c>
      <c r="C5090" t="s">
        <v>23</v>
      </c>
      <c r="D5090">
        <v>-103619.89</v>
      </c>
    </row>
    <row r="5091" spans="1:4" x14ac:dyDescent="0.25">
      <c r="A5091" s="4">
        <v>44609</v>
      </c>
      <c r="B5091" t="s">
        <v>12</v>
      </c>
      <c r="C5091" t="s">
        <v>15</v>
      </c>
      <c r="D5091">
        <v>-87213.22</v>
      </c>
    </row>
    <row r="5092" spans="1:4" x14ac:dyDescent="0.25">
      <c r="A5092" s="4">
        <v>44609</v>
      </c>
      <c r="B5092" t="s">
        <v>12</v>
      </c>
      <c r="C5092" t="s">
        <v>2516</v>
      </c>
      <c r="D5092">
        <v>-1929.74</v>
      </c>
    </row>
    <row r="5093" spans="1:4" x14ac:dyDescent="0.25">
      <c r="A5093" s="4">
        <v>44609</v>
      </c>
      <c r="B5093" t="s">
        <v>12</v>
      </c>
      <c r="C5093" t="s">
        <v>2517</v>
      </c>
      <c r="D5093">
        <v>-59.59</v>
      </c>
    </row>
    <row r="5094" spans="1:4" x14ac:dyDescent="0.25">
      <c r="A5094" s="4">
        <v>44609</v>
      </c>
      <c r="B5094" t="s">
        <v>12</v>
      </c>
      <c r="C5094" t="s">
        <v>2540</v>
      </c>
      <c r="D5094">
        <v>-6.14</v>
      </c>
    </row>
    <row r="5095" spans="1:4" x14ac:dyDescent="0.25">
      <c r="A5095" s="4">
        <v>44609</v>
      </c>
      <c r="B5095" t="s">
        <v>12</v>
      </c>
      <c r="C5095" t="s">
        <v>2518</v>
      </c>
      <c r="D5095">
        <v>-1320.35</v>
      </c>
    </row>
    <row r="5096" spans="1:4" x14ac:dyDescent="0.25">
      <c r="A5096" s="4">
        <v>44609</v>
      </c>
      <c r="B5096" t="s">
        <v>12</v>
      </c>
      <c r="C5096" t="s">
        <v>2519</v>
      </c>
      <c r="D5096">
        <v>-53.62</v>
      </c>
    </row>
    <row r="5097" spans="1:4" x14ac:dyDescent="0.25">
      <c r="A5097" s="4">
        <v>44609</v>
      </c>
      <c r="B5097" t="s">
        <v>12</v>
      </c>
      <c r="C5097" t="s">
        <v>2506</v>
      </c>
      <c r="D5097">
        <v>-2831.75</v>
      </c>
    </row>
    <row r="5098" spans="1:4" x14ac:dyDescent="0.25">
      <c r="A5098" s="4">
        <v>44609</v>
      </c>
      <c r="B5098" t="s">
        <v>12</v>
      </c>
      <c r="C5098" t="s">
        <v>838</v>
      </c>
      <c r="D5098">
        <v>-422.78</v>
      </c>
    </row>
    <row r="5099" spans="1:4" x14ac:dyDescent="0.25">
      <c r="A5099" s="4">
        <v>44609</v>
      </c>
      <c r="B5099" t="s">
        <v>12</v>
      </c>
      <c r="C5099" t="s">
        <v>2520</v>
      </c>
      <c r="D5099">
        <v>-273.68</v>
      </c>
    </row>
    <row r="5100" spans="1:4" x14ac:dyDescent="0.25">
      <c r="A5100" s="4">
        <v>44609</v>
      </c>
      <c r="B5100" t="s">
        <v>12</v>
      </c>
      <c r="C5100" t="s">
        <v>2437</v>
      </c>
      <c r="D5100">
        <v>-5980</v>
      </c>
    </row>
    <row r="5101" spans="1:4" x14ac:dyDescent="0.25">
      <c r="A5101" s="4">
        <v>44609</v>
      </c>
      <c r="B5101" t="s">
        <v>12</v>
      </c>
      <c r="C5101" t="s">
        <v>2536</v>
      </c>
      <c r="D5101">
        <v>451.41</v>
      </c>
    </row>
    <row r="5102" spans="1:4" x14ac:dyDescent="0.25">
      <c r="A5102" s="4">
        <v>44609</v>
      </c>
      <c r="B5102" t="s">
        <v>12</v>
      </c>
      <c r="C5102" t="s">
        <v>2522</v>
      </c>
      <c r="D5102">
        <v>7867.32</v>
      </c>
    </row>
    <row r="5103" spans="1:4" x14ac:dyDescent="0.25">
      <c r="A5103" s="4">
        <v>44609</v>
      </c>
      <c r="B5103" t="s">
        <v>12</v>
      </c>
      <c r="C5103" t="s">
        <v>2021</v>
      </c>
      <c r="D5103">
        <v>-72.459999999999994</v>
      </c>
    </row>
    <row r="5104" spans="1:4" x14ac:dyDescent="0.25">
      <c r="A5104" s="4">
        <v>44609</v>
      </c>
      <c r="B5104" t="s">
        <v>12</v>
      </c>
      <c r="C5104" t="s">
        <v>19</v>
      </c>
      <c r="D5104">
        <v>-966.03</v>
      </c>
    </row>
    <row r="5105" spans="1:4" x14ac:dyDescent="0.25">
      <c r="A5105" s="4">
        <v>44609</v>
      </c>
      <c r="B5105" t="s">
        <v>12</v>
      </c>
      <c r="C5105" t="s">
        <v>20</v>
      </c>
      <c r="D5105">
        <v>-48301.34</v>
      </c>
    </row>
    <row r="5106" spans="1:4" x14ac:dyDescent="0.25">
      <c r="A5106" s="4">
        <v>44609</v>
      </c>
      <c r="B5106" t="s">
        <v>12</v>
      </c>
      <c r="C5106" t="s">
        <v>21</v>
      </c>
      <c r="D5106">
        <v>-1376.59</v>
      </c>
    </row>
    <row r="5107" spans="1:4" x14ac:dyDescent="0.25">
      <c r="A5107" s="4">
        <v>44610</v>
      </c>
      <c r="B5107" t="s">
        <v>12</v>
      </c>
      <c r="C5107" t="s">
        <v>2551</v>
      </c>
      <c r="D5107">
        <v>-0.01</v>
      </c>
    </row>
    <row r="5108" spans="1:4" x14ac:dyDescent="0.25">
      <c r="A5108" s="4">
        <v>44610</v>
      </c>
      <c r="B5108" t="s">
        <v>12</v>
      </c>
      <c r="C5108" t="s">
        <v>23</v>
      </c>
      <c r="D5108">
        <v>-87213.22</v>
      </c>
    </row>
    <row r="5109" spans="1:4" x14ac:dyDescent="0.25">
      <c r="A5109" s="4">
        <v>44610</v>
      </c>
      <c r="B5109" t="s">
        <v>12</v>
      </c>
      <c r="C5109" t="s">
        <v>15</v>
      </c>
      <c r="D5109">
        <v>-100582.93</v>
      </c>
    </row>
    <row r="5110" spans="1:4" x14ac:dyDescent="0.25">
      <c r="A5110" s="4">
        <v>44610</v>
      </c>
      <c r="B5110" t="s">
        <v>12</v>
      </c>
      <c r="C5110" t="s">
        <v>2516</v>
      </c>
      <c r="D5110">
        <v>-1929.74</v>
      </c>
    </row>
    <row r="5111" spans="1:4" x14ac:dyDescent="0.25">
      <c r="A5111" s="4">
        <v>44610</v>
      </c>
      <c r="B5111" t="s">
        <v>12</v>
      </c>
      <c r="C5111" t="s">
        <v>2517</v>
      </c>
      <c r="D5111">
        <v>-59.59</v>
      </c>
    </row>
    <row r="5112" spans="1:4" x14ac:dyDescent="0.25">
      <c r="A5112" s="4">
        <v>44610</v>
      </c>
      <c r="B5112" t="s">
        <v>12</v>
      </c>
      <c r="C5112" t="s">
        <v>2540</v>
      </c>
      <c r="D5112">
        <v>-6.75</v>
      </c>
    </row>
    <row r="5113" spans="1:4" x14ac:dyDescent="0.25">
      <c r="A5113" s="4">
        <v>44610</v>
      </c>
      <c r="B5113" t="s">
        <v>12</v>
      </c>
      <c r="C5113" t="s">
        <v>2518</v>
      </c>
      <c r="D5113">
        <v>-1421.91</v>
      </c>
    </row>
    <row r="5114" spans="1:4" x14ac:dyDescent="0.25">
      <c r="A5114" s="4">
        <v>44610</v>
      </c>
      <c r="B5114" t="s">
        <v>12</v>
      </c>
      <c r="C5114" t="s">
        <v>2519</v>
      </c>
      <c r="D5114">
        <v>-57.75</v>
      </c>
    </row>
    <row r="5115" spans="1:4" x14ac:dyDescent="0.25">
      <c r="A5115" s="4">
        <v>44610</v>
      </c>
      <c r="B5115" t="s">
        <v>12</v>
      </c>
      <c r="C5115" t="s">
        <v>2506</v>
      </c>
      <c r="D5115">
        <v>-2915.03</v>
      </c>
    </row>
    <row r="5116" spans="1:4" x14ac:dyDescent="0.25">
      <c r="A5116" s="4">
        <v>44610</v>
      </c>
      <c r="B5116" t="s">
        <v>12</v>
      </c>
      <c r="C5116" t="s">
        <v>838</v>
      </c>
      <c r="D5116">
        <v>-422.78</v>
      </c>
    </row>
    <row r="5117" spans="1:4" x14ac:dyDescent="0.25">
      <c r="A5117" s="4">
        <v>44610</v>
      </c>
      <c r="B5117" t="s">
        <v>12</v>
      </c>
      <c r="C5117" t="s">
        <v>2520</v>
      </c>
      <c r="D5117">
        <v>-294.73</v>
      </c>
    </row>
    <row r="5118" spans="1:4" x14ac:dyDescent="0.25">
      <c r="A5118" s="4">
        <v>44610</v>
      </c>
      <c r="B5118" t="s">
        <v>12</v>
      </c>
      <c r="C5118" t="s">
        <v>2437</v>
      </c>
      <c r="D5118">
        <v>-5980</v>
      </c>
    </row>
    <row r="5119" spans="1:4" x14ac:dyDescent="0.25">
      <c r="A5119" s="4">
        <v>44610</v>
      </c>
      <c r="B5119" t="s">
        <v>12</v>
      </c>
      <c r="C5119" t="s">
        <v>2536</v>
      </c>
      <c r="D5119">
        <v>435.29</v>
      </c>
    </row>
    <row r="5120" spans="1:4" x14ac:dyDescent="0.25">
      <c r="A5120" s="4">
        <v>44610</v>
      </c>
      <c r="B5120" t="s">
        <v>12</v>
      </c>
      <c r="C5120" t="s">
        <v>2522</v>
      </c>
      <c r="D5120">
        <v>7867.32</v>
      </c>
    </row>
    <row r="5121" spans="1:4" x14ac:dyDescent="0.25">
      <c r="A5121" s="4">
        <v>44610</v>
      </c>
      <c r="B5121" t="s">
        <v>12</v>
      </c>
      <c r="C5121" t="s">
        <v>2021</v>
      </c>
      <c r="D5121">
        <v>-78.06</v>
      </c>
    </row>
    <row r="5122" spans="1:4" x14ac:dyDescent="0.25">
      <c r="A5122" s="4">
        <v>44610</v>
      </c>
      <c r="B5122" t="s">
        <v>12</v>
      </c>
      <c r="C5122" t="s">
        <v>19</v>
      </c>
      <c r="D5122">
        <v>-1040.74</v>
      </c>
    </row>
    <row r="5123" spans="1:4" x14ac:dyDescent="0.25">
      <c r="A5123" s="4">
        <v>44610</v>
      </c>
      <c r="B5123" t="s">
        <v>12</v>
      </c>
      <c r="C5123" t="s">
        <v>20</v>
      </c>
      <c r="D5123">
        <v>-52036.62</v>
      </c>
    </row>
    <row r="5124" spans="1:4" x14ac:dyDescent="0.25">
      <c r="A5124" s="4">
        <v>44610</v>
      </c>
      <c r="B5124" t="s">
        <v>12</v>
      </c>
      <c r="C5124" t="s">
        <v>21</v>
      </c>
      <c r="D5124">
        <v>-1483.05</v>
      </c>
    </row>
    <row r="5125" spans="1:4" x14ac:dyDescent="0.25">
      <c r="A5125" s="4">
        <v>44613</v>
      </c>
      <c r="B5125" t="s">
        <v>12</v>
      </c>
      <c r="C5125" t="s">
        <v>2551</v>
      </c>
      <c r="D5125">
        <v>-0.01</v>
      </c>
    </row>
    <row r="5126" spans="1:4" x14ac:dyDescent="0.25">
      <c r="A5126" s="4">
        <v>44613</v>
      </c>
      <c r="B5126" t="s">
        <v>12</v>
      </c>
      <c r="C5126" t="s">
        <v>2552</v>
      </c>
      <c r="D5126">
        <v>-0.01</v>
      </c>
    </row>
    <row r="5127" spans="1:4" x14ac:dyDescent="0.25">
      <c r="A5127" s="4">
        <v>44613</v>
      </c>
      <c r="B5127" t="s">
        <v>12</v>
      </c>
      <c r="C5127" t="s">
        <v>23</v>
      </c>
      <c r="D5127">
        <v>-100582.93</v>
      </c>
    </row>
    <row r="5128" spans="1:4" x14ac:dyDescent="0.25">
      <c r="A5128" s="4">
        <v>44613</v>
      </c>
      <c r="B5128" t="s">
        <v>12</v>
      </c>
      <c r="C5128" t="s">
        <v>2517</v>
      </c>
      <c r="D5128">
        <v>-59.59</v>
      </c>
    </row>
    <row r="5129" spans="1:4" x14ac:dyDescent="0.25">
      <c r="A5129" s="4">
        <v>44613</v>
      </c>
      <c r="B5129" t="s">
        <v>12</v>
      </c>
      <c r="C5129" t="s">
        <v>2540</v>
      </c>
      <c r="D5129">
        <v>-7.37</v>
      </c>
    </row>
    <row r="5130" spans="1:4" x14ac:dyDescent="0.25">
      <c r="A5130" s="4">
        <v>44613</v>
      </c>
      <c r="B5130" t="s">
        <v>12</v>
      </c>
      <c r="C5130" t="s">
        <v>2518</v>
      </c>
      <c r="D5130">
        <v>-1523.48</v>
      </c>
    </row>
    <row r="5131" spans="1:4" x14ac:dyDescent="0.25">
      <c r="A5131" s="4">
        <v>44613</v>
      </c>
      <c r="B5131" t="s">
        <v>12</v>
      </c>
      <c r="C5131" t="s">
        <v>2519</v>
      </c>
      <c r="D5131">
        <v>-61.87</v>
      </c>
    </row>
    <row r="5132" spans="1:4" x14ac:dyDescent="0.25">
      <c r="A5132" s="4">
        <v>44613</v>
      </c>
      <c r="B5132" t="s">
        <v>12</v>
      </c>
      <c r="C5132" t="s">
        <v>2506</v>
      </c>
      <c r="D5132">
        <v>-2998.32</v>
      </c>
    </row>
    <row r="5133" spans="1:4" x14ac:dyDescent="0.25">
      <c r="A5133" s="4">
        <v>44613</v>
      </c>
      <c r="B5133" t="s">
        <v>12</v>
      </c>
      <c r="C5133" t="s">
        <v>838</v>
      </c>
      <c r="D5133">
        <v>-422.78</v>
      </c>
    </row>
    <row r="5134" spans="1:4" x14ac:dyDescent="0.25">
      <c r="A5134" s="4">
        <v>44613</v>
      </c>
      <c r="B5134" t="s">
        <v>12</v>
      </c>
      <c r="C5134" t="s">
        <v>2520</v>
      </c>
      <c r="D5134">
        <v>-315.77999999999997</v>
      </c>
    </row>
    <row r="5135" spans="1:4" x14ac:dyDescent="0.25">
      <c r="A5135" s="4">
        <v>44613</v>
      </c>
      <c r="B5135" t="s">
        <v>12</v>
      </c>
      <c r="C5135" t="s">
        <v>2437</v>
      </c>
      <c r="D5135">
        <v>-5980</v>
      </c>
    </row>
    <row r="5136" spans="1:4" x14ac:dyDescent="0.25">
      <c r="A5136" s="4">
        <v>44613</v>
      </c>
      <c r="B5136" t="s">
        <v>12</v>
      </c>
      <c r="C5136" t="s">
        <v>2536</v>
      </c>
      <c r="D5136">
        <v>419.17</v>
      </c>
    </row>
    <row r="5137" spans="1:4" x14ac:dyDescent="0.25">
      <c r="A5137" s="4">
        <v>44613</v>
      </c>
      <c r="B5137" t="s">
        <v>12</v>
      </c>
      <c r="C5137" t="s">
        <v>2553</v>
      </c>
      <c r="D5137">
        <v>34703.370000000003</v>
      </c>
    </row>
    <row r="5138" spans="1:4" x14ac:dyDescent="0.25">
      <c r="A5138" s="4">
        <v>44613</v>
      </c>
      <c r="B5138" t="s">
        <v>12</v>
      </c>
      <c r="C5138" t="s">
        <v>2021</v>
      </c>
      <c r="D5138">
        <v>-83.67</v>
      </c>
    </row>
    <row r="5139" spans="1:4" x14ac:dyDescent="0.25">
      <c r="A5139" s="4">
        <v>44613</v>
      </c>
      <c r="B5139" t="s">
        <v>12</v>
      </c>
      <c r="C5139" t="s">
        <v>19</v>
      </c>
      <c r="D5139">
        <v>-1115.52</v>
      </c>
    </row>
    <row r="5140" spans="1:4" x14ac:dyDescent="0.25">
      <c r="A5140" s="4">
        <v>44613</v>
      </c>
      <c r="B5140" t="s">
        <v>12</v>
      </c>
      <c r="C5140" t="s">
        <v>20</v>
      </c>
      <c r="D5140">
        <v>-55775.46</v>
      </c>
    </row>
    <row r="5141" spans="1:4" x14ac:dyDescent="0.25">
      <c r="A5141" s="4">
        <v>44613</v>
      </c>
      <c r="B5141" t="s">
        <v>12</v>
      </c>
      <c r="C5141" t="s">
        <v>21</v>
      </c>
      <c r="D5141">
        <v>-1589.61</v>
      </c>
    </row>
    <row r="5142" spans="1:4" x14ac:dyDescent="0.25">
      <c r="A5142" s="4">
        <v>44613</v>
      </c>
      <c r="B5142" t="s">
        <v>12</v>
      </c>
      <c r="C5142" t="s">
        <v>2227</v>
      </c>
      <c r="D5142">
        <v>1425786.75</v>
      </c>
    </row>
    <row r="5143" spans="1:4" x14ac:dyDescent="0.25">
      <c r="A5143" s="4">
        <v>44614</v>
      </c>
      <c r="B5143" t="s">
        <v>12</v>
      </c>
      <c r="C5143" t="s">
        <v>2552</v>
      </c>
      <c r="D5143">
        <v>-0.01</v>
      </c>
    </row>
    <row r="5144" spans="1:4" x14ac:dyDescent="0.25">
      <c r="A5144" s="4">
        <v>44614</v>
      </c>
      <c r="B5144" t="s">
        <v>12</v>
      </c>
      <c r="C5144" t="s">
        <v>2517</v>
      </c>
      <c r="D5144">
        <v>-59.59</v>
      </c>
    </row>
    <row r="5145" spans="1:4" x14ac:dyDescent="0.25">
      <c r="A5145" s="4">
        <v>44614</v>
      </c>
      <c r="B5145" t="s">
        <v>12</v>
      </c>
      <c r="C5145" t="s">
        <v>2540</v>
      </c>
      <c r="D5145">
        <v>-7.98</v>
      </c>
    </row>
    <row r="5146" spans="1:4" x14ac:dyDescent="0.25">
      <c r="A5146" s="4">
        <v>44614</v>
      </c>
      <c r="B5146" t="s">
        <v>12</v>
      </c>
      <c r="C5146" t="s">
        <v>2518</v>
      </c>
      <c r="D5146">
        <v>-1625.04</v>
      </c>
    </row>
    <row r="5147" spans="1:4" x14ac:dyDescent="0.25">
      <c r="A5147" s="4">
        <v>44614</v>
      </c>
      <c r="B5147" t="s">
        <v>12</v>
      </c>
      <c r="C5147" t="s">
        <v>2519</v>
      </c>
      <c r="D5147">
        <v>-66</v>
      </c>
    </row>
    <row r="5148" spans="1:4" x14ac:dyDescent="0.25">
      <c r="A5148" s="4">
        <v>44614</v>
      </c>
      <c r="B5148" t="s">
        <v>12</v>
      </c>
      <c r="C5148" t="s">
        <v>2506</v>
      </c>
      <c r="D5148">
        <v>-3081.61</v>
      </c>
    </row>
    <row r="5149" spans="1:4" x14ac:dyDescent="0.25">
      <c r="A5149" s="4">
        <v>44614</v>
      </c>
      <c r="B5149" t="s">
        <v>12</v>
      </c>
      <c r="C5149" t="s">
        <v>838</v>
      </c>
      <c r="D5149">
        <v>-422.78</v>
      </c>
    </row>
    <row r="5150" spans="1:4" x14ac:dyDescent="0.25">
      <c r="A5150" s="4">
        <v>44614</v>
      </c>
      <c r="B5150" t="s">
        <v>12</v>
      </c>
      <c r="C5150" t="s">
        <v>2520</v>
      </c>
      <c r="D5150">
        <v>-336.83</v>
      </c>
    </row>
    <row r="5151" spans="1:4" x14ac:dyDescent="0.25">
      <c r="A5151" s="4">
        <v>44614</v>
      </c>
      <c r="B5151" t="s">
        <v>12</v>
      </c>
      <c r="C5151" t="s">
        <v>2437</v>
      </c>
      <c r="D5151">
        <v>-5980</v>
      </c>
    </row>
    <row r="5152" spans="1:4" x14ac:dyDescent="0.25">
      <c r="A5152" s="4">
        <v>44614</v>
      </c>
      <c r="B5152" t="s">
        <v>12</v>
      </c>
      <c r="C5152" t="s">
        <v>2536</v>
      </c>
      <c r="D5152">
        <v>403.05</v>
      </c>
    </row>
    <row r="5153" spans="1:4" x14ac:dyDescent="0.25">
      <c r="A5153" s="4">
        <v>44614</v>
      </c>
      <c r="B5153" t="s">
        <v>12</v>
      </c>
      <c r="C5153" t="s">
        <v>2553</v>
      </c>
      <c r="D5153">
        <v>34703.370000000003</v>
      </c>
    </row>
    <row r="5154" spans="1:4" x14ac:dyDescent="0.25">
      <c r="A5154" s="4">
        <v>44614</v>
      </c>
      <c r="B5154" t="s">
        <v>12</v>
      </c>
      <c r="C5154" t="s">
        <v>2021</v>
      </c>
      <c r="D5154">
        <v>-89.26</v>
      </c>
    </row>
    <row r="5155" spans="1:4" x14ac:dyDescent="0.25">
      <c r="A5155" s="4">
        <v>44614</v>
      </c>
      <c r="B5155" t="s">
        <v>12</v>
      </c>
      <c r="C5155" t="s">
        <v>19</v>
      </c>
      <c r="D5155">
        <v>-1190.02</v>
      </c>
    </row>
    <row r="5156" spans="1:4" x14ac:dyDescent="0.25">
      <c r="A5156" s="4">
        <v>44614</v>
      </c>
      <c r="B5156" t="s">
        <v>12</v>
      </c>
      <c r="C5156" t="s">
        <v>20</v>
      </c>
      <c r="D5156">
        <v>-59500.480000000003</v>
      </c>
    </row>
    <row r="5157" spans="1:4" x14ac:dyDescent="0.25">
      <c r="A5157" s="4">
        <v>44614</v>
      </c>
      <c r="B5157" t="s">
        <v>12</v>
      </c>
      <c r="C5157" t="s">
        <v>21</v>
      </c>
      <c r="D5157">
        <v>-1695.77</v>
      </c>
    </row>
    <row r="5158" spans="1:4" x14ac:dyDescent="0.25">
      <c r="A5158" s="4">
        <v>44614</v>
      </c>
      <c r="B5158" t="s">
        <v>12</v>
      </c>
      <c r="C5158" t="s">
        <v>2228</v>
      </c>
      <c r="D5158">
        <v>1425786.75</v>
      </c>
    </row>
    <row r="5159" spans="1:4" x14ac:dyDescent="0.25">
      <c r="A5159" s="4">
        <v>44614</v>
      </c>
      <c r="B5159" t="s">
        <v>12</v>
      </c>
      <c r="C5159" t="s">
        <v>2227</v>
      </c>
      <c r="D5159">
        <v>1118450.6299999999</v>
      </c>
    </row>
    <row r="5160" spans="1:4" x14ac:dyDescent="0.25">
      <c r="A5160" s="4">
        <v>44615</v>
      </c>
      <c r="B5160" t="s">
        <v>12</v>
      </c>
      <c r="C5160" t="s">
        <v>836</v>
      </c>
      <c r="D5160">
        <v>26.02</v>
      </c>
    </row>
    <row r="5161" spans="1:4" x14ac:dyDescent="0.25">
      <c r="A5161" s="4">
        <v>44615</v>
      </c>
      <c r="B5161" t="s">
        <v>12</v>
      </c>
      <c r="C5161" t="s">
        <v>2517</v>
      </c>
      <c r="D5161">
        <v>-116.43</v>
      </c>
    </row>
    <row r="5162" spans="1:4" x14ac:dyDescent="0.25">
      <c r="A5162" s="4">
        <v>44615</v>
      </c>
      <c r="B5162" t="s">
        <v>12</v>
      </c>
      <c r="C5162" t="s">
        <v>2540</v>
      </c>
      <c r="D5162">
        <v>-8.59</v>
      </c>
    </row>
    <row r="5163" spans="1:4" x14ac:dyDescent="0.25">
      <c r="A5163" s="4">
        <v>44615</v>
      </c>
      <c r="B5163" t="s">
        <v>12</v>
      </c>
      <c r="C5163" t="s">
        <v>2518</v>
      </c>
      <c r="D5163">
        <v>-1726.61</v>
      </c>
    </row>
    <row r="5164" spans="1:4" x14ac:dyDescent="0.25">
      <c r="A5164" s="4">
        <v>44615</v>
      </c>
      <c r="B5164" t="s">
        <v>12</v>
      </c>
      <c r="C5164" t="s">
        <v>2519</v>
      </c>
      <c r="D5164">
        <v>-70.12</v>
      </c>
    </row>
    <row r="5165" spans="1:4" x14ac:dyDescent="0.25">
      <c r="A5165" s="4">
        <v>44615</v>
      </c>
      <c r="B5165" t="s">
        <v>12</v>
      </c>
      <c r="C5165" t="s">
        <v>2506</v>
      </c>
      <c r="D5165">
        <v>-3164.89</v>
      </c>
    </row>
    <row r="5166" spans="1:4" x14ac:dyDescent="0.25">
      <c r="A5166" s="4">
        <v>44615</v>
      </c>
      <c r="B5166" t="s">
        <v>12</v>
      </c>
      <c r="C5166" t="s">
        <v>838</v>
      </c>
      <c r="D5166">
        <v>-422.78</v>
      </c>
    </row>
    <row r="5167" spans="1:4" x14ac:dyDescent="0.25">
      <c r="A5167" s="4">
        <v>44615</v>
      </c>
      <c r="B5167" t="s">
        <v>12</v>
      </c>
      <c r="C5167" t="s">
        <v>2520</v>
      </c>
      <c r="D5167">
        <v>-357.89</v>
      </c>
    </row>
    <row r="5168" spans="1:4" x14ac:dyDescent="0.25">
      <c r="A5168" s="4">
        <v>44615</v>
      </c>
      <c r="B5168" t="s">
        <v>12</v>
      </c>
      <c r="C5168" t="s">
        <v>2437</v>
      </c>
      <c r="D5168">
        <v>-5980</v>
      </c>
    </row>
    <row r="5169" spans="1:4" x14ac:dyDescent="0.25">
      <c r="A5169" s="4">
        <v>44615</v>
      </c>
      <c r="B5169" t="s">
        <v>12</v>
      </c>
      <c r="C5169" t="s">
        <v>2536</v>
      </c>
      <c r="D5169">
        <v>386.93</v>
      </c>
    </row>
    <row r="5170" spans="1:4" x14ac:dyDescent="0.25">
      <c r="A5170" s="4">
        <v>44615</v>
      </c>
      <c r="B5170" t="s">
        <v>12</v>
      </c>
      <c r="C5170" t="s">
        <v>2553</v>
      </c>
      <c r="D5170">
        <v>34703.370000000003</v>
      </c>
    </row>
    <row r="5171" spans="1:4" x14ac:dyDescent="0.25">
      <c r="A5171" s="4">
        <v>44615</v>
      </c>
      <c r="B5171" t="s">
        <v>12</v>
      </c>
      <c r="C5171" t="s">
        <v>2021</v>
      </c>
      <c r="D5171">
        <v>-94.83</v>
      </c>
    </row>
    <row r="5172" spans="1:4" x14ac:dyDescent="0.25">
      <c r="A5172" s="4">
        <v>44615</v>
      </c>
      <c r="B5172" t="s">
        <v>12</v>
      </c>
      <c r="C5172" t="s">
        <v>19</v>
      </c>
      <c r="D5172">
        <v>-1264.31</v>
      </c>
    </row>
    <row r="5173" spans="1:4" x14ac:dyDescent="0.25">
      <c r="A5173" s="4">
        <v>44615</v>
      </c>
      <c r="B5173" t="s">
        <v>12</v>
      </c>
      <c r="C5173" t="s">
        <v>20</v>
      </c>
      <c r="D5173">
        <v>-63215.09</v>
      </c>
    </row>
    <row r="5174" spans="1:4" x14ac:dyDescent="0.25">
      <c r="A5174" s="4">
        <v>44615</v>
      </c>
      <c r="B5174" t="s">
        <v>12</v>
      </c>
      <c r="C5174" t="s">
        <v>21</v>
      </c>
      <c r="D5174">
        <v>-1801.64</v>
      </c>
    </row>
    <row r="5175" spans="1:4" x14ac:dyDescent="0.25">
      <c r="A5175" s="4">
        <v>44615</v>
      </c>
      <c r="B5175" t="s">
        <v>12</v>
      </c>
      <c r="C5175" t="s">
        <v>2228</v>
      </c>
      <c r="D5175">
        <v>1118450.6299999999</v>
      </c>
    </row>
    <row r="5176" spans="1:4" x14ac:dyDescent="0.25">
      <c r="A5176" s="4">
        <v>44615</v>
      </c>
      <c r="B5176" t="s">
        <v>12</v>
      </c>
      <c r="C5176" t="s">
        <v>2227</v>
      </c>
      <c r="D5176">
        <v>1299695.22</v>
      </c>
    </row>
    <row r="5177" spans="1:4" x14ac:dyDescent="0.25">
      <c r="A5177" s="4">
        <v>44616</v>
      </c>
      <c r="B5177" t="s">
        <v>12</v>
      </c>
      <c r="C5177" t="s">
        <v>2554</v>
      </c>
      <c r="D5177">
        <v>0.01</v>
      </c>
    </row>
    <row r="5178" spans="1:4" x14ac:dyDescent="0.25">
      <c r="A5178" s="4">
        <v>44616</v>
      </c>
      <c r="B5178" t="s">
        <v>12</v>
      </c>
      <c r="C5178" t="s">
        <v>836</v>
      </c>
      <c r="D5178">
        <v>26.02</v>
      </c>
    </row>
    <row r="5179" spans="1:4" x14ac:dyDescent="0.25">
      <c r="A5179" s="4">
        <v>44616</v>
      </c>
      <c r="B5179" t="s">
        <v>12</v>
      </c>
      <c r="C5179" t="s">
        <v>2517</v>
      </c>
      <c r="D5179">
        <v>-116.43</v>
      </c>
    </row>
    <row r="5180" spans="1:4" x14ac:dyDescent="0.25">
      <c r="A5180" s="4">
        <v>44616</v>
      </c>
      <c r="B5180" t="s">
        <v>12</v>
      </c>
      <c r="C5180" t="s">
        <v>2540</v>
      </c>
      <c r="D5180">
        <v>-9.2100000000000009</v>
      </c>
    </row>
    <row r="5181" spans="1:4" x14ac:dyDescent="0.25">
      <c r="A5181" s="4">
        <v>44616</v>
      </c>
      <c r="B5181" t="s">
        <v>12</v>
      </c>
      <c r="C5181" t="s">
        <v>2518</v>
      </c>
      <c r="D5181">
        <v>-1828.17</v>
      </c>
    </row>
    <row r="5182" spans="1:4" x14ac:dyDescent="0.25">
      <c r="A5182" s="4">
        <v>44616</v>
      </c>
      <c r="B5182" t="s">
        <v>12</v>
      </c>
      <c r="C5182" t="s">
        <v>2519</v>
      </c>
      <c r="D5182">
        <v>-74.25</v>
      </c>
    </row>
    <row r="5183" spans="1:4" x14ac:dyDescent="0.25">
      <c r="A5183" s="4">
        <v>44616</v>
      </c>
      <c r="B5183" t="s">
        <v>12</v>
      </c>
      <c r="C5183" t="s">
        <v>2506</v>
      </c>
      <c r="D5183">
        <v>-3248.18</v>
      </c>
    </row>
    <row r="5184" spans="1:4" x14ac:dyDescent="0.25">
      <c r="A5184" s="4">
        <v>44616</v>
      </c>
      <c r="B5184" t="s">
        <v>12</v>
      </c>
      <c r="C5184" t="s">
        <v>838</v>
      </c>
      <c r="D5184">
        <v>-422.78</v>
      </c>
    </row>
    <row r="5185" spans="1:4" x14ac:dyDescent="0.25">
      <c r="A5185" s="4">
        <v>44616</v>
      </c>
      <c r="B5185" t="s">
        <v>12</v>
      </c>
      <c r="C5185" t="s">
        <v>2520</v>
      </c>
      <c r="D5185">
        <v>-378.94</v>
      </c>
    </row>
    <row r="5186" spans="1:4" x14ac:dyDescent="0.25">
      <c r="A5186" s="4">
        <v>44616</v>
      </c>
      <c r="B5186" t="s">
        <v>12</v>
      </c>
      <c r="C5186" t="s">
        <v>2437</v>
      </c>
      <c r="D5186">
        <v>-5980</v>
      </c>
    </row>
    <row r="5187" spans="1:4" x14ac:dyDescent="0.25">
      <c r="A5187" s="4">
        <v>44616</v>
      </c>
      <c r="B5187" t="s">
        <v>12</v>
      </c>
      <c r="C5187" t="s">
        <v>2536</v>
      </c>
      <c r="D5187">
        <v>370.8</v>
      </c>
    </row>
    <row r="5188" spans="1:4" x14ac:dyDescent="0.25">
      <c r="A5188" s="4">
        <v>44616</v>
      </c>
      <c r="B5188" t="s">
        <v>12</v>
      </c>
      <c r="C5188" t="s">
        <v>2553</v>
      </c>
      <c r="D5188">
        <v>34703.370000000003</v>
      </c>
    </row>
    <row r="5189" spans="1:4" x14ac:dyDescent="0.25">
      <c r="A5189" s="4">
        <v>44616</v>
      </c>
      <c r="B5189" t="s">
        <v>12</v>
      </c>
      <c r="C5189" t="s">
        <v>2021</v>
      </c>
      <c r="D5189">
        <v>-100.41</v>
      </c>
    </row>
    <row r="5190" spans="1:4" x14ac:dyDescent="0.25">
      <c r="A5190" s="4">
        <v>44616</v>
      </c>
      <c r="B5190" t="s">
        <v>12</v>
      </c>
      <c r="C5190" t="s">
        <v>19</v>
      </c>
      <c r="D5190">
        <v>-1338.68</v>
      </c>
    </row>
    <row r="5191" spans="1:4" x14ac:dyDescent="0.25">
      <c r="A5191" s="4">
        <v>44616</v>
      </c>
      <c r="B5191" t="s">
        <v>12</v>
      </c>
      <c r="C5191" t="s">
        <v>20</v>
      </c>
      <c r="D5191">
        <v>-66933.63</v>
      </c>
    </row>
    <row r="5192" spans="1:4" x14ac:dyDescent="0.25">
      <c r="A5192" s="4">
        <v>44616</v>
      </c>
      <c r="B5192" t="s">
        <v>12</v>
      </c>
      <c r="C5192" t="s">
        <v>21</v>
      </c>
      <c r="D5192">
        <v>-1907.62</v>
      </c>
    </row>
    <row r="5193" spans="1:4" x14ac:dyDescent="0.25">
      <c r="A5193" s="4">
        <v>44616</v>
      </c>
      <c r="B5193" t="s">
        <v>12</v>
      </c>
      <c r="C5193" t="s">
        <v>2228</v>
      </c>
      <c r="D5193">
        <v>1299695.22</v>
      </c>
    </row>
    <row r="5194" spans="1:4" x14ac:dyDescent="0.25">
      <c r="A5194" s="4">
        <v>44616</v>
      </c>
      <c r="B5194" t="s">
        <v>12</v>
      </c>
      <c r="C5194" t="s">
        <v>2227</v>
      </c>
      <c r="D5194">
        <v>867567.03</v>
      </c>
    </row>
    <row r="5195" spans="1:4" x14ac:dyDescent="0.25">
      <c r="A5195" s="4">
        <v>44617</v>
      </c>
      <c r="B5195" t="s">
        <v>12</v>
      </c>
      <c r="C5195" t="s">
        <v>2554</v>
      </c>
      <c r="D5195">
        <v>0.01</v>
      </c>
    </row>
    <row r="5196" spans="1:4" x14ac:dyDescent="0.25">
      <c r="A5196" s="4">
        <v>44617</v>
      </c>
      <c r="B5196" t="s">
        <v>12</v>
      </c>
      <c r="C5196" t="s">
        <v>2555</v>
      </c>
      <c r="D5196">
        <v>0.53</v>
      </c>
    </row>
    <row r="5197" spans="1:4" x14ac:dyDescent="0.25">
      <c r="A5197" s="4">
        <v>44617</v>
      </c>
      <c r="B5197" t="s">
        <v>12</v>
      </c>
      <c r="C5197" t="s">
        <v>2540</v>
      </c>
      <c r="D5197">
        <v>-9.82</v>
      </c>
    </row>
    <row r="5198" spans="1:4" x14ac:dyDescent="0.25">
      <c r="A5198" s="4">
        <v>44617</v>
      </c>
      <c r="B5198" t="s">
        <v>12</v>
      </c>
      <c r="C5198" t="s">
        <v>2518</v>
      </c>
      <c r="D5198">
        <v>-1929.74</v>
      </c>
    </row>
    <row r="5199" spans="1:4" x14ac:dyDescent="0.25">
      <c r="A5199" s="4">
        <v>44617</v>
      </c>
      <c r="B5199" t="s">
        <v>12</v>
      </c>
      <c r="C5199" t="s">
        <v>2519</v>
      </c>
      <c r="D5199">
        <v>-78.37</v>
      </c>
    </row>
    <row r="5200" spans="1:4" x14ac:dyDescent="0.25">
      <c r="A5200" s="4">
        <v>44617</v>
      </c>
      <c r="B5200" t="s">
        <v>12</v>
      </c>
      <c r="C5200" t="s">
        <v>2506</v>
      </c>
      <c r="D5200">
        <v>-3331.47</v>
      </c>
    </row>
    <row r="5201" spans="1:4" x14ac:dyDescent="0.25">
      <c r="A5201" s="4">
        <v>44617</v>
      </c>
      <c r="B5201" t="s">
        <v>12</v>
      </c>
      <c r="C5201" t="s">
        <v>2520</v>
      </c>
      <c r="D5201">
        <v>-399.99</v>
      </c>
    </row>
    <row r="5202" spans="1:4" x14ac:dyDescent="0.25">
      <c r="A5202" s="4">
        <v>44617</v>
      </c>
      <c r="B5202" t="s">
        <v>12</v>
      </c>
      <c r="C5202" t="s">
        <v>2437</v>
      </c>
      <c r="D5202">
        <v>-5980</v>
      </c>
    </row>
    <row r="5203" spans="1:4" x14ac:dyDescent="0.25">
      <c r="A5203" s="4">
        <v>44617</v>
      </c>
      <c r="B5203" t="s">
        <v>12</v>
      </c>
      <c r="C5203" t="s">
        <v>2536</v>
      </c>
      <c r="D5203">
        <v>354.68</v>
      </c>
    </row>
    <row r="5204" spans="1:4" x14ac:dyDescent="0.25">
      <c r="A5204" s="4">
        <v>44617</v>
      </c>
      <c r="B5204" t="s">
        <v>12</v>
      </c>
      <c r="C5204" t="s">
        <v>2556</v>
      </c>
      <c r="D5204">
        <v>-105.95</v>
      </c>
    </row>
    <row r="5205" spans="1:4" x14ac:dyDescent="0.25">
      <c r="A5205" s="4">
        <v>44617</v>
      </c>
      <c r="B5205" t="s">
        <v>12</v>
      </c>
      <c r="C5205" t="s">
        <v>2557</v>
      </c>
      <c r="D5205">
        <v>-1412.6</v>
      </c>
    </row>
    <row r="5206" spans="1:4" x14ac:dyDescent="0.25">
      <c r="A5206" s="4">
        <v>44617</v>
      </c>
      <c r="B5206" t="s">
        <v>12</v>
      </c>
      <c r="C5206" t="s">
        <v>2558</v>
      </c>
      <c r="D5206">
        <v>-2012.95</v>
      </c>
    </row>
    <row r="5207" spans="1:4" x14ac:dyDescent="0.25">
      <c r="A5207" s="4">
        <v>44617</v>
      </c>
      <c r="B5207" t="s">
        <v>12</v>
      </c>
      <c r="C5207" t="s">
        <v>2559</v>
      </c>
      <c r="D5207">
        <v>-70629.440000000002</v>
      </c>
    </row>
    <row r="5208" spans="1:4" x14ac:dyDescent="0.25">
      <c r="A5208" s="4">
        <v>44617</v>
      </c>
      <c r="B5208" t="s">
        <v>12</v>
      </c>
      <c r="C5208" t="s">
        <v>2228</v>
      </c>
      <c r="D5208">
        <v>867567.03</v>
      </c>
    </row>
    <row r="5209" spans="1:4" x14ac:dyDescent="0.25">
      <c r="A5209" s="4">
        <v>44617</v>
      </c>
      <c r="B5209" t="s">
        <v>12</v>
      </c>
      <c r="C5209" t="s">
        <v>2227</v>
      </c>
      <c r="D5209">
        <v>69960.25</v>
      </c>
    </row>
    <row r="5210" spans="1:4" x14ac:dyDescent="0.25">
      <c r="A5210" s="4">
        <v>44622</v>
      </c>
      <c r="B5210" t="s">
        <v>12</v>
      </c>
      <c r="C5210" t="s">
        <v>2560</v>
      </c>
      <c r="D5210">
        <v>-0.01</v>
      </c>
    </row>
    <row r="5211" spans="1:4" x14ac:dyDescent="0.25">
      <c r="A5211" s="4">
        <v>44622</v>
      </c>
      <c r="B5211" t="s">
        <v>12</v>
      </c>
      <c r="C5211" t="s">
        <v>2555</v>
      </c>
      <c r="D5211">
        <v>0.53</v>
      </c>
    </row>
    <row r="5212" spans="1:4" x14ac:dyDescent="0.25">
      <c r="A5212" s="4">
        <v>44622</v>
      </c>
      <c r="B5212" t="s">
        <v>12</v>
      </c>
      <c r="C5212" t="s">
        <v>1775</v>
      </c>
      <c r="D5212">
        <v>-78.56</v>
      </c>
    </row>
    <row r="5213" spans="1:4" x14ac:dyDescent="0.25">
      <c r="A5213" s="4">
        <v>44622</v>
      </c>
      <c r="B5213" t="s">
        <v>12</v>
      </c>
      <c r="C5213" t="s">
        <v>2561</v>
      </c>
      <c r="D5213">
        <v>-1929.74</v>
      </c>
    </row>
    <row r="5214" spans="1:4" x14ac:dyDescent="0.25">
      <c r="A5214" s="4">
        <v>44622</v>
      </c>
      <c r="B5214" t="s">
        <v>12</v>
      </c>
      <c r="C5214" t="s">
        <v>2562</v>
      </c>
      <c r="D5214">
        <v>-78.37</v>
      </c>
    </row>
    <row r="5215" spans="1:4" x14ac:dyDescent="0.25">
      <c r="A5215" s="4">
        <v>44622</v>
      </c>
      <c r="B5215" t="s">
        <v>12</v>
      </c>
      <c r="C5215" t="s">
        <v>939</v>
      </c>
      <c r="D5215">
        <v>-9.82</v>
      </c>
    </row>
    <row r="5216" spans="1:4" x14ac:dyDescent="0.25">
      <c r="A5216" s="4">
        <v>44622</v>
      </c>
      <c r="B5216" t="s">
        <v>12</v>
      </c>
      <c r="C5216" t="s">
        <v>2563</v>
      </c>
      <c r="D5216">
        <v>-4.0199999999999996</v>
      </c>
    </row>
    <row r="5217" spans="1:4" x14ac:dyDescent="0.25">
      <c r="A5217" s="4">
        <v>44622</v>
      </c>
      <c r="B5217" t="s">
        <v>12</v>
      </c>
      <c r="C5217" t="s">
        <v>2564</v>
      </c>
      <c r="D5217">
        <v>-97.14</v>
      </c>
    </row>
    <row r="5218" spans="1:4" x14ac:dyDescent="0.25">
      <c r="A5218" s="4">
        <v>44622</v>
      </c>
      <c r="B5218" t="s">
        <v>12</v>
      </c>
      <c r="C5218" t="s">
        <v>2565</v>
      </c>
      <c r="D5218">
        <v>-5.29</v>
      </c>
    </row>
    <row r="5219" spans="1:4" x14ac:dyDescent="0.25">
      <c r="A5219" s="4">
        <v>44622</v>
      </c>
      <c r="B5219" t="s">
        <v>12</v>
      </c>
      <c r="C5219" t="s">
        <v>2506</v>
      </c>
      <c r="D5219">
        <v>-3414.75</v>
      </c>
    </row>
    <row r="5220" spans="1:4" x14ac:dyDescent="0.25">
      <c r="A5220" s="4">
        <v>44622</v>
      </c>
      <c r="B5220" t="s">
        <v>12</v>
      </c>
      <c r="C5220" t="s">
        <v>838</v>
      </c>
      <c r="D5220">
        <v>-399.99</v>
      </c>
    </row>
    <row r="5221" spans="1:4" x14ac:dyDescent="0.25">
      <c r="A5221" s="4">
        <v>44622</v>
      </c>
      <c r="B5221" t="s">
        <v>12</v>
      </c>
      <c r="C5221" t="s">
        <v>2566</v>
      </c>
      <c r="D5221">
        <v>-18.03</v>
      </c>
    </row>
    <row r="5222" spans="1:4" x14ac:dyDescent="0.25">
      <c r="A5222" s="4">
        <v>44622</v>
      </c>
      <c r="B5222" t="s">
        <v>12</v>
      </c>
      <c r="C5222" t="s">
        <v>2437</v>
      </c>
      <c r="D5222">
        <v>-5980</v>
      </c>
    </row>
    <row r="5223" spans="1:4" x14ac:dyDescent="0.25">
      <c r="A5223" s="4">
        <v>44622</v>
      </c>
      <c r="B5223" t="s">
        <v>12</v>
      </c>
      <c r="C5223" t="s">
        <v>2536</v>
      </c>
      <c r="D5223">
        <v>338.56</v>
      </c>
    </row>
    <row r="5224" spans="1:4" x14ac:dyDescent="0.25">
      <c r="A5224" s="4">
        <v>44622</v>
      </c>
      <c r="B5224" t="s">
        <v>12</v>
      </c>
      <c r="C5224" t="s">
        <v>2567</v>
      </c>
      <c r="D5224">
        <v>46695.88</v>
      </c>
    </row>
    <row r="5225" spans="1:4" x14ac:dyDescent="0.25">
      <c r="A5225" s="4">
        <v>44622</v>
      </c>
      <c r="B5225" t="s">
        <v>12</v>
      </c>
      <c r="C5225" t="s">
        <v>2568</v>
      </c>
      <c r="D5225">
        <v>7867.32</v>
      </c>
    </row>
    <row r="5226" spans="1:4" x14ac:dyDescent="0.25">
      <c r="A5226" s="4">
        <v>44622</v>
      </c>
      <c r="B5226" t="s">
        <v>12</v>
      </c>
      <c r="C5226" t="s">
        <v>2569</v>
      </c>
      <c r="D5226">
        <v>16320.82</v>
      </c>
    </row>
    <row r="5227" spans="1:4" x14ac:dyDescent="0.25">
      <c r="A5227" s="4">
        <v>44622</v>
      </c>
      <c r="B5227" t="s">
        <v>12</v>
      </c>
      <c r="C5227" t="s">
        <v>2570</v>
      </c>
      <c r="D5227">
        <v>23655.24</v>
      </c>
    </row>
    <row r="5228" spans="1:4" x14ac:dyDescent="0.25">
      <c r="A5228" s="4">
        <v>44622</v>
      </c>
      <c r="B5228" t="s">
        <v>12</v>
      </c>
      <c r="C5228" t="s">
        <v>2571</v>
      </c>
      <c r="D5228">
        <v>19547.88</v>
      </c>
    </row>
    <row r="5229" spans="1:4" x14ac:dyDescent="0.25">
      <c r="A5229" s="4">
        <v>44622</v>
      </c>
      <c r="B5229" t="s">
        <v>12</v>
      </c>
      <c r="C5229" t="s">
        <v>2572</v>
      </c>
      <c r="D5229">
        <v>49342.16</v>
      </c>
    </row>
    <row r="5230" spans="1:4" x14ac:dyDescent="0.25">
      <c r="A5230" s="4">
        <v>44622</v>
      </c>
      <c r="B5230" t="s">
        <v>12</v>
      </c>
      <c r="C5230" t="s">
        <v>2573</v>
      </c>
      <c r="D5230">
        <v>52480.36</v>
      </c>
    </row>
    <row r="5231" spans="1:4" x14ac:dyDescent="0.25">
      <c r="A5231" s="4">
        <v>44622</v>
      </c>
      <c r="B5231" t="s">
        <v>12</v>
      </c>
      <c r="C5231" t="s">
        <v>2574</v>
      </c>
      <c r="D5231">
        <v>221228.2</v>
      </c>
    </row>
    <row r="5232" spans="1:4" x14ac:dyDescent="0.25">
      <c r="A5232" s="4">
        <v>44622</v>
      </c>
      <c r="B5232" t="s">
        <v>12</v>
      </c>
      <c r="C5232" t="s">
        <v>2575</v>
      </c>
      <c r="D5232">
        <v>48371.8</v>
      </c>
    </row>
    <row r="5233" spans="1:4" x14ac:dyDescent="0.25">
      <c r="A5233" s="4">
        <v>44622</v>
      </c>
      <c r="B5233" t="s">
        <v>12</v>
      </c>
      <c r="C5233" t="s">
        <v>2576</v>
      </c>
      <c r="D5233">
        <v>144194.04</v>
      </c>
    </row>
    <row r="5234" spans="1:4" x14ac:dyDescent="0.25">
      <c r="A5234" s="4">
        <v>44622</v>
      </c>
      <c r="B5234" t="s">
        <v>12</v>
      </c>
      <c r="C5234" t="s">
        <v>2577</v>
      </c>
      <c r="D5234">
        <v>37228.949999999997</v>
      </c>
    </row>
    <row r="5235" spans="1:4" x14ac:dyDescent="0.25">
      <c r="A5235" s="4">
        <v>44622</v>
      </c>
      <c r="B5235" t="s">
        <v>12</v>
      </c>
      <c r="C5235" t="s">
        <v>2578</v>
      </c>
      <c r="D5235">
        <v>-105.95</v>
      </c>
    </row>
    <row r="5236" spans="1:4" x14ac:dyDescent="0.25">
      <c r="A5236" s="4">
        <v>44622</v>
      </c>
      <c r="B5236" t="s">
        <v>12</v>
      </c>
      <c r="C5236" t="s">
        <v>2021</v>
      </c>
      <c r="D5236">
        <v>-5.58</v>
      </c>
    </row>
    <row r="5237" spans="1:4" x14ac:dyDescent="0.25">
      <c r="A5237" s="4">
        <v>44622</v>
      </c>
      <c r="B5237" t="s">
        <v>12</v>
      </c>
      <c r="C5237" t="s">
        <v>2579</v>
      </c>
      <c r="D5237">
        <v>-2012.95</v>
      </c>
    </row>
    <row r="5238" spans="1:4" x14ac:dyDescent="0.25">
      <c r="A5238" s="4">
        <v>44622</v>
      </c>
      <c r="B5238" t="s">
        <v>12</v>
      </c>
      <c r="C5238" t="s">
        <v>2580</v>
      </c>
      <c r="D5238">
        <v>-1412.6</v>
      </c>
    </row>
    <row r="5239" spans="1:4" x14ac:dyDescent="0.25">
      <c r="A5239" s="4">
        <v>44622</v>
      </c>
      <c r="B5239" t="s">
        <v>12</v>
      </c>
      <c r="C5239" t="s">
        <v>19</v>
      </c>
      <c r="D5239">
        <v>-74.34</v>
      </c>
    </row>
    <row r="5240" spans="1:4" x14ac:dyDescent="0.25">
      <c r="A5240" s="4">
        <v>44622</v>
      </c>
      <c r="B5240" t="s">
        <v>12</v>
      </c>
      <c r="C5240" t="s">
        <v>20</v>
      </c>
      <c r="D5240">
        <v>-3716.86</v>
      </c>
    </row>
    <row r="5241" spans="1:4" x14ac:dyDescent="0.25">
      <c r="A5241" s="4">
        <v>44622</v>
      </c>
      <c r="B5241" t="s">
        <v>12</v>
      </c>
      <c r="C5241" t="s">
        <v>21</v>
      </c>
      <c r="D5241">
        <v>-105.93</v>
      </c>
    </row>
    <row r="5242" spans="1:4" x14ac:dyDescent="0.25">
      <c r="A5242" s="4">
        <v>44622</v>
      </c>
      <c r="B5242" t="s">
        <v>12</v>
      </c>
      <c r="C5242" t="s">
        <v>2559</v>
      </c>
      <c r="D5242">
        <v>-70629.440000000002</v>
      </c>
    </row>
    <row r="5243" spans="1:4" x14ac:dyDescent="0.25">
      <c r="A5243" s="4">
        <v>44622</v>
      </c>
      <c r="B5243" t="s">
        <v>12</v>
      </c>
      <c r="C5243" t="s">
        <v>2228</v>
      </c>
      <c r="D5243">
        <v>69960.25</v>
      </c>
    </row>
    <row r="5244" spans="1:4" x14ac:dyDescent="0.25">
      <c r="A5244" s="4">
        <v>44622</v>
      </c>
      <c r="B5244" t="s">
        <v>12</v>
      </c>
      <c r="C5244" t="s">
        <v>2227</v>
      </c>
      <c r="D5244">
        <v>26539.73</v>
      </c>
    </row>
    <row r="5245" spans="1:4" x14ac:dyDescent="0.25">
      <c r="A5245" s="4">
        <v>44623</v>
      </c>
      <c r="B5245" t="s">
        <v>12</v>
      </c>
      <c r="C5245" t="s">
        <v>2560</v>
      </c>
      <c r="D5245">
        <v>-0.01</v>
      </c>
    </row>
    <row r="5246" spans="1:4" x14ac:dyDescent="0.25">
      <c r="A5246" s="4">
        <v>44623</v>
      </c>
      <c r="B5246" t="s">
        <v>12</v>
      </c>
      <c r="C5246" t="s">
        <v>1775</v>
      </c>
      <c r="D5246">
        <v>-78.56</v>
      </c>
    </row>
    <row r="5247" spans="1:4" x14ac:dyDescent="0.25">
      <c r="A5247" s="4">
        <v>44623</v>
      </c>
      <c r="B5247" t="s">
        <v>12</v>
      </c>
      <c r="C5247" t="s">
        <v>2561</v>
      </c>
      <c r="D5247">
        <v>-1929.74</v>
      </c>
    </row>
    <row r="5248" spans="1:4" x14ac:dyDescent="0.25">
      <c r="A5248" s="4">
        <v>44623</v>
      </c>
      <c r="B5248" t="s">
        <v>12</v>
      </c>
      <c r="C5248" t="s">
        <v>2562</v>
      </c>
      <c r="D5248">
        <v>-78.37</v>
      </c>
    </row>
    <row r="5249" spans="1:4" x14ac:dyDescent="0.25">
      <c r="A5249" s="4">
        <v>44623</v>
      </c>
      <c r="B5249" t="s">
        <v>12</v>
      </c>
      <c r="C5249" t="s">
        <v>939</v>
      </c>
      <c r="D5249">
        <v>-9.82</v>
      </c>
    </row>
    <row r="5250" spans="1:4" x14ac:dyDescent="0.25">
      <c r="A5250" s="4">
        <v>44623</v>
      </c>
      <c r="B5250" t="s">
        <v>12</v>
      </c>
      <c r="C5250" t="s">
        <v>2563</v>
      </c>
      <c r="D5250">
        <v>-8.0299999999999994</v>
      </c>
    </row>
    <row r="5251" spans="1:4" x14ac:dyDescent="0.25">
      <c r="A5251" s="4">
        <v>44623</v>
      </c>
      <c r="B5251" t="s">
        <v>12</v>
      </c>
      <c r="C5251" t="s">
        <v>2564</v>
      </c>
      <c r="D5251">
        <v>-194.27</v>
      </c>
    </row>
    <row r="5252" spans="1:4" x14ac:dyDescent="0.25">
      <c r="A5252" s="4">
        <v>44623</v>
      </c>
      <c r="B5252" t="s">
        <v>12</v>
      </c>
      <c r="C5252" t="s">
        <v>2565</v>
      </c>
      <c r="D5252">
        <v>-10.58</v>
      </c>
    </row>
    <row r="5253" spans="1:4" x14ac:dyDescent="0.25">
      <c r="A5253" s="4">
        <v>44623</v>
      </c>
      <c r="B5253" t="s">
        <v>12</v>
      </c>
      <c r="C5253" t="s">
        <v>2506</v>
      </c>
      <c r="D5253">
        <v>-3498.04</v>
      </c>
    </row>
    <row r="5254" spans="1:4" x14ac:dyDescent="0.25">
      <c r="A5254" s="4">
        <v>44623</v>
      </c>
      <c r="B5254" t="s">
        <v>12</v>
      </c>
      <c r="C5254" t="s">
        <v>838</v>
      </c>
      <c r="D5254">
        <v>-399.99</v>
      </c>
    </row>
    <row r="5255" spans="1:4" x14ac:dyDescent="0.25">
      <c r="A5255" s="4">
        <v>44623</v>
      </c>
      <c r="B5255" t="s">
        <v>12</v>
      </c>
      <c r="C5255" t="s">
        <v>2566</v>
      </c>
      <c r="D5255">
        <v>-36.07</v>
      </c>
    </row>
    <row r="5256" spans="1:4" x14ac:dyDescent="0.25">
      <c r="A5256" s="4">
        <v>44623</v>
      </c>
      <c r="B5256" t="s">
        <v>12</v>
      </c>
      <c r="C5256" t="s">
        <v>2437</v>
      </c>
      <c r="D5256">
        <v>-5980</v>
      </c>
    </row>
    <row r="5257" spans="1:4" x14ac:dyDescent="0.25">
      <c r="A5257" s="4">
        <v>44623</v>
      </c>
      <c r="B5257" t="s">
        <v>12</v>
      </c>
      <c r="C5257" t="s">
        <v>2536</v>
      </c>
      <c r="D5257">
        <v>322.44</v>
      </c>
    </row>
    <row r="5258" spans="1:4" x14ac:dyDescent="0.25">
      <c r="A5258" s="4">
        <v>44623</v>
      </c>
      <c r="B5258" t="s">
        <v>12</v>
      </c>
      <c r="C5258" t="s">
        <v>2581</v>
      </c>
      <c r="D5258">
        <v>32438.560000000001</v>
      </c>
    </row>
    <row r="5259" spans="1:4" x14ac:dyDescent="0.25">
      <c r="A5259" s="4">
        <v>44623</v>
      </c>
      <c r="B5259" t="s">
        <v>12</v>
      </c>
      <c r="C5259" t="s">
        <v>2567</v>
      </c>
      <c r="D5259">
        <v>46695.88</v>
      </c>
    </row>
    <row r="5260" spans="1:4" x14ac:dyDescent="0.25">
      <c r="A5260" s="4">
        <v>44623</v>
      </c>
      <c r="B5260" t="s">
        <v>12</v>
      </c>
      <c r="C5260" t="s">
        <v>2568</v>
      </c>
      <c r="D5260">
        <v>7867.32</v>
      </c>
    </row>
    <row r="5261" spans="1:4" x14ac:dyDescent="0.25">
      <c r="A5261" s="4">
        <v>44623</v>
      </c>
      <c r="B5261" t="s">
        <v>12</v>
      </c>
      <c r="C5261" t="s">
        <v>2569</v>
      </c>
      <c r="D5261">
        <v>16320.82</v>
      </c>
    </row>
    <row r="5262" spans="1:4" x14ac:dyDescent="0.25">
      <c r="A5262" s="4">
        <v>44623</v>
      </c>
      <c r="B5262" t="s">
        <v>12</v>
      </c>
      <c r="C5262" t="s">
        <v>2570</v>
      </c>
      <c r="D5262">
        <v>23655.24</v>
      </c>
    </row>
    <row r="5263" spans="1:4" x14ac:dyDescent="0.25">
      <c r="A5263" s="4">
        <v>44623</v>
      </c>
      <c r="B5263" t="s">
        <v>12</v>
      </c>
      <c r="C5263" t="s">
        <v>2571</v>
      </c>
      <c r="D5263">
        <v>19547.88</v>
      </c>
    </row>
    <row r="5264" spans="1:4" x14ac:dyDescent="0.25">
      <c r="A5264" s="4">
        <v>44623</v>
      </c>
      <c r="B5264" t="s">
        <v>12</v>
      </c>
      <c r="C5264" t="s">
        <v>2572</v>
      </c>
      <c r="D5264">
        <v>49342.16</v>
      </c>
    </row>
    <row r="5265" spans="1:4" x14ac:dyDescent="0.25">
      <c r="A5265" s="4">
        <v>44623</v>
      </c>
      <c r="B5265" t="s">
        <v>12</v>
      </c>
      <c r="C5265" t="s">
        <v>2573</v>
      </c>
      <c r="D5265">
        <v>52480.36</v>
      </c>
    </row>
    <row r="5266" spans="1:4" x14ac:dyDescent="0.25">
      <c r="A5266" s="4">
        <v>44623</v>
      </c>
      <c r="B5266" t="s">
        <v>12</v>
      </c>
      <c r="C5266" t="s">
        <v>2574</v>
      </c>
      <c r="D5266">
        <v>221228.2</v>
      </c>
    </row>
    <row r="5267" spans="1:4" x14ac:dyDescent="0.25">
      <c r="A5267" s="4">
        <v>44623</v>
      </c>
      <c r="B5267" t="s">
        <v>12</v>
      </c>
      <c r="C5267" t="s">
        <v>2575</v>
      </c>
      <c r="D5267">
        <v>48371.8</v>
      </c>
    </row>
    <row r="5268" spans="1:4" x14ac:dyDescent="0.25">
      <c r="A5268" s="4">
        <v>44623</v>
      </c>
      <c r="B5268" t="s">
        <v>12</v>
      </c>
      <c r="C5268" t="s">
        <v>2576</v>
      </c>
      <c r="D5268">
        <v>144194.04</v>
      </c>
    </row>
    <row r="5269" spans="1:4" x14ac:dyDescent="0.25">
      <c r="A5269" s="4">
        <v>44623</v>
      </c>
      <c r="B5269" t="s">
        <v>12</v>
      </c>
      <c r="C5269" t="s">
        <v>2577</v>
      </c>
      <c r="D5269">
        <v>37228.949999999997</v>
      </c>
    </row>
    <row r="5270" spans="1:4" x14ac:dyDescent="0.25">
      <c r="A5270" s="4">
        <v>44623</v>
      </c>
      <c r="B5270" t="s">
        <v>12</v>
      </c>
      <c r="C5270" t="s">
        <v>2578</v>
      </c>
      <c r="D5270">
        <v>-105.95</v>
      </c>
    </row>
    <row r="5271" spans="1:4" x14ac:dyDescent="0.25">
      <c r="A5271" s="4">
        <v>44623</v>
      </c>
      <c r="B5271" t="s">
        <v>12</v>
      </c>
      <c r="C5271" t="s">
        <v>2021</v>
      </c>
      <c r="D5271">
        <v>-11.15</v>
      </c>
    </row>
    <row r="5272" spans="1:4" x14ac:dyDescent="0.25">
      <c r="A5272" s="4">
        <v>44623</v>
      </c>
      <c r="B5272" t="s">
        <v>12</v>
      </c>
      <c r="C5272" t="s">
        <v>2579</v>
      </c>
      <c r="D5272">
        <v>-2012.95</v>
      </c>
    </row>
    <row r="5273" spans="1:4" x14ac:dyDescent="0.25">
      <c r="A5273" s="4">
        <v>44623</v>
      </c>
      <c r="B5273" t="s">
        <v>12</v>
      </c>
      <c r="C5273" t="s">
        <v>2580</v>
      </c>
      <c r="D5273">
        <v>-1412.6</v>
      </c>
    </row>
    <row r="5274" spans="1:4" x14ac:dyDescent="0.25">
      <c r="A5274" s="4">
        <v>44623</v>
      </c>
      <c r="B5274" t="s">
        <v>12</v>
      </c>
      <c r="C5274" t="s">
        <v>19</v>
      </c>
      <c r="D5274">
        <v>-148.59</v>
      </c>
    </row>
    <row r="5275" spans="1:4" x14ac:dyDescent="0.25">
      <c r="A5275" s="4">
        <v>44623</v>
      </c>
      <c r="B5275" t="s">
        <v>12</v>
      </c>
      <c r="C5275" t="s">
        <v>20</v>
      </c>
      <c r="D5275">
        <v>-7429.49</v>
      </c>
    </row>
    <row r="5276" spans="1:4" x14ac:dyDescent="0.25">
      <c r="A5276" s="4">
        <v>44623</v>
      </c>
      <c r="B5276" t="s">
        <v>12</v>
      </c>
      <c r="C5276" t="s">
        <v>21</v>
      </c>
      <c r="D5276">
        <v>-211.74</v>
      </c>
    </row>
    <row r="5277" spans="1:4" x14ac:dyDescent="0.25">
      <c r="A5277" s="4">
        <v>44623</v>
      </c>
      <c r="B5277" t="s">
        <v>12</v>
      </c>
      <c r="C5277" t="s">
        <v>2559</v>
      </c>
      <c r="D5277">
        <v>-70629.440000000002</v>
      </c>
    </row>
    <row r="5278" spans="1:4" x14ac:dyDescent="0.25">
      <c r="A5278" s="4">
        <v>44623</v>
      </c>
      <c r="B5278" t="s">
        <v>12</v>
      </c>
      <c r="C5278" t="s">
        <v>2228</v>
      </c>
      <c r="D5278">
        <v>26539.73</v>
      </c>
    </row>
    <row r="5279" spans="1:4" x14ac:dyDescent="0.25">
      <c r="A5279" s="4">
        <v>44624</v>
      </c>
      <c r="B5279" t="s">
        <v>12</v>
      </c>
      <c r="C5279" t="s">
        <v>1775</v>
      </c>
      <c r="D5279">
        <v>-78.56</v>
      </c>
    </row>
    <row r="5280" spans="1:4" x14ac:dyDescent="0.25">
      <c r="A5280" s="4">
        <v>44624</v>
      </c>
      <c r="B5280" t="s">
        <v>12</v>
      </c>
      <c r="C5280" t="s">
        <v>2561</v>
      </c>
      <c r="D5280">
        <v>-1929.74</v>
      </c>
    </row>
    <row r="5281" spans="1:4" x14ac:dyDescent="0.25">
      <c r="A5281" s="4">
        <v>44624</v>
      </c>
      <c r="B5281" t="s">
        <v>12</v>
      </c>
      <c r="C5281" t="s">
        <v>2562</v>
      </c>
      <c r="D5281">
        <v>-78.37</v>
      </c>
    </row>
    <row r="5282" spans="1:4" x14ac:dyDescent="0.25">
      <c r="A5282" s="4">
        <v>44624</v>
      </c>
      <c r="B5282" t="s">
        <v>12</v>
      </c>
      <c r="C5282" t="s">
        <v>939</v>
      </c>
      <c r="D5282">
        <v>-9.82</v>
      </c>
    </row>
    <row r="5283" spans="1:4" x14ac:dyDescent="0.25">
      <c r="A5283" s="4">
        <v>44624</v>
      </c>
      <c r="B5283" t="s">
        <v>12</v>
      </c>
      <c r="C5283" t="s">
        <v>2563</v>
      </c>
      <c r="D5283">
        <v>-12.05</v>
      </c>
    </row>
    <row r="5284" spans="1:4" x14ac:dyDescent="0.25">
      <c r="A5284" s="4">
        <v>44624</v>
      </c>
      <c r="B5284" t="s">
        <v>12</v>
      </c>
      <c r="C5284" t="s">
        <v>2564</v>
      </c>
      <c r="D5284">
        <v>-291.41000000000003</v>
      </c>
    </row>
    <row r="5285" spans="1:4" x14ac:dyDescent="0.25">
      <c r="A5285" s="4">
        <v>44624</v>
      </c>
      <c r="B5285" t="s">
        <v>12</v>
      </c>
      <c r="C5285" t="s">
        <v>2565</v>
      </c>
      <c r="D5285">
        <v>-15.88</v>
      </c>
    </row>
    <row r="5286" spans="1:4" x14ac:dyDescent="0.25">
      <c r="A5286" s="4">
        <v>44624</v>
      </c>
      <c r="B5286" t="s">
        <v>12</v>
      </c>
      <c r="C5286" t="s">
        <v>2506</v>
      </c>
      <c r="D5286">
        <v>-3581.33</v>
      </c>
    </row>
    <row r="5287" spans="1:4" x14ac:dyDescent="0.25">
      <c r="A5287" s="4">
        <v>44624</v>
      </c>
      <c r="B5287" t="s">
        <v>12</v>
      </c>
      <c r="C5287" t="s">
        <v>838</v>
      </c>
      <c r="D5287">
        <v>-399.99</v>
      </c>
    </row>
    <row r="5288" spans="1:4" x14ac:dyDescent="0.25">
      <c r="A5288" s="4">
        <v>44624</v>
      </c>
      <c r="B5288" t="s">
        <v>12</v>
      </c>
      <c r="C5288" t="s">
        <v>2566</v>
      </c>
      <c r="D5288">
        <v>-54.1</v>
      </c>
    </row>
    <row r="5289" spans="1:4" x14ac:dyDescent="0.25">
      <c r="A5289" s="4">
        <v>44624</v>
      </c>
      <c r="B5289" t="s">
        <v>12</v>
      </c>
      <c r="C5289" t="s">
        <v>2437</v>
      </c>
      <c r="D5289">
        <v>-5980</v>
      </c>
    </row>
    <row r="5290" spans="1:4" x14ac:dyDescent="0.25">
      <c r="A5290" s="4">
        <v>44624</v>
      </c>
      <c r="B5290" t="s">
        <v>12</v>
      </c>
      <c r="C5290" t="s">
        <v>2536</v>
      </c>
      <c r="D5290">
        <v>306.32</v>
      </c>
    </row>
    <row r="5291" spans="1:4" x14ac:dyDescent="0.25">
      <c r="A5291" s="4">
        <v>44624</v>
      </c>
      <c r="B5291" t="s">
        <v>12</v>
      </c>
      <c r="C5291" t="s">
        <v>2581</v>
      </c>
      <c r="D5291">
        <v>32438.560000000001</v>
      </c>
    </row>
    <row r="5292" spans="1:4" x14ac:dyDescent="0.25">
      <c r="A5292" s="4">
        <v>44624</v>
      </c>
      <c r="B5292" t="s">
        <v>12</v>
      </c>
      <c r="C5292" t="s">
        <v>2567</v>
      </c>
      <c r="D5292">
        <v>46695.88</v>
      </c>
    </row>
    <row r="5293" spans="1:4" x14ac:dyDescent="0.25">
      <c r="A5293" s="4">
        <v>44624</v>
      </c>
      <c r="B5293" t="s">
        <v>12</v>
      </c>
      <c r="C5293" t="s">
        <v>2568</v>
      </c>
      <c r="D5293">
        <v>7867.32</v>
      </c>
    </row>
    <row r="5294" spans="1:4" x14ac:dyDescent="0.25">
      <c r="A5294" s="4">
        <v>44624</v>
      </c>
      <c r="B5294" t="s">
        <v>12</v>
      </c>
      <c r="C5294" t="s">
        <v>2569</v>
      </c>
      <c r="D5294">
        <v>16320.82</v>
      </c>
    </row>
    <row r="5295" spans="1:4" x14ac:dyDescent="0.25">
      <c r="A5295" s="4">
        <v>44624</v>
      </c>
      <c r="B5295" t="s">
        <v>12</v>
      </c>
      <c r="C5295" t="s">
        <v>2570</v>
      </c>
      <c r="D5295">
        <v>23655.24</v>
      </c>
    </row>
    <row r="5296" spans="1:4" x14ac:dyDescent="0.25">
      <c r="A5296" s="4">
        <v>44624</v>
      </c>
      <c r="B5296" t="s">
        <v>12</v>
      </c>
      <c r="C5296" t="s">
        <v>2571</v>
      </c>
      <c r="D5296">
        <v>19547.88</v>
      </c>
    </row>
    <row r="5297" spans="1:4" x14ac:dyDescent="0.25">
      <c r="A5297" s="4">
        <v>44624</v>
      </c>
      <c r="B5297" t="s">
        <v>12</v>
      </c>
      <c r="C5297" t="s">
        <v>2572</v>
      </c>
      <c r="D5297">
        <v>49342.16</v>
      </c>
    </row>
    <row r="5298" spans="1:4" x14ac:dyDescent="0.25">
      <c r="A5298" s="4">
        <v>44624</v>
      </c>
      <c r="B5298" t="s">
        <v>12</v>
      </c>
      <c r="C5298" t="s">
        <v>2573</v>
      </c>
      <c r="D5298">
        <v>52480.36</v>
      </c>
    </row>
    <row r="5299" spans="1:4" x14ac:dyDescent="0.25">
      <c r="A5299" s="4">
        <v>44624</v>
      </c>
      <c r="B5299" t="s">
        <v>12</v>
      </c>
      <c r="C5299" t="s">
        <v>2574</v>
      </c>
      <c r="D5299">
        <v>221228.2</v>
      </c>
    </row>
    <row r="5300" spans="1:4" x14ac:dyDescent="0.25">
      <c r="A5300" s="4">
        <v>44624</v>
      </c>
      <c r="B5300" t="s">
        <v>12</v>
      </c>
      <c r="C5300" t="s">
        <v>2575</v>
      </c>
      <c r="D5300">
        <v>48371.8</v>
      </c>
    </row>
    <row r="5301" spans="1:4" x14ac:dyDescent="0.25">
      <c r="A5301" s="4">
        <v>44624</v>
      </c>
      <c r="B5301" t="s">
        <v>12</v>
      </c>
      <c r="C5301" t="s">
        <v>2576</v>
      </c>
      <c r="D5301">
        <v>144194.04</v>
      </c>
    </row>
    <row r="5302" spans="1:4" x14ac:dyDescent="0.25">
      <c r="A5302" s="4">
        <v>44624</v>
      </c>
      <c r="B5302" t="s">
        <v>12</v>
      </c>
      <c r="C5302" t="s">
        <v>2577</v>
      </c>
      <c r="D5302">
        <v>37228.949999999997</v>
      </c>
    </row>
    <row r="5303" spans="1:4" x14ac:dyDescent="0.25">
      <c r="A5303" s="4">
        <v>44624</v>
      </c>
      <c r="B5303" t="s">
        <v>12</v>
      </c>
      <c r="C5303" t="s">
        <v>2578</v>
      </c>
      <c r="D5303">
        <v>-105.95</v>
      </c>
    </row>
    <row r="5304" spans="1:4" x14ac:dyDescent="0.25">
      <c r="A5304" s="4">
        <v>44624</v>
      </c>
      <c r="B5304" t="s">
        <v>12</v>
      </c>
      <c r="C5304" t="s">
        <v>2021</v>
      </c>
      <c r="D5304">
        <v>-16.75</v>
      </c>
    </row>
    <row r="5305" spans="1:4" x14ac:dyDescent="0.25">
      <c r="A5305" s="4">
        <v>44624</v>
      </c>
      <c r="B5305" t="s">
        <v>12</v>
      </c>
      <c r="C5305" t="s">
        <v>2579</v>
      </c>
      <c r="D5305">
        <v>-2012.95</v>
      </c>
    </row>
    <row r="5306" spans="1:4" x14ac:dyDescent="0.25">
      <c r="A5306" s="4">
        <v>44624</v>
      </c>
      <c r="B5306" t="s">
        <v>12</v>
      </c>
      <c r="C5306" t="s">
        <v>2580</v>
      </c>
      <c r="D5306">
        <v>-1412.6</v>
      </c>
    </row>
    <row r="5307" spans="1:4" x14ac:dyDescent="0.25">
      <c r="A5307" s="4">
        <v>44624</v>
      </c>
      <c r="B5307" t="s">
        <v>12</v>
      </c>
      <c r="C5307" t="s">
        <v>19</v>
      </c>
      <c r="D5307">
        <v>-223.21</v>
      </c>
    </row>
    <row r="5308" spans="1:4" x14ac:dyDescent="0.25">
      <c r="A5308" s="4">
        <v>44624</v>
      </c>
      <c r="B5308" t="s">
        <v>12</v>
      </c>
      <c r="C5308" t="s">
        <v>20</v>
      </c>
      <c r="D5308">
        <v>-11160.73</v>
      </c>
    </row>
    <row r="5309" spans="1:4" x14ac:dyDescent="0.25">
      <c r="A5309" s="4">
        <v>44624</v>
      </c>
      <c r="B5309" t="s">
        <v>12</v>
      </c>
      <c r="C5309" t="s">
        <v>21</v>
      </c>
      <c r="D5309">
        <v>-318.08</v>
      </c>
    </row>
    <row r="5310" spans="1:4" x14ac:dyDescent="0.25">
      <c r="A5310" s="4">
        <v>44624</v>
      </c>
      <c r="B5310" t="s">
        <v>12</v>
      </c>
      <c r="C5310" t="s">
        <v>2559</v>
      </c>
      <c r="D5310">
        <v>-70629.440000000002</v>
      </c>
    </row>
    <row r="5311" spans="1:4" x14ac:dyDescent="0.25">
      <c r="A5311" s="4">
        <v>44627</v>
      </c>
      <c r="B5311" t="s">
        <v>12</v>
      </c>
      <c r="C5311" t="s">
        <v>1775</v>
      </c>
      <c r="D5311">
        <v>-78.56</v>
      </c>
    </row>
    <row r="5312" spans="1:4" x14ac:dyDescent="0.25">
      <c r="A5312" s="4">
        <v>44627</v>
      </c>
      <c r="B5312" t="s">
        <v>12</v>
      </c>
      <c r="C5312" t="s">
        <v>2561</v>
      </c>
      <c r="D5312">
        <v>-1929.74</v>
      </c>
    </row>
    <row r="5313" spans="1:4" x14ac:dyDescent="0.25">
      <c r="A5313" s="4">
        <v>44627</v>
      </c>
      <c r="B5313" t="s">
        <v>12</v>
      </c>
      <c r="C5313" t="s">
        <v>2562</v>
      </c>
      <c r="D5313">
        <v>-78.37</v>
      </c>
    </row>
    <row r="5314" spans="1:4" x14ac:dyDescent="0.25">
      <c r="A5314" s="4">
        <v>44627</v>
      </c>
      <c r="B5314" t="s">
        <v>12</v>
      </c>
      <c r="C5314" t="s">
        <v>939</v>
      </c>
      <c r="D5314">
        <v>-9.82</v>
      </c>
    </row>
    <row r="5315" spans="1:4" x14ac:dyDescent="0.25">
      <c r="A5315" s="4">
        <v>44627</v>
      </c>
      <c r="B5315" t="s">
        <v>12</v>
      </c>
      <c r="C5315" t="s">
        <v>2563</v>
      </c>
      <c r="D5315">
        <v>-16.07</v>
      </c>
    </row>
    <row r="5316" spans="1:4" x14ac:dyDescent="0.25">
      <c r="A5316" s="4">
        <v>44627</v>
      </c>
      <c r="B5316" t="s">
        <v>12</v>
      </c>
      <c r="C5316" t="s">
        <v>2564</v>
      </c>
      <c r="D5316">
        <v>-388.54</v>
      </c>
    </row>
    <row r="5317" spans="1:4" x14ac:dyDescent="0.25">
      <c r="A5317" s="4">
        <v>44627</v>
      </c>
      <c r="B5317" t="s">
        <v>12</v>
      </c>
      <c r="C5317" t="s">
        <v>2565</v>
      </c>
      <c r="D5317">
        <v>-21.17</v>
      </c>
    </row>
    <row r="5318" spans="1:4" x14ac:dyDescent="0.25">
      <c r="A5318" s="4">
        <v>44627</v>
      </c>
      <c r="B5318" t="s">
        <v>12</v>
      </c>
      <c r="C5318" t="s">
        <v>2506</v>
      </c>
      <c r="D5318">
        <v>-3664.61</v>
      </c>
    </row>
    <row r="5319" spans="1:4" x14ac:dyDescent="0.25">
      <c r="A5319" s="4">
        <v>44627</v>
      </c>
      <c r="B5319" t="s">
        <v>12</v>
      </c>
      <c r="C5319" t="s">
        <v>838</v>
      </c>
      <c r="D5319">
        <v>-399.99</v>
      </c>
    </row>
    <row r="5320" spans="1:4" x14ac:dyDescent="0.25">
      <c r="A5320" s="4">
        <v>44627</v>
      </c>
      <c r="B5320" t="s">
        <v>12</v>
      </c>
      <c r="C5320" t="s">
        <v>2566</v>
      </c>
      <c r="D5320">
        <v>-72.14</v>
      </c>
    </row>
    <row r="5321" spans="1:4" x14ac:dyDescent="0.25">
      <c r="A5321" s="4">
        <v>44627</v>
      </c>
      <c r="B5321" t="s">
        <v>12</v>
      </c>
      <c r="C5321" t="s">
        <v>2437</v>
      </c>
      <c r="D5321">
        <v>-5980</v>
      </c>
    </row>
    <row r="5322" spans="1:4" x14ac:dyDescent="0.25">
      <c r="A5322" s="4">
        <v>44627</v>
      </c>
      <c r="B5322" t="s">
        <v>12</v>
      </c>
      <c r="C5322" t="s">
        <v>2536</v>
      </c>
      <c r="D5322">
        <v>290.2</v>
      </c>
    </row>
    <row r="5323" spans="1:4" x14ac:dyDescent="0.25">
      <c r="A5323" s="4">
        <v>44627</v>
      </c>
      <c r="B5323" t="s">
        <v>12</v>
      </c>
      <c r="C5323" t="s">
        <v>2581</v>
      </c>
      <c r="D5323">
        <v>32438.560000000001</v>
      </c>
    </row>
    <row r="5324" spans="1:4" x14ac:dyDescent="0.25">
      <c r="A5324" s="4">
        <v>44627</v>
      </c>
      <c r="B5324" t="s">
        <v>12</v>
      </c>
      <c r="C5324" t="s">
        <v>2567</v>
      </c>
      <c r="D5324">
        <v>46695.88</v>
      </c>
    </row>
    <row r="5325" spans="1:4" x14ac:dyDescent="0.25">
      <c r="A5325" s="4">
        <v>44627</v>
      </c>
      <c r="B5325" t="s">
        <v>12</v>
      </c>
      <c r="C5325" t="s">
        <v>2568</v>
      </c>
      <c r="D5325">
        <v>7867.32</v>
      </c>
    </row>
    <row r="5326" spans="1:4" x14ac:dyDescent="0.25">
      <c r="A5326" s="4">
        <v>44627</v>
      </c>
      <c r="B5326" t="s">
        <v>12</v>
      </c>
      <c r="C5326" t="s">
        <v>2569</v>
      </c>
      <c r="D5326">
        <v>16320.82</v>
      </c>
    </row>
    <row r="5327" spans="1:4" x14ac:dyDescent="0.25">
      <c r="A5327" s="4">
        <v>44627</v>
      </c>
      <c r="B5327" t="s">
        <v>12</v>
      </c>
      <c r="C5327" t="s">
        <v>2570</v>
      </c>
      <c r="D5327">
        <v>23655.24</v>
      </c>
    </row>
    <row r="5328" spans="1:4" x14ac:dyDescent="0.25">
      <c r="A5328" s="4">
        <v>44627</v>
      </c>
      <c r="B5328" t="s">
        <v>12</v>
      </c>
      <c r="C5328" t="s">
        <v>2571</v>
      </c>
      <c r="D5328">
        <v>19547.88</v>
      </c>
    </row>
    <row r="5329" spans="1:4" x14ac:dyDescent="0.25">
      <c r="A5329" s="4">
        <v>44627</v>
      </c>
      <c r="B5329" t="s">
        <v>12</v>
      </c>
      <c r="C5329" t="s">
        <v>2572</v>
      </c>
      <c r="D5329">
        <v>49342.16</v>
      </c>
    </row>
    <row r="5330" spans="1:4" x14ac:dyDescent="0.25">
      <c r="A5330" s="4">
        <v>44627</v>
      </c>
      <c r="B5330" t="s">
        <v>12</v>
      </c>
      <c r="C5330" t="s">
        <v>2573</v>
      </c>
      <c r="D5330">
        <v>52480.36</v>
      </c>
    </row>
    <row r="5331" spans="1:4" x14ac:dyDescent="0.25">
      <c r="A5331" s="4">
        <v>44627</v>
      </c>
      <c r="B5331" t="s">
        <v>12</v>
      </c>
      <c r="C5331" t="s">
        <v>2574</v>
      </c>
      <c r="D5331">
        <v>221228.2</v>
      </c>
    </row>
    <row r="5332" spans="1:4" x14ac:dyDescent="0.25">
      <c r="A5332" s="4">
        <v>44627</v>
      </c>
      <c r="B5332" t="s">
        <v>12</v>
      </c>
      <c r="C5332" t="s">
        <v>2575</v>
      </c>
      <c r="D5332">
        <v>48371.8</v>
      </c>
    </row>
    <row r="5333" spans="1:4" x14ac:dyDescent="0.25">
      <c r="A5333" s="4">
        <v>44627</v>
      </c>
      <c r="B5333" t="s">
        <v>12</v>
      </c>
      <c r="C5333" t="s">
        <v>2576</v>
      </c>
      <c r="D5333">
        <v>144194.04</v>
      </c>
    </row>
    <row r="5334" spans="1:4" x14ac:dyDescent="0.25">
      <c r="A5334" s="4">
        <v>44627</v>
      </c>
      <c r="B5334" t="s">
        <v>12</v>
      </c>
      <c r="C5334" t="s">
        <v>2577</v>
      </c>
      <c r="D5334">
        <v>37228.949999999997</v>
      </c>
    </row>
    <row r="5335" spans="1:4" x14ac:dyDescent="0.25">
      <c r="A5335" s="4">
        <v>44627</v>
      </c>
      <c r="B5335" t="s">
        <v>12</v>
      </c>
      <c r="C5335" t="s">
        <v>2578</v>
      </c>
      <c r="D5335">
        <v>-105.95</v>
      </c>
    </row>
    <row r="5336" spans="1:4" x14ac:dyDescent="0.25">
      <c r="A5336" s="4">
        <v>44627</v>
      </c>
      <c r="B5336" t="s">
        <v>12</v>
      </c>
      <c r="C5336" t="s">
        <v>2021</v>
      </c>
      <c r="D5336">
        <v>-22.34</v>
      </c>
    </row>
    <row r="5337" spans="1:4" x14ac:dyDescent="0.25">
      <c r="A5337" s="4">
        <v>44627</v>
      </c>
      <c r="B5337" t="s">
        <v>12</v>
      </c>
      <c r="C5337" t="s">
        <v>2579</v>
      </c>
      <c r="D5337">
        <v>-2012.95</v>
      </c>
    </row>
    <row r="5338" spans="1:4" x14ac:dyDescent="0.25">
      <c r="A5338" s="4">
        <v>44627</v>
      </c>
      <c r="B5338" t="s">
        <v>12</v>
      </c>
      <c r="C5338" t="s">
        <v>2580</v>
      </c>
      <c r="D5338">
        <v>-1412.6</v>
      </c>
    </row>
    <row r="5339" spans="1:4" x14ac:dyDescent="0.25">
      <c r="A5339" s="4">
        <v>44627</v>
      </c>
      <c r="B5339" t="s">
        <v>12</v>
      </c>
      <c r="C5339" t="s">
        <v>19</v>
      </c>
      <c r="D5339">
        <v>-297.83999999999997</v>
      </c>
    </row>
    <row r="5340" spans="1:4" x14ac:dyDescent="0.25">
      <c r="A5340" s="4">
        <v>44627</v>
      </c>
      <c r="B5340" t="s">
        <v>12</v>
      </c>
      <c r="C5340" t="s">
        <v>20</v>
      </c>
      <c r="D5340">
        <v>-14892.2</v>
      </c>
    </row>
    <row r="5341" spans="1:4" x14ac:dyDescent="0.25">
      <c r="A5341" s="4">
        <v>44627</v>
      </c>
      <c r="B5341" t="s">
        <v>12</v>
      </c>
      <c r="C5341" t="s">
        <v>21</v>
      </c>
      <c r="D5341">
        <v>-424.43</v>
      </c>
    </row>
    <row r="5342" spans="1:4" x14ac:dyDescent="0.25">
      <c r="A5342" s="4">
        <v>44627</v>
      </c>
      <c r="B5342" t="s">
        <v>12</v>
      </c>
      <c r="C5342" t="s">
        <v>2559</v>
      </c>
      <c r="D5342">
        <v>-70629.440000000002</v>
      </c>
    </row>
    <row r="5343" spans="1:4" x14ac:dyDescent="0.25">
      <c r="A5343" s="4">
        <v>44628</v>
      </c>
      <c r="B5343" t="s">
        <v>12</v>
      </c>
      <c r="C5343" t="s">
        <v>2561</v>
      </c>
      <c r="D5343">
        <v>-1929.74</v>
      </c>
    </row>
    <row r="5344" spans="1:4" x14ac:dyDescent="0.25">
      <c r="A5344" s="4">
        <v>44628</v>
      </c>
      <c r="B5344" t="s">
        <v>12</v>
      </c>
      <c r="C5344" t="s">
        <v>2562</v>
      </c>
      <c r="D5344">
        <v>-78.37</v>
      </c>
    </row>
    <row r="5345" spans="1:4" x14ac:dyDescent="0.25">
      <c r="A5345" s="4">
        <v>44628</v>
      </c>
      <c r="B5345" t="s">
        <v>12</v>
      </c>
      <c r="C5345" t="s">
        <v>2563</v>
      </c>
      <c r="D5345">
        <v>-20.09</v>
      </c>
    </row>
    <row r="5346" spans="1:4" x14ac:dyDescent="0.25">
      <c r="A5346" s="4">
        <v>44628</v>
      </c>
      <c r="B5346" t="s">
        <v>12</v>
      </c>
      <c r="C5346" t="s">
        <v>2564</v>
      </c>
      <c r="D5346">
        <v>-485.68</v>
      </c>
    </row>
    <row r="5347" spans="1:4" x14ac:dyDescent="0.25">
      <c r="A5347" s="4">
        <v>44628</v>
      </c>
      <c r="B5347" t="s">
        <v>12</v>
      </c>
      <c r="C5347" t="s">
        <v>2565</v>
      </c>
      <c r="D5347">
        <v>-26.46</v>
      </c>
    </row>
    <row r="5348" spans="1:4" x14ac:dyDescent="0.25">
      <c r="A5348" s="4">
        <v>44628</v>
      </c>
      <c r="B5348" t="s">
        <v>12</v>
      </c>
      <c r="C5348" t="s">
        <v>2506</v>
      </c>
      <c r="D5348">
        <v>-3747.9</v>
      </c>
    </row>
    <row r="5349" spans="1:4" x14ac:dyDescent="0.25">
      <c r="A5349" s="4">
        <v>44628</v>
      </c>
      <c r="B5349" t="s">
        <v>12</v>
      </c>
      <c r="C5349" t="s">
        <v>838</v>
      </c>
      <c r="D5349">
        <v>-399.99</v>
      </c>
    </row>
    <row r="5350" spans="1:4" x14ac:dyDescent="0.25">
      <c r="A5350" s="4">
        <v>44628</v>
      </c>
      <c r="B5350" t="s">
        <v>12</v>
      </c>
      <c r="C5350" t="s">
        <v>2566</v>
      </c>
      <c r="D5350">
        <v>-90.17</v>
      </c>
    </row>
    <row r="5351" spans="1:4" x14ac:dyDescent="0.25">
      <c r="A5351" s="4">
        <v>44628</v>
      </c>
      <c r="B5351" t="s">
        <v>12</v>
      </c>
      <c r="C5351" t="s">
        <v>2437</v>
      </c>
      <c r="D5351">
        <v>-5980</v>
      </c>
    </row>
    <row r="5352" spans="1:4" x14ac:dyDescent="0.25">
      <c r="A5352" s="4">
        <v>44628</v>
      </c>
      <c r="B5352" t="s">
        <v>12</v>
      </c>
      <c r="C5352" t="s">
        <v>2536</v>
      </c>
      <c r="D5352">
        <v>274.07</v>
      </c>
    </row>
    <row r="5353" spans="1:4" x14ac:dyDescent="0.25">
      <c r="A5353" s="4">
        <v>44628</v>
      </c>
      <c r="B5353" t="s">
        <v>12</v>
      </c>
      <c r="C5353" t="s">
        <v>2581</v>
      </c>
      <c r="D5353">
        <v>32438.560000000001</v>
      </c>
    </row>
    <row r="5354" spans="1:4" x14ac:dyDescent="0.25">
      <c r="A5354" s="4">
        <v>44628</v>
      </c>
      <c r="B5354" t="s">
        <v>12</v>
      </c>
      <c r="C5354" t="s">
        <v>2567</v>
      </c>
      <c r="D5354">
        <v>46695.88</v>
      </c>
    </row>
    <row r="5355" spans="1:4" x14ac:dyDescent="0.25">
      <c r="A5355" s="4">
        <v>44628</v>
      </c>
      <c r="B5355" t="s">
        <v>12</v>
      </c>
      <c r="C5355" t="s">
        <v>2568</v>
      </c>
      <c r="D5355">
        <v>7867.32</v>
      </c>
    </row>
    <row r="5356" spans="1:4" x14ac:dyDescent="0.25">
      <c r="A5356" s="4">
        <v>44628</v>
      </c>
      <c r="B5356" t="s">
        <v>12</v>
      </c>
      <c r="C5356" t="s">
        <v>2569</v>
      </c>
      <c r="D5356">
        <v>16320.82</v>
      </c>
    </row>
    <row r="5357" spans="1:4" x14ac:dyDescent="0.25">
      <c r="A5357" s="4">
        <v>44628</v>
      </c>
      <c r="B5357" t="s">
        <v>12</v>
      </c>
      <c r="C5357" t="s">
        <v>2571</v>
      </c>
      <c r="D5357">
        <v>19547.88</v>
      </c>
    </row>
    <row r="5358" spans="1:4" x14ac:dyDescent="0.25">
      <c r="A5358" s="4">
        <v>44628</v>
      </c>
      <c r="B5358" t="s">
        <v>12</v>
      </c>
      <c r="C5358" t="s">
        <v>2572</v>
      </c>
      <c r="D5358">
        <v>49342.16</v>
      </c>
    </row>
    <row r="5359" spans="1:4" x14ac:dyDescent="0.25">
      <c r="A5359" s="4">
        <v>44628</v>
      </c>
      <c r="B5359" t="s">
        <v>12</v>
      </c>
      <c r="C5359" t="s">
        <v>2574</v>
      </c>
      <c r="D5359">
        <v>221228.2</v>
      </c>
    </row>
    <row r="5360" spans="1:4" x14ac:dyDescent="0.25">
      <c r="A5360" s="4">
        <v>44628</v>
      </c>
      <c r="B5360" t="s">
        <v>12</v>
      </c>
      <c r="C5360" t="s">
        <v>2575</v>
      </c>
      <c r="D5360">
        <v>48371.8</v>
      </c>
    </row>
    <row r="5361" spans="1:4" x14ac:dyDescent="0.25">
      <c r="A5361" s="4">
        <v>44628</v>
      </c>
      <c r="B5361" t="s">
        <v>12</v>
      </c>
      <c r="C5361" t="s">
        <v>2576</v>
      </c>
      <c r="D5361">
        <v>144194.04</v>
      </c>
    </row>
    <row r="5362" spans="1:4" x14ac:dyDescent="0.25">
      <c r="A5362" s="4">
        <v>44628</v>
      </c>
      <c r="B5362" t="s">
        <v>12</v>
      </c>
      <c r="C5362" t="s">
        <v>2577</v>
      </c>
      <c r="D5362">
        <v>37228.949999999997</v>
      </c>
    </row>
    <row r="5363" spans="1:4" x14ac:dyDescent="0.25">
      <c r="A5363" s="4">
        <v>44628</v>
      </c>
      <c r="B5363" t="s">
        <v>12</v>
      </c>
      <c r="C5363" t="s">
        <v>2021</v>
      </c>
      <c r="D5363">
        <v>-27.94</v>
      </c>
    </row>
    <row r="5364" spans="1:4" x14ac:dyDescent="0.25">
      <c r="A5364" s="4">
        <v>44628</v>
      </c>
      <c r="B5364" t="s">
        <v>12</v>
      </c>
      <c r="C5364" t="s">
        <v>19</v>
      </c>
      <c r="D5364">
        <v>-372.5</v>
      </c>
    </row>
    <row r="5365" spans="1:4" x14ac:dyDescent="0.25">
      <c r="A5365" s="4">
        <v>44628</v>
      </c>
      <c r="B5365" t="s">
        <v>12</v>
      </c>
      <c r="C5365" t="s">
        <v>20</v>
      </c>
      <c r="D5365">
        <v>-18625.25</v>
      </c>
    </row>
    <row r="5366" spans="1:4" x14ac:dyDescent="0.25">
      <c r="A5366" s="4">
        <v>44628</v>
      </c>
      <c r="B5366" t="s">
        <v>12</v>
      </c>
      <c r="C5366" t="s">
        <v>21</v>
      </c>
      <c r="D5366">
        <v>-530.82000000000005</v>
      </c>
    </row>
    <row r="5367" spans="1:4" x14ac:dyDescent="0.25">
      <c r="A5367" s="4">
        <v>44629</v>
      </c>
      <c r="B5367" t="s">
        <v>12</v>
      </c>
      <c r="C5367" t="s">
        <v>2561</v>
      </c>
      <c r="D5367">
        <v>-1929.74</v>
      </c>
    </row>
    <row r="5368" spans="1:4" x14ac:dyDescent="0.25">
      <c r="A5368" s="4">
        <v>44629</v>
      </c>
      <c r="B5368" t="s">
        <v>12</v>
      </c>
      <c r="C5368" t="s">
        <v>2562</v>
      </c>
      <c r="D5368">
        <v>-78.37</v>
      </c>
    </row>
    <row r="5369" spans="1:4" x14ac:dyDescent="0.25">
      <c r="A5369" s="4">
        <v>44629</v>
      </c>
      <c r="B5369" t="s">
        <v>12</v>
      </c>
      <c r="C5369" t="s">
        <v>2563</v>
      </c>
      <c r="D5369">
        <v>-24.1</v>
      </c>
    </row>
    <row r="5370" spans="1:4" x14ac:dyDescent="0.25">
      <c r="A5370" s="4">
        <v>44629</v>
      </c>
      <c r="B5370" t="s">
        <v>12</v>
      </c>
      <c r="C5370" t="s">
        <v>2564</v>
      </c>
      <c r="D5370">
        <v>-582.82000000000005</v>
      </c>
    </row>
    <row r="5371" spans="1:4" x14ac:dyDescent="0.25">
      <c r="A5371" s="4">
        <v>44629</v>
      </c>
      <c r="B5371" t="s">
        <v>12</v>
      </c>
      <c r="C5371" t="s">
        <v>2565</v>
      </c>
      <c r="D5371">
        <v>-31.75</v>
      </c>
    </row>
    <row r="5372" spans="1:4" x14ac:dyDescent="0.25">
      <c r="A5372" s="4">
        <v>44629</v>
      </c>
      <c r="B5372" t="s">
        <v>12</v>
      </c>
      <c r="C5372" t="s">
        <v>2506</v>
      </c>
      <c r="D5372">
        <v>-3831.19</v>
      </c>
    </row>
    <row r="5373" spans="1:4" x14ac:dyDescent="0.25">
      <c r="A5373" s="4">
        <v>44629</v>
      </c>
      <c r="B5373" t="s">
        <v>12</v>
      </c>
      <c r="C5373" t="s">
        <v>838</v>
      </c>
      <c r="D5373">
        <v>-399.99</v>
      </c>
    </row>
    <row r="5374" spans="1:4" x14ac:dyDescent="0.25">
      <c r="A5374" s="4">
        <v>44629</v>
      </c>
      <c r="B5374" t="s">
        <v>12</v>
      </c>
      <c r="C5374" t="s">
        <v>2566</v>
      </c>
      <c r="D5374">
        <v>-108.21</v>
      </c>
    </row>
    <row r="5375" spans="1:4" x14ac:dyDescent="0.25">
      <c r="A5375" s="4">
        <v>44629</v>
      </c>
      <c r="B5375" t="s">
        <v>12</v>
      </c>
      <c r="C5375" t="s">
        <v>2437</v>
      </c>
      <c r="D5375">
        <v>-5980</v>
      </c>
    </row>
    <row r="5376" spans="1:4" x14ac:dyDescent="0.25">
      <c r="A5376" s="4">
        <v>44629</v>
      </c>
      <c r="B5376" t="s">
        <v>12</v>
      </c>
      <c r="C5376" t="s">
        <v>2536</v>
      </c>
      <c r="D5376">
        <v>257.95</v>
      </c>
    </row>
    <row r="5377" spans="1:4" x14ac:dyDescent="0.25">
      <c r="A5377" s="4">
        <v>44629</v>
      </c>
      <c r="B5377" t="s">
        <v>12</v>
      </c>
      <c r="C5377" t="s">
        <v>2025</v>
      </c>
      <c r="D5377">
        <v>-1148.3</v>
      </c>
    </row>
    <row r="5378" spans="1:4" x14ac:dyDescent="0.25">
      <c r="A5378" s="4">
        <v>44629</v>
      </c>
      <c r="B5378" t="s">
        <v>12</v>
      </c>
      <c r="C5378" t="s">
        <v>2582</v>
      </c>
      <c r="D5378">
        <v>13293.81</v>
      </c>
    </row>
    <row r="5379" spans="1:4" x14ac:dyDescent="0.25">
      <c r="A5379" s="4">
        <v>44629</v>
      </c>
      <c r="B5379" t="s">
        <v>12</v>
      </c>
      <c r="C5379" t="s">
        <v>2567</v>
      </c>
      <c r="D5379">
        <v>46695.88</v>
      </c>
    </row>
    <row r="5380" spans="1:4" x14ac:dyDescent="0.25">
      <c r="A5380" s="4">
        <v>44629</v>
      </c>
      <c r="B5380" t="s">
        <v>12</v>
      </c>
      <c r="C5380" t="s">
        <v>2568</v>
      </c>
      <c r="D5380">
        <v>7867.32</v>
      </c>
    </row>
    <row r="5381" spans="1:4" x14ac:dyDescent="0.25">
      <c r="A5381" s="4">
        <v>44629</v>
      </c>
      <c r="B5381" t="s">
        <v>12</v>
      </c>
      <c r="C5381" t="s">
        <v>2569</v>
      </c>
      <c r="D5381">
        <v>16320.82</v>
      </c>
    </row>
    <row r="5382" spans="1:4" x14ac:dyDescent="0.25">
      <c r="A5382" s="4">
        <v>44629</v>
      </c>
      <c r="B5382" t="s">
        <v>12</v>
      </c>
      <c r="C5382" t="s">
        <v>2571</v>
      </c>
      <c r="D5382">
        <v>19547.88</v>
      </c>
    </row>
    <row r="5383" spans="1:4" x14ac:dyDescent="0.25">
      <c r="A5383" s="4">
        <v>44629</v>
      </c>
      <c r="B5383" t="s">
        <v>12</v>
      </c>
      <c r="C5383" t="s">
        <v>2574</v>
      </c>
      <c r="D5383">
        <v>221228.2</v>
      </c>
    </row>
    <row r="5384" spans="1:4" x14ac:dyDescent="0.25">
      <c r="A5384" s="4">
        <v>44629</v>
      </c>
      <c r="B5384" t="s">
        <v>12</v>
      </c>
      <c r="C5384" t="s">
        <v>2575</v>
      </c>
      <c r="D5384">
        <v>48371.8</v>
      </c>
    </row>
    <row r="5385" spans="1:4" x14ac:dyDescent="0.25">
      <c r="A5385" s="4">
        <v>44629</v>
      </c>
      <c r="B5385" t="s">
        <v>12</v>
      </c>
      <c r="C5385" t="s">
        <v>2583</v>
      </c>
      <c r="D5385">
        <v>79643</v>
      </c>
    </row>
    <row r="5386" spans="1:4" x14ac:dyDescent="0.25">
      <c r="A5386" s="4">
        <v>44629</v>
      </c>
      <c r="B5386" t="s">
        <v>12</v>
      </c>
      <c r="C5386" t="s">
        <v>2576</v>
      </c>
      <c r="D5386">
        <v>144194.04</v>
      </c>
    </row>
    <row r="5387" spans="1:4" x14ac:dyDescent="0.25">
      <c r="A5387" s="4">
        <v>44629</v>
      </c>
      <c r="B5387" t="s">
        <v>12</v>
      </c>
      <c r="C5387" t="s">
        <v>2577</v>
      </c>
      <c r="D5387">
        <v>37228.949999999997</v>
      </c>
    </row>
    <row r="5388" spans="1:4" x14ac:dyDescent="0.25">
      <c r="A5388" s="4">
        <v>44629</v>
      </c>
      <c r="B5388" t="s">
        <v>12</v>
      </c>
      <c r="C5388" t="s">
        <v>2021</v>
      </c>
      <c r="D5388">
        <v>-33.54</v>
      </c>
    </row>
    <row r="5389" spans="1:4" x14ac:dyDescent="0.25">
      <c r="A5389" s="4">
        <v>44629</v>
      </c>
      <c r="B5389" t="s">
        <v>12</v>
      </c>
      <c r="C5389" t="s">
        <v>19</v>
      </c>
      <c r="D5389">
        <v>-447.09</v>
      </c>
    </row>
    <row r="5390" spans="1:4" x14ac:dyDescent="0.25">
      <c r="A5390" s="4">
        <v>44629</v>
      </c>
      <c r="B5390" t="s">
        <v>12</v>
      </c>
      <c r="C5390" t="s">
        <v>20</v>
      </c>
      <c r="D5390">
        <v>-22354.55</v>
      </c>
    </row>
    <row r="5391" spans="1:4" x14ac:dyDescent="0.25">
      <c r="A5391" s="4">
        <v>44629</v>
      </c>
      <c r="B5391" t="s">
        <v>12</v>
      </c>
      <c r="C5391" t="s">
        <v>21</v>
      </c>
      <c r="D5391">
        <v>-637.1</v>
      </c>
    </row>
    <row r="5392" spans="1:4" x14ac:dyDescent="0.25">
      <c r="A5392" s="4">
        <v>44630</v>
      </c>
      <c r="B5392" t="s">
        <v>12</v>
      </c>
      <c r="C5392" t="s">
        <v>2561</v>
      </c>
      <c r="D5392">
        <v>-1929.74</v>
      </c>
    </row>
    <row r="5393" spans="1:4" x14ac:dyDescent="0.25">
      <c r="A5393" s="4">
        <v>44630</v>
      </c>
      <c r="B5393" t="s">
        <v>12</v>
      </c>
      <c r="C5393" t="s">
        <v>2562</v>
      </c>
      <c r="D5393">
        <v>-78.37</v>
      </c>
    </row>
    <row r="5394" spans="1:4" x14ac:dyDescent="0.25">
      <c r="A5394" s="4">
        <v>44630</v>
      </c>
      <c r="B5394" t="s">
        <v>12</v>
      </c>
      <c r="C5394" t="s">
        <v>2563</v>
      </c>
      <c r="D5394">
        <v>-28.12</v>
      </c>
    </row>
    <row r="5395" spans="1:4" x14ac:dyDescent="0.25">
      <c r="A5395" s="4">
        <v>44630</v>
      </c>
      <c r="B5395" t="s">
        <v>12</v>
      </c>
      <c r="C5395" t="s">
        <v>2564</v>
      </c>
      <c r="D5395">
        <v>-679.95</v>
      </c>
    </row>
    <row r="5396" spans="1:4" x14ac:dyDescent="0.25">
      <c r="A5396" s="4">
        <v>44630</v>
      </c>
      <c r="B5396" t="s">
        <v>12</v>
      </c>
      <c r="C5396" t="s">
        <v>2565</v>
      </c>
      <c r="D5396">
        <v>-37.049999999999997</v>
      </c>
    </row>
    <row r="5397" spans="1:4" x14ac:dyDescent="0.25">
      <c r="A5397" s="4">
        <v>44630</v>
      </c>
      <c r="B5397" t="s">
        <v>12</v>
      </c>
      <c r="C5397" t="s">
        <v>2506</v>
      </c>
      <c r="D5397">
        <v>-3914.47</v>
      </c>
    </row>
    <row r="5398" spans="1:4" x14ac:dyDescent="0.25">
      <c r="A5398" s="4">
        <v>44630</v>
      </c>
      <c r="B5398" t="s">
        <v>12</v>
      </c>
      <c r="C5398" t="s">
        <v>838</v>
      </c>
      <c r="D5398">
        <v>-399.99</v>
      </c>
    </row>
    <row r="5399" spans="1:4" x14ac:dyDescent="0.25">
      <c r="A5399" s="4">
        <v>44630</v>
      </c>
      <c r="B5399" t="s">
        <v>12</v>
      </c>
      <c r="C5399" t="s">
        <v>2566</v>
      </c>
      <c r="D5399">
        <v>-126.24</v>
      </c>
    </row>
    <row r="5400" spans="1:4" x14ac:dyDescent="0.25">
      <c r="A5400" s="4">
        <v>44630</v>
      </c>
      <c r="B5400" t="s">
        <v>12</v>
      </c>
      <c r="C5400" t="s">
        <v>2437</v>
      </c>
      <c r="D5400">
        <v>-5980</v>
      </c>
    </row>
    <row r="5401" spans="1:4" x14ac:dyDescent="0.25">
      <c r="A5401" s="4">
        <v>44630</v>
      </c>
      <c r="B5401" t="s">
        <v>12</v>
      </c>
      <c r="C5401" t="s">
        <v>2536</v>
      </c>
      <c r="D5401">
        <v>241.83</v>
      </c>
    </row>
    <row r="5402" spans="1:4" x14ac:dyDescent="0.25">
      <c r="A5402" s="4">
        <v>44630</v>
      </c>
      <c r="B5402" t="s">
        <v>12</v>
      </c>
      <c r="C5402" t="s">
        <v>2025</v>
      </c>
      <c r="D5402">
        <v>-622.53</v>
      </c>
    </row>
    <row r="5403" spans="1:4" x14ac:dyDescent="0.25">
      <c r="A5403" s="4">
        <v>44630</v>
      </c>
      <c r="B5403" t="s">
        <v>12</v>
      </c>
      <c r="C5403" t="s">
        <v>2582</v>
      </c>
      <c r="D5403">
        <v>13293.81</v>
      </c>
    </row>
    <row r="5404" spans="1:4" x14ac:dyDescent="0.25">
      <c r="A5404" s="4">
        <v>44630</v>
      </c>
      <c r="B5404" t="s">
        <v>12</v>
      </c>
      <c r="C5404" t="s">
        <v>2567</v>
      </c>
      <c r="D5404">
        <v>46695.88</v>
      </c>
    </row>
    <row r="5405" spans="1:4" x14ac:dyDescent="0.25">
      <c r="A5405" s="4">
        <v>44630</v>
      </c>
      <c r="B5405" t="s">
        <v>12</v>
      </c>
      <c r="C5405" t="s">
        <v>2568</v>
      </c>
      <c r="D5405">
        <v>7867.32</v>
      </c>
    </row>
    <row r="5406" spans="1:4" x14ac:dyDescent="0.25">
      <c r="A5406" s="4">
        <v>44630</v>
      </c>
      <c r="B5406" t="s">
        <v>12</v>
      </c>
      <c r="C5406" t="s">
        <v>2569</v>
      </c>
      <c r="D5406">
        <v>16320.82</v>
      </c>
    </row>
    <row r="5407" spans="1:4" x14ac:dyDescent="0.25">
      <c r="A5407" s="4">
        <v>44630</v>
      </c>
      <c r="B5407" t="s">
        <v>12</v>
      </c>
      <c r="C5407" t="s">
        <v>2571</v>
      </c>
      <c r="D5407">
        <v>19547.88</v>
      </c>
    </row>
    <row r="5408" spans="1:4" x14ac:dyDescent="0.25">
      <c r="A5408" s="4">
        <v>44630</v>
      </c>
      <c r="B5408" t="s">
        <v>12</v>
      </c>
      <c r="C5408" t="s">
        <v>2574</v>
      </c>
      <c r="D5408">
        <v>221228.2</v>
      </c>
    </row>
    <row r="5409" spans="1:4" x14ac:dyDescent="0.25">
      <c r="A5409" s="4">
        <v>44630</v>
      </c>
      <c r="B5409" t="s">
        <v>12</v>
      </c>
      <c r="C5409" t="s">
        <v>2575</v>
      </c>
      <c r="D5409">
        <v>48371.8</v>
      </c>
    </row>
    <row r="5410" spans="1:4" x14ac:dyDescent="0.25">
      <c r="A5410" s="4">
        <v>44630</v>
      </c>
      <c r="B5410" t="s">
        <v>12</v>
      </c>
      <c r="C5410" t="s">
        <v>2583</v>
      </c>
      <c r="D5410">
        <v>79643</v>
      </c>
    </row>
    <row r="5411" spans="1:4" x14ac:dyDescent="0.25">
      <c r="A5411" s="4">
        <v>44630</v>
      </c>
      <c r="B5411" t="s">
        <v>12</v>
      </c>
      <c r="C5411" t="s">
        <v>2576</v>
      </c>
      <c r="D5411">
        <v>144194.04</v>
      </c>
    </row>
    <row r="5412" spans="1:4" x14ac:dyDescent="0.25">
      <c r="A5412" s="4">
        <v>44630</v>
      </c>
      <c r="B5412" t="s">
        <v>12</v>
      </c>
      <c r="C5412" t="s">
        <v>2584</v>
      </c>
      <c r="D5412">
        <v>165104.79999999999</v>
      </c>
    </row>
    <row r="5413" spans="1:4" x14ac:dyDescent="0.25">
      <c r="A5413" s="4">
        <v>44630</v>
      </c>
      <c r="B5413" t="s">
        <v>12</v>
      </c>
      <c r="C5413" t="s">
        <v>2577</v>
      </c>
      <c r="D5413">
        <v>37228.949999999997</v>
      </c>
    </row>
    <row r="5414" spans="1:4" x14ac:dyDescent="0.25">
      <c r="A5414" s="4">
        <v>44630</v>
      </c>
      <c r="B5414" t="s">
        <v>12</v>
      </c>
      <c r="C5414" t="s">
        <v>2021</v>
      </c>
      <c r="D5414">
        <v>-39.15</v>
      </c>
    </row>
    <row r="5415" spans="1:4" x14ac:dyDescent="0.25">
      <c r="A5415" s="4">
        <v>44630</v>
      </c>
      <c r="B5415" t="s">
        <v>12</v>
      </c>
      <c r="C5415" t="s">
        <v>19</v>
      </c>
      <c r="D5415">
        <v>-521.89</v>
      </c>
    </row>
    <row r="5416" spans="1:4" x14ac:dyDescent="0.25">
      <c r="A5416" s="4">
        <v>44630</v>
      </c>
      <c r="B5416" t="s">
        <v>12</v>
      </c>
      <c r="C5416" t="s">
        <v>20</v>
      </c>
      <c r="D5416">
        <v>-26094.52</v>
      </c>
    </row>
    <row r="5417" spans="1:4" x14ac:dyDescent="0.25">
      <c r="A5417" s="4">
        <v>44630</v>
      </c>
      <c r="B5417" t="s">
        <v>12</v>
      </c>
      <c r="C5417" t="s">
        <v>21</v>
      </c>
      <c r="D5417">
        <v>-743.69</v>
      </c>
    </row>
    <row r="5418" spans="1:4" x14ac:dyDescent="0.25">
      <c r="A5418" s="4">
        <v>44631</v>
      </c>
      <c r="B5418" t="s">
        <v>12</v>
      </c>
      <c r="C5418" t="s">
        <v>2561</v>
      </c>
      <c r="D5418">
        <v>-1929.74</v>
      </c>
    </row>
    <row r="5419" spans="1:4" x14ac:dyDescent="0.25">
      <c r="A5419" s="4">
        <v>44631</v>
      </c>
      <c r="B5419" t="s">
        <v>12</v>
      </c>
      <c r="C5419" t="s">
        <v>2562</v>
      </c>
      <c r="D5419">
        <v>-78.37</v>
      </c>
    </row>
    <row r="5420" spans="1:4" x14ac:dyDescent="0.25">
      <c r="A5420" s="4">
        <v>44631</v>
      </c>
      <c r="B5420" t="s">
        <v>12</v>
      </c>
      <c r="C5420" t="s">
        <v>2563</v>
      </c>
      <c r="D5420">
        <v>-32.14</v>
      </c>
    </row>
    <row r="5421" spans="1:4" x14ac:dyDescent="0.25">
      <c r="A5421" s="4">
        <v>44631</v>
      </c>
      <c r="B5421" t="s">
        <v>12</v>
      </c>
      <c r="C5421" t="s">
        <v>2564</v>
      </c>
      <c r="D5421">
        <v>-777.09</v>
      </c>
    </row>
    <row r="5422" spans="1:4" x14ac:dyDescent="0.25">
      <c r="A5422" s="4">
        <v>44631</v>
      </c>
      <c r="B5422" t="s">
        <v>12</v>
      </c>
      <c r="C5422" t="s">
        <v>2565</v>
      </c>
      <c r="D5422">
        <v>-42.34</v>
      </c>
    </row>
    <row r="5423" spans="1:4" x14ac:dyDescent="0.25">
      <c r="A5423" s="4">
        <v>44631</v>
      </c>
      <c r="B5423" t="s">
        <v>12</v>
      </c>
      <c r="C5423" t="s">
        <v>2506</v>
      </c>
      <c r="D5423">
        <v>-3997.76</v>
      </c>
    </row>
    <row r="5424" spans="1:4" x14ac:dyDescent="0.25">
      <c r="A5424" s="4">
        <v>44631</v>
      </c>
      <c r="B5424" t="s">
        <v>12</v>
      </c>
      <c r="C5424" t="s">
        <v>838</v>
      </c>
      <c r="D5424">
        <v>-399.99</v>
      </c>
    </row>
    <row r="5425" spans="1:4" x14ac:dyDescent="0.25">
      <c r="A5425" s="4">
        <v>44631</v>
      </c>
      <c r="B5425" t="s">
        <v>12</v>
      </c>
      <c r="C5425" t="s">
        <v>2566</v>
      </c>
      <c r="D5425">
        <v>-144.28</v>
      </c>
    </row>
    <row r="5426" spans="1:4" x14ac:dyDescent="0.25">
      <c r="A5426" s="4">
        <v>44631</v>
      </c>
      <c r="B5426" t="s">
        <v>12</v>
      </c>
      <c r="C5426" t="s">
        <v>2437</v>
      </c>
      <c r="D5426">
        <v>-5980</v>
      </c>
    </row>
    <row r="5427" spans="1:4" x14ac:dyDescent="0.25">
      <c r="A5427" s="4">
        <v>44631</v>
      </c>
      <c r="B5427" t="s">
        <v>12</v>
      </c>
      <c r="C5427" t="s">
        <v>2536</v>
      </c>
      <c r="D5427">
        <v>225.71</v>
      </c>
    </row>
    <row r="5428" spans="1:4" x14ac:dyDescent="0.25">
      <c r="A5428" s="4">
        <v>44631</v>
      </c>
      <c r="B5428" t="s">
        <v>12</v>
      </c>
      <c r="C5428" t="s">
        <v>2582</v>
      </c>
      <c r="D5428">
        <v>13293.81</v>
      </c>
    </row>
    <row r="5429" spans="1:4" x14ac:dyDescent="0.25">
      <c r="A5429" s="4">
        <v>44631</v>
      </c>
      <c r="B5429" t="s">
        <v>12</v>
      </c>
      <c r="C5429" t="s">
        <v>2567</v>
      </c>
      <c r="D5429">
        <v>46695.88</v>
      </c>
    </row>
    <row r="5430" spans="1:4" x14ac:dyDescent="0.25">
      <c r="A5430" s="4">
        <v>44631</v>
      </c>
      <c r="B5430" t="s">
        <v>12</v>
      </c>
      <c r="C5430" t="s">
        <v>2568</v>
      </c>
      <c r="D5430">
        <v>7867.32</v>
      </c>
    </row>
    <row r="5431" spans="1:4" x14ac:dyDescent="0.25">
      <c r="A5431" s="4">
        <v>44631</v>
      </c>
      <c r="B5431" t="s">
        <v>12</v>
      </c>
      <c r="C5431" t="s">
        <v>2569</v>
      </c>
      <c r="D5431">
        <v>16320.82</v>
      </c>
    </row>
    <row r="5432" spans="1:4" x14ac:dyDescent="0.25">
      <c r="A5432" s="4">
        <v>44631</v>
      </c>
      <c r="B5432" t="s">
        <v>12</v>
      </c>
      <c r="C5432" t="s">
        <v>2585</v>
      </c>
      <c r="D5432">
        <v>31146.6</v>
      </c>
    </row>
    <row r="5433" spans="1:4" x14ac:dyDescent="0.25">
      <c r="A5433" s="4">
        <v>44631</v>
      </c>
      <c r="B5433" t="s">
        <v>12</v>
      </c>
      <c r="C5433" t="s">
        <v>2571</v>
      </c>
      <c r="D5433">
        <v>19547.88</v>
      </c>
    </row>
    <row r="5434" spans="1:4" x14ac:dyDescent="0.25">
      <c r="A5434" s="4">
        <v>44631</v>
      </c>
      <c r="B5434" t="s">
        <v>12</v>
      </c>
      <c r="C5434" t="s">
        <v>2574</v>
      </c>
      <c r="D5434">
        <v>221228.2</v>
      </c>
    </row>
    <row r="5435" spans="1:4" x14ac:dyDescent="0.25">
      <c r="A5435" s="4">
        <v>44631</v>
      </c>
      <c r="B5435" t="s">
        <v>12</v>
      </c>
      <c r="C5435" t="s">
        <v>2575</v>
      </c>
      <c r="D5435">
        <v>48371.8</v>
      </c>
    </row>
    <row r="5436" spans="1:4" x14ac:dyDescent="0.25">
      <c r="A5436" s="4">
        <v>44631</v>
      </c>
      <c r="B5436" t="s">
        <v>12</v>
      </c>
      <c r="C5436" t="s">
        <v>2583</v>
      </c>
      <c r="D5436">
        <v>79643</v>
      </c>
    </row>
    <row r="5437" spans="1:4" x14ac:dyDescent="0.25">
      <c r="A5437" s="4">
        <v>44631</v>
      </c>
      <c r="B5437" t="s">
        <v>12</v>
      </c>
      <c r="C5437" t="s">
        <v>2576</v>
      </c>
      <c r="D5437">
        <v>144194.04</v>
      </c>
    </row>
    <row r="5438" spans="1:4" x14ac:dyDescent="0.25">
      <c r="A5438" s="4">
        <v>44631</v>
      </c>
      <c r="B5438" t="s">
        <v>12</v>
      </c>
      <c r="C5438" t="s">
        <v>2584</v>
      </c>
      <c r="D5438">
        <v>165104.79999999999</v>
      </c>
    </row>
    <row r="5439" spans="1:4" x14ac:dyDescent="0.25">
      <c r="A5439" s="4">
        <v>44631</v>
      </c>
      <c r="B5439" t="s">
        <v>12</v>
      </c>
      <c r="C5439" t="s">
        <v>2577</v>
      </c>
      <c r="D5439">
        <v>37228.949999999997</v>
      </c>
    </row>
    <row r="5440" spans="1:4" x14ac:dyDescent="0.25">
      <c r="A5440" s="4">
        <v>44631</v>
      </c>
      <c r="B5440" t="s">
        <v>12</v>
      </c>
      <c r="C5440" t="s">
        <v>2021</v>
      </c>
      <c r="D5440">
        <v>-44.75</v>
      </c>
    </row>
    <row r="5441" spans="1:4" x14ac:dyDescent="0.25">
      <c r="A5441" s="4">
        <v>44631</v>
      </c>
      <c r="B5441" t="s">
        <v>12</v>
      </c>
      <c r="C5441" t="s">
        <v>19</v>
      </c>
      <c r="D5441">
        <v>-596.64</v>
      </c>
    </row>
    <row r="5442" spans="1:4" x14ac:dyDescent="0.25">
      <c r="A5442" s="4">
        <v>44631</v>
      </c>
      <c r="B5442" t="s">
        <v>12</v>
      </c>
      <c r="C5442" t="s">
        <v>20</v>
      </c>
      <c r="D5442">
        <v>-29832.02</v>
      </c>
    </row>
    <row r="5443" spans="1:4" x14ac:dyDescent="0.25">
      <c r="A5443" s="4">
        <v>44631</v>
      </c>
      <c r="B5443" t="s">
        <v>12</v>
      </c>
      <c r="C5443" t="s">
        <v>21</v>
      </c>
      <c r="D5443">
        <v>-850.22</v>
      </c>
    </row>
    <row r="5444" spans="1:4" x14ac:dyDescent="0.25">
      <c r="A5444" s="4">
        <v>44634</v>
      </c>
      <c r="B5444" t="s">
        <v>12</v>
      </c>
      <c r="C5444" t="s">
        <v>2561</v>
      </c>
      <c r="D5444">
        <v>-1929.74</v>
      </c>
    </row>
    <row r="5445" spans="1:4" x14ac:dyDescent="0.25">
      <c r="A5445" s="4">
        <v>44634</v>
      </c>
      <c r="B5445" t="s">
        <v>12</v>
      </c>
      <c r="C5445" t="s">
        <v>2562</v>
      </c>
      <c r="D5445">
        <v>-78.37</v>
      </c>
    </row>
    <row r="5446" spans="1:4" x14ac:dyDescent="0.25">
      <c r="A5446" s="4">
        <v>44634</v>
      </c>
      <c r="B5446" t="s">
        <v>12</v>
      </c>
      <c r="C5446" t="s">
        <v>2563</v>
      </c>
      <c r="D5446">
        <v>-36.159999999999997</v>
      </c>
    </row>
    <row r="5447" spans="1:4" x14ac:dyDescent="0.25">
      <c r="A5447" s="4">
        <v>44634</v>
      </c>
      <c r="B5447" t="s">
        <v>12</v>
      </c>
      <c r="C5447" t="s">
        <v>2564</v>
      </c>
      <c r="D5447">
        <v>-874.22</v>
      </c>
    </row>
    <row r="5448" spans="1:4" x14ac:dyDescent="0.25">
      <c r="A5448" s="4">
        <v>44634</v>
      </c>
      <c r="B5448" t="s">
        <v>12</v>
      </c>
      <c r="C5448" t="s">
        <v>2565</v>
      </c>
      <c r="D5448">
        <v>-47.63</v>
      </c>
    </row>
    <row r="5449" spans="1:4" x14ac:dyDescent="0.25">
      <c r="A5449" s="4">
        <v>44634</v>
      </c>
      <c r="B5449" t="s">
        <v>12</v>
      </c>
      <c r="C5449" t="s">
        <v>2506</v>
      </c>
      <c r="D5449">
        <v>-4081.05</v>
      </c>
    </row>
    <row r="5450" spans="1:4" x14ac:dyDescent="0.25">
      <c r="A5450" s="4">
        <v>44634</v>
      </c>
      <c r="B5450" t="s">
        <v>12</v>
      </c>
      <c r="C5450" t="s">
        <v>838</v>
      </c>
      <c r="D5450">
        <v>-399.99</v>
      </c>
    </row>
    <row r="5451" spans="1:4" x14ac:dyDescent="0.25">
      <c r="A5451" s="4">
        <v>44634</v>
      </c>
      <c r="B5451" t="s">
        <v>12</v>
      </c>
      <c r="C5451" t="s">
        <v>2566</v>
      </c>
      <c r="D5451">
        <v>-162.31</v>
      </c>
    </row>
    <row r="5452" spans="1:4" x14ac:dyDescent="0.25">
      <c r="A5452" s="4">
        <v>44634</v>
      </c>
      <c r="B5452" t="s">
        <v>12</v>
      </c>
      <c r="C5452" t="s">
        <v>2437</v>
      </c>
      <c r="D5452">
        <v>-5980</v>
      </c>
    </row>
    <row r="5453" spans="1:4" x14ac:dyDescent="0.25">
      <c r="A5453" s="4">
        <v>44634</v>
      </c>
      <c r="B5453" t="s">
        <v>12</v>
      </c>
      <c r="C5453" t="s">
        <v>2536</v>
      </c>
      <c r="D5453">
        <v>209.59</v>
      </c>
    </row>
    <row r="5454" spans="1:4" x14ac:dyDescent="0.25">
      <c r="A5454" s="4">
        <v>44634</v>
      </c>
      <c r="B5454" t="s">
        <v>12</v>
      </c>
      <c r="C5454" t="s">
        <v>2582</v>
      </c>
      <c r="D5454">
        <v>13293.81</v>
      </c>
    </row>
    <row r="5455" spans="1:4" x14ac:dyDescent="0.25">
      <c r="A5455" s="4">
        <v>44634</v>
      </c>
      <c r="B5455" t="s">
        <v>12</v>
      </c>
      <c r="C5455" t="s">
        <v>2567</v>
      </c>
      <c r="D5455">
        <v>46695.88</v>
      </c>
    </row>
    <row r="5456" spans="1:4" x14ac:dyDescent="0.25">
      <c r="A5456" s="4">
        <v>44634</v>
      </c>
      <c r="B5456" t="s">
        <v>12</v>
      </c>
      <c r="C5456" t="s">
        <v>2568</v>
      </c>
      <c r="D5456">
        <v>7867.32</v>
      </c>
    </row>
    <row r="5457" spans="1:4" x14ac:dyDescent="0.25">
      <c r="A5457" s="4">
        <v>44634</v>
      </c>
      <c r="B5457" t="s">
        <v>12</v>
      </c>
      <c r="C5457" t="s">
        <v>2569</v>
      </c>
      <c r="D5457">
        <v>16320.82</v>
      </c>
    </row>
    <row r="5458" spans="1:4" x14ac:dyDescent="0.25">
      <c r="A5458" s="4">
        <v>44634</v>
      </c>
      <c r="B5458" t="s">
        <v>12</v>
      </c>
      <c r="C5458" t="s">
        <v>2585</v>
      </c>
      <c r="D5458">
        <v>31146.6</v>
      </c>
    </row>
    <row r="5459" spans="1:4" x14ac:dyDescent="0.25">
      <c r="A5459" s="4">
        <v>44634</v>
      </c>
      <c r="B5459" t="s">
        <v>12</v>
      </c>
      <c r="C5459" t="s">
        <v>2571</v>
      </c>
      <c r="D5459">
        <v>19547.88</v>
      </c>
    </row>
    <row r="5460" spans="1:4" x14ac:dyDescent="0.25">
      <c r="A5460" s="4">
        <v>44634</v>
      </c>
      <c r="B5460" t="s">
        <v>12</v>
      </c>
      <c r="C5460" t="s">
        <v>2575</v>
      </c>
      <c r="D5460">
        <v>48371.8</v>
      </c>
    </row>
    <row r="5461" spans="1:4" x14ac:dyDescent="0.25">
      <c r="A5461" s="4">
        <v>44634</v>
      </c>
      <c r="B5461" t="s">
        <v>12</v>
      </c>
      <c r="C5461" t="s">
        <v>2583</v>
      </c>
      <c r="D5461">
        <v>79643</v>
      </c>
    </row>
    <row r="5462" spans="1:4" x14ac:dyDescent="0.25">
      <c r="A5462" s="4">
        <v>44634</v>
      </c>
      <c r="B5462" t="s">
        <v>12</v>
      </c>
      <c r="C5462" t="s">
        <v>2586</v>
      </c>
      <c r="D5462">
        <v>165063.79999999999</v>
      </c>
    </row>
    <row r="5463" spans="1:4" x14ac:dyDescent="0.25">
      <c r="A5463" s="4">
        <v>44634</v>
      </c>
      <c r="B5463" t="s">
        <v>12</v>
      </c>
      <c r="C5463" t="s">
        <v>2584</v>
      </c>
      <c r="D5463">
        <v>165104.79999999999</v>
      </c>
    </row>
    <row r="5464" spans="1:4" x14ac:dyDescent="0.25">
      <c r="A5464" s="4">
        <v>44634</v>
      </c>
      <c r="B5464" t="s">
        <v>12</v>
      </c>
      <c r="C5464" t="s">
        <v>2577</v>
      </c>
      <c r="D5464">
        <v>37228.949999999997</v>
      </c>
    </row>
    <row r="5465" spans="1:4" x14ac:dyDescent="0.25">
      <c r="A5465" s="4">
        <v>44634</v>
      </c>
      <c r="B5465" t="s">
        <v>12</v>
      </c>
      <c r="C5465" t="s">
        <v>2021</v>
      </c>
      <c r="D5465">
        <v>-50.34</v>
      </c>
    </row>
    <row r="5466" spans="1:4" x14ac:dyDescent="0.25">
      <c r="A5466" s="4">
        <v>44634</v>
      </c>
      <c r="B5466" t="s">
        <v>12</v>
      </c>
      <c r="C5466" t="s">
        <v>19</v>
      </c>
      <c r="D5466">
        <v>-671.1</v>
      </c>
    </row>
    <row r="5467" spans="1:4" x14ac:dyDescent="0.25">
      <c r="A5467" s="4">
        <v>44634</v>
      </c>
      <c r="B5467" t="s">
        <v>12</v>
      </c>
      <c r="C5467" t="s">
        <v>20</v>
      </c>
      <c r="D5467">
        <v>-33554.79</v>
      </c>
    </row>
    <row r="5468" spans="1:4" x14ac:dyDescent="0.25">
      <c r="A5468" s="4">
        <v>44634</v>
      </c>
      <c r="B5468" t="s">
        <v>12</v>
      </c>
      <c r="C5468" t="s">
        <v>21</v>
      </c>
      <c r="D5468">
        <v>-956.31</v>
      </c>
    </row>
    <row r="5469" spans="1:4" x14ac:dyDescent="0.25">
      <c r="A5469" s="4">
        <v>44635</v>
      </c>
      <c r="B5469" t="s">
        <v>12</v>
      </c>
      <c r="C5469" t="s">
        <v>2561</v>
      </c>
      <c r="D5469">
        <v>-1929.74</v>
      </c>
    </row>
    <row r="5470" spans="1:4" x14ac:dyDescent="0.25">
      <c r="A5470" s="4">
        <v>44635</v>
      </c>
      <c r="B5470" t="s">
        <v>12</v>
      </c>
      <c r="C5470" t="s">
        <v>2562</v>
      </c>
      <c r="D5470">
        <v>-78.37</v>
      </c>
    </row>
    <row r="5471" spans="1:4" x14ac:dyDescent="0.25">
      <c r="A5471" s="4">
        <v>44635</v>
      </c>
      <c r="B5471" t="s">
        <v>12</v>
      </c>
      <c r="C5471" t="s">
        <v>2563</v>
      </c>
      <c r="D5471">
        <v>-40.17</v>
      </c>
    </row>
    <row r="5472" spans="1:4" x14ac:dyDescent="0.25">
      <c r="A5472" s="4">
        <v>44635</v>
      </c>
      <c r="B5472" t="s">
        <v>12</v>
      </c>
      <c r="C5472" t="s">
        <v>2564</v>
      </c>
      <c r="D5472">
        <v>-971.36</v>
      </c>
    </row>
    <row r="5473" spans="1:4" x14ac:dyDescent="0.25">
      <c r="A5473" s="4">
        <v>44635</v>
      </c>
      <c r="B5473" t="s">
        <v>12</v>
      </c>
      <c r="C5473" t="s">
        <v>2565</v>
      </c>
      <c r="D5473">
        <v>-52.92</v>
      </c>
    </row>
    <row r="5474" spans="1:4" x14ac:dyDescent="0.25">
      <c r="A5474" s="4">
        <v>44635</v>
      </c>
      <c r="B5474" t="s">
        <v>12</v>
      </c>
      <c r="C5474" t="s">
        <v>2506</v>
      </c>
      <c r="D5474">
        <v>-4164.33</v>
      </c>
    </row>
    <row r="5475" spans="1:4" x14ac:dyDescent="0.25">
      <c r="A5475" s="4">
        <v>44635</v>
      </c>
      <c r="B5475" t="s">
        <v>12</v>
      </c>
      <c r="C5475" t="s">
        <v>838</v>
      </c>
      <c r="D5475">
        <v>-399.99</v>
      </c>
    </row>
    <row r="5476" spans="1:4" x14ac:dyDescent="0.25">
      <c r="A5476" s="4">
        <v>44635</v>
      </c>
      <c r="B5476" t="s">
        <v>12</v>
      </c>
      <c r="C5476" t="s">
        <v>2566</v>
      </c>
      <c r="D5476">
        <v>-180.35</v>
      </c>
    </row>
    <row r="5477" spans="1:4" x14ac:dyDescent="0.25">
      <c r="A5477" s="4">
        <v>44635</v>
      </c>
      <c r="B5477" t="s">
        <v>12</v>
      </c>
      <c r="C5477" t="s">
        <v>2536</v>
      </c>
      <c r="D5477">
        <v>193.46</v>
      </c>
    </row>
    <row r="5478" spans="1:4" x14ac:dyDescent="0.25">
      <c r="A5478" s="4">
        <v>44635</v>
      </c>
      <c r="B5478" t="s">
        <v>12</v>
      </c>
      <c r="C5478" t="s">
        <v>2568</v>
      </c>
      <c r="D5478">
        <v>7867.32</v>
      </c>
    </row>
    <row r="5479" spans="1:4" x14ac:dyDescent="0.25">
      <c r="A5479" s="4">
        <v>44635</v>
      </c>
      <c r="B5479" t="s">
        <v>12</v>
      </c>
      <c r="C5479" t="s">
        <v>2585</v>
      </c>
      <c r="D5479">
        <v>31146.6</v>
      </c>
    </row>
    <row r="5480" spans="1:4" x14ac:dyDescent="0.25">
      <c r="A5480" s="4">
        <v>44635</v>
      </c>
      <c r="B5480" t="s">
        <v>12</v>
      </c>
      <c r="C5480" t="s">
        <v>2586</v>
      </c>
      <c r="D5480">
        <v>165063.79999999999</v>
      </c>
    </row>
    <row r="5481" spans="1:4" x14ac:dyDescent="0.25">
      <c r="A5481" s="4">
        <v>44635</v>
      </c>
      <c r="B5481" t="s">
        <v>12</v>
      </c>
      <c r="C5481" t="s">
        <v>2584</v>
      </c>
      <c r="D5481">
        <v>165104.79999999999</v>
      </c>
    </row>
    <row r="5482" spans="1:4" x14ac:dyDescent="0.25">
      <c r="A5482" s="4">
        <v>44635</v>
      </c>
      <c r="B5482" t="s">
        <v>12</v>
      </c>
      <c r="C5482" t="s">
        <v>2021</v>
      </c>
      <c r="D5482">
        <v>-55.89</v>
      </c>
    </row>
    <row r="5483" spans="1:4" x14ac:dyDescent="0.25">
      <c r="A5483" s="4">
        <v>44635</v>
      </c>
      <c r="B5483" t="s">
        <v>12</v>
      </c>
      <c r="C5483" t="s">
        <v>19</v>
      </c>
      <c r="D5483">
        <v>-745.17</v>
      </c>
    </row>
    <row r="5484" spans="1:4" x14ac:dyDescent="0.25">
      <c r="A5484" s="4">
        <v>44635</v>
      </c>
      <c r="B5484" t="s">
        <v>12</v>
      </c>
      <c r="C5484" t="s">
        <v>20</v>
      </c>
      <c r="D5484">
        <v>-37258.26</v>
      </c>
    </row>
    <row r="5485" spans="1:4" x14ac:dyDescent="0.25">
      <c r="A5485" s="4">
        <v>44635</v>
      </c>
      <c r="B5485" t="s">
        <v>12</v>
      </c>
      <c r="C5485" t="s">
        <v>21</v>
      </c>
      <c r="D5485">
        <v>-1061.8599999999999</v>
      </c>
    </row>
    <row r="5486" spans="1:4" x14ac:dyDescent="0.25">
      <c r="A5486" s="4">
        <v>44636</v>
      </c>
      <c r="B5486" t="s">
        <v>12</v>
      </c>
      <c r="C5486" t="s">
        <v>2561</v>
      </c>
      <c r="D5486">
        <v>-1929.74</v>
      </c>
    </row>
    <row r="5487" spans="1:4" x14ac:dyDescent="0.25">
      <c r="A5487" s="4">
        <v>44636</v>
      </c>
      <c r="B5487" t="s">
        <v>12</v>
      </c>
      <c r="C5487" t="s">
        <v>2562</v>
      </c>
      <c r="D5487">
        <v>-78.37</v>
      </c>
    </row>
    <row r="5488" spans="1:4" x14ac:dyDescent="0.25">
      <c r="A5488" s="4">
        <v>44636</v>
      </c>
      <c r="B5488" t="s">
        <v>12</v>
      </c>
      <c r="C5488" t="s">
        <v>2563</v>
      </c>
      <c r="D5488">
        <v>-44.19</v>
      </c>
    </row>
    <row r="5489" spans="1:4" x14ac:dyDescent="0.25">
      <c r="A5489" s="4">
        <v>44636</v>
      </c>
      <c r="B5489" t="s">
        <v>12</v>
      </c>
      <c r="C5489" t="s">
        <v>2564</v>
      </c>
      <c r="D5489">
        <v>-1068.5</v>
      </c>
    </row>
    <row r="5490" spans="1:4" x14ac:dyDescent="0.25">
      <c r="A5490" s="4">
        <v>44636</v>
      </c>
      <c r="B5490" t="s">
        <v>12</v>
      </c>
      <c r="C5490" t="s">
        <v>2565</v>
      </c>
      <c r="D5490">
        <v>-58.22</v>
      </c>
    </row>
    <row r="5491" spans="1:4" x14ac:dyDescent="0.25">
      <c r="A5491" s="4">
        <v>44636</v>
      </c>
      <c r="B5491" t="s">
        <v>12</v>
      </c>
      <c r="C5491" t="s">
        <v>2506</v>
      </c>
      <c r="D5491">
        <v>-4247.62</v>
      </c>
    </row>
    <row r="5492" spans="1:4" x14ac:dyDescent="0.25">
      <c r="A5492" s="4">
        <v>44636</v>
      </c>
      <c r="B5492" t="s">
        <v>12</v>
      </c>
      <c r="C5492" t="s">
        <v>838</v>
      </c>
      <c r="D5492">
        <v>-399.99</v>
      </c>
    </row>
    <row r="5493" spans="1:4" x14ac:dyDescent="0.25">
      <c r="A5493" s="4">
        <v>44636</v>
      </c>
      <c r="B5493" t="s">
        <v>12</v>
      </c>
      <c r="C5493" t="s">
        <v>2566</v>
      </c>
      <c r="D5493">
        <v>-198.38</v>
      </c>
    </row>
    <row r="5494" spans="1:4" x14ac:dyDescent="0.25">
      <c r="A5494" s="4">
        <v>44636</v>
      </c>
      <c r="B5494" t="s">
        <v>12</v>
      </c>
      <c r="C5494" t="s">
        <v>2536</v>
      </c>
      <c r="D5494">
        <v>177.34</v>
      </c>
    </row>
    <row r="5495" spans="1:4" x14ac:dyDescent="0.25">
      <c r="A5495" s="4">
        <v>44636</v>
      </c>
      <c r="B5495" t="s">
        <v>12</v>
      </c>
      <c r="C5495" t="s">
        <v>2568</v>
      </c>
      <c r="D5495">
        <v>7867.32</v>
      </c>
    </row>
    <row r="5496" spans="1:4" x14ac:dyDescent="0.25">
      <c r="A5496" s="4">
        <v>44636</v>
      </c>
      <c r="B5496" t="s">
        <v>12</v>
      </c>
      <c r="C5496" t="s">
        <v>2585</v>
      </c>
      <c r="D5496">
        <v>31146.6</v>
      </c>
    </row>
    <row r="5497" spans="1:4" x14ac:dyDescent="0.25">
      <c r="A5497" s="4">
        <v>44636</v>
      </c>
      <c r="B5497" t="s">
        <v>12</v>
      </c>
      <c r="C5497" t="s">
        <v>2586</v>
      </c>
      <c r="D5497">
        <v>165063.79999999999</v>
      </c>
    </row>
    <row r="5498" spans="1:4" x14ac:dyDescent="0.25">
      <c r="A5498" s="4">
        <v>44636</v>
      </c>
      <c r="B5498" t="s">
        <v>12</v>
      </c>
      <c r="C5498" t="s">
        <v>2021</v>
      </c>
      <c r="D5498">
        <v>-61.45</v>
      </c>
    </row>
    <row r="5499" spans="1:4" x14ac:dyDescent="0.25">
      <c r="A5499" s="4">
        <v>44636</v>
      </c>
      <c r="B5499" t="s">
        <v>12</v>
      </c>
      <c r="C5499" t="s">
        <v>19</v>
      </c>
      <c r="D5499">
        <v>-819.31</v>
      </c>
    </row>
    <row r="5500" spans="1:4" x14ac:dyDescent="0.25">
      <c r="A5500" s="4">
        <v>44636</v>
      </c>
      <c r="B5500" t="s">
        <v>12</v>
      </c>
      <c r="C5500" t="s">
        <v>20</v>
      </c>
      <c r="D5500">
        <v>-40965.49</v>
      </c>
    </row>
    <row r="5501" spans="1:4" x14ac:dyDescent="0.25">
      <c r="A5501" s="4">
        <v>44636</v>
      </c>
      <c r="B5501" t="s">
        <v>12</v>
      </c>
      <c r="C5501" t="s">
        <v>21</v>
      </c>
      <c r="D5501">
        <v>-1167.52</v>
      </c>
    </row>
    <row r="5502" spans="1:4" x14ac:dyDescent="0.25">
      <c r="A5502" s="4">
        <v>44637</v>
      </c>
      <c r="B5502" t="s">
        <v>12</v>
      </c>
      <c r="C5502" t="s">
        <v>2561</v>
      </c>
      <c r="D5502">
        <v>-1929.74</v>
      </c>
    </row>
    <row r="5503" spans="1:4" x14ac:dyDescent="0.25">
      <c r="A5503" s="4">
        <v>44637</v>
      </c>
      <c r="B5503" t="s">
        <v>12</v>
      </c>
      <c r="C5503" t="s">
        <v>2562</v>
      </c>
      <c r="D5503">
        <v>-78.37</v>
      </c>
    </row>
    <row r="5504" spans="1:4" x14ac:dyDescent="0.25">
      <c r="A5504" s="4">
        <v>44637</v>
      </c>
      <c r="B5504" t="s">
        <v>12</v>
      </c>
      <c r="C5504" t="s">
        <v>2563</v>
      </c>
      <c r="D5504">
        <v>-48.21</v>
      </c>
    </row>
    <row r="5505" spans="1:4" x14ac:dyDescent="0.25">
      <c r="A5505" s="4">
        <v>44637</v>
      </c>
      <c r="B5505" t="s">
        <v>12</v>
      </c>
      <c r="C5505" t="s">
        <v>2564</v>
      </c>
      <c r="D5505">
        <v>-1165.6300000000001</v>
      </c>
    </row>
    <row r="5506" spans="1:4" x14ac:dyDescent="0.25">
      <c r="A5506" s="4">
        <v>44637</v>
      </c>
      <c r="B5506" t="s">
        <v>12</v>
      </c>
      <c r="C5506" t="s">
        <v>2565</v>
      </c>
      <c r="D5506">
        <v>-63.51</v>
      </c>
    </row>
    <row r="5507" spans="1:4" x14ac:dyDescent="0.25">
      <c r="A5507" s="4">
        <v>44637</v>
      </c>
      <c r="B5507" t="s">
        <v>12</v>
      </c>
      <c r="C5507" t="s">
        <v>2506</v>
      </c>
      <c r="D5507">
        <v>-4330.91</v>
      </c>
    </row>
    <row r="5508" spans="1:4" x14ac:dyDescent="0.25">
      <c r="A5508" s="4">
        <v>44637</v>
      </c>
      <c r="B5508" t="s">
        <v>12</v>
      </c>
      <c r="C5508" t="s">
        <v>838</v>
      </c>
      <c r="D5508">
        <v>-399.99</v>
      </c>
    </row>
    <row r="5509" spans="1:4" x14ac:dyDescent="0.25">
      <c r="A5509" s="4">
        <v>44637</v>
      </c>
      <c r="B5509" t="s">
        <v>12</v>
      </c>
      <c r="C5509" t="s">
        <v>2566</v>
      </c>
      <c r="D5509">
        <v>-216.41</v>
      </c>
    </row>
    <row r="5510" spans="1:4" x14ac:dyDescent="0.25">
      <c r="A5510" s="4">
        <v>44637</v>
      </c>
      <c r="B5510" t="s">
        <v>12</v>
      </c>
      <c r="C5510" t="s">
        <v>2536</v>
      </c>
      <c r="D5510">
        <v>161.22</v>
      </c>
    </row>
    <row r="5511" spans="1:4" x14ac:dyDescent="0.25">
      <c r="A5511" s="4">
        <v>44637</v>
      </c>
      <c r="B5511" t="s">
        <v>12</v>
      </c>
      <c r="C5511" t="s">
        <v>2568</v>
      </c>
      <c r="D5511">
        <v>7867.32</v>
      </c>
    </row>
    <row r="5512" spans="1:4" x14ac:dyDescent="0.25">
      <c r="A5512" s="4">
        <v>44637</v>
      </c>
      <c r="B5512" t="s">
        <v>12</v>
      </c>
      <c r="C5512" t="s">
        <v>2586</v>
      </c>
      <c r="D5512">
        <v>165063.79999999999</v>
      </c>
    </row>
    <row r="5513" spans="1:4" x14ac:dyDescent="0.25">
      <c r="A5513" s="4">
        <v>44637</v>
      </c>
      <c r="B5513" t="s">
        <v>12</v>
      </c>
      <c r="C5513" t="s">
        <v>2021</v>
      </c>
      <c r="D5513">
        <v>-67.02</v>
      </c>
    </row>
    <row r="5514" spans="1:4" x14ac:dyDescent="0.25">
      <c r="A5514" s="4">
        <v>44637</v>
      </c>
      <c r="B5514" t="s">
        <v>12</v>
      </c>
      <c r="C5514" t="s">
        <v>19</v>
      </c>
      <c r="D5514">
        <v>-893.51</v>
      </c>
    </row>
    <row r="5515" spans="1:4" x14ac:dyDescent="0.25">
      <c r="A5515" s="4">
        <v>44637</v>
      </c>
      <c r="B5515" t="s">
        <v>12</v>
      </c>
      <c r="C5515" t="s">
        <v>20</v>
      </c>
      <c r="D5515">
        <v>-44675.33</v>
      </c>
    </row>
    <row r="5516" spans="1:4" x14ac:dyDescent="0.25">
      <c r="A5516" s="4">
        <v>44637</v>
      </c>
      <c r="B5516" t="s">
        <v>12</v>
      </c>
      <c r="C5516" t="s">
        <v>21</v>
      </c>
      <c r="D5516">
        <v>-1273.25</v>
      </c>
    </row>
    <row r="5517" spans="1:4" x14ac:dyDescent="0.25">
      <c r="A5517" s="4">
        <v>44638</v>
      </c>
      <c r="B5517" t="s">
        <v>12</v>
      </c>
      <c r="C5517" t="s">
        <v>2561</v>
      </c>
      <c r="D5517">
        <v>-2136.9899999999998</v>
      </c>
    </row>
    <row r="5518" spans="1:4" x14ac:dyDescent="0.25">
      <c r="A5518" s="4">
        <v>44638</v>
      </c>
      <c r="B5518" t="s">
        <v>12</v>
      </c>
      <c r="C5518" t="s">
        <v>2562</v>
      </c>
      <c r="D5518">
        <v>-78.37</v>
      </c>
    </row>
    <row r="5519" spans="1:4" x14ac:dyDescent="0.25">
      <c r="A5519" s="4">
        <v>44638</v>
      </c>
      <c r="B5519" t="s">
        <v>12</v>
      </c>
      <c r="C5519" t="s">
        <v>2563</v>
      </c>
      <c r="D5519">
        <v>-52.22</v>
      </c>
    </row>
    <row r="5520" spans="1:4" x14ac:dyDescent="0.25">
      <c r="A5520" s="4">
        <v>44638</v>
      </c>
      <c r="B5520" t="s">
        <v>12</v>
      </c>
      <c r="C5520" t="s">
        <v>2564</v>
      </c>
      <c r="D5520">
        <v>-1262.77</v>
      </c>
    </row>
    <row r="5521" spans="1:4" x14ac:dyDescent="0.25">
      <c r="A5521" s="4">
        <v>44638</v>
      </c>
      <c r="B5521" t="s">
        <v>12</v>
      </c>
      <c r="C5521" t="s">
        <v>2565</v>
      </c>
      <c r="D5521">
        <v>-68.8</v>
      </c>
    </row>
    <row r="5522" spans="1:4" x14ac:dyDescent="0.25">
      <c r="A5522" s="4">
        <v>44638</v>
      </c>
      <c r="B5522" t="s">
        <v>12</v>
      </c>
      <c r="C5522" t="s">
        <v>2506</v>
      </c>
      <c r="D5522">
        <v>-4414.1899999999996</v>
      </c>
    </row>
    <row r="5523" spans="1:4" x14ac:dyDescent="0.25">
      <c r="A5523" s="4">
        <v>44638</v>
      </c>
      <c r="B5523" t="s">
        <v>12</v>
      </c>
      <c r="C5523" t="s">
        <v>838</v>
      </c>
      <c r="D5523">
        <v>-399.99</v>
      </c>
    </row>
    <row r="5524" spans="1:4" x14ac:dyDescent="0.25">
      <c r="A5524" s="4">
        <v>44638</v>
      </c>
      <c r="B5524" t="s">
        <v>12</v>
      </c>
      <c r="C5524" t="s">
        <v>2566</v>
      </c>
      <c r="D5524">
        <v>-234.45</v>
      </c>
    </row>
    <row r="5525" spans="1:4" x14ac:dyDescent="0.25">
      <c r="A5525" s="4">
        <v>44638</v>
      </c>
      <c r="B5525" t="s">
        <v>12</v>
      </c>
      <c r="C5525" t="s">
        <v>2536</v>
      </c>
      <c r="D5525">
        <v>145.1</v>
      </c>
    </row>
    <row r="5526" spans="1:4" x14ac:dyDescent="0.25">
      <c r="A5526" s="4">
        <v>44638</v>
      </c>
      <c r="B5526" t="s">
        <v>12</v>
      </c>
      <c r="C5526" t="s">
        <v>2568</v>
      </c>
      <c r="D5526">
        <v>7867.32</v>
      </c>
    </row>
    <row r="5527" spans="1:4" x14ac:dyDescent="0.25">
      <c r="A5527" s="4">
        <v>44638</v>
      </c>
      <c r="B5527" t="s">
        <v>12</v>
      </c>
      <c r="C5527" t="s">
        <v>2021</v>
      </c>
      <c r="D5527">
        <v>-72.58</v>
      </c>
    </row>
    <row r="5528" spans="1:4" x14ac:dyDescent="0.25">
      <c r="A5528" s="4">
        <v>44638</v>
      </c>
      <c r="B5528" t="s">
        <v>12</v>
      </c>
      <c r="C5528" t="s">
        <v>19</v>
      </c>
      <c r="D5528">
        <v>-967.72</v>
      </c>
    </row>
    <row r="5529" spans="1:4" x14ac:dyDescent="0.25">
      <c r="A5529" s="4">
        <v>44638</v>
      </c>
      <c r="B5529" t="s">
        <v>12</v>
      </c>
      <c r="C5529" t="s">
        <v>20</v>
      </c>
      <c r="D5529">
        <v>-48385.83</v>
      </c>
    </row>
    <row r="5530" spans="1:4" x14ac:dyDescent="0.25">
      <c r="A5530" s="4">
        <v>44638</v>
      </c>
      <c r="B5530" t="s">
        <v>12</v>
      </c>
      <c r="C5530" t="s">
        <v>21</v>
      </c>
      <c r="D5530">
        <v>-1379.01</v>
      </c>
    </row>
    <row r="5531" spans="1:4" x14ac:dyDescent="0.25">
      <c r="A5531" s="4">
        <v>44641</v>
      </c>
      <c r="B5531" t="s">
        <v>12</v>
      </c>
      <c r="C5531" t="s">
        <v>2562</v>
      </c>
      <c r="D5531">
        <v>-78.37</v>
      </c>
    </row>
    <row r="5532" spans="1:4" x14ac:dyDescent="0.25">
      <c r="A5532" s="4">
        <v>44641</v>
      </c>
      <c r="B5532" t="s">
        <v>12</v>
      </c>
      <c r="C5532" t="s">
        <v>2563</v>
      </c>
      <c r="D5532">
        <v>-56.24</v>
      </c>
    </row>
    <row r="5533" spans="1:4" x14ac:dyDescent="0.25">
      <c r="A5533" s="4">
        <v>44641</v>
      </c>
      <c r="B5533" t="s">
        <v>12</v>
      </c>
      <c r="C5533" t="s">
        <v>2564</v>
      </c>
      <c r="D5533">
        <v>-1359.9</v>
      </c>
    </row>
    <row r="5534" spans="1:4" x14ac:dyDescent="0.25">
      <c r="A5534" s="4">
        <v>44641</v>
      </c>
      <c r="B5534" t="s">
        <v>12</v>
      </c>
      <c r="C5534" t="s">
        <v>2565</v>
      </c>
      <c r="D5534">
        <v>-74.09</v>
      </c>
    </row>
    <row r="5535" spans="1:4" x14ac:dyDescent="0.25">
      <c r="A5535" s="4">
        <v>44641</v>
      </c>
      <c r="B5535" t="s">
        <v>12</v>
      </c>
      <c r="C5535" t="s">
        <v>2506</v>
      </c>
      <c r="D5535">
        <v>-4497.4799999999996</v>
      </c>
    </row>
    <row r="5536" spans="1:4" x14ac:dyDescent="0.25">
      <c r="A5536" s="4">
        <v>44641</v>
      </c>
      <c r="B5536" t="s">
        <v>12</v>
      </c>
      <c r="C5536" t="s">
        <v>838</v>
      </c>
      <c r="D5536">
        <v>-399.99</v>
      </c>
    </row>
    <row r="5537" spans="1:4" x14ac:dyDescent="0.25">
      <c r="A5537" s="4">
        <v>44641</v>
      </c>
      <c r="B5537" t="s">
        <v>12</v>
      </c>
      <c r="C5537" t="s">
        <v>2566</v>
      </c>
      <c r="D5537">
        <v>-252.48</v>
      </c>
    </row>
    <row r="5538" spans="1:4" x14ac:dyDescent="0.25">
      <c r="A5538" s="4">
        <v>44641</v>
      </c>
      <c r="B5538" t="s">
        <v>12</v>
      </c>
      <c r="C5538" t="s">
        <v>2536</v>
      </c>
      <c r="D5538">
        <v>128.97999999999999</v>
      </c>
    </row>
    <row r="5539" spans="1:4" x14ac:dyDescent="0.25">
      <c r="A5539" s="4">
        <v>44641</v>
      </c>
      <c r="B5539" t="s">
        <v>12</v>
      </c>
      <c r="C5539" t="s">
        <v>2568</v>
      </c>
      <c r="D5539">
        <v>7867.32</v>
      </c>
    </row>
    <row r="5540" spans="1:4" x14ac:dyDescent="0.25">
      <c r="A5540" s="4">
        <v>44641</v>
      </c>
      <c r="B5540" t="s">
        <v>12</v>
      </c>
      <c r="C5540" t="s">
        <v>2587</v>
      </c>
      <c r="D5540">
        <v>34601.379999999997</v>
      </c>
    </row>
    <row r="5541" spans="1:4" x14ac:dyDescent="0.25">
      <c r="A5541" s="4">
        <v>44641</v>
      </c>
      <c r="B5541" t="s">
        <v>12</v>
      </c>
      <c r="C5541" t="s">
        <v>2021</v>
      </c>
      <c r="D5541">
        <v>-78.17</v>
      </c>
    </row>
    <row r="5542" spans="1:4" x14ac:dyDescent="0.25">
      <c r="A5542" s="4">
        <v>44641</v>
      </c>
      <c r="B5542" t="s">
        <v>12</v>
      </c>
      <c r="C5542" t="s">
        <v>19</v>
      </c>
      <c r="D5542">
        <v>-1042.1500000000001</v>
      </c>
    </row>
    <row r="5543" spans="1:4" x14ac:dyDescent="0.25">
      <c r="A5543" s="4">
        <v>44641</v>
      </c>
      <c r="B5543" t="s">
        <v>12</v>
      </c>
      <c r="C5543" t="s">
        <v>20</v>
      </c>
      <c r="D5543">
        <v>-52107.48</v>
      </c>
    </row>
    <row r="5544" spans="1:4" x14ac:dyDescent="0.25">
      <c r="A5544" s="4">
        <v>44641</v>
      </c>
      <c r="B5544" t="s">
        <v>12</v>
      </c>
      <c r="C5544" t="s">
        <v>21</v>
      </c>
      <c r="D5544">
        <v>-1485.07</v>
      </c>
    </row>
    <row r="5545" spans="1:4" x14ac:dyDescent="0.25">
      <c r="A5545" s="4">
        <v>44642</v>
      </c>
      <c r="B5545" t="s">
        <v>12</v>
      </c>
      <c r="C5545" t="s">
        <v>2562</v>
      </c>
      <c r="D5545">
        <v>-78.37</v>
      </c>
    </row>
    <row r="5546" spans="1:4" x14ac:dyDescent="0.25">
      <c r="A5546" s="4">
        <v>44642</v>
      </c>
      <c r="B5546" t="s">
        <v>12</v>
      </c>
      <c r="C5546" t="s">
        <v>2563</v>
      </c>
      <c r="D5546">
        <v>-60.26</v>
      </c>
    </row>
    <row r="5547" spans="1:4" x14ac:dyDescent="0.25">
      <c r="A5547" s="4">
        <v>44642</v>
      </c>
      <c r="B5547" t="s">
        <v>12</v>
      </c>
      <c r="C5547" t="s">
        <v>2564</v>
      </c>
      <c r="D5547">
        <v>-1457.04</v>
      </c>
    </row>
    <row r="5548" spans="1:4" x14ac:dyDescent="0.25">
      <c r="A5548" s="4">
        <v>44642</v>
      </c>
      <c r="B5548" t="s">
        <v>12</v>
      </c>
      <c r="C5548" t="s">
        <v>2565</v>
      </c>
      <c r="D5548">
        <v>-79.38</v>
      </c>
    </row>
    <row r="5549" spans="1:4" x14ac:dyDescent="0.25">
      <c r="A5549" s="4">
        <v>44642</v>
      </c>
      <c r="B5549" t="s">
        <v>12</v>
      </c>
      <c r="C5549" t="s">
        <v>2506</v>
      </c>
      <c r="D5549">
        <v>-4580.7700000000004</v>
      </c>
    </row>
    <row r="5550" spans="1:4" x14ac:dyDescent="0.25">
      <c r="A5550" s="4">
        <v>44642</v>
      </c>
      <c r="B5550" t="s">
        <v>12</v>
      </c>
      <c r="C5550" t="s">
        <v>838</v>
      </c>
      <c r="D5550">
        <v>-399.99</v>
      </c>
    </row>
    <row r="5551" spans="1:4" x14ac:dyDescent="0.25">
      <c r="A5551" s="4">
        <v>44642</v>
      </c>
      <c r="B5551" t="s">
        <v>12</v>
      </c>
      <c r="C5551" t="s">
        <v>2566</v>
      </c>
      <c r="D5551">
        <v>-270.52</v>
      </c>
    </row>
    <row r="5552" spans="1:4" x14ac:dyDescent="0.25">
      <c r="A5552" s="4">
        <v>44642</v>
      </c>
      <c r="B5552" t="s">
        <v>12</v>
      </c>
      <c r="C5552" t="s">
        <v>2536</v>
      </c>
      <c r="D5552">
        <v>112.85</v>
      </c>
    </row>
    <row r="5553" spans="1:4" x14ac:dyDescent="0.25">
      <c r="A5553" s="4">
        <v>44642</v>
      </c>
      <c r="B5553" t="s">
        <v>12</v>
      </c>
      <c r="C5553" t="s">
        <v>2587</v>
      </c>
      <c r="D5553">
        <v>34601.379999999997</v>
      </c>
    </row>
    <row r="5554" spans="1:4" x14ac:dyDescent="0.25">
      <c r="A5554" s="4">
        <v>44642</v>
      </c>
      <c r="B5554" t="s">
        <v>12</v>
      </c>
      <c r="C5554" t="s">
        <v>2021</v>
      </c>
      <c r="D5554">
        <v>-83.76</v>
      </c>
    </row>
    <row r="5555" spans="1:4" x14ac:dyDescent="0.25">
      <c r="A5555" s="4">
        <v>44642</v>
      </c>
      <c r="B5555" t="s">
        <v>12</v>
      </c>
      <c r="C5555" t="s">
        <v>19</v>
      </c>
      <c r="D5555">
        <v>-1116.6600000000001</v>
      </c>
    </row>
    <row r="5556" spans="1:4" x14ac:dyDescent="0.25">
      <c r="A5556" s="4">
        <v>44642</v>
      </c>
      <c r="B5556" t="s">
        <v>12</v>
      </c>
      <c r="C5556" t="s">
        <v>20</v>
      </c>
      <c r="D5556">
        <v>-55833.17</v>
      </c>
    </row>
    <row r="5557" spans="1:4" x14ac:dyDescent="0.25">
      <c r="A5557" s="4">
        <v>44642</v>
      </c>
      <c r="B5557" t="s">
        <v>12</v>
      </c>
      <c r="C5557" t="s">
        <v>21</v>
      </c>
      <c r="D5557">
        <v>-1591.25</v>
      </c>
    </row>
    <row r="5558" spans="1:4" x14ac:dyDescent="0.25">
      <c r="A5558" s="4">
        <v>44643</v>
      </c>
      <c r="B5558" t="s">
        <v>12</v>
      </c>
      <c r="C5558" t="s">
        <v>836</v>
      </c>
      <c r="D5558">
        <v>-7.22</v>
      </c>
    </row>
    <row r="5559" spans="1:4" x14ac:dyDescent="0.25">
      <c r="A5559" s="4">
        <v>44643</v>
      </c>
      <c r="B5559" t="s">
        <v>12</v>
      </c>
      <c r="C5559" t="s">
        <v>2562</v>
      </c>
      <c r="D5559">
        <v>-80.61</v>
      </c>
    </row>
    <row r="5560" spans="1:4" x14ac:dyDescent="0.25">
      <c r="A5560" s="4">
        <v>44643</v>
      </c>
      <c r="B5560" t="s">
        <v>12</v>
      </c>
      <c r="C5560" t="s">
        <v>2563</v>
      </c>
      <c r="D5560">
        <v>-64.28</v>
      </c>
    </row>
    <row r="5561" spans="1:4" x14ac:dyDescent="0.25">
      <c r="A5561" s="4">
        <v>44643</v>
      </c>
      <c r="B5561" t="s">
        <v>12</v>
      </c>
      <c r="C5561" t="s">
        <v>2564</v>
      </c>
      <c r="D5561">
        <v>-1554.17</v>
      </c>
    </row>
    <row r="5562" spans="1:4" x14ac:dyDescent="0.25">
      <c r="A5562" s="4">
        <v>44643</v>
      </c>
      <c r="B5562" t="s">
        <v>12</v>
      </c>
      <c r="C5562" t="s">
        <v>2565</v>
      </c>
      <c r="D5562">
        <v>-84.68</v>
      </c>
    </row>
    <row r="5563" spans="1:4" x14ac:dyDescent="0.25">
      <c r="A5563" s="4">
        <v>44643</v>
      </c>
      <c r="B5563" t="s">
        <v>12</v>
      </c>
      <c r="C5563" t="s">
        <v>2506</v>
      </c>
      <c r="D5563">
        <v>-4664.05</v>
      </c>
    </row>
    <row r="5564" spans="1:4" x14ac:dyDescent="0.25">
      <c r="A5564" s="4">
        <v>44643</v>
      </c>
      <c r="B5564" t="s">
        <v>12</v>
      </c>
      <c r="C5564" t="s">
        <v>838</v>
      </c>
      <c r="D5564">
        <v>-399.99</v>
      </c>
    </row>
    <row r="5565" spans="1:4" x14ac:dyDescent="0.25">
      <c r="A5565" s="4">
        <v>44643</v>
      </c>
      <c r="B5565" t="s">
        <v>12</v>
      </c>
      <c r="C5565" t="s">
        <v>2566</v>
      </c>
      <c r="D5565">
        <v>-288.55</v>
      </c>
    </row>
    <row r="5566" spans="1:4" x14ac:dyDescent="0.25">
      <c r="A5566" s="4">
        <v>44643</v>
      </c>
      <c r="B5566" t="s">
        <v>12</v>
      </c>
      <c r="C5566" t="s">
        <v>2536</v>
      </c>
      <c r="D5566">
        <v>96.73</v>
      </c>
    </row>
    <row r="5567" spans="1:4" x14ac:dyDescent="0.25">
      <c r="A5567" s="4">
        <v>44643</v>
      </c>
      <c r="B5567" t="s">
        <v>12</v>
      </c>
      <c r="C5567" t="s">
        <v>2587</v>
      </c>
      <c r="D5567">
        <v>34601.379999999997</v>
      </c>
    </row>
    <row r="5568" spans="1:4" x14ac:dyDescent="0.25">
      <c r="A5568" s="4">
        <v>44643</v>
      </c>
      <c r="B5568" t="s">
        <v>12</v>
      </c>
      <c r="C5568" t="s">
        <v>2021</v>
      </c>
      <c r="D5568">
        <v>-89.36</v>
      </c>
    </row>
    <row r="5569" spans="1:4" x14ac:dyDescent="0.25">
      <c r="A5569" s="4">
        <v>44643</v>
      </c>
      <c r="B5569" t="s">
        <v>12</v>
      </c>
      <c r="C5569" t="s">
        <v>19</v>
      </c>
      <c r="D5569">
        <v>-1191.45</v>
      </c>
    </row>
    <row r="5570" spans="1:4" x14ac:dyDescent="0.25">
      <c r="A5570" s="4">
        <v>44643</v>
      </c>
      <c r="B5570" t="s">
        <v>12</v>
      </c>
      <c r="C5570" t="s">
        <v>20</v>
      </c>
      <c r="D5570">
        <v>-59572.49</v>
      </c>
    </row>
    <row r="5571" spans="1:4" x14ac:dyDescent="0.25">
      <c r="A5571" s="4">
        <v>44643</v>
      </c>
      <c r="B5571" t="s">
        <v>12</v>
      </c>
      <c r="C5571" t="s">
        <v>21</v>
      </c>
      <c r="D5571">
        <v>-1697.83</v>
      </c>
    </row>
    <row r="5572" spans="1:4" x14ac:dyDescent="0.25">
      <c r="A5572" s="4">
        <v>44644</v>
      </c>
      <c r="B5572" t="s">
        <v>12</v>
      </c>
      <c r="C5572" t="s">
        <v>836</v>
      </c>
      <c r="D5572">
        <v>-7.22</v>
      </c>
    </row>
    <row r="5573" spans="1:4" x14ac:dyDescent="0.25">
      <c r="A5573" s="4">
        <v>44644</v>
      </c>
      <c r="B5573" t="s">
        <v>12</v>
      </c>
      <c r="C5573" t="s">
        <v>15</v>
      </c>
      <c r="D5573">
        <v>-2000748</v>
      </c>
    </row>
    <row r="5574" spans="1:4" x14ac:dyDescent="0.25">
      <c r="A5574" s="4">
        <v>44644</v>
      </c>
      <c r="B5574" t="s">
        <v>12</v>
      </c>
      <c r="C5574" t="s">
        <v>2562</v>
      </c>
      <c r="D5574">
        <v>-80.61</v>
      </c>
    </row>
    <row r="5575" spans="1:4" x14ac:dyDescent="0.25">
      <c r="A5575" s="4">
        <v>44644</v>
      </c>
      <c r="B5575" t="s">
        <v>12</v>
      </c>
      <c r="C5575" t="s">
        <v>2563</v>
      </c>
      <c r="D5575">
        <v>-68.290000000000006</v>
      </c>
    </row>
    <row r="5576" spans="1:4" x14ac:dyDescent="0.25">
      <c r="A5576" s="4">
        <v>44644</v>
      </c>
      <c r="B5576" t="s">
        <v>12</v>
      </c>
      <c r="C5576" t="s">
        <v>2564</v>
      </c>
      <c r="D5576">
        <v>-1651.31</v>
      </c>
    </row>
    <row r="5577" spans="1:4" x14ac:dyDescent="0.25">
      <c r="A5577" s="4">
        <v>44644</v>
      </c>
      <c r="B5577" t="s">
        <v>12</v>
      </c>
      <c r="C5577" t="s">
        <v>2565</v>
      </c>
      <c r="D5577">
        <v>-89.97</v>
      </c>
    </row>
    <row r="5578" spans="1:4" x14ac:dyDescent="0.25">
      <c r="A5578" s="4">
        <v>44644</v>
      </c>
      <c r="B5578" t="s">
        <v>12</v>
      </c>
      <c r="C5578" t="s">
        <v>2506</v>
      </c>
      <c r="D5578">
        <v>-4747.34</v>
      </c>
    </row>
    <row r="5579" spans="1:4" x14ac:dyDescent="0.25">
      <c r="A5579" s="4">
        <v>44644</v>
      </c>
      <c r="B5579" t="s">
        <v>12</v>
      </c>
      <c r="C5579" t="s">
        <v>838</v>
      </c>
      <c r="D5579">
        <v>-399.99</v>
      </c>
    </row>
    <row r="5580" spans="1:4" x14ac:dyDescent="0.25">
      <c r="A5580" s="4">
        <v>44644</v>
      </c>
      <c r="B5580" t="s">
        <v>12</v>
      </c>
      <c r="C5580" t="s">
        <v>2566</v>
      </c>
      <c r="D5580">
        <v>-306.58999999999997</v>
      </c>
    </row>
    <row r="5581" spans="1:4" x14ac:dyDescent="0.25">
      <c r="A5581" s="4">
        <v>44644</v>
      </c>
      <c r="B5581" t="s">
        <v>12</v>
      </c>
      <c r="C5581" t="s">
        <v>2536</v>
      </c>
      <c r="D5581">
        <v>80.61</v>
      </c>
    </row>
    <row r="5582" spans="1:4" x14ac:dyDescent="0.25">
      <c r="A5582" s="4">
        <v>44644</v>
      </c>
      <c r="B5582" t="s">
        <v>12</v>
      </c>
      <c r="C5582" t="s">
        <v>2587</v>
      </c>
      <c r="D5582">
        <v>34601.379999999997</v>
      </c>
    </row>
    <row r="5583" spans="1:4" x14ac:dyDescent="0.25">
      <c r="A5583" s="4">
        <v>44644</v>
      </c>
      <c r="B5583" t="s">
        <v>12</v>
      </c>
      <c r="C5583" t="s">
        <v>2021</v>
      </c>
      <c r="D5583">
        <v>-94.99</v>
      </c>
    </row>
    <row r="5584" spans="1:4" x14ac:dyDescent="0.25">
      <c r="A5584" s="4">
        <v>44644</v>
      </c>
      <c r="B5584" t="s">
        <v>12</v>
      </c>
      <c r="C5584" t="s">
        <v>19</v>
      </c>
      <c r="D5584">
        <v>-1266.42</v>
      </c>
    </row>
    <row r="5585" spans="1:4" x14ac:dyDescent="0.25">
      <c r="A5585" s="4">
        <v>44644</v>
      </c>
      <c r="B5585" t="s">
        <v>12</v>
      </c>
      <c r="C5585" t="s">
        <v>20</v>
      </c>
      <c r="D5585">
        <v>-63320.87</v>
      </c>
    </row>
    <row r="5586" spans="1:4" x14ac:dyDescent="0.25">
      <c r="A5586" s="4">
        <v>44644</v>
      </c>
      <c r="B5586" t="s">
        <v>12</v>
      </c>
      <c r="C5586" t="s">
        <v>21</v>
      </c>
      <c r="D5586">
        <v>-1804.65</v>
      </c>
    </row>
    <row r="5587" spans="1:4" x14ac:dyDescent="0.25">
      <c r="A5587" s="4">
        <v>44645</v>
      </c>
      <c r="B5587" t="s">
        <v>12</v>
      </c>
      <c r="C5587" t="s">
        <v>2588</v>
      </c>
      <c r="D5587">
        <v>-0.01</v>
      </c>
    </row>
    <row r="5588" spans="1:4" x14ac:dyDescent="0.25">
      <c r="A5588" s="4">
        <v>44645</v>
      </c>
      <c r="B5588" t="s">
        <v>12</v>
      </c>
      <c r="C5588" t="s">
        <v>2563</v>
      </c>
      <c r="D5588">
        <v>-72.31</v>
      </c>
    </row>
    <row r="5589" spans="1:4" x14ac:dyDescent="0.25">
      <c r="A5589" s="4">
        <v>44645</v>
      </c>
      <c r="B5589" t="s">
        <v>12</v>
      </c>
      <c r="C5589" t="s">
        <v>2564</v>
      </c>
      <c r="D5589">
        <v>-1748.45</v>
      </c>
    </row>
    <row r="5590" spans="1:4" x14ac:dyDescent="0.25">
      <c r="A5590" s="4">
        <v>44645</v>
      </c>
      <c r="B5590" t="s">
        <v>12</v>
      </c>
      <c r="C5590" t="s">
        <v>2565</v>
      </c>
      <c r="D5590">
        <v>-95.26</v>
      </c>
    </row>
    <row r="5591" spans="1:4" x14ac:dyDescent="0.25">
      <c r="A5591" s="4">
        <v>44645</v>
      </c>
      <c r="B5591" t="s">
        <v>12</v>
      </c>
      <c r="C5591" t="s">
        <v>2506</v>
      </c>
      <c r="D5591">
        <v>-4830.63</v>
      </c>
    </row>
    <row r="5592" spans="1:4" x14ac:dyDescent="0.25">
      <c r="A5592" s="4">
        <v>44645</v>
      </c>
      <c r="B5592" t="s">
        <v>12</v>
      </c>
      <c r="C5592" t="s">
        <v>2566</v>
      </c>
      <c r="D5592">
        <v>-324.62</v>
      </c>
    </row>
    <row r="5593" spans="1:4" x14ac:dyDescent="0.25">
      <c r="A5593" s="4">
        <v>44645</v>
      </c>
      <c r="B5593" t="s">
        <v>12</v>
      </c>
      <c r="C5593" t="s">
        <v>2536</v>
      </c>
      <c r="D5593">
        <v>64.489999999999995</v>
      </c>
    </row>
    <row r="5594" spans="1:4" x14ac:dyDescent="0.25">
      <c r="A5594" s="4">
        <v>44645</v>
      </c>
      <c r="B5594" t="s">
        <v>12</v>
      </c>
      <c r="C5594" t="s">
        <v>2025</v>
      </c>
      <c r="D5594">
        <v>-80.36</v>
      </c>
    </row>
    <row r="5595" spans="1:4" x14ac:dyDescent="0.25">
      <c r="A5595" s="4">
        <v>44645</v>
      </c>
      <c r="B5595" t="s">
        <v>12</v>
      </c>
      <c r="C5595" t="s">
        <v>2021</v>
      </c>
      <c r="D5595">
        <v>-100.61</v>
      </c>
    </row>
    <row r="5596" spans="1:4" x14ac:dyDescent="0.25">
      <c r="A5596" s="4">
        <v>44645</v>
      </c>
      <c r="B5596" t="s">
        <v>12</v>
      </c>
      <c r="C5596" t="s">
        <v>19</v>
      </c>
      <c r="D5596">
        <v>-1341.34</v>
      </c>
    </row>
    <row r="5597" spans="1:4" x14ac:dyDescent="0.25">
      <c r="A5597" s="4">
        <v>44645</v>
      </c>
      <c r="B5597" t="s">
        <v>12</v>
      </c>
      <c r="C5597" t="s">
        <v>20</v>
      </c>
      <c r="D5597">
        <v>-67066.97</v>
      </c>
    </row>
    <row r="5598" spans="1:4" x14ac:dyDescent="0.25">
      <c r="A5598" s="4">
        <v>44645</v>
      </c>
      <c r="B5598" t="s">
        <v>12</v>
      </c>
      <c r="C5598" t="s">
        <v>21</v>
      </c>
      <c r="D5598">
        <v>-1911.41</v>
      </c>
    </row>
    <row r="5599" spans="1:4" x14ac:dyDescent="0.25">
      <c r="A5599" s="4">
        <v>44645</v>
      </c>
      <c r="B5599" t="s">
        <v>12</v>
      </c>
      <c r="C5599" t="s">
        <v>2227</v>
      </c>
      <c r="D5599">
        <v>577548.75</v>
      </c>
    </row>
    <row r="5600" spans="1:4" x14ac:dyDescent="0.25">
      <c r="A5600" s="4">
        <v>44648</v>
      </c>
      <c r="B5600" t="s">
        <v>12</v>
      </c>
      <c r="C5600" t="s">
        <v>2588</v>
      </c>
      <c r="D5600">
        <v>-0.01</v>
      </c>
    </row>
    <row r="5601" spans="1:4" x14ac:dyDescent="0.25">
      <c r="A5601" s="4">
        <v>44648</v>
      </c>
      <c r="B5601" t="s">
        <v>12</v>
      </c>
      <c r="C5601" t="s">
        <v>2563</v>
      </c>
      <c r="D5601">
        <v>-76.33</v>
      </c>
    </row>
    <row r="5602" spans="1:4" x14ac:dyDescent="0.25">
      <c r="A5602" s="4">
        <v>44648</v>
      </c>
      <c r="B5602" t="s">
        <v>12</v>
      </c>
      <c r="C5602" t="s">
        <v>2564</v>
      </c>
      <c r="D5602">
        <v>-1845.58</v>
      </c>
    </row>
    <row r="5603" spans="1:4" x14ac:dyDescent="0.25">
      <c r="A5603" s="4">
        <v>44648</v>
      </c>
      <c r="B5603" t="s">
        <v>12</v>
      </c>
      <c r="C5603" t="s">
        <v>2565</v>
      </c>
      <c r="D5603">
        <v>-100.55</v>
      </c>
    </row>
    <row r="5604" spans="1:4" x14ac:dyDescent="0.25">
      <c r="A5604" s="4">
        <v>44648</v>
      </c>
      <c r="B5604" t="s">
        <v>12</v>
      </c>
      <c r="C5604" t="s">
        <v>2506</v>
      </c>
      <c r="D5604">
        <v>-4913.91</v>
      </c>
    </row>
    <row r="5605" spans="1:4" x14ac:dyDescent="0.25">
      <c r="A5605" s="4">
        <v>44648</v>
      </c>
      <c r="B5605" t="s">
        <v>12</v>
      </c>
      <c r="C5605" t="s">
        <v>2566</v>
      </c>
      <c r="D5605">
        <v>-342.66</v>
      </c>
    </row>
    <row r="5606" spans="1:4" x14ac:dyDescent="0.25">
      <c r="A5606" s="4">
        <v>44648</v>
      </c>
      <c r="B5606" t="s">
        <v>12</v>
      </c>
      <c r="C5606" t="s">
        <v>2536</v>
      </c>
      <c r="D5606">
        <v>48.37</v>
      </c>
    </row>
    <row r="5607" spans="1:4" x14ac:dyDescent="0.25">
      <c r="A5607" s="4">
        <v>44648</v>
      </c>
      <c r="B5607" t="s">
        <v>12</v>
      </c>
      <c r="C5607" t="s">
        <v>2025</v>
      </c>
      <c r="D5607">
        <v>-2324.25</v>
      </c>
    </row>
    <row r="5608" spans="1:4" x14ac:dyDescent="0.25">
      <c r="A5608" s="4">
        <v>44648</v>
      </c>
      <c r="B5608" t="s">
        <v>12</v>
      </c>
      <c r="C5608" t="s">
        <v>2021</v>
      </c>
      <c r="D5608">
        <v>-106.26</v>
      </c>
    </row>
    <row r="5609" spans="1:4" x14ac:dyDescent="0.25">
      <c r="A5609" s="4">
        <v>44648</v>
      </c>
      <c r="B5609" t="s">
        <v>12</v>
      </c>
      <c r="C5609" t="s">
        <v>19</v>
      </c>
      <c r="D5609">
        <v>-1416.7</v>
      </c>
    </row>
    <row r="5610" spans="1:4" x14ac:dyDescent="0.25">
      <c r="A5610" s="4">
        <v>44648</v>
      </c>
      <c r="B5610" t="s">
        <v>12</v>
      </c>
      <c r="C5610" t="s">
        <v>20</v>
      </c>
      <c r="D5610">
        <v>-70835.16</v>
      </c>
    </row>
    <row r="5611" spans="1:4" x14ac:dyDescent="0.25">
      <c r="A5611" s="4">
        <v>44648</v>
      </c>
      <c r="B5611" t="s">
        <v>12</v>
      </c>
      <c r="C5611" t="s">
        <v>21</v>
      </c>
      <c r="D5611">
        <v>-2018.81</v>
      </c>
    </row>
    <row r="5612" spans="1:4" x14ac:dyDescent="0.25">
      <c r="A5612" s="4">
        <v>44648</v>
      </c>
      <c r="B5612" t="s">
        <v>12</v>
      </c>
      <c r="C5612" t="s">
        <v>2228</v>
      </c>
      <c r="D5612">
        <v>577548.75</v>
      </c>
    </row>
    <row r="5613" spans="1:4" x14ac:dyDescent="0.25">
      <c r="A5613" s="4">
        <v>44648</v>
      </c>
      <c r="B5613" t="s">
        <v>12</v>
      </c>
      <c r="C5613" t="s">
        <v>2227</v>
      </c>
      <c r="D5613">
        <v>592945.98</v>
      </c>
    </row>
    <row r="5614" spans="1:4" x14ac:dyDescent="0.25">
      <c r="A5614" s="4">
        <v>44649</v>
      </c>
      <c r="B5614" t="s">
        <v>12</v>
      </c>
      <c r="C5614" t="s">
        <v>2589</v>
      </c>
      <c r="D5614">
        <v>-0.01</v>
      </c>
    </row>
    <row r="5615" spans="1:4" x14ac:dyDescent="0.25">
      <c r="A5615" s="4">
        <v>44649</v>
      </c>
      <c r="B5615" t="s">
        <v>12</v>
      </c>
      <c r="C5615" t="s">
        <v>2563</v>
      </c>
      <c r="D5615">
        <v>-80.349999999999994</v>
      </c>
    </row>
    <row r="5616" spans="1:4" x14ac:dyDescent="0.25">
      <c r="A5616" s="4">
        <v>44649</v>
      </c>
      <c r="B5616" t="s">
        <v>12</v>
      </c>
      <c r="C5616" t="s">
        <v>2564</v>
      </c>
      <c r="D5616">
        <v>-1942.72</v>
      </c>
    </row>
    <row r="5617" spans="1:4" x14ac:dyDescent="0.25">
      <c r="A5617" s="4">
        <v>44649</v>
      </c>
      <c r="B5617" t="s">
        <v>12</v>
      </c>
      <c r="C5617" t="s">
        <v>2565</v>
      </c>
      <c r="D5617">
        <v>-105.85</v>
      </c>
    </row>
    <row r="5618" spans="1:4" x14ac:dyDescent="0.25">
      <c r="A5618" s="4">
        <v>44649</v>
      </c>
      <c r="B5618" t="s">
        <v>12</v>
      </c>
      <c r="C5618" t="s">
        <v>2506</v>
      </c>
      <c r="D5618">
        <v>-4997.2</v>
      </c>
    </row>
    <row r="5619" spans="1:4" x14ac:dyDescent="0.25">
      <c r="A5619" s="4">
        <v>44649</v>
      </c>
      <c r="B5619" t="s">
        <v>12</v>
      </c>
      <c r="C5619" t="s">
        <v>2566</v>
      </c>
      <c r="D5619">
        <v>-360.69</v>
      </c>
    </row>
    <row r="5620" spans="1:4" x14ac:dyDescent="0.25">
      <c r="A5620" s="4">
        <v>44649</v>
      </c>
      <c r="B5620" t="s">
        <v>12</v>
      </c>
      <c r="C5620" t="s">
        <v>2536</v>
      </c>
      <c r="D5620">
        <v>32.24</v>
      </c>
    </row>
    <row r="5621" spans="1:4" x14ac:dyDescent="0.25">
      <c r="A5621" s="4">
        <v>44649</v>
      </c>
      <c r="B5621" t="s">
        <v>12</v>
      </c>
      <c r="C5621" t="s">
        <v>2025</v>
      </c>
      <c r="D5621">
        <v>-5742.48</v>
      </c>
    </row>
    <row r="5622" spans="1:4" x14ac:dyDescent="0.25">
      <c r="A5622" s="4">
        <v>44649</v>
      </c>
      <c r="B5622" t="s">
        <v>12</v>
      </c>
      <c r="C5622" t="s">
        <v>2021</v>
      </c>
      <c r="D5622">
        <v>-111.92</v>
      </c>
    </row>
    <row r="5623" spans="1:4" x14ac:dyDescent="0.25">
      <c r="A5623" s="4">
        <v>44649</v>
      </c>
      <c r="B5623" t="s">
        <v>12</v>
      </c>
      <c r="C5623" t="s">
        <v>19</v>
      </c>
      <c r="D5623">
        <v>-1492.23</v>
      </c>
    </row>
    <row r="5624" spans="1:4" x14ac:dyDescent="0.25">
      <c r="A5624" s="4">
        <v>44649</v>
      </c>
      <c r="B5624" t="s">
        <v>12</v>
      </c>
      <c r="C5624" t="s">
        <v>20</v>
      </c>
      <c r="D5624">
        <v>-74611.66</v>
      </c>
    </row>
    <row r="5625" spans="1:4" x14ac:dyDescent="0.25">
      <c r="A5625" s="4">
        <v>44649</v>
      </c>
      <c r="B5625" t="s">
        <v>12</v>
      </c>
      <c r="C5625" t="s">
        <v>21</v>
      </c>
      <c r="D5625">
        <v>-2126.4499999999998</v>
      </c>
    </row>
    <row r="5626" spans="1:4" x14ac:dyDescent="0.25">
      <c r="A5626" s="4">
        <v>44649</v>
      </c>
      <c r="B5626" t="s">
        <v>12</v>
      </c>
      <c r="C5626" t="s">
        <v>2228</v>
      </c>
      <c r="D5626">
        <v>592945.98</v>
      </c>
    </row>
    <row r="5627" spans="1:4" x14ac:dyDescent="0.25">
      <c r="A5627" s="4">
        <v>44649</v>
      </c>
      <c r="B5627" t="s">
        <v>12</v>
      </c>
      <c r="C5627" t="s">
        <v>2227</v>
      </c>
      <c r="D5627">
        <v>607930.55000000005</v>
      </c>
    </row>
    <row r="5628" spans="1:4" x14ac:dyDescent="0.25">
      <c r="A5628" s="4">
        <v>44650</v>
      </c>
      <c r="B5628" t="s">
        <v>12</v>
      </c>
      <c r="C5628" t="s">
        <v>2589</v>
      </c>
      <c r="D5628">
        <v>-0.01</v>
      </c>
    </row>
    <row r="5629" spans="1:4" x14ac:dyDescent="0.25">
      <c r="A5629" s="4">
        <v>44650</v>
      </c>
      <c r="B5629" t="s">
        <v>12</v>
      </c>
      <c r="C5629" t="s">
        <v>2563</v>
      </c>
      <c r="D5629">
        <v>-84.36</v>
      </c>
    </row>
    <row r="5630" spans="1:4" x14ac:dyDescent="0.25">
      <c r="A5630" s="4">
        <v>44650</v>
      </c>
      <c r="B5630" t="s">
        <v>12</v>
      </c>
      <c r="C5630" t="s">
        <v>2564</v>
      </c>
      <c r="D5630">
        <v>-2039.85</v>
      </c>
    </row>
    <row r="5631" spans="1:4" x14ac:dyDescent="0.25">
      <c r="A5631" s="4">
        <v>44650</v>
      </c>
      <c r="B5631" t="s">
        <v>12</v>
      </c>
      <c r="C5631" t="s">
        <v>2565</v>
      </c>
      <c r="D5631">
        <v>-111.14</v>
      </c>
    </row>
    <row r="5632" spans="1:4" x14ac:dyDescent="0.25">
      <c r="A5632" s="4">
        <v>44650</v>
      </c>
      <c r="B5632" t="s">
        <v>12</v>
      </c>
      <c r="C5632" t="s">
        <v>2506</v>
      </c>
      <c r="D5632">
        <v>-5080.49</v>
      </c>
    </row>
    <row r="5633" spans="1:4" x14ac:dyDescent="0.25">
      <c r="A5633" s="4">
        <v>44650</v>
      </c>
      <c r="B5633" t="s">
        <v>12</v>
      </c>
      <c r="C5633" t="s">
        <v>2566</v>
      </c>
      <c r="D5633">
        <v>-378.73</v>
      </c>
    </row>
    <row r="5634" spans="1:4" x14ac:dyDescent="0.25">
      <c r="A5634" s="4">
        <v>44650</v>
      </c>
      <c r="B5634" t="s">
        <v>12</v>
      </c>
      <c r="C5634" t="s">
        <v>2536</v>
      </c>
      <c r="D5634">
        <v>16.12</v>
      </c>
    </row>
    <row r="5635" spans="1:4" x14ac:dyDescent="0.25">
      <c r="A5635" s="4">
        <v>44650</v>
      </c>
      <c r="B5635" t="s">
        <v>12</v>
      </c>
      <c r="C5635" t="s">
        <v>2025</v>
      </c>
      <c r="D5635">
        <v>-116.13</v>
      </c>
    </row>
    <row r="5636" spans="1:4" x14ac:dyDescent="0.25">
      <c r="A5636" s="4">
        <v>44650</v>
      </c>
      <c r="B5636" t="s">
        <v>12</v>
      </c>
      <c r="C5636" t="s">
        <v>2021</v>
      </c>
      <c r="D5636">
        <v>-117.64</v>
      </c>
    </row>
    <row r="5637" spans="1:4" x14ac:dyDescent="0.25">
      <c r="A5637" s="4">
        <v>44650</v>
      </c>
      <c r="B5637" t="s">
        <v>12</v>
      </c>
      <c r="C5637" t="s">
        <v>19</v>
      </c>
      <c r="D5637">
        <v>-1568.39</v>
      </c>
    </row>
    <row r="5638" spans="1:4" x14ac:dyDescent="0.25">
      <c r="A5638" s="4">
        <v>44650</v>
      </c>
      <c r="B5638" t="s">
        <v>12</v>
      </c>
      <c r="C5638" t="s">
        <v>20</v>
      </c>
      <c r="D5638">
        <v>-78419.75</v>
      </c>
    </row>
    <row r="5639" spans="1:4" x14ac:dyDescent="0.25">
      <c r="A5639" s="4">
        <v>44650</v>
      </c>
      <c r="B5639" t="s">
        <v>12</v>
      </c>
      <c r="C5639" t="s">
        <v>21</v>
      </c>
      <c r="D5639">
        <v>-2234.9699999999998</v>
      </c>
    </row>
    <row r="5640" spans="1:4" x14ac:dyDescent="0.25">
      <c r="A5640" s="4">
        <v>44650</v>
      </c>
      <c r="B5640" t="s">
        <v>12</v>
      </c>
      <c r="C5640" t="s">
        <v>2228</v>
      </c>
      <c r="D5640">
        <v>607930.55000000005</v>
      </c>
    </row>
    <row r="5641" spans="1:4" x14ac:dyDescent="0.25">
      <c r="A5641" s="4">
        <v>44650</v>
      </c>
      <c r="B5641" t="s">
        <v>12</v>
      </c>
      <c r="C5641" t="s">
        <v>2227</v>
      </c>
      <c r="D5641">
        <v>614266.96</v>
      </c>
    </row>
    <row r="5642" spans="1:4" x14ac:dyDescent="0.25">
      <c r="A5642" s="4">
        <v>44651</v>
      </c>
      <c r="B5642" t="s">
        <v>12</v>
      </c>
      <c r="C5642" t="s">
        <v>2590</v>
      </c>
      <c r="D5642">
        <v>0.19</v>
      </c>
    </row>
    <row r="5643" spans="1:4" x14ac:dyDescent="0.25">
      <c r="A5643" s="4">
        <v>44651</v>
      </c>
      <c r="B5643" t="s">
        <v>12</v>
      </c>
      <c r="C5643" t="s">
        <v>2563</v>
      </c>
      <c r="D5643">
        <v>-88.38</v>
      </c>
    </row>
    <row r="5644" spans="1:4" x14ac:dyDescent="0.25">
      <c r="A5644" s="4">
        <v>44651</v>
      </c>
      <c r="B5644" t="s">
        <v>12</v>
      </c>
      <c r="C5644" t="s">
        <v>2564</v>
      </c>
      <c r="D5644">
        <v>-2136.9899999999998</v>
      </c>
    </row>
    <row r="5645" spans="1:4" x14ac:dyDescent="0.25">
      <c r="A5645" s="4">
        <v>44651</v>
      </c>
      <c r="B5645" t="s">
        <v>12</v>
      </c>
      <c r="C5645" t="s">
        <v>2565</v>
      </c>
      <c r="D5645">
        <v>-116.43</v>
      </c>
    </row>
    <row r="5646" spans="1:4" x14ac:dyDescent="0.25">
      <c r="A5646" s="4">
        <v>44651</v>
      </c>
      <c r="B5646" t="s">
        <v>12</v>
      </c>
      <c r="C5646" t="s">
        <v>2506</v>
      </c>
      <c r="D5646">
        <v>-5163.7700000000004</v>
      </c>
    </row>
    <row r="5647" spans="1:4" x14ac:dyDescent="0.25">
      <c r="A5647" s="4">
        <v>44651</v>
      </c>
      <c r="B5647" t="s">
        <v>12</v>
      </c>
      <c r="C5647" t="s">
        <v>2566</v>
      </c>
      <c r="D5647">
        <v>-396.76</v>
      </c>
    </row>
    <row r="5648" spans="1:4" x14ac:dyDescent="0.25">
      <c r="A5648" s="4">
        <v>44651</v>
      </c>
      <c r="B5648" t="s">
        <v>12</v>
      </c>
      <c r="C5648" t="s">
        <v>2591</v>
      </c>
      <c r="D5648">
        <v>-123.34</v>
      </c>
    </row>
    <row r="5649" spans="1:4" x14ac:dyDescent="0.25">
      <c r="A5649" s="4">
        <v>44651</v>
      </c>
      <c r="B5649" t="s">
        <v>12</v>
      </c>
      <c r="C5649" t="s">
        <v>2592</v>
      </c>
      <c r="D5649">
        <v>-1644.41</v>
      </c>
    </row>
    <row r="5650" spans="1:4" x14ac:dyDescent="0.25">
      <c r="A5650" s="4">
        <v>44651</v>
      </c>
      <c r="B5650" t="s">
        <v>12</v>
      </c>
      <c r="C5650" t="s">
        <v>2593</v>
      </c>
      <c r="D5650">
        <v>-2343.3000000000002</v>
      </c>
    </row>
    <row r="5651" spans="1:4" x14ac:dyDescent="0.25">
      <c r="A5651" s="4">
        <v>44651</v>
      </c>
      <c r="B5651" t="s">
        <v>12</v>
      </c>
      <c r="C5651" t="s">
        <v>2594</v>
      </c>
      <c r="D5651">
        <v>-82220.84</v>
      </c>
    </row>
    <row r="5652" spans="1:4" x14ac:dyDescent="0.25">
      <c r="A5652" s="4">
        <v>44651</v>
      </c>
      <c r="B5652" t="s">
        <v>12</v>
      </c>
      <c r="C5652" t="s">
        <v>2228</v>
      </c>
      <c r="D5652">
        <v>614266.96</v>
      </c>
    </row>
    <row r="5653" spans="1:4" x14ac:dyDescent="0.25">
      <c r="A5653" s="4">
        <v>44651</v>
      </c>
      <c r="B5653" t="s">
        <v>12</v>
      </c>
      <c r="C5653" t="s">
        <v>2227</v>
      </c>
      <c r="D5653">
        <v>2963785.02</v>
      </c>
    </row>
    <row r="5654" spans="1:4" x14ac:dyDescent="0.25">
      <c r="A5654" s="4">
        <v>44652</v>
      </c>
      <c r="B5654" t="s">
        <v>12</v>
      </c>
      <c r="C5654" t="s">
        <v>2590</v>
      </c>
      <c r="D5654">
        <v>0.19</v>
      </c>
    </row>
    <row r="5655" spans="1:4" x14ac:dyDescent="0.25">
      <c r="A5655" s="4">
        <v>44652</v>
      </c>
      <c r="B5655" t="s">
        <v>12</v>
      </c>
      <c r="C5655" t="s">
        <v>2595</v>
      </c>
      <c r="D5655">
        <v>-2136.9899999999998</v>
      </c>
    </row>
    <row r="5656" spans="1:4" x14ac:dyDescent="0.25">
      <c r="A5656" s="4">
        <v>44652</v>
      </c>
      <c r="B5656" t="s">
        <v>12</v>
      </c>
      <c r="C5656" t="s">
        <v>2596</v>
      </c>
      <c r="D5656">
        <v>-116.43</v>
      </c>
    </row>
    <row r="5657" spans="1:4" x14ac:dyDescent="0.25">
      <c r="A5657" s="4">
        <v>44652</v>
      </c>
      <c r="B5657" t="s">
        <v>12</v>
      </c>
      <c r="C5657" t="s">
        <v>939</v>
      </c>
      <c r="D5657">
        <v>-88.38</v>
      </c>
    </row>
    <row r="5658" spans="1:4" x14ac:dyDescent="0.25">
      <c r="A5658" s="4">
        <v>44652</v>
      </c>
      <c r="B5658" t="s">
        <v>12</v>
      </c>
      <c r="C5658" t="s">
        <v>2597</v>
      </c>
      <c r="D5658">
        <v>-112.47</v>
      </c>
    </row>
    <row r="5659" spans="1:4" x14ac:dyDescent="0.25">
      <c r="A5659" s="4">
        <v>44652</v>
      </c>
      <c r="B5659" t="s">
        <v>12</v>
      </c>
      <c r="C5659" t="s">
        <v>2598</v>
      </c>
      <c r="D5659">
        <v>-4.24</v>
      </c>
    </row>
    <row r="5660" spans="1:4" x14ac:dyDescent="0.25">
      <c r="A5660" s="4">
        <v>44652</v>
      </c>
      <c r="B5660" t="s">
        <v>12</v>
      </c>
      <c r="C5660" t="s">
        <v>2506</v>
      </c>
      <c r="D5660">
        <v>-5247.06</v>
      </c>
    </row>
    <row r="5661" spans="1:4" x14ac:dyDescent="0.25">
      <c r="A5661" s="4">
        <v>44652</v>
      </c>
      <c r="B5661" t="s">
        <v>12</v>
      </c>
      <c r="C5661" t="s">
        <v>838</v>
      </c>
      <c r="D5661">
        <v>-396.76</v>
      </c>
    </row>
    <row r="5662" spans="1:4" x14ac:dyDescent="0.25">
      <c r="A5662" s="4">
        <v>44652</v>
      </c>
      <c r="B5662" t="s">
        <v>12</v>
      </c>
      <c r="C5662" t="s">
        <v>2599</v>
      </c>
      <c r="D5662">
        <v>-21.43</v>
      </c>
    </row>
    <row r="5663" spans="1:4" x14ac:dyDescent="0.25">
      <c r="A5663" s="4">
        <v>44652</v>
      </c>
      <c r="B5663" t="s">
        <v>12</v>
      </c>
      <c r="C5663" t="s">
        <v>2600</v>
      </c>
      <c r="D5663">
        <v>-661</v>
      </c>
    </row>
    <row r="5664" spans="1:4" x14ac:dyDescent="0.25">
      <c r="A5664" s="4">
        <v>44652</v>
      </c>
      <c r="B5664" t="s">
        <v>12</v>
      </c>
      <c r="C5664" t="s">
        <v>2601</v>
      </c>
      <c r="D5664">
        <v>644.88</v>
      </c>
    </row>
    <row r="5665" spans="1:4" x14ac:dyDescent="0.25">
      <c r="A5665" s="4">
        <v>44652</v>
      </c>
      <c r="B5665" t="s">
        <v>12</v>
      </c>
      <c r="C5665" t="s">
        <v>2602</v>
      </c>
      <c r="D5665">
        <v>4138.22</v>
      </c>
    </row>
    <row r="5666" spans="1:4" x14ac:dyDescent="0.25">
      <c r="A5666" s="4">
        <v>44652</v>
      </c>
      <c r="B5666" t="s">
        <v>12</v>
      </c>
      <c r="C5666" t="s">
        <v>2603</v>
      </c>
      <c r="D5666">
        <v>6798.56</v>
      </c>
    </row>
    <row r="5667" spans="1:4" x14ac:dyDescent="0.25">
      <c r="A5667" s="4">
        <v>44652</v>
      </c>
      <c r="B5667" t="s">
        <v>12</v>
      </c>
      <c r="C5667" t="s">
        <v>2604</v>
      </c>
      <c r="D5667">
        <v>16320.82</v>
      </c>
    </row>
    <row r="5668" spans="1:4" x14ac:dyDescent="0.25">
      <c r="A5668" s="4">
        <v>44652</v>
      </c>
      <c r="B5668" t="s">
        <v>12</v>
      </c>
      <c r="C5668" t="s">
        <v>2605</v>
      </c>
      <c r="D5668">
        <v>22787.1</v>
      </c>
    </row>
    <row r="5669" spans="1:4" x14ac:dyDescent="0.25">
      <c r="A5669" s="4">
        <v>44652</v>
      </c>
      <c r="B5669" t="s">
        <v>12</v>
      </c>
      <c r="C5669" t="s">
        <v>2606</v>
      </c>
      <c r="D5669">
        <v>17478.78</v>
      </c>
    </row>
    <row r="5670" spans="1:4" x14ac:dyDescent="0.25">
      <c r="A5670" s="4">
        <v>44652</v>
      </c>
      <c r="B5670" t="s">
        <v>12</v>
      </c>
      <c r="C5670" t="s">
        <v>2607</v>
      </c>
      <c r="D5670">
        <v>50711.76</v>
      </c>
    </row>
    <row r="5671" spans="1:4" x14ac:dyDescent="0.25">
      <c r="A5671" s="4">
        <v>44652</v>
      </c>
      <c r="B5671" t="s">
        <v>12</v>
      </c>
      <c r="C5671" t="s">
        <v>2608</v>
      </c>
      <c r="D5671">
        <v>52924.44</v>
      </c>
    </row>
    <row r="5672" spans="1:4" x14ac:dyDescent="0.25">
      <c r="A5672" s="4">
        <v>44652</v>
      </c>
      <c r="B5672" t="s">
        <v>12</v>
      </c>
      <c r="C5672" t="s">
        <v>2609</v>
      </c>
      <c r="D5672">
        <v>261847</v>
      </c>
    </row>
    <row r="5673" spans="1:4" x14ac:dyDescent="0.25">
      <c r="A5673" s="4">
        <v>44652</v>
      </c>
      <c r="B5673" t="s">
        <v>12</v>
      </c>
      <c r="C5673" t="s">
        <v>2610</v>
      </c>
      <c r="D5673">
        <v>36089.300000000003</v>
      </c>
    </row>
    <row r="5674" spans="1:4" x14ac:dyDescent="0.25">
      <c r="A5674" s="4">
        <v>44652</v>
      </c>
      <c r="B5674" t="s">
        <v>12</v>
      </c>
      <c r="C5674" t="s">
        <v>2611</v>
      </c>
      <c r="D5674">
        <v>118697.25</v>
      </c>
    </row>
    <row r="5675" spans="1:4" x14ac:dyDescent="0.25">
      <c r="A5675" s="4">
        <v>44652</v>
      </c>
      <c r="B5675" t="s">
        <v>12</v>
      </c>
      <c r="C5675" t="s">
        <v>2612</v>
      </c>
      <c r="D5675">
        <v>54712.57</v>
      </c>
    </row>
    <row r="5676" spans="1:4" x14ac:dyDescent="0.25">
      <c r="A5676" s="4">
        <v>44652</v>
      </c>
      <c r="B5676" t="s">
        <v>12</v>
      </c>
      <c r="C5676" t="s">
        <v>2613</v>
      </c>
      <c r="D5676">
        <v>92636.65</v>
      </c>
    </row>
    <row r="5677" spans="1:4" x14ac:dyDescent="0.25">
      <c r="A5677" s="4">
        <v>44652</v>
      </c>
      <c r="B5677" t="s">
        <v>12</v>
      </c>
      <c r="C5677" t="s">
        <v>2614</v>
      </c>
      <c r="D5677">
        <v>176013</v>
      </c>
    </row>
    <row r="5678" spans="1:4" x14ac:dyDescent="0.25">
      <c r="A5678" s="4">
        <v>44652</v>
      </c>
      <c r="B5678" t="s">
        <v>12</v>
      </c>
      <c r="C5678" t="s">
        <v>2615</v>
      </c>
      <c r="D5678">
        <v>-123.34</v>
      </c>
    </row>
    <row r="5679" spans="1:4" x14ac:dyDescent="0.25">
      <c r="A5679" s="4">
        <v>44652</v>
      </c>
      <c r="B5679" t="s">
        <v>12</v>
      </c>
      <c r="C5679" t="s">
        <v>2021</v>
      </c>
      <c r="D5679">
        <v>-5.72</v>
      </c>
    </row>
    <row r="5680" spans="1:4" x14ac:dyDescent="0.25">
      <c r="A5680" s="4">
        <v>44652</v>
      </c>
      <c r="B5680" t="s">
        <v>12</v>
      </c>
      <c r="C5680" t="s">
        <v>2616</v>
      </c>
      <c r="D5680">
        <v>-2343.3000000000002</v>
      </c>
    </row>
    <row r="5681" spans="1:4" x14ac:dyDescent="0.25">
      <c r="A5681" s="4">
        <v>44652</v>
      </c>
      <c r="B5681" t="s">
        <v>12</v>
      </c>
      <c r="C5681" t="s">
        <v>2617</v>
      </c>
      <c r="D5681">
        <v>-1644.41</v>
      </c>
    </row>
    <row r="5682" spans="1:4" x14ac:dyDescent="0.25">
      <c r="A5682" s="4">
        <v>44652</v>
      </c>
      <c r="B5682" t="s">
        <v>12</v>
      </c>
      <c r="C5682" t="s">
        <v>19</v>
      </c>
      <c r="D5682">
        <v>-76.180000000000007</v>
      </c>
    </row>
    <row r="5683" spans="1:4" x14ac:dyDescent="0.25">
      <c r="A5683" s="4">
        <v>44652</v>
      </c>
      <c r="B5683" t="s">
        <v>12</v>
      </c>
      <c r="C5683" t="s">
        <v>20</v>
      </c>
      <c r="D5683">
        <v>-3809.17</v>
      </c>
    </row>
    <row r="5684" spans="1:4" x14ac:dyDescent="0.25">
      <c r="A5684" s="4">
        <v>44652</v>
      </c>
      <c r="B5684" t="s">
        <v>12</v>
      </c>
      <c r="C5684" t="s">
        <v>21</v>
      </c>
      <c r="D5684">
        <v>-108.56</v>
      </c>
    </row>
    <row r="5685" spans="1:4" x14ac:dyDescent="0.25">
      <c r="A5685" s="4">
        <v>44652</v>
      </c>
      <c r="B5685" t="s">
        <v>12</v>
      </c>
      <c r="C5685" t="s">
        <v>2594</v>
      </c>
      <c r="D5685">
        <v>-82220.84</v>
      </c>
    </row>
    <row r="5686" spans="1:4" x14ac:dyDescent="0.25">
      <c r="A5686" s="4">
        <v>44652</v>
      </c>
      <c r="B5686" t="s">
        <v>12</v>
      </c>
      <c r="C5686" t="s">
        <v>2228</v>
      </c>
      <c r="D5686">
        <v>2963785.02</v>
      </c>
    </row>
    <row r="5687" spans="1:4" x14ac:dyDescent="0.25">
      <c r="A5687" s="4">
        <v>44652</v>
      </c>
      <c r="B5687" t="s">
        <v>12</v>
      </c>
      <c r="C5687" t="s">
        <v>2227</v>
      </c>
      <c r="D5687">
        <v>2761734.88</v>
      </c>
    </row>
    <row r="5688" spans="1:4" x14ac:dyDescent="0.25">
      <c r="A5688" s="4">
        <v>44655</v>
      </c>
      <c r="B5688" t="s">
        <v>12</v>
      </c>
      <c r="C5688" t="s">
        <v>1775</v>
      </c>
      <c r="D5688">
        <v>63.83</v>
      </c>
    </row>
    <row r="5689" spans="1:4" x14ac:dyDescent="0.25">
      <c r="A5689" s="4">
        <v>44655</v>
      </c>
      <c r="B5689" t="s">
        <v>12</v>
      </c>
      <c r="C5689" t="s">
        <v>2595</v>
      </c>
      <c r="D5689">
        <v>-2136.9899999999998</v>
      </c>
    </row>
    <row r="5690" spans="1:4" x14ac:dyDescent="0.25">
      <c r="A5690" s="4">
        <v>44655</v>
      </c>
      <c r="B5690" t="s">
        <v>12</v>
      </c>
      <c r="C5690" t="s">
        <v>2596</v>
      </c>
      <c r="D5690">
        <v>-116.43</v>
      </c>
    </row>
    <row r="5691" spans="1:4" x14ac:dyDescent="0.25">
      <c r="A5691" s="4">
        <v>44655</v>
      </c>
      <c r="B5691" t="s">
        <v>12</v>
      </c>
      <c r="C5691" t="s">
        <v>939</v>
      </c>
      <c r="D5691">
        <v>-88.38</v>
      </c>
    </row>
    <row r="5692" spans="1:4" x14ac:dyDescent="0.25">
      <c r="A5692" s="4">
        <v>44655</v>
      </c>
      <c r="B5692" t="s">
        <v>12</v>
      </c>
      <c r="C5692" t="s">
        <v>2597</v>
      </c>
      <c r="D5692">
        <v>-224.95</v>
      </c>
    </row>
    <row r="5693" spans="1:4" x14ac:dyDescent="0.25">
      <c r="A5693" s="4">
        <v>44655</v>
      </c>
      <c r="B5693" t="s">
        <v>12</v>
      </c>
      <c r="C5693" t="s">
        <v>2598</v>
      </c>
      <c r="D5693">
        <v>-8.49</v>
      </c>
    </row>
    <row r="5694" spans="1:4" x14ac:dyDescent="0.25">
      <c r="A5694" s="4">
        <v>44655</v>
      </c>
      <c r="B5694" t="s">
        <v>12</v>
      </c>
      <c r="C5694" t="s">
        <v>2506</v>
      </c>
      <c r="D5694">
        <v>-5330.35</v>
      </c>
    </row>
    <row r="5695" spans="1:4" x14ac:dyDescent="0.25">
      <c r="A5695" s="4">
        <v>44655</v>
      </c>
      <c r="B5695" t="s">
        <v>12</v>
      </c>
      <c r="C5695" t="s">
        <v>838</v>
      </c>
      <c r="D5695">
        <v>-396.76</v>
      </c>
    </row>
    <row r="5696" spans="1:4" x14ac:dyDescent="0.25">
      <c r="A5696" s="4">
        <v>44655</v>
      </c>
      <c r="B5696" t="s">
        <v>12</v>
      </c>
      <c r="C5696" t="s">
        <v>2599</v>
      </c>
      <c r="D5696">
        <v>-42.86</v>
      </c>
    </row>
    <row r="5697" spans="1:4" x14ac:dyDescent="0.25">
      <c r="A5697" s="4">
        <v>44655</v>
      </c>
      <c r="B5697" t="s">
        <v>12</v>
      </c>
      <c r="C5697" t="s">
        <v>2600</v>
      </c>
      <c r="D5697">
        <v>-661</v>
      </c>
    </row>
    <row r="5698" spans="1:4" x14ac:dyDescent="0.25">
      <c r="A5698" s="4">
        <v>44655</v>
      </c>
      <c r="B5698" t="s">
        <v>12</v>
      </c>
      <c r="C5698" t="s">
        <v>2601</v>
      </c>
      <c r="D5698">
        <v>628.76</v>
      </c>
    </row>
    <row r="5699" spans="1:4" x14ac:dyDescent="0.25">
      <c r="A5699" s="4">
        <v>44655</v>
      </c>
      <c r="B5699" t="s">
        <v>12</v>
      </c>
      <c r="C5699" t="s">
        <v>2602</v>
      </c>
      <c r="D5699">
        <v>4138.22</v>
      </c>
    </row>
    <row r="5700" spans="1:4" x14ac:dyDescent="0.25">
      <c r="A5700" s="4">
        <v>44655</v>
      </c>
      <c r="B5700" t="s">
        <v>12</v>
      </c>
      <c r="C5700" t="s">
        <v>2618</v>
      </c>
      <c r="D5700">
        <v>32438.560000000001</v>
      </c>
    </row>
    <row r="5701" spans="1:4" x14ac:dyDescent="0.25">
      <c r="A5701" s="4">
        <v>44655</v>
      </c>
      <c r="B5701" t="s">
        <v>12</v>
      </c>
      <c r="C5701" t="s">
        <v>2603</v>
      </c>
      <c r="D5701">
        <v>6798.56</v>
      </c>
    </row>
    <row r="5702" spans="1:4" x14ac:dyDescent="0.25">
      <c r="A5702" s="4">
        <v>44655</v>
      </c>
      <c r="B5702" t="s">
        <v>12</v>
      </c>
      <c r="C5702" t="s">
        <v>2604</v>
      </c>
      <c r="D5702">
        <v>16320.82</v>
      </c>
    </row>
    <row r="5703" spans="1:4" x14ac:dyDescent="0.25">
      <c r="A5703" s="4">
        <v>44655</v>
      </c>
      <c r="B5703" t="s">
        <v>12</v>
      </c>
      <c r="C5703" t="s">
        <v>2605</v>
      </c>
      <c r="D5703">
        <v>22787.1</v>
      </c>
    </row>
    <row r="5704" spans="1:4" x14ac:dyDescent="0.25">
      <c r="A5704" s="4">
        <v>44655</v>
      </c>
      <c r="B5704" t="s">
        <v>12</v>
      </c>
      <c r="C5704" t="s">
        <v>2606</v>
      </c>
      <c r="D5704">
        <v>17478.78</v>
      </c>
    </row>
    <row r="5705" spans="1:4" x14ac:dyDescent="0.25">
      <c r="A5705" s="4">
        <v>44655</v>
      </c>
      <c r="B5705" t="s">
        <v>12</v>
      </c>
      <c r="C5705" t="s">
        <v>2607</v>
      </c>
      <c r="D5705">
        <v>50711.76</v>
      </c>
    </row>
    <row r="5706" spans="1:4" x14ac:dyDescent="0.25">
      <c r="A5706" s="4">
        <v>44655</v>
      </c>
      <c r="B5706" t="s">
        <v>12</v>
      </c>
      <c r="C5706" t="s">
        <v>2608</v>
      </c>
      <c r="D5706">
        <v>52924.44</v>
      </c>
    </row>
    <row r="5707" spans="1:4" x14ac:dyDescent="0.25">
      <c r="A5707" s="4">
        <v>44655</v>
      </c>
      <c r="B5707" t="s">
        <v>12</v>
      </c>
      <c r="C5707" t="s">
        <v>2609</v>
      </c>
      <c r="D5707">
        <v>261847</v>
      </c>
    </row>
    <row r="5708" spans="1:4" x14ac:dyDescent="0.25">
      <c r="A5708" s="4">
        <v>44655</v>
      </c>
      <c r="B5708" t="s">
        <v>12</v>
      </c>
      <c r="C5708" t="s">
        <v>2610</v>
      </c>
      <c r="D5708">
        <v>36089.300000000003</v>
      </c>
    </row>
    <row r="5709" spans="1:4" x14ac:dyDescent="0.25">
      <c r="A5709" s="4">
        <v>44655</v>
      </c>
      <c r="B5709" t="s">
        <v>12</v>
      </c>
      <c r="C5709" t="s">
        <v>2611</v>
      </c>
      <c r="D5709">
        <v>118697.25</v>
      </c>
    </row>
    <row r="5710" spans="1:4" x14ac:dyDescent="0.25">
      <c r="A5710" s="4">
        <v>44655</v>
      </c>
      <c r="B5710" t="s">
        <v>12</v>
      </c>
      <c r="C5710" t="s">
        <v>2612</v>
      </c>
      <c r="D5710">
        <v>54712.57</v>
      </c>
    </row>
    <row r="5711" spans="1:4" x14ac:dyDescent="0.25">
      <c r="A5711" s="4">
        <v>44655</v>
      </c>
      <c r="B5711" t="s">
        <v>12</v>
      </c>
      <c r="C5711" t="s">
        <v>2613</v>
      </c>
      <c r="D5711">
        <v>92636.65</v>
      </c>
    </row>
    <row r="5712" spans="1:4" x14ac:dyDescent="0.25">
      <c r="A5712" s="4">
        <v>44655</v>
      </c>
      <c r="B5712" t="s">
        <v>12</v>
      </c>
      <c r="C5712" t="s">
        <v>2614</v>
      </c>
      <c r="D5712">
        <v>176013</v>
      </c>
    </row>
    <row r="5713" spans="1:4" x14ac:dyDescent="0.25">
      <c r="A5713" s="4">
        <v>44655</v>
      </c>
      <c r="B5713" t="s">
        <v>12</v>
      </c>
      <c r="C5713" t="s">
        <v>2615</v>
      </c>
      <c r="D5713">
        <v>-123.34</v>
      </c>
    </row>
    <row r="5714" spans="1:4" x14ac:dyDescent="0.25">
      <c r="A5714" s="4">
        <v>44655</v>
      </c>
      <c r="B5714" t="s">
        <v>12</v>
      </c>
      <c r="C5714" t="s">
        <v>2021</v>
      </c>
      <c r="D5714">
        <v>-11.46</v>
      </c>
    </row>
    <row r="5715" spans="1:4" x14ac:dyDescent="0.25">
      <c r="A5715" s="4">
        <v>44655</v>
      </c>
      <c r="B5715" t="s">
        <v>12</v>
      </c>
      <c r="C5715" t="s">
        <v>2616</v>
      </c>
      <c r="D5715">
        <v>-2343.3000000000002</v>
      </c>
    </row>
    <row r="5716" spans="1:4" x14ac:dyDescent="0.25">
      <c r="A5716" s="4">
        <v>44655</v>
      </c>
      <c r="B5716" t="s">
        <v>12</v>
      </c>
      <c r="C5716" t="s">
        <v>2617</v>
      </c>
      <c r="D5716">
        <v>-1644.41</v>
      </c>
    </row>
    <row r="5717" spans="1:4" x14ac:dyDescent="0.25">
      <c r="A5717" s="4">
        <v>44655</v>
      </c>
      <c r="B5717" t="s">
        <v>12</v>
      </c>
      <c r="C5717" t="s">
        <v>19</v>
      </c>
      <c r="D5717">
        <v>-152.72</v>
      </c>
    </row>
    <row r="5718" spans="1:4" x14ac:dyDescent="0.25">
      <c r="A5718" s="4">
        <v>44655</v>
      </c>
      <c r="B5718" t="s">
        <v>12</v>
      </c>
      <c r="C5718" t="s">
        <v>20</v>
      </c>
      <c r="D5718">
        <v>-7636.04</v>
      </c>
    </row>
    <row r="5719" spans="1:4" x14ac:dyDescent="0.25">
      <c r="A5719" s="4">
        <v>44655</v>
      </c>
      <c r="B5719" t="s">
        <v>12</v>
      </c>
      <c r="C5719" t="s">
        <v>21</v>
      </c>
      <c r="D5719">
        <v>-217.63</v>
      </c>
    </row>
    <row r="5720" spans="1:4" x14ac:dyDescent="0.25">
      <c r="A5720" s="4">
        <v>44655</v>
      </c>
      <c r="B5720" t="s">
        <v>12</v>
      </c>
      <c r="C5720" t="s">
        <v>2594</v>
      </c>
      <c r="D5720">
        <v>-82220.84</v>
      </c>
    </row>
    <row r="5721" spans="1:4" x14ac:dyDescent="0.25">
      <c r="A5721" s="4">
        <v>44655</v>
      </c>
      <c r="B5721" t="s">
        <v>12</v>
      </c>
      <c r="C5721" t="s">
        <v>2228</v>
      </c>
      <c r="D5721">
        <v>2761734.88</v>
      </c>
    </row>
    <row r="5722" spans="1:4" x14ac:dyDescent="0.25">
      <c r="A5722" s="4">
        <v>44655</v>
      </c>
      <c r="B5722" t="s">
        <v>12</v>
      </c>
      <c r="C5722" t="s">
        <v>2227</v>
      </c>
      <c r="D5722">
        <v>2772207.64</v>
      </c>
    </row>
    <row r="5723" spans="1:4" x14ac:dyDescent="0.25">
      <c r="A5723" s="4">
        <v>44656</v>
      </c>
      <c r="B5723" t="s">
        <v>12</v>
      </c>
      <c r="C5723" t="s">
        <v>1775</v>
      </c>
      <c r="D5723">
        <v>63.83</v>
      </c>
    </row>
    <row r="5724" spans="1:4" x14ac:dyDescent="0.25">
      <c r="A5724" s="4">
        <v>44656</v>
      </c>
      <c r="B5724" t="s">
        <v>12</v>
      </c>
      <c r="C5724" t="s">
        <v>2595</v>
      </c>
      <c r="D5724">
        <v>-2136.9899999999998</v>
      </c>
    </row>
    <row r="5725" spans="1:4" x14ac:dyDescent="0.25">
      <c r="A5725" s="4">
        <v>44656</v>
      </c>
      <c r="B5725" t="s">
        <v>12</v>
      </c>
      <c r="C5725" t="s">
        <v>2596</v>
      </c>
      <c r="D5725">
        <v>-116.43</v>
      </c>
    </row>
    <row r="5726" spans="1:4" x14ac:dyDescent="0.25">
      <c r="A5726" s="4">
        <v>44656</v>
      </c>
      <c r="B5726" t="s">
        <v>12</v>
      </c>
      <c r="C5726" t="s">
        <v>939</v>
      </c>
      <c r="D5726">
        <v>-88.38</v>
      </c>
    </row>
    <row r="5727" spans="1:4" x14ac:dyDescent="0.25">
      <c r="A5727" s="4">
        <v>44656</v>
      </c>
      <c r="B5727" t="s">
        <v>12</v>
      </c>
      <c r="C5727" t="s">
        <v>2597</v>
      </c>
      <c r="D5727">
        <v>-337.42</v>
      </c>
    </row>
    <row r="5728" spans="1:4" x14ac:dyDescent="0.25">
      <c r="A5728" s="4">
        <v>44656</v>
      </c>
      <c r="B5728" t="s">
        <v>12</v>
      </c>
      <c r="C5728" t="s">
        <v>2598</v>
      </c>
      <c r="D5728">
        <v>-12.73</v>
      </c>
    </row>
    <row r="5729" spans="1:4" x14ac:dyDescent="0.25">
      <c r="A5729" s="4">
        <v>44656</v>
      </c>
      <c r="B5729" t="s">
        <v>12</v>
      </c>
      <c r="C5729" t="s">
        <v>2506</v>
      </c>
      <c r="D5729">
        <v>-5413.63</v>
      </c>
    </row>
    <row r="5730" spans="1:4" x14ac:dyDescent="0.25">
      <c r="A5730" s="4">
        <v>44656</v>
      </c>
      <c r="B5730" t="s">
        <v>12</v>
      </c>
      <c r="C5730" t="s">
        <v>838</v>
      </c>
      <c r="D5730">
        <v>-396.76</v>
      </c>
    </row>
    <row r="5731" spans="1:4" x14ac:dyDescent="0.25">
      <c r="A5731" s="4">
        <v>44656</v>
      </c>
      <c r="B5731" t="s">
        <v>12</v>
      </c>
      <c r="C5731" t="s">
        <v>2599</v>
      </c>
      <c r="D5731">
        <v>-64.3</v>
      </c>
    </row>
    <row r="5732" spans="1:4" x14ac:dyDescent="0.25">
      <c r="A5732" s="4">
        <v>44656</v>
      </c>
      <c r="B5732" t="s">
        <v>12</v>
      </c>
      <c r="C5732" t="s">
        <v>2600</v>
      </c>
      <c r="D5732">
        <v>-661</v>
      </c>
    </row>
    <row r="5733" spans="1:4" x14ac:dyDescent="0.25">
      <c r="A5733" s="4">
        <v>44656</v>
      </c>
      <c r="B5733" t="s">
        <v>12</v>
      </c>
      <c r="C5733" t="s">
        <v>2601</v>
      </c>
      <c r="D5733">
        <v>612.63</v>
      </c>
    </row>
    <row r="5734" spans="1:4" x14ac:dyDescent="0.25">
      <c r="A5734" s="4">
        <v>44656</v>
      </c>
      <c r="B5734" t="s">
        <v>12</v>
      </c>
      <c r="C5734" t="s">
        <v>2602</v>
      </c>
      <c r="D5734">
        <v>4138.22</v>
      </c>
    </row>
    <row r="5735" spans="1:4" x14ac:dyDescent="0.25">
      <c r="A5735" s="4">
        <v>44656</v>
      </c>
      <c r="B5735" t="s">
        <v>12</v>
      </c>
      <c r="C5735" t="s">
        <v>2618</v>
      </c>
      <c r="D5735">
        <v>32438.560000000001</v>
      </c>
    </row>
    <row r="5736" spans="1:4" x14ac:dyDescent="0.25">
      <c r="A5736" s="4">
        <v>44656</v>
      </c>
      <c r="B5736" t="s">
        <v>12</v>
      </c>
      <c r="C5736" t="s">
        <v>2603</v>
      </c>
      <c r="D5736">
        <v>6798.56</v>
      </c>
    </row>
    <row r="5737" spans="1:4" x14ac:dyDescent="0.25">
      <c r="A5737" s="4">
        <v>44656</v>
      </c>
      <c r="B5737" t="s">
        <v>12</v>
      </c>
      <c r="C5737" t="s">
        <v>2604</v>
      </c>
      <c r="D5737">
        <v>16320.82</v>
      </c>
    </row>
    <row r="5738" spans="1:4" x14ac:dyDescent="0.25">
      <c r="A5738" s="4">
        <v>44656</v>
      </c>
      <c r="B5738" t="s">
        <v>12</v>
      </c>
      <c r="C5738" t="s">
        <v>2605</v>
      </c>
      <c r="D5738">
        <v>22787.1</v>
      </c>
    </row>
    <row r="5739" spans="1:4" x14ac:dyDescent="0.25">
      <c r="A5739" s="4">
        <v>44656</v>
      </c>
      <c r="B5739" t="s">
        <v>12</v>
      </c>
      <c r="C5739" t="s">
        <v>2606</v>
      </c>
      <c r="D5739">
        <v>17478.78</v>
      </c>
    </row>
    <row r="5740" spans="1:4" x14ac:dyDescent="0.25">
      <c r="A5740" s="4">
        <v>44656</v>
      </c>
      <c r="B5740" t="s">
        <v>12</v>
      </c>
      <c r="C5740" t="s">
        <v>2607</v>
      </c>
      <c r="D5740">
        <v>50711.76</v>
      </c>
    </row>
    <row r="5741" spans="1:4" x14ac:dyDescent="0.25">
      <c r="A5741" s="4">
        <v>44656</v>
      </c>
      <c r="B5741" t="s">
        <v>12</v>
      </c>
      <c r="C5741" t="s">
        <v>2608</v>
      </c>
      <c r="D5741">
        <v>52924.44</v>
      </c>
    </row>
    <row r="5742" spans="1:4" x14ac:dyDescent="0.25">
      <c r="A5742" s="4">
        <v>44656</v>
      </c>
      <c r="B5742" t="s">
        <v>12</v>
      </c>
      <c r="C5742" t="s">
        <v>2609</v>
      </c>
      <c r="D5742">
        <v>261847</v>
      </c>
    </row>
    <row r="5743" spans="1:4" x14ac:dyDescent="0.25">
      <c r="A5743" s="4">
        <v>44656</v>
      </c>
      <c r="B5743" t="s">
        <v>12</v>
      </c>
      <c r="C5743" t="s">
        <v>2610</v>
      </c>
      <c r="D5743">
        <v>36089.300000000003</v>
      </c>
    </row>
    <row r="5744" spans="1:4" x14ac:dyDescent="0.25">
      <c r="A5744" s="4">
        <v>44656</v>
      </c>
      <c r="B5744" t="s">
        <v>12</v>
      </c>
      <c r="C5744" t="s">
        <v>2611</v>
      </c>
      <c r="D5744">
        <v>118697.25</v>
      </c>
    </row>
    <row r="5745" spans="1:4" x14ac:dyDescent="0.25">
      <c r="A5745" s="4">
        <v>44656</v>
      </c>
      <c r="B5745" t="s">
        <v>12</v>
      </c>
      <c r="C5745" t="s">
        <v>2612</v>
      </c>
      <c r="D5745">
        <v>54712.57</v>
      </c>
    </row>
    <row r="5746" spans="1:4" x14ac:dyDescent="0.25">
      <c r="A5746" s="4">
        <v>44656</v>
      </c>
      <c r="B5746" t="s">
        <v>12</v>
      </c>
      <c r="C5746" t="s">
        <v>2613</v>
      </c>
      <c r="D5746">
        <v>92636.65</v>
      </c>
    </row>
    <row r="5747" spans="1:4" x14ac:dyDescent="0.25">
      <c r="A5747" s="4">
        <v>44656</v>
      </c>
      <c r="B5747" t="s">
        <v>12</v>
      </c>
      <c r="C5747" t="s">
        <v>2614</v>
      </c>
      <c r="D5747">
        <v>176013</v>
      </c>
    </row>
    <row r="5748" spans="1:4" x14ac:dyDescent="0.25">
      <c r="A5748" s="4">
        <v>44656</v>
      </c>
      <c r="B5748" t="s">
        <v>12</v>
      </c>
      <c r="C5748" t="s">
        <v>2615</v>
      </c>
      <c r="D5748">
        <v>-123.34</v>
      </c>
    </row>
    <row r="5749" spans="1:4" x14ac:dyDescent="0.25">
      <c r="A5749" s="4">
        <v>44656</v>
      </c>
      <c r="B5749" t="s">
        <v>12</v>
      </c>
      <c r="C5749" t="s">
        <v>2021</v>
      </c>
      <c r="D5749">
        <v>-17.22</v>
      </c>
    </row>
    <row r="5750" spans="1:4" x14ac:dyDescent="0.25">
      <c r="A5750" s="4">
        <v>44656</v>
      </c>
      <c r="B5750" t="s">
        <v>12</v>
      </c>
      <c r="C5750" t="s">
        <v>2616</v>
      </c>
      <c r="D5750">
        <v>-2343.3000000000002</v>
      </c>
    </row>
    <row r="5751" spans="1:4" x14ac:dyDescent="0.25">
      <c r="A5751" s="4">
        <v>44656</v>
      </c>
      <c r="B5751" t="s">
        <v>12</v>
      </c>
      <c r="C5751" t="s">
        <v>2617</v>
      </c>
      <c r="D5751">
        <v>-1644.41</v>
      </c>
    </row>
    <row r="5752" spans="1:4" x14ac:dyDescent="0.25">
      <c r="A5752" s="4">
        <v>44656</v>
      </c>
      <c r="B5752" t="s">
        <v>12</v>
      </c>
      <c r="C5752" t="s">
        <v>19</v>
      </c>
      <c r="D5752">
        <v>-229.5</v>
      </c>
    </row>
    <row r="5753" spans="1:4" x14ac:dyDescent="0.25">
      <c r="A5753" s="4">
        <v>44656</v>
      </c>
      <c r="B5753" t="s">
        <v>12</v>
      </c>
      <c r="C5753" t="s">
        <v>20</v>
      </c>
      <c r="D5753">
        <v>-11475.07</v>
      </c>
    </row>
    <row r="5754" spans="1:4" x14ac:dyDescent="0.25">
      <c r="A5754" s="4">
        <v>44656</v>
      </c>
      <c r="B5754" t="s">
        <v>12</v>
      </c>
      <c r="C5754" t="s">
        <v>21</v>
      </c>
      <c r="D5754">
        <v>-327.04000000000002</v>
      </c>
    </row>
    <row r="5755" spans="1:4" x14ac:dyDescent="0.25">
      <c r="A5755" s="4">
        <v>44656</v>
      </c>
      <c r="B5755" t="s">
        <v>12</v>
      </c>
      <c r="C5755" t="s">
        <v>2594</v>
      </c>
      <c r="D5755">
        <v>-82220.84</v>
      </c>
    </row>
    <row r="5756" spans="1:4" x14ac:dyDescent="0.25">
      <c r="A5756" s="4">
        <v>44656</v>
      </c>
      <c r="B5756" t="s">
        <v>12</v>
      </c>
      <c r="C5756" t="s">
        <v>2228</v>
      </c>
      <c r="D5756">
        <v>2772207.64</v>
      </c>
    </row>
    <row r="5757" spans="1:4" x14ac:dyDescent="0.25">
      <c r="A5757" s="4">
        <v>44656</v>
      </c>
      <c r="B5757" t="s">
        <v>12</v>
      </c>
      <c r="C5757" t="s">
        <v>2227</v>
      </c>
      <c r="D5757">
        <v>2812403.16</v>
      </c>
    </row>
    <row r="5758" spans="1:4" x14ac:dyDescent="0.25">
      <c r="A5758" s="4">
        <v>44657</v>
      </c>
      <c r="B5758" t="s">
        <v>12</v>
      </c>
      <c r="C5758" t="s">
        <v>1775</v>
      </c>
      <c r="D5758">
        <v>63.83</v>
      </c>
    </row>
    <row r="5759" spans="1:4" x14ac:dyDescent="0.25">
      <c r="A5759" s="4">
        <v>44657</v>
      </c>
      <c r="B5759" t="s">
        <v>12</v>
      </c>
      <c r="C5759" t="s">
        <v>2595</v>
      </c>
      <c r="D5759">
        <v>-2136.9899999999998</v>
      </c>
    </row>
    <row r="5760" spans="1:4" x14ac:dyDescent="0.25">
      <c r="A5760" s="4">
        <v>44657</v>
      </c>
      <c r="B5760" t="s">
        <v>12</v>
      </c>
      <c r="C5760" t="s">
        <v>2596</v>
      </c>
      <c r="D5760">
        <v>-116.43</v>
      </c>
    </row>
    <row r="5761" spans="1:4" x14ac:dyDescent="0.25">
      <c r="A5761" s="4">
        <v>44657</v>
      </c>
      <c r="B5761" t="s">
        <v>12</v>
      </c>
      <c r="C5761" t="s">
        <v>939</v>
      </c>
      <c r="D5761">
        <v>-88.38</v>
      </c>
    </row>
    <row r="5762" spans="1:4" x14ac:dyDescent="0.25">
      <c r="A5762" s="4">
        <v>44657</v>
      </c>
      <c r="B5762" t="s">
        <v>12</v>
      </c>
      <c r="C5762" t="s">
        <v>2597</v>
      </c>
      <c r="D5762">
        <v>-449.89</v>
      </c>
    </row>
    <row r="5763" spans="1:4" x14ac:dyDescent="0.25">
      <c r="A5763" s="4">
        <v>44657</v>
      </c>
      <c r="B5763" t="s">
        <v>12</v>
      </c>
      <c r="C5763" t="s">
        <v>2598</v>
      </c>
      <c r="D5763">
        <v>-16.97</v>
      </c>
    </row>
    <row r="5764" spans="1:4" x14ac:dyDescent="0.25">
      <c r="A5764" s="4">
        <v>44657</v>
      </c>
      <c r="B5764" t="s">
        <v>12</v>
      </c>
      <c r="C5764" t="s">
        <v>2506</v>
      </c>
      <c r="D5764">
        <v>-5496.92</v>
      </c>
    </row>
    <row r="5765" spans="1:4" x14ac:dyDescent="0.25">
      <c r="A5765" s="4">
        <v>44657</v>
      </c>
      <c r="B5765" t="s">
        <v>12</v>
      </c>
      <c r="C5765" t="s">
        <v>838</v>
      </c>
      <c r="D5765">
        <v>-396.76</v>
      </c>
    </row>
    <row r="5766" spans="1:4" x14ac:dyDescent="0.25">
      <c r="A5766" s="4">
        <v>44657</v>
      </c>
      <c r="B5766" t="s">
        <v>12</v>
      </c>
      <c r="C5766" t="s">
        <v>2599</v>
      </c>
      <c r="D5766">
        <v>-85.73</v>
      </c>
    </row>
    <row r="5767" spans="1:4" x14ac:dyDescent="0.25">
      <c r="A5767" s="4">
        <v>44657</v>
      </c>
      <c r="B5767" t="s">
        <v>12</v>
      </c>
      <c r="C5767" t="s">
        <v>2600</v>
      </c>
      <c r="D5767">
        <v>-661</v>
      </c>
    </row>
    <row r="5768" spans="1:4" x14ac:dyDescent="0.25">
      <c r="A5768" s="4">
        <v>44657</v>
      </c>
      <c r="B5768" t="s">
        <v>12</v>
      </c>
      <c r="C5768" t="s">
        <v>2601</v>
      </c>
      <c r="D5768">
        <v>596.51</v>
      </c>
    </row>
    <row r="5769" spans="1:4" x14ac:dyDescent="0.25">
      <c r="A5769" s="4">
        <v>44657</v>
      </c>
      <c r="B5769" t="s">
        <v>12</v>
      </c>
      <c r="C5769" t="s">
        <v>2602</v>
      </c>
      <c r="D5769">
        <v>4138.22</v>
      </c>
    </row>
    <row r="5770" spans="1:4" x14ac:dyDescent="0.25">
      <c r="A5770" s="4">
        <v>44657</v>
      </c>
      <c r="B5770" t="s">
        <v>12</v>
      </c>
      <c r="C5770" t="s">
        <v>2618</v>
      </c>
      <c r="D5770">
        <v>32438.560000000001</v>
      </c>
    </row>
    <row r="5771" spans="1:4" x14ac:dyDescent="0.25">
      <c r="A5771" s="4">
        <v>44657</v>
      </c>
      <c r="B5771" t="s">
        <v>12</v>
      </c>
      <c r="C5771" t="s">
        <v>2603</v>
      </c>
      <c r="D5771">
        <v>6798.56</v>
      </c>
    </row>
    <row r="5772" spans="1:4" x14ac:dyDescent="0.25">
      <c r="A5772" s="4">
        <v>44657</v>
      </c>
      <c r="B5772" t="s">
        <v>12</v>
      </c>
      <c r="C5772" t="s">
        <v>2604</v>
      </c>
      <c r="D5772">
        <v>16320.82</v>
      </c>
    </row>
    <row r="5773" spans="1:4" x14ac:dyDescent="0.25">
      <c r="A5773" s="4">
        <v>44657</v>
      </c>
      <c r="B5773" t="s">
        <v>12</v>
      </c>
      <c r="C5773" t="s">
        <v>2605</v>
      </c>
      <c r="D5773">
        <v>22787.1</v>
      </c>
    </row>
    <row r="5774" spans="1:4" x14ac:dyDescent="0.25">
      <c r="A5774" s="4">
        <v>44657</v>
      </c>
      <c r="B5774" t="s">
        <v>12</v>
      </c>
      <c r="C5774" t="s">
        <v>2606</v>
      </c>
      <c r="D5774">
        <v>17478.78</v>
      </c>
    </row>
    <row r="5775" spans="1:4" x14ac:dyDescent="0.25">
      <c r="A5775" s="4">
        <v>44657</v>
      </c>
      <c r="B5775" t="s">
        <v>12</v>
      </c>
      <c r="C5775" t="s">
        <v>2607</v>
      </c>
      <c r="D5775">
        <v>50711.76</v>
      </c>
    </row>
    <row r="5776" spans="1:4" x14ac:dyDescent="0.25">
      <c r="A5776" s="4">
        <v>44657</v>
      </c>
      <c r="B5776" t="s">
        <v>12</v>
      </c>
      <c r="C5776" t="s">
        <v>2608</v>
      </c>
      <c r="D5776">
        <v>52924.44</v>
      </c>
    </row>
    <row r="5777" spans="1:4" x14ac:dyDescent="0.25">
      <c r="A5777" s="4">
        <v>44657</v>
      </c>
      <c r="B5777" t="s">
        <v>12</v>
      </c>
      <c r="C5777" t="s">
        <v>2609</v>
      </c>
      <c r="D5777">
        <v>261847</v>
      </c>
    </row>
    <row r="5778" spans="1:4" x14ac:dyDescent="0.25">
      <c r="A5778" s="4">
        <v>44657</v>
      </c>
      <c r="B5778" t="s">
        <v>12</v>
      </c>
      <c r="C5778" t="s">
        <v>2610</v>
      </c>
      <c r="D5778">
        <v>36089.300000000003</v>
      </c>
    </row>
    <row r="5779" spans="1:4" x14ac:dyDescent="0.25">
      <c r="A5779" s="4">
        <v>44657</v>
      </c>
      <c r="B5779" t="s">
        <v>12</v>
      </c>
      <c r="C5779" t="s">
        <v>2611</v>
      </c>
      <c r="D5779">
        <v>118697.25</v>
      </c>
    </row>
    <row r="5780" spans="1:4" x14ac:dyDescent="0.25">
      <c r="A5780" s="4">
        <v>44657</v>
      </c>
      <c r="B5780" t="s">
        <v>12</v>
      </c>
      <c r="C5780" t="s">
        <v>2612</v>
      </c>
      <c r="D5780">
        <v>54712.57</v>
      </c>
    </row>
    <row r="5781" spans="1:4" x14ac:dyDescent="0.25">
      <c r="A5781" s="4">
        <v>44657</v>
      </c>
      <c r="B5781" t="s">
        <v>12</v>
      </c>
      <c r="C5781" t="s">
        <v>2613</v>
      </c>
      <c r="D5781">
        <v>92636.65</v>
      </c>
    </row>
    <row r="5782" spans="1:4" x14ac:dyDescent="0.25">
      <c r="A5782" s="4">
        <v>44657</v>
      </c>
      <c r="B5782" t="s">
        <v>12</v>
      </c>
      <c r="C5782" t="s">
        <v>2614</v>
      </c>
      <c r="D5782">
        <v>176013</v>
      </c>
    </row>
    <row r="5783" spans="1:4" x14ac:dyDescent="0.25">
      <c r="A5783" s="4">
        <v>44657</v>
      </c>
      <c r="B5783" t="s">
        <v>12</v>
      </c>
      <c r="C5783" t="s">
        <v>2615</v>
      </c>
      <c r="D5783">
        <v>-123.34</v>
      </c>
    </row>
    <row r="5784" spans="1:4" x14ac:dyDescent="0.25">
      <c r="A5784" s="4">
        <v>44657</v>
      </c>
      <c r="B5784" t="s">
        <v>12</v>
      </c>
      <c r="C5784" t="s">
        <v>2021</v>
      </c>
      <c r="D5784">
        <v>-22.98</v>
      </c>
    </row>
    <row r="5785" spans="1:4" x14ac:dyDescent="0.25">
      <c r="A5785" s="4">
        <v>44657</v>
      </c>
      <c r="B5785" t="s">
        <v>12</v>
      </c>
      <c r="C5785" t="s">
        <v>2616</v>
      </c>
      <c r="D5785">
        <v>-2343.3000000000002</v>
      </c>
    </row>
    <row r="5786" spans="1:4" x14ac:dyDescent="0.25">
      <c r="A5786" s="4">
        <v>44657</v>
      </c>
      <c r="B5786" t="s">
        <v>12</v>
      </c>
      <c r="C5786" t="s">
        <v>2617</v>
      </c>
      <c r="D5786">
        <v>-1644.41</v>
      </c>
    </row>
    <row r="5787" spans="1:4" x14ac:dyDescent="0.25">
      <c r="A5787" s="4">
        <v>44657</v>
      </c>
      <c r="B5787" t="s">
        <v>12</v>
      </c>
      <c r="C5787" t="s">
        <v>19</v>
      </c>
      <c r="D5787">
        <v>-306.29000000000002</v>
      </c>
    </row>
    <row r="5788" spans="1:4" x14ac:dyDescent="0.25">
      <c r="A5788" s="4">
        <v>44657</v>
      </c>
      <c r="B5788" t="s">
        <v>12</v>
      </c>
      <c r="C5788" t="s">
        <v>20</v>
      </c>
      <c r="D5788">
        <v>-15314.58</v>
      </c>
    </row>
    <row r="5789" spans="1:4" x14ac:dyDescent="0.25">
      <c r="A5789" s="4">
        <v>44657</v>
      </c>
      <c r="B5789" t="s">
        <v>12</v>
      </c>
      <c r="C5789" t="s">
        <v>21</v>
      </c>
      <c r="D5789">
        <v>-436.47</v>
      </c>
    </row>
    <row r="5790" spans="1:4" x14ac:dyDescent="0.25">
      <c r="A5790" s="4">
        <v>44657</v>
      </c>
      <c r="B5790" t="s">
        <v>12</v>
      </c>
      <c r="C5790" t="s">
        <v>2594</v>
      </c>
      <c r="D5790">
        <v>-82220.84</v>
      </c>
    </row>
    <row r="5791" spans="1:4" x14ac:dyDescent="0.25">
      <c r="A5791" s="4">
        <v>44657</v>
      </c>
      <c r="B5791" t="s">
        <v>12</v>
      </c>
      <c r="C5791" t="s">
        <v>2228</v>
      </c>
      <c r="D5791">
        <v>2812403.16</v>
      </c>
    </row>
    <row r="5792" spans="1:4" x14ac:dyDescent="0.25">
      <c r="A5792" s="4">
        <v>44657</v>
      </c>
      <c r="B5792" t="s">
        <v>12</v>
      </c>
      <c r="C5792" t="s">
        <v>2227</v>
      </c>
      <c r="D5792">
        <v>2376398.69</v>
      </c>
    </row>
    <row r="5793" spans="1:4" x14ac:dyDescent="0.25">
      <c r="A5793" s="4">
        <v>44658</v>
      </c>
      <c r="B5793" t="s">
        <v>12</v>
      </c>
      <c r="C5793" t="s">
        <v>2595</v>
      </c>
      <c r="D5793">
        <v>-2136.9899999999998</v>
      </c>
    </row>
    <row r="5794" spans="1:4" x14ac:dyDescent="0.25">
      <c r="A5794" s="4">
        <v>44658</v>
      </c>
      <c r="B5794" t="s">
        <v>12</v>
      </c>
      <c r="C5794" t="s">
        <v>2596</v>
      </c>
      <c r="D5794">
        <v>-116.43</v>
      </c>
    </row>
    <row r="5795" spans="1:4" x14ac:dyDescent="0.25">
      <c r="A5795" s="4">
        <v>44658</v>
      </c>
      <c r="B5795" t="s">
        <v>12</v>
      </c>
      <c r="C5795" t="s">
        <v>2597</v>
      </c>
      <c r="D5795">
        <v>-562.37</v>
      </c>
    </row>
    <row r="5796" spans="1:4" x14ac:dyDescent="0.25">
      <c r="A5796" s="4">
        <v>44658</v>
      </c>
      <c r="B5796" t="s">
        <v>12</v>
      </c>
      <c r="C5796" t="s">
        <v>2598</v>
      </c>
      <c r="D5796">
        <v>-21.21</v>
      </c>
    </row>
    <row r="5797" spans="1:4" x14ac:dyDescent="0.25">
      <c r="A5797" s="4">
        <v>44658</v>
      </c>
      <c r="B5797" t="s">
        <v>12</v>
      </c>
      <c r="C5797" t="s">
        <v>2506</v>
      </c>
      <c r="D5797">
        <v>-5580.21</v>
      </c>
    </row>
    <row r="5798" spans="1:4" x14ac:dyDescent="0.25">
      <c r="A5798" s="4">
        <v>44658</v>
      </c>
      <c r="B5798" t="s">
        <v>12</v>
      </c>
      <c r="C5798" t="s">
        <v>838</v>
      </c>
      <c r="D5798">
        <v>-396.76</v>
      </c>
    </row>
    <row r="5799" spans="1:4" x14ac:dyDescent="0.25">
      <c r="A5799" s="4">
        <v>44658</v>
      </c>
      <c r="B5799" t="s">
        <v>12</v>
      </c>
      <c r="C5799" t="s">
        <v>2599</v>
      </c>
      <c r="D5799">
        <v>-107.16</v>
      </c>
    </row>
    <row r="5800" spans="1:4" x14ac:dyDescent="0.25">
      <c r="A5800" s="4">
        <v>44658</v>
      </c>
      <c r="B5800" t="s">
        <v>12</v>
      </c>
      <c r="C5800" t="s">
        <v>2600</v>
      </c>
      <c r="D5800">
        <v>-661</v>
      </c>
    </row>
    <row r="5801" spans="1:4" x14ac:dyDescent="0.25">
      <c r="A5801" s="4">
        <v>44658</v>
      </c>
      <c r="B5801" t="s">
        <v>12</v>
      </c>
      <c r="C5801" t="s">
        <v>2601</v>
      </c>
      <c r="D5801">
        <v>580.39</v>
      </c>
    </row>
    <row r="5802" spans="1:4" x14ac:dyDescent="0.25">
      <c r="A5802" s="4">
        <v>44658</v>
      </c>
      <c r="B5802" t="s">
        <v>12</v>
      </c>
      <c r="C5802" t="s">
        <v>2602</v>
      </c>
      <c r="D5802">
        <v>4138.22</v>
      </c>
    </row>
    <row r="5803" spans="1:4" x14ac:dyDescent="0.25">
      <c r="A5803" s="4">
        <v>44658</v>
      </c>
      <c r="B5803" t="s">
        <v>12</v>
      </c>
      <c r="C5803" t="s">
        <v>2618</v>
      </c>
      <c r="D5803">
        <v>32438.560000000001</v>
      </c>
    </row>
    <row r="5804" spans="1:4" x14ac:dyDescent="0.25">
      <c r="A5804" s="4">
        <v>44658</v>
      </c>
      <c r="B5804" t="s">
        <v>12</v>
      </c>
      <c r="C5804" t="s">
        <v>2603</v>
      </c>
      <c r="D5804">
        <v>6798.56</v>
      </c>
    </row>
    <row r="5805" spans="1:4" x14ac:dyDescent="0.25">
      <c r="A5805" s="4">
        <v>44658</v>
      </c>
      <c r="B5805" t="s">
        <v>12</v>
      </c>
      <c r="C5805" t="s">
        <v>2604</v>
      </c>
      <c r="D5805">
        <v>16320.82</v>
      </c>
    </row>
    <row r="5806" spans="1:4" x14ac:dyDescent="0.25">
      <c r="A5806" s="4">
        <v>44658</v>
      </c>
      <c r="B5806" t="s">
        <v>12</v>
      </c>
      <c r="C5806" t="s">
        <v>2606</v>
      </c>
      <c r="D5806">
        <v>17478.78</v>
      </c>
    </row>
    <row r="5807" spans="1:4" x14ac:dyDescent="0.25">
      <c r="A5807" s="4">
        <v>44658</v>
      </c>
      <c r="B5807" t="s">
        <v>12</v>
      </c>
      <c r="C5807" t="s">
        <v>2608</v>
      </c>
      <c r="D5807">
        <v>52924.44</v>
      </c>
    </row>
    <row r="5808" spans="1:4" x14ac:dyDescent="0.25">
      <c r="A5808" s="4">
        <v>44658</v>
      </c>
      <c r="B5808" t="s">
        <v>12</v>
      </c>
      <c r="C5808" t="s">
        <v>2609</v>
      </c>
      <c r="D5808">
        <v>261847</v>
      </c>
    </row>
    <row r="5809" spans="1:4" x14ac:dyDescent="0.25">
      <c r="A5809" s="4">
        <v>44658</v>
      </c>
      <c r="B5809" t="s">
        <v>12</v>
      </c>
      <c r="C5809" t="s">
        <v>2610</v>
      </c>
      <c r="D5809">
        <v>36089.300000000003</v>
      </c>
    </row>
    <row r="5810" spans="1:4" x14ac:dyDescent="0.25">
      <c r="A5810" s="4">
        <v>44658</v>
      </c>
      <c r="B5810" t="s">
        <v>12</v>
      </c>
      <c r="C5810" t="s">
        <v>2611</v>
      </c>
      <c r="D5810">
        <v>118697.25</v>
      </c>
    </row>
    <row r="5811" spans="1:4" x14ac:dyDescent="0.25">
      <c r="A5811" s="4">
        <v>44658</v>
      </c>
      <c r="B5811" t="s">
        <v>12</v>
      </c>
      <c r="C5811" t="s">
        <v>2612</v>
      </c>
      <c r="D5811">
        <v>54712.57</v>
      </c>
    </row>
    <row r="5812" spans="1:4" x14ac:dyDescent="0.25">
      <c r="A5812" s="4">
        <v>44658</v>
      </c>
      <c r="B5812" t="s">
        <v>12</v>
      </c>
      <c r="C5812" t="s">
        <v>2613</v>
      </c>
      <c r="D5812">
        <v>92636.65</v>
      </c>
    </row>
    <row r="5813" spans="1:4" x14ac:dyDescent="0.25">
      <c r="A5813" s="4">
        <v>44658</v>
      </c>
      <c r="B5813" t="s">
        <v>12</v>
      </c>
      <c r="C5813" t="s">
        <v>2614</v>
      </c>
      <c r="D5813">
        <v>176013</v>
      </c>
    </row>
    <row r="5814" spans="1:4" x14ac:dyDescent="0.25">
      <c r="A5814" s="4">
        <v>44658</v>
      </c>
      <c r="B5814" t="s">
        <v>12</v>
      </c>
      <c r="C5814" t="s">
        <v>2021</v>
      </c>
      <c r="D5814">
        <v>-28.72</v>
      </c>
    </row>
    <row r="5815" spans="1:4" x14ac:dyDescent="0.25">
      <c r="A5815" s="4">
        <v>44658</v>
      </c>
      <c r="B5815" t="s">
        <v>12</v>
      </c>
      <c r="C5815" t="s">
        <v>19</v>
      </c>
      <c r="D5815">
        <v>-382.91</v>
      </c>
    </row>
    <row r="5816" spans="1:4" x14ac:dyDescent="0.25">
      <c r="A5816" s="4">
        <v>44658</v>
      </c>
      <c r="B5816" t="s">
        <v>12</v>
      </c>
      <c r="C5816" t="s">
        <v>20</v>
      </c>
      <c r="D5816">
        <v>-19145.47</v>
      </c>
    </row>
    <row r="5817" spans="1:4" x14ac:dyDescent="0.25">
      <c r="A5817" s="4">
        <v>44658</v>
      </c>
      <c r="B5817" t="s">
        <v>12</v>
      </c>
      <c r="C5817" t="s">
        <v>21</v>
      </c>
      <c r="D5817">
        <v>-545.66</v>
      </c>
    </row>
    <row r="5818" spans="1:4" x14ac:dyDescent="0.25">
      <c r="A5818" s="4">
        <v>44658</v>
      </c>
      <c r="B5818" t="s">
        <v>12</v>
      </c>
      <c r="C5818" t="s">
        <v>2228</v>
      </c>
      <c r="D5818">
        <v>2376398.69</v>
      </c>
    </row>
    <row r="5819" spans="1:4" x14ac:dyDescent="0.25">
      <c r="A5819" s="4">
        <v>44658</v>
      </c>
      <c r="B5819" t="s">
        <v>12</v>
      </c>
      <c r="C5819" t="s">
        <v>2227</v>
      </c>
      <c r="D5819">
        <v>1342012.31</v>
      </c>
    </row>
    <row r="5820" spans="1:4" x14ac:dyDescent="0.25">
      <c r="A5820" s="4">
        <v>44659</v>
      </c>
      <c r="B5820" t="s">
        <v>12</v>
      </c>
      <c r="C5820" t="s">
        <v>2595</v>
      </c>
      <c r="D5820">
        <v>-2136.9899999999998</v>
      </c>
    </row>
    <row r="5821" spans="1:4" x14ac:dyDescent="0.25">
      <c r="A5821" s="4">
        <v>44659</v>
      </c>
      <c r="B5821" t="s">
        <v>12</v>
      </c>
      <c r="C5821" t="s">
        <v>2596</v>
      </c>
      <c r="D5821">
        <v>-116.43</v>
      </c>
    </row>
    <row r="5822" spans="1:4" x14ac:dyDescent="0.25">
      <c r="A5822" s="4">
        <v>44659</v>
      </c>
      <c r="B5822" t="s">
        <v>12</v>
      </c>
      <c r="C5822" t="s">
        <v>2597</v>
      </c>
      <c r="D5822">
        <v>-674.84</v>
      </c>
    </row>
    <row r="5823" spans="1:4" x14ac:dyDescent="0.25">
      <c r="A5823" s="4">
        <v>44659</v>
      </c>
      <c r="B5823" t="s">
        <v>12</v>
      </c>
      <c r="C5823" t="s">
        <v>2598</v>
      </c>
      <c r="D5823">
        <v>-25.46</v>
      </c>
    </row>
    <row r="5824" spans="1:4" x14ac:dyDescent="0.25">
      <c r="A5824" s="4">
        <v>44659</v>
      </c>
      <c r="B5824" t="s">
        <v>12</v>
      </c>
      <c r="C5824" t="s">
        <v>2506</v>
      </c>
      <c r="D5824">
        <v>-5663.49</v>
      </c>
    </row>
    <row r="5825" spans="1:4" x14ac:dyDescent="0.25">
      <c r="A5825" s="4">
        <v>44659</v>
      </c>
      <c r="B5825" t="s">
        <v>12</v>
      </c>
      <c r="C5825" t="s">
        <v>838</v>
      </c>
      <c r="D5825">
        <v>-396.76</v>
      </c>
    </row>
    <row r="5826" spans="1:4" x14ac:dyDescent="0.25">
      <c r="A5826" s="4">
        <v>44659</v>
      </c>
      <c r="B5826" t="s">
        <v>12</v>
      </c>
      <c r="C5826" t="s">
        <v>2599</v>
      </c>
      <c r="D5826">
        <v>-128.59</v>
      </c>
    </row>
    <row r="5827" spans="1:4" x14ac:dyDescent="0.25">
      <c r="A5827" s="4">
        <v>44659</v>
      </c>
      <c r="B5827" t="s">
        <v>12</v>
      </c>
      <c r="C5827" t="s">
        <v>2600</v>
      </c>
      <c r="D5827">
        <v>-661</v>
      </c>
    </row>
    <row r="5828" spans="1:4" x14ac:dyDescent="0.25">
      <c r="A5828" s="4">
        <v>44659</v>
      </c>
      <c r="B5828" t="s">
        <v>12</v>
      </c>
      <c r="C5828" t="s">
        <v>2601</v>
      </c>
      <c r="D5828">
        <v>564.27</v>
      </c>
    </row>
    <row r="5829" spans="1:4" x14ac:dyDescent="0.25">
      <c r="A5829" s="4">
        <v>44659</v>
      </c>
      <c r="B5829" t="s">
        <v>12</v>
      </c>
      <c r="C5829" t="s">
        <v>2602</v>
      </c>
      <c r="D5829">
        <v>4138.22</v>
      </c>
    </row>
    <row r="5830" spans="1:4" x14ac:dyDescent="0.25">
      <c r="A5830" s="4">
        <v>44659</v>
      </c>
      <c r="B5830" t="s">
        <v>12</v>
      </c>
      <c r="C5830" t="s">
        <v>2619</v>
      </c>
      <c r="D5830">
        <v>15201.3</v>
      </c>
    </row>
    <row r="5831" spans="1:4" x14ac:dyDescent="0.25">
      <c r="A5831" s="4">
        <v>44659</v>
      </c>
      <c r="B5831" t="s">
        <v>12</v>
      </c>
      <c r="C5831" t="s">
        <v>2603</v>
      </c>
      <c r="D5831">
        <v>6798.56</v>
      </c>
    </row>
    <row r="5832" spans="1:4" x14ac:dyDescent="0.25">
      <c r="A5832" s="4">
        <v>44659</v>
      </c>
      <c r="B5832" t="s">
        <v>12</v>
      </c>
      <c r="C5832" t="s">
        <v>2604</v>
      </c>
      <c r="D5832">
        <v>16320.82</v>
      </c>
    </row>
    <row r="5833" spans="1:4" x14ac:dyDescent="0.25">
      <c r="A5833" s="4">
        <v>44659</v>
      </c>
      <c r="B5833" t="s">
        <v>12</v>
      </c>
      <c r="C5833" t="s">
        <v>2606</v>
      </c>
      <c r="D5833">
        <v>17478.78</v>
      </c>
    </row>
    <row r="5834" spans="1:4" x14ac:dyDescent="0.25">
      <c r="A5834" s="4">
        <v>44659</v>
      </c>
      <c r="B5834" t="s">
        <v>12</v>
      </c>
      <c r="C5834" t="s">
        <v>2608</v>
      </c>
      <c r="D5834">
        <v>52924.44</v>
      </c>
    </row>
    <row r="5835" spans="1:4" x14ac:dyDescent="0.25">
      <c r="A5835" s="4">
        <v>44659</v>
      </c>
      <c r="B5835" t="s">
        <v>12</v>
      </c>
      <c r="C5835" t="s">
        <v>2609</v>
      </c>
      <c r="D5835">
        <v>261847</v>
      </c>
    </row>
    <row r="5836" spans="1:4" x14ac:dyDescent="0.25">
      <c r="A5836" s="4">
        <v>44659</v>
      </c>
      <c r="B5836" t="s">
        <v>12</v>
      </c>
      <c r="C5836" t="s">
        <v>2620</v>
      </c>
      <c r="D5836">
        <v>70904.399999999994</v>
      </c>
    </row>
    <row r="5837" spans="1:4" x14ac:dyDescent="0.25">
      <c r="A5837" s="4">
        <v>44659</v>
      </c>
      <c r="B5837" t="s">
        <v>12</v>
      </c>
      <c r="C5837" t="s">
        <v>2610</v>
      </c>
      <c r="D5837">
        <v>36089.300000000003</v>
      </c>
    </row>
    <row r="5838" spans="1:4" x14ac:dyDescent="0.25">
      <c r="A5838" s="4">
        <v>44659</v>
      </c>
      <c r="B5838" t="s">
        <v>12</v>
      </c>
      <c r="C5838" t="s">
        <v>2611</v>
      </c>
      <c r="D5838">
        <v>118697.25</v>
      </c>
    </row>
    <row r="5839" spans="1:4" x14ac:dyDescent="0.25">
      <c r="A5839" s="4">
        <v>44659</v>
      </c>
      <c r="B5839" t="s">
        <v>12</v>
      </c>
      <c r="C5839" t="s">
        <v>2612</v>
      </c>
      <c r="D5839">
        <v>54712.57</v>
      </c>
    </row>
    <row r="5840" spans="1:4" x14ac:dyDescent="0.25">
      <c r="A5840" s="4">
        <v>44659</v>
      </c>
      <c r="B5840" t="s">
        <v>12</v>
      </c>
      <c r="C5840" t="s">
        <v>2614</v>
      </c>
      <c r="D5840">
        <v>176013</v>
      </c>
    </row>
    <row r="5841" spans="1:4" x14ac:dyDescent="0.25">
      <c r="A5841" s="4">
        <v>44659</v>
      </c>
      <c r="B5841" t="s">
        <v>12</v>
      </c>
      <c r="C5841" t="s">
        <v>2021</v>
      </c>
      <c r="D5841">
        <v>-34.47</v>
      </c>
    </row>
    <row r="5842" spans="1:4" x14ac:dyDescent="0.25">
      <c r="A5842" s="4">
        <v>44659</v>
      </c>
      <c r="B5842" t="s">
        <v>12</v>
      </c>
      <c r="C5842" t="s">
        <v>19</v>
      </c>
      <c r="D5842">
        <v>-459.5</v>
      </c>
    </row>
    <row r="5843" spans="1:4" x14ac:dyDescent="0.25">
      <c r="A5843" s="4">
        <v>44659</v>
      </c>
      <c r="B5843" t="s">
        <v>12</v>
      </c>
      <c r="C5843" t="s">
        <v>20</v>
      </c>
      <c r="D5843">
        <v>-22975.02</v>
      </c>
    </row>
    <row r="5844" spans="1:4" x14ac:dyDescent="0.25">
      <c r="A5844" s="4">
        <v>44659</v>
      </c>
      <c r="B5844" t="s">
        <v>12</v>
      </c>
      <c r="C5844" t="s">
        <v>21</v>
      </c>
      <c r="D5844">
        <v>-654.79999999999995</v>
      </c>
    </row>
    <row r="5845" spans="1:4" x14ac:dyDescent="0.25">
      <c r="A5845" s="4">
        <v>44659</v>
      </c>
      <c r="B5845" t="s">
        <v>12</v>
      </c>
      <c r="C5845" t="s">
        <v>2228</v>
      </c>
      <c r="D5845">
        <v>1342012.31</v>
      </c>
    </row>
    <row r="5846" spans="1:4" x14ac:dyDescent="0.25">
      <c r="A5846" s="4">
        <v>44662</v>
      </c>
      <c r="B5846" t="s">
        <v>12</v>
      </c>
      <c r="C5846" t="s">
        <v>2595</v>
      </c>
      <c r="D5846">
        <v>-2136.9899999999998</v>
      </c>
    </row>
    <row r="5847" spans="1:4" x14ac:dyDescent="0.25">
      <c r="A5847" s="4">
        <v>44662</v>
      </c>
      <c r="B5847" t="s">
        <v>12</v>
      </c>
      <c r="C5847" t="s">
        <v>2596</v>
      </c>
      <c r="D5847">
        <v>-116.43</v>
      </c>
    </row>
    <row r="5848" spans="1:4" x14ac:dyDescent="0.25">
      <c r="A5848" s="4">
        <v>44662</v>
      </c>
      <c r="B5848" t="s">
        <v>12</v>
      </c>
      <c r="C5848" t="s">
        <v>2597</v>
      </c>
      <c r="D5848">
        <v>-787.31</v>
      </c>
    </row>
    <row r="5849" spans="1:4" x14ac:dyDescent="0.25">
      <c r="A5849" s="4">
        <v>44662</v>
      </c>
      <c r="B5849" t="s">
        <v>12</v>
      </c>
      <c r="C5849" t="s">
        <v>2598</v>
      </c>
      <c r="D5849">
        <v>-29.7</v>
      </c>
    </row>
    <row r="5850" spans="1:4" x14ac:dyDescent="0.25">
      <c r="A5850" s="4">
        <v>44662</v>
      </c>
      <c r="B5850" t="s">
        <v>12</v>
      </c>
      <c r="C5850" t="s">
        <v>2506</v>
      </c>
      <c r="D5850">
        <v>-5746.78</v>
      </c>
    </row>
    <row r="5851" spans="1:4" x14ac:dyDescent="0.25">
      <c r="A5851" s="4">
        <v>44662</v>
      </c>
      <c r="B5851" t="s">
        <v>12</v>
      </c>
      <c r="C5851" t="s">
        <v>838</v>
      </c>
      <c r="D5851">
        <v>-396.76</v>
      </c>
    </row>
    <row r="5852" spans="1:4" x14ac:dyDescent="0.25">
      <c r="A5852" s="4">
        <v>44662</v>
      </c>
      <c r="B5852" t="s">
        <v>12</v>
      </c>
      <c r="C5852" t="s">
        <v>2599</v>
      </c>
      <c r="D5852">
        <v>-150.02000000000001</v>
      </c>
    </row>
    <row r="5853" spans="1:4" x14ac:dyDescent="0.25">
      <c r="A5853" s="4">
        <v>44662</v>
      </c>
      <c r="B5853" t="s">
        <v>12</v>
      </c>
      <c r="C5853" t="s">
        <v>2600</v>
      </c>
      <c r="D5853">
        <v>-661</v>
      </c>
    </row>
    <row r="5854" spans="1:4" x14ac:dyDescent="0.25">
      <c r="A5854" s="4">
        <v>44662</v>
      </c>
      <c r="B5854" t="s">
        <v>12</v>
      </c>
      <c r="C5854" t="s">
        <v>2601</v>
      </c>
      <c r="D5854">
        <v>548.15</v>
      </c>
    </row>
    <row r="5855" spans="1:4" x14ac:dyDescent="0.25">
      <c r="A5855" s="4">
        <v>44662</v>
      </c>
      <c r="B5855" t="s">
        <v>12</v>
      </c>
      <c r="C5855" t="s">
        <v>2602</v>
      </c>
      <c r="D5855">
        <v>4138.22</v>
      </c>
    </row>
    <row r="5856" spans="1:4" x14ac:dyDescent="0.25">
      <c r="A5856" s="4">
        <v>44662</v>
      </c>
      <c r="B5856" t="s">
        <v>12</v>
      </c>
      <c r="C5856" t="s">
        <v>2619</v>
      </c>
      <c r="D5856">
        <v>15201.3</v>
      </c>
    </row>
    <row r="5857" spans="1:4" x14ac:dyDescent="0.25">
      <c r="A5857" s="4">
        <v>44662</v>
      </c>
      <c r="B5857" t="s">
        <v>12</v>
      </c>
      <c r="C5857" t="s">
        <v>2603</v>
      </c>
      <c r="D5857">
        <v>6798.56</v>
      </c>
    </row>
    <row r="5858" spans="1:4" x14ac:dyDescent="0.25">
      <c r="A5858" s="4">
        <v>44662</v>
      </c>
      <c r="B5858" t="s">
        <v>12</v>
      </c>
      <c r="C5858" t="s">
        <v>2604</v>
      </c>
      <c r="D5858">
        <v>16320.82</v>
      </c>
    </row>
    <row r="5859" spans="1:4" x14ac:dyDescent="0.25">
      <c r="A5859" s="4">
        <v>44662</v>
      </c>
      <c r="B5859" t="s">
        <v>12</v>
      </c>
      <c r="C5859" t="s">
        <v>2606</v>
      </c>
      <c r="D5859">
        <v>17478.78</v>
      </c>
    </row>
    <row r="5860" spans="1:4" x14ac:dyDescent="0.25">
      <c r="A5860" s="4">
        <v>44662</v>
      </c>
      <c r="B5860" t="s">
        <v>12</v>
      </c>
      <c r="C5860" t="s">
        <v>2608</v>
      </c>
      <c r="D5860">
        <v>52924.44</v>
      </c>
    </row>
    <row r="5861" spans="1:4" x14ac:dyDescent="0.25">
      <c r="A5861" s="4">
        <v>44662</v>
      </c>
      <c r="B5861" t="s">
        <v>12</v>
      </c>
      <c r="C5861" t="s">
        <v>2609</v>
      </c>
      <c r="D5861">
        <v>261847</v>
      </c>
    </row>
    <row r="5862" spans="1:4" x14ac:dyDescent="0.25">
      <c r="A5862" s="4">
        <v>44662</v>
      </c>
      <c r="B5862" t="s">
        <v>12</v>
      </c>
      <c r="C5862" t="s">
        <v>2620</v>
      </c>
      <c r="D5862">
        <v>70904.399999999994</v>
      </c>
    </row>
    <row r="5863" spans="1:4" x14ac:dyDescent="0.25">
      <c r="A5863" s="4">
        <v>44662</v>
      </c>
      <c r="B5863" t="s">
        <v>12</v>
      </c>
      <c r="C5863" t="s">
        <v>2621</v>
      </c>
      <c r="D5863">
        <v>144068.96</v>
      </c>
    </row>
    <row r="5864" spans="1:4" x14ac:dyDescent="0.25">
      <c r="A5864" s="4">
        <v>44662</v>
      </c>
      <c r="B5864" t="s">
        <v>12</v>
      </c>
      <c r="C5864" t="s">
        <v>2610</v>
      </c>
      <c r="D5864">
        <v>36089.300000000003</v>
      </c>
    </row>
    <row r="5865" spans="1:4" x14ac:dyDescent="0.25">
      <c r="A5865" s="4">
        <v>44662</v>
      </c>
      <c r="B5865" t="s">
        <v>12</v>
      </c>
      <c r="C5865" t="s">
        <v>2611</v>
      </c>
      <c r="D5865">
        <v>118697.25</v>
      </c>
    </row>
    <row r="5866" spans="1:4" x14ac:dyDescent="0.25">
      <c r="A5866" s="4">
        <v>44662</v>
      </c>
      <c r="B5866" t="s">
        <v>12</v>
      </c>
      <c r="C5866" t="s">
        <v>2612</v>
      </c>
      <c r="D5866">
        <v>54712.57</v>
      </c>
    </row>
    <row r="5867" spans="1:4" x14ac:dyDescent="0.25">
      <c r="A5867" s="4">
        <v>44662</v>
      </c>
      <c r="B5867" t="s">
        <v>12</v>
      </c>
      <c r="C5867" t="s">
        <v>2614</v>
      </c>
      <c r="D5867">
        <v>176013</v>
      </c>
    </row>
    <row r="5868" spans="1:4" x14ac:dyDescent="0.25">
      <c r="A5868" s="4">
        <v>44662</v>
      </c>
      <c r="B5868" t="s">
        <v>12</v>
      </c>
      <c r="C5868" t="s">
        <v>2021</v>
      </c>
      <c r="D5868">
        <v>-40.22</v>
      </c>
    </row>
    <row r="5869" spans="1:4" x14ac:dyDescent="0.25">
      <c r="A5869" s="4">
        <v>44662</v>
      </c>
      <c r="B5869" t="s">
        <v>12</v>
      </c>
      <c r="C5869" t="s">
        <v>19</v>
      </c>
      <c r="D5869">
        <v>-536.25</v>
      </c>
    </row>
    <row r="5870" spans="1:4" x14ac:dyDescent="0.25">
      <c r="A5870" s="4">
        <v>44662</v>
      </c>
      <c r="B5870" t="s">
        <v>12</v>
      </c>
      <c r="C5870" t="s">
        <v>20</v>
      </c>
      <c r="D5870">
        <v>-26812.62</v>
      </c>
    </row>
    <row r="5871" spans="1:4" x14ac:dyDescent="0.25">
      <c r="A5871" s="4">
        <v>44662</v>
      </c>
      <c r="B5871" t="s">
        <v>12</v>
      </c>
      <c r="C5871" t="s">
        <v>21</v>
      </c>
      <c r="D5871">
        <v>-764.18</v>
      </c>
    </row>
    <row r="5872" spans="1:4" x14ac:dyDescent="0.25">
      <c r="A5872" s="4">
        <v>44663</v>
      </c>
      <c r="B5872" t="s">
        <v>12</v>
      </c>
      <c r="C5872" t="s">
        <v>2595</v>
      </c>
      <c r="D5872">
        <v>-2136.9899999999998</v>
      </c>
    </row>
    <row r="5873" spans="1:4" x14ac:dyDescent="0.25">
      <c r="A5873" s="4">
        <v>44663</v>
      </c>
      <c r="B5873" t="s">
        <v>12</v>
      </c>
      <c r="C5873" t="s">
        <v>2596</v>
      </c>
      <c r="D5873">
        <v>-116.43</v>
      </c>
    </row>
    <row r="5874" spans="1:4" x14ac:dyDescent="0.25">
      <c r="A5874" s="4">
        <v>44663</v>
      </c>
      <c r="B5874" t="s">
        <v>12</v>
      </c>
      <c r="C5874" t="s">
        <v>2597</v>
      </c>
      <c r="D5874">
        <v>-899.79</v>
      </c>
    </row>
    <row r="5875" spans="1:4" x14ac:dyDescent="0.25">
      <c r="A5875" s="4">
        <v>44663</v>
      </c>
      <c r="B5875" t="s">
        <v>12</v>
      </c>
      <c r="C5875" t="s">
        <v>2598</v>
      </c>
      <c r="D5875">
        <v>-33.94</v>
      </c>
    </row>
    <row r="5876" spans="1:4" x14ac:dyDescent="0.25">
      <c r="A5876" s="4">
        <v>44663</v>
      </c>
      <c r="B5876" t="s">
        <v>12</v>
      </c>
      <c r="C5876" t="s">
        <v>2506</v>
      </c>
      <c r="D5876">
        <v>-5830.07</v>
      </c>
    </row>
    <row r="5877" spans="1:4" x14ac:dyDescent="0.25">
      <c r="A5877" s="4">
        <v>44663</v>
      </c>
      <c r="B5877" t="s">
        <v>12</v>
      </c>
      <c r="C5877" t="s">
        <v>838</v>
      </c>
      <c r="D5877">
        <v>-396.76</v>
      </c>
    </row>
    <row r="5878" spans="1:4" x14ac:dyDescent="0.25">
      <c r="A5878" s="4">
        <v>44663</v>
      </c>
      <c r="B5878" t="s">
        <v>12</v>
      </c>
      <c r="C5878" t="s">
        <v>2599</v>
      </c>
      <c r="D5878">
        <v>-171.46</v>
      </c>
    </row>
    <row r="5879" spans="1:4" x14ac:dyDescent="0.25">
      <c r="A5879" s="4">
        <v>44663</v>
      </c>
      <c r="B5879" t="s">
        <v>12</v>
      </c>
      <c r="C5879" t="s">
        <v>2600</v>
      </c>
      <c r="D5879">
        <v>-661</v>
      </c>
    </row>
    <row r="5880" spans="1:4" x14ac:dyDescent="0.25">
      <c r="A5880" s="4">
        <v>44663</v>
      </c>
      <c r="B5880" t="s">
        <v>12</v>
      </c>
      <c r="C5880" t="s">
        <v>2601</v>
      </c>
      <c r="D5880">
        <v>532.02</v>
      </c>
    </row>
    <row r="5881" spans="1:4" x14ac:dyDescent="0.25">
      <c r="A5881" s="4">
        <v>44663</v>
      </c>
      <c r="B5881" t="s">
        <v>12</v>
      </c>
      <c r="C5881" t="s">
        <v>2602</v>
      </c>
      <c r="D5881">
        <v>4138.22</v>
      </c>
    </row>
    <row r="5882" spans="1:4" x14ac:dyDescent="0.25">
      <c r="A5882" s="4">
        <v>44663</v>
      </c>
      <c r="B5882" t="s">
        <v>12</v>
      </c>
      <c r="C5882" t="s">
        <v>2619</v>
      </c>
      <c r="D5882">
        <v>15201.3</v>
      </c>
    </row>
    <row r="5883" spans="1:4" x14ac:dyDescent="0.25">
      <c r="A5883" s="4">
        <v>44663</v>
      </c>
      <c r="B5883" t="s">
        <v>12</v>
      </c>
      <c r="C5883" t="s">
        <v>2603</v>
      </c>
      <c r="D5883">
        <v>6798.56</v>
      </c>
    </row>
    <row r="5884" spans="1:4" x14ac:dyDescent="0.25">
      <c r="A5884" s="4">
        <v>44663</v>
      </c>
      <c r="B5884" t="s">
        <v>12</v>
      </c>
      <c r="C5884" t="s">
        <v>2604</v>
      </c>
      <c r="D5884">
        <v>16320.82</v>
      </c>
    </row>
    <row r="5885" spans="1:4" x14ac:dyDescent="0.25">
      <c r="A5885" s="4">
        <v>44663</v>
      </c>
      <c r="B5885" t="s">
        <v>12</v>
      </c>
      <c r="C5885" t="s">
        <v>2622</v>
      </c>
      <c r="D5885">
        <v>31146.6</v>
      </c>
    </row>
    <row r="5886" spans="1:4" x14ac:dyDescent="0.25">
      <c r="A5886" s="4">
        <v>44663</v>
      </c>
      <c r="B5886" t="s">
        <v>12</v>
      </c>
      <c r="C5886" t="s">
        <v>2606</v>
      </c>
      <c r="D5886">
        <v>17478.78</v>
      </c>
    </row>
    <row r="5887" spans="1:4" x14ac:dyDescent="0.25">
      <c r="A5887" s="4">
        <v>44663</v>
      </c>
      <c r="B5887" t="s">
        <v>12</v>
      </c>
      <c r="C5887" t="s">
        <v>2608</v>
      </c>
      <c r="D5887">
        <v>52924.44</v>
      </c>
    </row>
    <row r="5888" spans="1:4" x14ac:dyDescent="0.25">
      <c r="A5888" s="4">
        <v>44663</v>
      </c>
      <c r="B5888" t="s">
        <v>12</v>
      </c>
      <c r="C5888" t="s">
        <v>2609</v>
      </c>
      <c r="D5888">
        <v>261847</v>
      </c>
    </row>
    <row r="5889" spans="1:4" x14ac:dyDescent="0.25">
      <c r="A5889" s="4">
        <v>44663</v>
      </c>
      <c r="B5889" t="s">
        <v>12</v>
      </c>
      <c r="C5889" t="s">
        <v>2620</v>
      </c>
      <c r="D5889">
        <v>70904.399999999994</v>
      </c>
    </row>
    <row r="5890" spans="1:4" x14ac:dyDescent="0.25">
      <c r="A5890" s="4">
        <v>44663</v>
      </c>
      <c r="B5890" t="s">
        <v>12</v>
      </c>
      <c r="C5890" t="s">
        <v>2621</v>
      </c>
      <c r="D5890">
        <v>144068.96</v>
      </c>
    </row>
    <row r="5891" spans="1:4" x14ac:dyDescent="0.25">
      <c r="A5891" s="4">
        <v>44663</v>
      </c>
      <c r="B5891" t="s">
        <v>12</v>
      </c>
      <c r="C5891" t="s">
        <v>2610</v>
      </c>
      <c r="D5891">
        <v>36089.300000000003</v>
      </c>
    </row>
    <row r="5892" spans="1:4" x14ac:dyDescent="0.25">
      <c r="A5892" s="4">
        <v>44663</v>
      </c>
      <c r="B5892" t="s">
        <v>12</v>
      </c>
      <c r="C5892" t="s">
        <v>2611</v>
      </c>
      <c r="D5892">
        <v>118697.25</v>
      </c>
    </row>
    <row r="5893" spans="1:4" x14ac:dyDescent="0.25">
      <c r="A5893" s="4">
        <v>44663</v>
      </c>
      <c r="B5893" t="s">
        <v>12</v>
      </c>
      <c r="C5893" t="s">
        <v>2612</v>
      </c>
      <c r="D5893">
        <v>54712.57</v>
      </c>
    </row>
    <row r="5894" spans="1:4" x14ac:dyDescent="0.25">
      <c r="A5894" s="4">
        <v>44663</v>
      </c>
      <c r="B5894" t="s">
        <v>12</v>
      </c>
      <c r="C5894" t="s">
        <v>2614</v>
      </c>
      <c r="D5894">
        <v>176013</v>
      </c>
    </row>
    <row r="5895" spans="1:4" x14ac:dyDescent="0.25">
      <c r="A5895" s="4">
        <v>44663</v>
      </c>
      <c r="B5895" t="s">
        <v>12</v>
      </c>
      <c r="C5895" t="s">
        <v>2021</v>
      </c>
      <c r="D5895">
        <v>-45.98</v>
      </c>
    </row>
    <row r="5896" spans="1:4" x14ac:dyDescent="0.25">
      <c r="A5896" s="4">
        <v>44663</v>
      </c>
      <c r="B5896" t="s">
        <v>12</v>
      </c>
      <c r="C5896" t="s">
        <v>19</v>
      </c>
      <c r="D5896">
        <v>-613.03</v>
      </c>
    </row>
    <row r="5897" spans="1:4" x14ac:dyDescent="0.25">
      <c r="A5897" s="4">
        <v>44663</v>
      </c>
      <c r="B5897" t="s">
        <v>12</v>
      </c>
      <c r="C5897" t="s">
        <v>20</v>
      </c>
      <c r="D5897">
        <v>-30651.41</v>
      </c>
    </row>
    <row r="5898" spans="1:4" x14ac:dyDescent="0.25">
      <c r="A5898" s="4">
        <v>44663</v>
      </c>
      <c r="B5898" t="s">
        <v>12</v>
      </c>
      <c r="C5898" t="s">
        <v>21</v>
      </c>
      <c r="D5898">
        <v>-873.58</v>
      </c>
    </row>
    <row r="5899" spans="1:4" x14ac:dyDescent="0.25">
      <c r="A5899" s="4">
        <v>44664</v>
      </c>
      <c r="B5899" t="s">
        <v>12</v>
      </c>
      <c r="C5899" t="s">
        <v>2595</v>
      </c>
      <c r="D5899">
        <v>-2136.9899999999998</v>
      </c>
    </row>
    <row r="5900" spans="1:4" x14ac:dyDescent="0.25">
      <c r="A5900" s="4">
        <v>44664</v>
      </c>
      <c r="B5900" t="s">
        <v>12</v>
      </c>
      <c r="C5900" t="s">
        <v>2596</v>
      </c>
      <c r="D5900">
        <v>-116.43</v>
      </c>
    </row>
    <row r="5901" spans="1:4" x14ac:dyDescent="0.25">
      <c r="A5901" s="4">
        <v>44664</v>
      </c>
      <c r="B5901" t="s">
        <v>12</v>
      </c>
      <c r="C5901" t="s">
        <v>2597</v>
      </c>
      <c r="D5901">
        <v>-1012.26</v>
      </c>
    </row>
    <row r="5902" spans="1:4" x14ac:dyDescent="0.25">
      <c r="A5902" s="4">
        <v>44664</v>
      </c>
      <c r="B5902" t="s">
        <v>12</v>
      </c>
      <c r="C5902" t="s">
        <v>2598</v>
      </c>
      <c r="D5902">
        <v>-38.18</v>
      </c>
    </row>
    <row r="5903" spans="1:4" x14ac:dyDescent="0.25">
      <c r="A5903" s="4">
        <v>44664</v>
      </c>
      <c r="B5903" t="s">
        <v>12</v>
      </c>
      <c r="C5903" t="s">
        <v>2506</v>
      </c>
      <c r="D5903">
        <v>-5913.35</v>
      </c>
    </row>
    <row r="5904" spans="1:4" x14ac:dyDescent="0.25">
      <c r="A5904" s="4">
        <v>44664</v>
      </c>
      <c r="B5904" t="s">
        <v>12</v>
      </c>
      <c r="C5904" t="s">
        <v>838</v>
      </c>
      <c r="D5904">
        <v>-396.76</v>
      </c>
    </row>
    <row r="5905" spans="1:4" x14ac:dyDescent="0.25">
      <c r="A5905" s="4">
        <v>44664</v>
      </c>
      <c r="B5905" t="s">
        <v>12</v>
      </c>
      <c r="C5905" t="s">
        <v>2599</v>
      </c>
      <c r="D5905">
        <v>-192.89</v>
      </c>
    </row>
    <row r="5906" spans="1:4" x14ac:dyDescent="0.25">
      <c r="A5906" s="4">
        <v>44664</v>
      </c>
      <c r="B5906" t="s">
        <v>12</v>
      </c>
      <c r="C5906" t="s">
        <v>2600</v>
      </c>
      <c r="D5906">
        <v>-661</v>
      </c>
    </row>
    <row r="5907" spans="1:4" x14ac:dyDescent="0.25">
      <c r="A5907" s="4">
        <v>44664</v>
      </c>
      <c r="B5907" t="s">
        <v>12</v>
      </c>
      <c r="C5907" t="s">
        <v>2601</v>
      </c>
      <c r="D5907">
        <v>515.9</v>
      </c>
    </row>
    <row r="5908" spans="1:4" x14ac:dyDescent="0.25">
      <c r="A5908" s="4">
        <v>44664</v>
      </c>
      <c r="B5908" t="s">
        <v>12</v>
      </c>
      <c r="C5908" t="s">
        <v>2602</v>
      </c>
      <c r="D5908">
        <v>4138.22</v>
      </c>
    </row>
    <row r="5909" spans="1:4" x14ac:dyDescent="0.25">
      <c r="A5909" s="4">
        <v>44664</v>
      </c>
      <c r="B5909" t="s">
        <v>12</v>
      </c>
      <c r="C5909" t="s">
        <v>2619</v>
      </c>
      <c r="D5909">
        <v>15201.3</v>
      </c>
    </row>
    <row r="5910" spans="1:4" x14ac:dyDescent="0.25">
      <c r="A5910" s="4">
        <v>44664</v>
      </c>
      <c r="B5910" t="s">
        <v>12</v>
      </c>
      <c r="C5910" t="s">
        <v>2603</v>
      </c>
      <c r="D5910">
        <v>6798.56</v>
      </c>
    </row>
    <row r="5911" spans="1:4" x14ac:dyDescent="0.25">
      <c r="A5911" s="4">
        <v>44664</v>
      </c>
      <c r="B5911" t="s">
        <v>12</v>
      </c>
      <c r="C5911" t="s">
        <v>2604</v>
      </c>
      <c r="D5911">
        <v>16320.82</v>
      </c>
    </row>
    <row r="5912" spans="1:4" x14ac:dyDescent="0.25">
      <c r="A5912" s="4">
        <v>44664</v>
      </c>
      <c r="B5912" t="s">
        <v>12</v>
      </c>
      <c r="C5912" t="s">
        <v>2622</v>
      </c>
      <c r="D5912">
        <v>31146.6</v>
      </c>
    </row>
    <row r="5913" spans="1:4" x14ac:dyDescent="0.25">
      <c r="A5913" s="4">
        <v>44664</v>
      </c>
      <c r="B5913" t="s">
        <v>12</v>
      </c>
      <c r="C5913" t="s">
        <v>2606</v>
      </c>
      <c r="D5913">
        <v>17478.78</v>
      </c>
    </row>
    <row r="5914" spans="1:4" x14ac:dyDescent="0.25">
      <c r="A5914" s="4">
        <v>44664</v>
      </c>
      <c r="B5914" t="s">
        <v>12</v>
      </c>
      <c r="C5914" t="s">
        <v>2608</v>
      </c>
      <c r="D5914">
        <v>52924.44</v>
      </c>
    </row>
    <row r="5915" spans="1:4" x14ac:dyDescent="0.25">
      <c r="A5915" s="4">
        <v>44664</v>
      </c>
      <c r="B5915" t="s">
        <v>12</v>
      </c>
      <c r="C5915" t="s">
        <v>2620</v>
      </c>
      <c r="D5915">
        <v>70904.399999999994</v>
      </c>
    </row>
    <row r="5916" spans="1:4" x14ac:dyDescent="0.25">
      <c r="A5916" s="4">
        <v>44664</v>
      </c>
      <c r="B5916" t="s">
        <v>12</v>
      </c>
      <c r="C5916" t="s">
        <v>2623</v>
      </c>
      <c r="D5916">
        <v>140395.20000000001</v>
      </c>
    </row>
    <row r="5917" spans="1:4" x14ac:dyDescent="0.25">
      <c r="A5917" s="4">
        <v>44664</v>
      </c>
      <c r="B5917" t="s">
        <v>12</v>
      </c>
      <c r="C5917" t="s">
        <v>2621</v>
      </c>
      <c r="D5917">
        <v>144068.96</v>
      </c>
    </row>
    <row r="5918" spans="1:4" x14ac:dyDescent="0.25">
      <c r="A5918" s="4">
        <v>44664</v>
      </c>
      <c r="B5918" t="s">
        <v>12</v>
      </c>
      <c r="C5918" t="s">
        <v>2610</v>
      </c>
      <c r="D5918">
        <v>36089.300000000003</v>
      </c>
    </row>
    <row r="5919" spans="1:4" x14ac:dyDescent="0.25">
      <c r="A5919" s="4">
        <v>44664</v>
      </c>
      <c r="B5919" t="s">
        <v>12</v>
      </c>
      <c r="C5919" t="s">
        <v>2611</v>
      </c>
      <c r="D5919">
        <v>118697.25</v>
      </c>
    </row>
    <row r="5920" spans="1:4" x14ac:dyDescent="0.25">
      <c r="A5920" s="4">
        <v>44664</v>
      </c>
      <c r="B5920" t="s">
        <v>12</v>
      </c>
      <c r="C5920" t="s">
        <v>2021</v>
      </c>
      <c r="D5920">
        <v>-51.74</v>
      </c>
    </row>
    <row r="5921" spans="1:4" x14ac:dyDescent="0.25">
      <c r="A5921" s="4">
        <v>44664</v>
      </c>
      <c r="B5921" t="s">
        <v>12</v>
      </c>
      <c r="C5921" t="s">
        <v>19</v>
      </c>
      <c r="D5921">
        <v>-689.83</v>
      </c>
    </row>
    <row r="5922" spans="1:4" x14ac:dyDescent="0.25">
      <c r="A5922" s="4">
        <v>44664</v>
      </c>
      <c r="B5922" t="s">
        <v>12</v>
      </c>
      <c r="C5922" t="s">
        <v>20</v>
      </c>
      <c r="D5922">
        <v>-34491.22</v>
      </c>
    </row>
    <row r="5923" spans="1:4" x14ac:dyDescent="0.25">
      <c r="A5923" s="4">
        <v>44664</v>
      </c>
      <c r="B5923" t="s">
        <v>12</v>
      </c>
      <c r="C5923" t="s">
        <v>21</v>
      </c>
      <c r="D5923">
        <v>-983.01</v>
      </c>
    </row>
    <row r="5924" spans="1:4" x14ac:dyDescent="0.25">
      <c r="A5924" s="4">
        <v>44665</v>
      </c>
      <c r="B5924" t="s">
        <v>12</v>
      </c>
      <c r="C5924" t="s">
        <v>2595</v>
      </c>
      <c r="D5924">
        <v>-2136.9899999999998</v>
      </c>
    </row>
    <row r="5925" spans="1:4" x14ac:dyDescent="0.25">
      <c r="A5925" s="4">
        <v>44665</v>
      </c>
      <c r="B5925" t="s">
        <v>12</v>
      </c>
      <c r="C5925" t="s">
        <v>2596</v>
      </c>
      <c r="D5925">
        <v>-116.43</v>
      </c>
    </row>
    <row r="5926" spans="1:4" x14ac:dyDescent="0.25">
      <c r="A5926" s="4">
        <v>44665</v>
      </c>
      <c r="B5926" t="s">
        <v>12</v>
      </c>
      <c r="C5926" t="s">
        <v>2597</v>
      </c>
      <c r="D5926">
        <v>-1124.73</v>
      </c>
    </row>
    <row r="5927" spans="1:4" x14ac:dyDescent="0.25">
      <c r="A5927" s="4">
        <v>44665</v>
      </c>
      <c r="B5927" t="s">
        <v>12</v>
      </c>
      <c r="C5927" t="s">
        <v>2598</v>
      </c>
      <c r="D5927">
        <v>-42.43</v>
      </c>
    </row>
    <row r="5928" spans="1:4" x14ac:dyDescent="0.25">
      <c r="A5928" s="4">
        <v>44665</v>
      </c>
      <c r="B5928" t="s">
        <v>12</v>
      </c>
      <c r="C5928" t="s">
        <v>2506</v>
      </c>
      <c r="D5928">
        <v>-5996.64</v>
      </c>
    </row>
    <row r="5929" spans="1:4" x14ac:dyDescent="0.25">
      <c r="A5929" s="4">
        <v>44665</v>
      </c>
      <c r="B5929" t="s">
        <v>12</v>
      </c>
      <c r="C5929" t="s">
        <v>838</v>
      </c>
      <c r="D5929">
        <v>-396.76</v>
      </c>
    </row>
    <row r="5930" spans="1:4" x14ac:dyDescent="0.25">
      <c r="A5930" s="4">
        <v>44665</v>
      </c>
      <c r="B5930" t="s">
        <v>12</v>
      </c>
      <c r="C5930" t="s">
        <v>2599</v>
      </c>
      <c r="D5930">
        <v>-214.32</v>
      </c>
    </row>
    <row r="5931" spans="1:4" x14ac:dyDescent="0.25">
      <c r="A5931" s="4">
        <v>44665</v>
      </c>
      <c r="B5931" t="s">
        <v>12</v>
      </c>
      <c r="C5931" t="s">
        <v>2600</v>
      </c>
      <c r="D5931">
        <v>-661</v>
      </c>
    </row>
    <row r="5932" spans="1:4" x14ac:dyDescent="0.25">
      <c r="A5932" s="4">
        <v>44665</v>
      </c>
      <c r="B5932" t="s">
        <v>12</v>
      </c>
      <c r="C5932" t="s">
        <v>2601</v>
      </c>
      <c r="D5932">
        <v>499.78</v>
      </c>
    </row>
    <row r="5933" spans="1:4" x14ac:dyDescent="0.25">
      <c r="A5933" s="4">
        <v>44665</v>
      </c>
      <c r="B5933" t="s">
        <v>12</v>
      </c>
      <c r="C5933" t="s">
        <v>2025</v>
      </c>
      <c r="D5933">
        <v>-7503.6</v>
      </c>
    </row>
    <row r="5934" spans="1:4" x14ac:dyDescent="0.25">
      <c r="A5934" s="4">
        <v>44665</v>
      </c>
      <c r="B5934" t="s">
        <v>12</v>
      </c>
      <c r="C5934" t="s">
        <v>2603</v>
      </c>
      <c r="D5934">
        <v>6798.56</v>
      </c>
    </row>
    <row r="5935" spans="1:4" x14ac:dyDescent="0.25">
      <c r="A5935" s="4">
        <v>44665</v>
      </c>
      <c r="B5935" t="s">
        <v>12</v>
      </c>
      <c r="C5935" t="s">
        <v>2622</v>
      </c>
      <c r="D5935">
        <v>31146.6</v>
      </c>
    </row>
    <row r="5936" spans="1:4" x14ac:dyDescent="0.25">
      <c r="A5936" s="4">
        <v>44665</v>
      </c>
      <c r="B5936" t="s">
        <v>12</v>
      </c>
      <c r="C5936" t="s">
        <v>2623</v>
      </c>
      <c r="D5936">
        <v>140395.20000000001</v>
      </c>
    </row>
    <row r="5937" spans="1:4" x14ac:dyDescent="0.25">
      <c r="A5937" s="4">
        <v>44665</v>
      </c>
      <c r="B5937" t="s">
        <v>12</v>
      </c>
      <c r="C5937" t="s">
        <v>2621</v>
      </c>
      <c r="D5937">
        <v>144068.96</v>
      </c>
    </row>
    <row r="5938" spans="1:4" x14ac:dyDescent="0.25">
      <c r="A5938" s="4">
        <v>44665</v>
      </c>
      <c r="B5938" t="s">
        <v>12</v>
      </c>
      <c r="C5938" t="s">
        <v>2021</v>
      </c>
      <c r="D5938">
        <v>-57.5</v>
      </c>
    </row>
    <row r="5939" spans="1:4" x14ac:dyDescent="0.25">
      <c r="A5939" s="4">
        <v>44665</v>
      </c>
      <c r="B5939" t="s">
        <v>12</v>
      </c>
      <c r="C5939" t="s">
        <v>19</v>
      </c>
      <c r="D5939">
        <v>-766.58</v>
      </c>
    </row>
    <row r="5940" spans="1:4" x14ac:dyDescent="0.25">
      <c r="A5940" s="4">
        <v>44665</v>
      </c>
      <c r="B5940" t="s">
        <v>12</v>
      </c>
      <c r="C5940" t="s">
        <v>20</v>
      </c>
      <c r="D5940">
        <v>-38328.730000000003</v>
      </c>
    </row>
    <row r="5941" spans="1:4" x14ac:dyDescent="0.25">
      <c r="A5941" s="4">
        <v>44665</v>
      </c>
      <c r="B5941" t="s">
        <v>12</v>
      </c>
      <c r="C5941" t="s">
        <v>21</v>
      </c>
      <c r="D5941">
        <v>-1092.3800000000001</v>
      </c>
    </row>
    <row r="5942" spans="1:4" x14ac:dyDescent="0.25">
      <c r="A5942" s="4">
        <v>44669</v>
      </c>
      <c r="B5942" t="s">
        <v>12</v>
      </c>
      <c r="C5942" t="s">
        <v>2595</v>
      </c>
      <c r="D5942">
        <v>-2136.9899999999998</v>
      </c>
    </row>
    <row r="5943" spans="1:4" x14ac:dyDescent="0.25">
      <c r="A5943" s="4">
        <v>44669</v>
      </c>
      <c r="B5943" t="s">
        <v>12</v>
      </c>
      <c r="C5943" t="s">
        <v>2596</v>
      </c>
      <c r="D5943">
        <v>-116.43</v>
      </c>
    </row>
    <row r="5944" spans="1:4" x14ac:dyDescent="0.25">
      <c r="A5944" s="4">
        <v>44669</v>
      </c>
      <c r="B5944" t="s">
        <v>12</v>
      </c>
      <c r="C5944" t="s">
        <v>2597</v>
      </c>
      <c r="D5944">
        <v>-1237.2</v>
      </c>
    </row>
    <row r="5945" spans="1:4" x14ac:dyDescent="0.25">
      <c r="A5945" s="4">
        <v>44669</v>
      </c>
      <c r="B5945" t="s">
        <v>12</v>
      </c>
      <c r="C5945" t="s">
        <v>2598</v>
      </c>
      <c r="D5945">
        <v>-46.67</v>
      </c>
    </row>
    <row r="5946" spans="1:4" x14ac:dyDescent="0.25">
      <c r="A5946" s="4">
        <v>44669</v>
      </c>
      <c r="B5946" t="s">
        <v>12</v>
      </c>
      <c r="C5946" t="s">
        <v>2506</v>
      </c>
      <c r="D5946">
        <v>-6079.93</v>
      </c>
    </row>
    <row r="5947" spans="1:4" x14ac:dyDescent="0.25">
      <c r="A5947" s="4">
        <v>44669</v>
      </c>
      <c r="B5947" t="s">
        <v>12</v>
      </c>
      <c r="C5947" t="s">
        <v>838</v>
      </c>
      <c r="D5947">
        <v>-396.76</v>
      </c>
    </row>
    <row r="5948" spans="1:4" x14ac:dyDescent="0.25">
      <c r="A5948" s="4">
        <v>44669</v>
      </c>
      <c r="B5948" t="s">
        <v>12</v>
      </c>
      <c r="C5948" t="s">
        <v>2599</v>
      </c>
      <c r="D5948">
        <v>-235.75</v>
      </c>
    </row>
    <row r="5949" spans="1:4" x14ac:dyDescent="0.25">
      <c r="A5949" s="4">
        <v>44669</v>
      </c>
      <c r="B5949" t="s">
        <v>12</v>
      </c>
      <c r="C5949" t="s">
        <v>2601</v>
      </c>
      <c r="D5949">
        <v>483.66</v>
      </c>
    </row>
    <row r="5950" spans="1:4" x14ac:dyDescent="0.25">
      <c r="A5950" s="4">
        <v>44669</v>
      </c>
      <c r="B5950" t="s">
        <v>12</v>
      </c>
      <c r="C5950" t="s">
        <v>2025</v>
      </c>
      <c r="D5950">
        <v>-10946.7</v>
      </c>
    </row>
    <row r="5951" spans="1:4" x14ac:dyDescent="0.25">
      <c r="A5951" s="4">
        <v>44669</v>
      </c>
      <c r="B5951" t="s">
        <v>12</v>
      </c>
      <c r="C5951" t="s">
        <v>2603</v>
      </c>
      <c r="D5951">
        <v>6798.56</v>
      </c>
    </row>
    <row r="5952" spans="1:4" x14ac:dyDescent="0.25">
      <c r="A5952" s="4">
        <v>44669</v>
      </c>
      <c r="B5952" t="s">
        <v>12</v>
      </c>
      <c r="C5952" t="s">
        <v>2622</v>
      </c>
      <c r="D5952">
        <v>31146.6</v>
      </c>
    </row>
    <row r="5953" spans="1:4" x14ac:dyDescent="0.25">
      <c r="A5953" s="4">
        <v>44669</v>
      </c>
      <c r="B5953" t="s">
        <v>12</v>
      </c>
      <c r="C5953" t="s">
        <v>2624</v>
      </c>
      <c r="D5953">
        <v>36018</v>
      </c>
    </row>
    <row r="5954" spans="1:4" x14ac:dyDescent="0.25">
      <c r="A5954" s="4">
        <v>44669</v>
      </c>
      <c r="B5954" t="s">
        <v>12</v>
      </c>
      <c r="C5954" t="s">
        <v>2623</v>
      </c>
      <c r="D5954">
        <v>140395.20000000001</v>
      </c>
    </row>
    <row r="5955" spans="1:4" x14ac:dyDescent="0.25">
      <c r="A5955" s="4">
        <v>44669</v>
      </c>
      <c r="B5955" t="s">
        <v>12</v>
      </c>
      <c r="C5955" t="s">
        <v>2021</v>
      </c>
      <c r="D5955">
        <v>-63.27</v>
      </c>
    </row>
    <row r="5956" spans="1:4" x14ac:dyDescent="0.25">
      <c r="A5956" s="4">
        <v>44669</v>
      </c>
      <c r="B5956" t="s">
        <v>12</v>
      </c>
      <c r="C5956" t="s">
        <v>19</v>
      </c>
      <c r="D5956">
        <v>-843.48</v>
      </c>
    </row>
    <row r="5957" spans="1:4" x14ac:dyDescent="0.25">
      <c r="A5957" s="4">
        <v>44669</v>
      </c>
      <c r="B5957" t="s">
        <v>12</v>
      </c>
      <c r="C5957" t="s">
        <v>20</v>
      </c>
      <c r="D5957">
        <v>-42173.57</v>
      </c>
    </row>
    <row r="5958" spans="1:4" x14ac:dyDescent="0.25">
      <c r="A5958" s="4">
        <v>44669</v>
      </c>
      <c r="B5958" t="s">
        <v>12</v>
      </c>
      <c r="C5958" t="s">
        <v>21</v>
      </c>
      <c r="D5958">
        <v>-1201.96</v>
      </c>
    </row>
    <row r="5959" spans="1:4" x14ac:dyDescent="0.25">
      <c r="A5959" s="4">
        <v>44670</v>
      </c>
      <c r="B5959" t="s">
        <v>12</v>
      </c>
      <c r="C5959" t="s">
        <v>2595</v>
      </c>
      <c r="D5959">
        <v>-2136.9899999999998</v>
      </c>
    </row>
    <row r="5960" spans="1:4" x14ac:dyDescent="0.25">
      <c r="A5960" s="4">
        <v>44670</v>
      </c>
      <c r="B5960" t="s">
        <v>12</v>
      </c>
      <c r="C5960" t="s">
        <v>2596</v>
      </c>
      <c r="D5960">
        <v>-116.43</v>
      </c>
    </row>
    <row r="5961" spans="1:4" x14ac:dyDescent="0.25">
      <c r="A5961" s="4">
        <v>44670</v>
      </c>
      <c r="B5961" t="s">
        <v>12</v>
      </c>
      <c r="C5961" t="s">
        <v>2597</v>
      </c>
      <c r="D5961">
        <v>-1349.68</v>
      </c>
    </row>
    <row r="5962" spans="1:4" x14ac:dyDescent="0.25">
      <c r="A5962" s="4">
        <v>44670</v>
      </c>
      <c r="B5962" t="s">
        <v>12</v>
      </c>
      <c r="C5962" t="s">
        <v>2598</v>
      </c>
      <c r="D5962">
        <v>-50.91</v>
      </c>
    </row>
    <row r="5963" spans="1:4" x14ac:dyDescent="0.25">
      <c r="A5963" s="4">
        <v>44670</v>
      </c>
      <c r="B5963" t="s">
        <v>12</v>
      </c>
      <c r="C5963" t="s">
        <v>2506</v>
      </c>
      <c r="D5963">
        <v>-6163.21</v>
      </c>
    </row>
    <row r="5964" spans="1:4" x14ac:dyDescent="0.25">
      <c r="A5964" s="4">
        <v>44670</v>
      </c>
      <c r="B5964" t="s">
        <v>12</v>
      </c>
      <c r="C5964" t="s">
        <v>838</v>
      </c>
      <c r="D5964">
        <v>-396.76</v>
      </c>
    </row>
    <row r="5965" spans="1:4" x14ac:dyDescent="0.25">
      <c r="A5965" s="4">
        <v>44670</v>
      </c>
      <c r="B5965" t="s">
        <v>12</v>
      </c>
      <c r="C5965" t="s">
        <v>2599</v>
      </c>
      <c r="D5965">
        <v>-257.19</v>
      </c>
    </row>
    <row r="5966" spans="1:4" x14ac:dyDescent="0.25">
      <c r="A5966" s="4">
        <v>44670</v>
      </c>
      <c r="B5966" t="s">
        <v>12</v>
      </c>
      <c r="C5966" t="s">
        <v>2601</v>
      </c>
      <c r="D5966">
        <v>467.54</v>
      </c>
    </row>
    <row r="5967" spans="1:4" x14ac:dyDescent="0.25">
      <c r="A5967" s="4">
        <v>44670</v>
      </c>
      <c r="B5967" t="s">
        <v>12</v>
      </c>
      <c r="C5967" t="s">
        <v>2603</v>
      </c>
      <c r="D5967">
        <v>6798.56</v>
      </c>
    </row>
    <row r="5968" spans="1:4" x14ac:dyDescent="0.25">
      <c r="A5968" s="4">
        <v>44670</v>
      </c>
      <c r="B5968" t="s">
        <v>12</v>
      </c>
      <c r="C5968" t="s">
        <v>2624</v>
      </c>
      <c r="D5968">
        <v>36018</v>
      </c>
    </row>
    <row r="5969" spans="1:4" x14ac:dyDescent="0.25">
      <c r="A5969" s="4">
        <v>44670</v>
      </c>
      <c r="B5969" t="s">
        <v>12</v>
      </c>
      <c r="C5969" t="s">
        <v>2623</v>
      </c>
      <c r="D5969">
        <v>140395.20000000001</v>
      </c>
    </row>
    <row r="5970" spans="1:4" x14ac:dyDescent="0.25">
      <c r="A5970" s="4">
        <v>44670</v>
      </c>
      <c r="B5970" t="s">
        <v>12</v>
      </c>
      <c r="C5970" t="s">
        <v>2021</v>
      </c>
      <c r="D5970">
        <v>-69.040000000000006</v>
      </c>
    </row>
    <row r="5971" spans="1:4" x14ac:dyDescent="0.25">
      <c r="A5971" s="4">
        <v>44670</v>
      </c>
      <c r="B5971" t="s">
        <v>12</v>
      </c>
      <c r="C5971" t="s">
        <v>19</v>
      </c>
      <c r="D5971">
        <v>-920.4</v>
      </c>
    </row>
    <row r="5972" spans="1:4" x14ac:dyDescent="0.25">
      <c r="A5972" s="4">
        <v>44670</v>
      </c>
      <c r="B5972" t="s">
        <v>12</v>
      </c>
      <c r="C5972" t="s">
        <v>20</v>
      </c>
      <c r="D5972">
        <v>-46019.51</v>
      </c>
    </row>
    <row r="5973" spans="1:4" x14ac:dyDescent="0.25">
      <c r="A5973" s="4">
        <v>44670</v>
      </c>
      <c r="B5973" t="s">
        <v>12</v>
      </c>
      <c r="C5973" t="s">
        <v>21</v>
      </c>
      <c r="D5973">
        <v>-1311.57</v>
      </c>
    </row>
    <row r="5974" spans="1:4" x14ac:dyDescent="0.25">
      <c r="A5974" s="4">
        <v>44671</v>
      </c>
      <c r="B5974" t="s">
        <v>12</v>
      </c>
      <c r="C5974" t="s">
        <v>2625</v>
      </c>
      <c r="D5974">
        <v>0.56000000000000005</v>
      </c>
    </row>
    <row r="5975" spans="1:4" x14ac:dyDescent="0.25">
      <c r="A5975" s="4">
        <v>44671</v>
      </c>
      <c r="B5975" t="s">
        <v>12</v>
      </c>
      <c r="C5975" t="s">
        <v>2596</v>
      </c>
      <c r="D5975">
        <v>-116.43</v>
      </c>
    </row>
    <row r="5976" spans="1:4" x14ac:dyDescent="0.25">
      <c r="A5976" s="4">
        <v>44671</v>
      </c>
      <c r="B5976" t="s">
        <v>12</v>
      </c>
      <c r="C5976" t="s">
        <v>2597</v>
      </c>
      <c r="D5976">
        <v>-1462.15</v>
      </c>
    </row>
    <row r="5977" spans="1:4" x14ac:dyDescent="0.25">
      <c r="A5977" s="4">
        <v>44671</v>
      </c>
      <c r="B5977" t="s">
        <v>12</v>
      </c>
      <c r="C5977" t="s">
        <v>2598</v>
      </c>
      <c r="D5977">
        <v>-55.15</v>
      </c>
    </row>
    <row r="5978" spans="1:4" x14ac:dyDescent="0.25">
      <c r="A5978" s="4">
        <v>44671</v>
      </c>
      <c r="B5978" t="s">
        <v>12</v>
      </c>
      <c r="C5978" t="s">
        <v>2506</v>
      </c>
      <c r="D5978">
        <v>-6246.5</v>
      </c>
    </row>
    <row r="5979" spans="1:4" x14ac:dyDescent="0.25">
      <c r="A5979" s="4">
        <v>44671</v>
      </c>
      <c r="B5979" t="s">
        <v>12</v>
      </c>
      <c r="C5979" t="s">
        <v>838</v>
      </c>
      <c r="D5979">
        <v>-396.76</v>
      </c>
    </row>
    <row r="5980" spans="1:4" x14ac:dyDescent="0.25">
      <c r="A5980" s="4">
        <v>44671</v>
      </c>
      <c r="B5980" t="s">
        <v>12</v>
      </c>
      <c r="C5980" t="s">
        <v>2599</v>
      </c>
      <c r="D5980">
        <v>-278.62</v>
      </c>
    </row>
    <row r="5981" spans="1:4" x14ac:dyDescent="0.25">
      <c r="A5981" s="4">
        <v>44671</v>
      </c>
      <c r="B5981" t="s">
        <v>12</v>
      </c>
      <c r="C5981" t="s">
        <v>2601</v>
      </c>
      <c r="D5981">
        <v>451.41</v>
      </c>
    </row>
    <row r="5982" spans="1:4" x14ac:dyDescent="0.25">
      <c r="A5982" s="4">
        <v>44671</v>
      </c>
      <c r="B5982" t="s">
        <v>12</v>
      </c>
      <c r="C5982" t="s">
        <v>2603</v>
      </c>
      <c r="D5982">
        <v>6798.56</v>
      </c>
    </row>
    <row r="5983" spans="1:4" x14ac:dyDescent="0.25">
      <c r="A5983" s="4">
        <v>44671</v>
      </c>
      <c r="B5983" t="s">
        <v>12</v>
      </c>
      <c r="C5983" t="s">
        <v>2624</v>
      </c>
      <c r="D5983">
        <v>36018</v>
      </c>
    </row>
    <row r="5984" spans="1:4" x14ac:dyDescent="0.25">
      <c r="A5984" s="4">
        <v>44671</v>
      </c>
      <c r="B5984" t="s">
        <v>12</v>
      </c>
      <c r="C5984" t="s">
        <v>2021</v>
      </c>
      <c r="D5984">
        <v>-74.790000000000006</v>
      </c>
    </row>
    <row r="5985" spans="1:4" x14ac:dyDescent="0.25">
      <c r="A5985" s="4">
        <v>44671</v>
      </c>
      <c r="B5985" t="s">
        <v>12</v>
      </c>
      <c r="C5985" t="s">
        <v>19</v>
      </c>
      <c r="D5985">
        <v>-997.09</v>
      </c>
    </row>
    <row r="5986" spans="1:4" x14ac:dyDescent="0.25">
      <c r="A5986" s="4">
        <v>44671</v>
      </c>
      <c r="B5986" t="s">
        <v>12</v>
      </c>
      <c r="C5986" t="s">
        <v>20</v>
      </c>
      <c r="D5986">
        <v>-49854.05</v>
      </c>
    </row>
    <row r="5987" spans="1:4" x14ac:dyDescent="0.25">
      <c r="A5987" s="4">
        <v>44671</v>
      </c>
      <c r="B5987" t="s">
        <v>12</v>
      </c>
      <c r="C5987" t="s">
        <v>21</v>
      </c>
      <c r="D5987">
        <v>-1420.86</v>
      </c>
    </row>
    <row r="5988" spans="1:4" x14ac:dyDescent="0.25">
      <c r="A5988" s="4">
        <v>44671</v>
      </c>
      <c r="B5988" t="s">
        <v>12</v>
      </c>
      <c r="C5988" t="s">
        <v>2227</v>
      </c>
      <c r="D5988">
        <v>302263.25</v>
      </c>
    </row>
    <row r="5989" spans="1:4" x14ac:dyDescent="0.25">
      <c r="A5989" s="4">
        <v>44673</v>
      </c>
      <c r="B5989" t="s">
        <v>12</v>
      </c>
      <c r="C5989" t="s">
        <v>2625</v>
      </c>
      <c r="D5989">
        <v>0.56000000000000005</v>
      </c>
    </row>
    <row r="5990" spans="1:4" x14ac:dyDescent="0.25">
      <c r="A5990" s="4">
        <v>44673</v>
      </c>
      <c r="B5990" t="s">
        <v>12</v>
      </c>
      <c r="C5990" t="s">
        <v>2626</v>
      </c>
      <c r="D5990">
        <v>0.72</v>
      </c>
    </row>
    <row r="5991" spans="1:4" x14ac:dyDescent="0.25">
      <c r="A5991" s="4">
        <v>44673</v>
      </c>
      <c r="B5991" t="s">
        <v>12</v>
      </c>
      <c r="C5991" t="s">
        <v>836</v>
      </c>
      <c r="D5991">
        <v>-27.83</v>
      </c>
    </row>
    <row r="5992" spans="1:4" x14ac:dyDescent="0.25">
      <c r="A5992" s="4">
        <v>44673</v>
      </c>
      <c r="B5992" t="s">
        <v>12</v>
      </c>
      <c r="C5992" t="s">
        <v>2596</v>
      </c>
      <c r="D5992">
        <v>-46.55</v>
      </c>
    </row>
    <row r="5993" spans="1:4" x14ac:dyDescent="0.25">
      <c r="A5993" s="4">
        <v>44673</v>
      </c>
      <c r="B5993" t="s">
        <v>12</v>
      </c>
      <c r="C5993" t="s">
        <v>2597</v>
      </c>
      <c r="D5993">
        <v>-1574.62</v>
      </c>
    </row>
    <row r="5994" spans="1:4" x14ac:dyDescent="0.25">
      <c r="A5994" s="4">
        <v>44673</v>
      </c>
      <c r="B5994" t="s">
        <v>12</v>
      </c>
      <c r="C5994" t="s">
        <v>2598</v>
      </c>
      <c r="D5994">
        <v>-59.4</v>
      </c>
    </row>
    <row r="5995" spans="1:4" x14ac:dyDescent="0.25">
      <c r="A5995" s="4">
        <v>44673</v>
      </c>
      <c r="B5995" t="s">
        <v>12</v>
      </c>
      <c r="C5995" t="s">
        <v>2506</v>
      </c>
      <c r="D5995">
        <v>-6329.79</v>
      </c>
    </row>
    <row r="5996" spans="1:4" x14ac:dyDescent="0.25">
      <c r="A5996" s="4">
        <v>44673</v>
      </c>
      <c r="B5996" t="s">
        <v>12</v>
      </c>
      <c r="C5996" t="s">
        <v>838</v>
      </c>
      <c r="D5996">
        <v>-396.76</v>
      </c>
    </row>
    <row r="5997" spans="1:4" x14ac:dyDescent="0.25">
      <c r="A5997" s="4">
        <v>44673</v>
      </c>
      <c r="B5997" t="s">
        <v>12</v>
      </c>
      <c r="C5997" t="s">
        <v>2599</v>
      </c>
      <c r="D5997">
        <v>-300.05</v>
      </c>
    </row>
    <row r="5998" spans="1:4" x14ac:dyDescent="0.25">
      <c r="A5998" s="4">
        <v>44673</v>
      </c>
      <c r="B5998" t="s">
        <v>12</v>
      </c>
      <c r="C5998" t="s">
        <v>2601</v>
      </c>
      <c r="D5998">
        <v>435.29</v>
      </c>
    </row>
    <row r="5999" spans="1:4" x14ac:dyDescent="0.25">
      <c r="A5999" s="4">
        <v>44673</v>
      </c>
      <c r="B5999" t="s">
        <v>12</v>
      </c>
      <c r="C5999" t="s">
        <v>2603</v>
      </c>
      <c r="D5999">
        <v>6798.56</v>
      </c>
    </row>
    <row r="6000" spans="1:4" x14ac:dyDescent="0.25">
      <c r="A6000" s="4">
        <v>44673</v>
      </c>
      <c r="B6000" t="s">
        <v>12</v>
      </c>
      <c r="C6000" t="s">
        <v>2624</v>
      </c>
      <c r="D6000">
        <v>36018</v>
      </c>
    </row>
    <row r="6001" spans="1:4" x14ac:dyDescent="0.25">
      <c r="A6001" s="4">
        <v>44673</v>
      </c>
      <c r="B6001" t="s">
        <v>12</v>
      </c>
      <c r="C6001" t="s">
        <v>2021</v>
      </c>
      <c r="D6001">
        <v>-80.540000000000006</v>
      </c>
    </row>
    <row r="6002" spans="1:4" x14ac:dyDescent="0.25">
      <c r="A6002" s="4">
        <v>44673</v>
      </c>
      <c r="B6002" t="s">
        <v>12</v>
      </c>
      <c r="C6002" t="s">
        <v>19</v>
      </c>
      <c r="D6002">
        <v>-1073.73</v>
      </c>
    </row>
    <row r="6003" spans="1:4" x14ac:dyDescent="0.25">
      <c r="A6003" s="4">
        <v>44673</v>
      </c>
      <c r="B6003" t="s">
        <v>12</v>
      </c>
      <c r="C6003" t="s">
        <v>20</v>
      </c>
      <c r="D6003">
        <v>-53686.04</v>
      </c>
    </row>
    <row r="6004" spans="1:4" x14ac:dyDescent="0.25">
      <c r="A6004" s="4">
        <v>44673</v>
      </c>
      <c r="B6004" t="s">
        <v>12</v>
      </c>
      <c r="C6004" t="s">
        <v>21</v>
      </c>
      <c r="D6004">
        <v>-1530.07</v>
      </c>
    </row>
    <row r="6005" spans="1:4" x14ac:dyDescent="0.25">
      <c r="A6005" s="4">
        <v>44673</v>
      </c>
      <c r="B6005" t="s">
        <v>12</v>
      </c>
      <c r="C6005" t="s">
        <v>2228</v>
      </c>
      <c r="D6005">
        <v>302263.25</v>
      </c>
    </row>
    <row r="6006" spans="1:4" x14ac:dyDescent="0.25">
      <c r="A6006" s="4">
        <v>44673</v>
      </c>
      <c r="B6006" t="s">
        <v>12</v>
      </c>
      <c r="C6006" t="s">
        <v>2227</v>
      </c>
      <c r="D6006">
        <v>76195.509999999995</v>
      </c>
    </row>
    <row r="6007" spans="1:4" x14ac:dyDescent="0.25">
      <c r="A6007" s="4">
        <v>44676</v>
      </c>
      <c r="B6007" t="s">
        <v>12</v>
      </c>
      <c r="C6007" t="s">
        <v>2626</v>
      </c>
      <c r="D6007">
        <v>0.72</v>
      </c>
    </row>
    <row r="6008" spans="1:4" x14ac:dyDescent="0.25">
      <c r="A6008" s="4">
        <v>44676</v>
      </c>
      <c r="B6008" t="s">
        <v>12</v>
      </c>
      <c r="C6008" t="s">
        <v>2597</v>
      </c>
      <c r="D6008">
        <v>-1687.1</v>
      </c>
    </row>
    <row r="6009" spans="1:4" x14ac:dyDescent="0.25">
      <c r="A6009" s="4">
        <v>44676</v>
      </c>
      <c r="B6009" t="s">
        <v>12</v>
      </c>
      <c r="C6009" t="s">
        <v>2598</v>
      </c>
      <c r="D6009">
        <v>-63.64</v>
      </c>
    </row>
    <row r="6010" spans="1:4" x14ac:dyDescent="0.25">
      <c r="A6010" s="4">
        <v>44676</v>
      </c>
      <c r="B6010" t="s">
        <v>12</v>
      </c>
      <c r="C6010" t="s">
        <v>2506</v>
      </c>
      <c r="D6010">
        <v>-6413.07</v>
      </c>
    </row>
    <row r="6011" spans="1:4" x14ac:dyDescent="0.25">
      <c r="A6011" s="4">
        <v>44676</v>
      </c>
      <c r="B6011" t="s">
        <v>12</v>
      </c>
      <c r="C6011" t="s">
        <v>2599</v>
      </c>
      <c r="D6011">
        <v>-321.48</v>
      </c>
    </row>
    <row r="6012" spans="1:4" x14ac:dyDescent="0.25">
      <c r="A6012" s="4">
        <v>44676</v>
      </c>
      <c r="B6012" t="s">
        <v>12</v>
      </c>
      <c r="C6012" t="s">
        <v>2601</v>
      </c>
      <c r="D6012">
        <v>419.17</v>
      </c>
    </row>
    <row r="6013" spans="1:4" x14ac:dyDescent="0.25">
      <c r="A6013" s="4">
        <v>44676</v>
      </c>
      <c r="B6013" t="s">
        <v>12</v>
      </c>
      <c r="C6013" t="s">
        <v>2021</v>
      </c>
      <c r="D6013">
        <v>-86.29</v>
      </c>
    </row>
    <row r="6014" spans="1:4" x14ac:dyDescent="0.25">
      <c r="A6014" s="4">
        <v>44676</v>
      </c>
      <c r="B6014" t="s">
        <v>12</v>
      </c>
      <c r="C6014" t="s">
        <v>19</v>
      </c>
      <c r="D6014">
        <v>-1150.43</v>
      </c>
    </row>
    <row r="6015" spans="1:4" x14ac:dyDescent="0.25">
      <c r="A6015" s="4">
        <v>44676</v>
      </c>
      <c r="B6015" t="s">
        <v>12</v>
      </c>
      <c r="C6015" t="s">
        <v>20</v>
      </c>
      <c r="D6015">
        <v>-57521.08</v>
      </c>
    </row>
    <row r="6016" spans="1:4" x14ac:dyDescent="0.25">
      <c r="A6016" s="4">
        <v>44676</v>
      </c>
      <c r="B6016" t="s">
        <v>12</v>
      </c>
      <c r="C6016" t="s">
        <v>21</v>
      </c>
      <c r="D6016">
        <v>-1639.37</v>
      </c>
    </row>
    <row r="6017" spans="1:4" x14ac:dyDescent="0.25">
      <c r="A6017" s="4">
        <v>44676</v>
      </c>
      <c r="B6017" t="s">
        <v>12</v>
      </c>
      <c r="C6017" t="s">
        <v>2228</v>
      </c>
      <c r="D6017">
        <v>76195.509999999995</v>
      </c>
    </row>
    <row r="6018" spans="1:4" x14ac:dyDescent="0.25">
      <c r="A6018" s="4">
        <v>44677</v>
      </c>
      <c r="B6018" t="s">
        <v>12</v>
      </c>
      <c r="C6018" t="s">
        <v>2597</v>
      </c>
      <c r="D6018">
        <v>-1799.57</v>
      </c>
    </row>
    <row r="6019" spans="1:4" x14ac:dyDescent="0.25">
      <c r="A6019" s="4">
        <v>44677</v>
      </c>
      <c r="B6019" t="s">
        <v>12</v>
      </c>
      <c r="C6019" t="s">
        <v>2598</v>
      </c>
      <c r="D6019">
        <v>-67.88</v>
      </c>
    </row>
    <row r="6020" spans="1:4" x14ac:dyDescent="0.25">
      <c r="A6020" s="4">
        <v>44677</v>
      </c>
      <c r="B6020" t="s">
        <v>12</v>
      </c>
      <c r="C6020" t="s">
        <v>2506</v>
      </c>
      <c r="D6020">
        <v>-6496.36</v>
      </c>
    </row>
    <row r="6021" spans="1:4" x14ac:dyDescent="0.25">
      <c r="A6021" s="4">
        <v>44677</v>
      </c>
      <c r="B6021" t="s">
        <v>12</v>
      </c>
      <c r="C6021" t="s">
        <v>2599</v>
      </c>
      <c r="D6021">
        <v>-342.91</v>
      </c>
    </row>
    <row r="6022" spans="1:4" x14ac:dyDescent="0.25">
      <c r="A6022" s="4">
        <v>44677</v>
      </c>
      <c r="B6022" t="s">
        <v>12</v>
      </c>
      <c r="C6022" t="s">
        <v>2601</v>
      </c>
      <c r="D6022">
        <v>403.05</v>
      </c>
    </row>
    <row r="6023" spans="1:4" x14ac:dyDescent="0.25">
      <c r="A6023" s="4">
        <v>44677</v>
      </c>
      <c r="B6023" t="s">
        <v>12</v>
      </c>
      <c r="C6023" t="s">
        <v>2021</v>
      </c>
      <c r="D6023">
        <v>-92.04</v>
      </c>
    </row>
    <row r="6024" spans="1:4" x14ac:dyDescent="0.25">
      <c r="A6024" s="4">
        <v>44677</v>
      </c>
      <c r="B6024" t="s">
        <v>12</v>
      </c>
      <c r="C6024" t="s">
        <v>19</v>
      </c>
      <c r="D6024">
        <v>-1227.1400000000001</v>
      </c>
    </row>
    <row r="6025" spans="1:4" x14ac:dyDescent="0.25">
      <c r="A6025" s="4">
        <v>44677</v>
      </c>
      <c r="B6025" t="s">
        <v>12</v>
      </c>
      <c r="C6025" t="s">
        <v>20</v>
      </c>
      <c r="D6025">
        <v>-61356.52</v>
      </c>
    </row>
    <row r="6026" spans="1:4" x14ac:dyDescent="0.25">
      <c r="A6026" s="4">
        <v>44677</v>
      </c>
      <c r="B6026" t="s">
        <v>12</v>
      </c>
      <c r="C6026" t="s">
        <v>21</v>
      </c>
      <c r="D6026">
        <v>-1748.68</v>
      </c>
    </row>
    <row r="6027" spans="1:4" x14ac:dyDescent="0.25">
      <c r="A6027" s="4">
        <v>44678</v>
      </c>
      <c r="B6027" t="s">
        <v>12</v>
      </c>
      <c r="C6027" t="s">
        <v>2597</v>
      </c>
      <c r="D6027">
        <v>-1912.04</v>
      </c>
    </row>
    <row r="6028" spans="1:4" x14ac:dyDescent="0.25">
      <c r="A6028" s="4">
        <v>44678</v>
      </c>
      <c r="B6028" t="s">
        <v>12</v>
      </c>
      <c r="C6028" t="s">
        <v>2598</v>
      </c>
      <c r="D6028">
        <v>-72.12</v>
      </c>
    </row>
    <row r="6029" spans="1:4" x14ac:dyDescent="0.25">
      <c r="A6029" s="4">
        <v>44678</v>
      </c>
      <c r="B6029" t="s">
        <v>12</v>
      </c>
      <c r="C6029" t="s">
        <v>2506</v>
      </c>
      <c r="D6029">
        <v>-6579.65</v>
      </c>
    </row>
    <row r="6030" spans="1:4" x14ac:dyDescent="0.25">
      <c r="A6030" s="4">
        <v>44678</v>
      </c>
      <c r="B6030" t="s">
        <v>12</v>
      </c>
      <c r="C6030" t="s">
        <v>2599</v>
      </c>
      <c r="D6030">
        <v>-364.35</v>
      </c>
    </row>
    <row r="6031" spans="1:4" x14ac:dyDescent="0.25">
      <c r="A6031" s="4">
        <v>44678</v>
      </c>
      <c r="B6031" t="s">
        <v>12</v>
      </c>
      <c r="C6031" t="s">
        <v>2601</v>
      </c>
      <c r="D6031">
        <v>386.93</v>
      </c>
    </row>
    <row r="6032" spans="1:4" x14ac:dyDescent="0.25">
      <c r="A6032" s="4">
        <v>44678</v>
      </c>
      <c r="B6032" t="s">
        <v>12</v>
      </c>
      <c r="C6032" t="s">
        <v>2021</v>
      </c>
      <c r="D6032">
        <v>-97.79</v>
      </c>
    </row>
    <row r="6033" spans="1:4" x14ac:dyDescent="0.25">
      <c r="A6033" s="4">
        <v>44678</v>
      </c>
      <c r="B6033" t="s">
        <v>12</v>
      </c>
      <c r="C6033" t="s">
        <v>19</v>
      </c>
      <c r="D6033">
        <v>-1303.81</v>
      </c>
    </row>
    <row r="6034" spans="1:4" x14ac:dyDescent="0.25">
      <c r="A6034" s="4">
        <v>44678</v>
      </c>
      <c r="B6034" t="s">
        <v>12</v>
      </c>
      <c r="C6034" t="s">
        <v>20</v>
      </c>
      <c r="D6034">
        <v>-65190.12</v>
      </c>
    </row>
    <row r="6035" spans="1:4" x14ac:dyDescent="0.25">
      <c r="A6035" s="4">
        <v>44678</v>
      </c>
      <c r="B6035" t="s">
        <v>12</v>
      </c>
      <c r="C6035" t="s">
        <v>21</v>
      </c>
      <c r="D6035">
        <v>-1857.94</v>
      </c>
    </row>
    <row r="6036" spans="1:4" x14ac:dyDescent="0.25">
      <c r="A6036" s="4">
        <v>44679</v>
      </c>
      <c r="B6036" t="s">
        <v>12</v>
      </c>
      <c r="C6036" t="s">
        <v>2597</v>
      </c>
      <c r="D6036">
        <v>-2024.52</v>
      </c>
    </row>
    <row r="6037" spans="1:4" x14ac:dyDescent="0.25">
      <c r="A6037" s="4">
        <v>44679</v>
      </c>
      <c r="B6037" t="s">
        <v>12</v>
      </c>
      <c r="C6037" t="s">
        <v>2598</v>
      </c>
      <c r="D6037">
        <v>-76.37</v>
      </c>
    </row>
    <row r="6038" spans="1:4" x14ac:dyDescent="0.25">
      <c r="A6038" s="4">
        <v>44679</v>
      </c>
      <c r="B6038" t="s">
        <v>12</v>
      </c>
      <c r="C6038" t="s">
        <v>2506</v>
      </c>
      <c r="D6038">
        <v>-6662.93</v>
      </c>
    </row>
    <row r="6039" spans="1:4" x14ac:dyDescent="0.25">
      <c r="A6039" s="4">
        <v>44679</v>
      </c>
      <c r="B6039" t="s">
        <v>12</v>
      </c>
      <c r="C6039" t="s">
        <v>2599</v>
      </c>
      <c r="D6039">
        <v>-385.78</v>
      </c>
    </row>
    <row r="6040" spans="1:4" x14ac:dyDescent="0.25">
      <c r="A6040" s="4">
        <v>44679</v>
      </c>
      <c r="B6040" t="s">
        <v>12</v>
      </c>
      <c r="C6040" t="s">
        <v>2601</v>
      </c>
      <c r="D6040">
        <v>370.8</v>
      </c>
    </row>
    <row r="6041" spans="1:4" x14ac:dyDescent="0.25">
      <c r="A6041" s="4">
        <v>44679</v>
      </c>
      <c r="B6041" t="s">
        <v>12</v>
      </c>
      <c r="C6041" t="s">
        <v>2025</v>
      </c>
      <c r="D6041">
        <v>-7696.88</v>
      </c>
    </row>
    <row r="6042" spans="1:4" x14ac:dyDescent="0.25">
      <c r="A6042" s="4">
        <v>44679</v>
      </c>
      <c r="B6042" t="s">
        <v>12</v>
      </c>
      <c r="C6042" t="s">
        <v>2021</v>
      </c>
      <c r="D6042">
        <v>-103.55</v>
      </c>
    </row>
    <row r="6043" spans="1:4" x14ac:dyDescent="0.25">
      <c r="A6043" s="4">
        <v>44679</v>
      </c>
      <c r="B6043" t="s">
        <v>12</v>
      </c>
      <c r="C6043" t="s">
        <v>19</v>
      </c>
      <c r="D6043">
        <v>-1380.6</v>
      </c>
    </row>
    <row r="6044" spans="1:4" x14ac:dyDescent="0.25">
      <c r="A6044" s="4">
        <v>44679</v>
      </c>
      <c r="B6044" t="s">
        <v>12</v>
      </c>
      <c r="C6044" t="s">
        <v>20</v>
      </c>
      <c r="D6044">
        <v>-69029.440000000002</v>
      </c>
    </row>
    <row r="6045" spans="1:4" x14ac:dyDescent="0.25">
      <c r="A6045" s="4">
        <v>44679</v>
      </c>
      <c r="B6045" t="s">
        <v>12</v>
      </c>
      <c r="C6045" t="s">
        <v>21</v>
      </c>
      <c r="D6045">
        <v>-1967.36</v>
      </c>
    </row>
    <row r="6046" spans="1:4" x14ac:dyDescent="0.25">
      <c r="A6046" s="4">
        <v>44680</v>
      </c>
      <c r="B6046" t="s">
        <v>12</v>
      </c>
      <c r="C6046" t="s">
        <v>2627</v>
      </c>
      <c r="D6046">
        <v>0.75</v>
      </c>
    </row>
    <row r="6047" spans="1:4" x14ac:dyDescent="0.25">
      <c r="A6047" s="4">
        <v>44680</v>
      </c>
      <c r="B6047" t="s">
        <v>12</v>
      </c>
      <c r="C6047" t="s">
        <v>2597</v>
      </c>
      <c r="D6047">
        <v>-2136.9899999999998</v>
      </c>
    </row>
    <row r="6048" spans="1:4" x14ac:dyDescent="0.25">
      <c r="A6048" s="4">
        <v>44680</v>
      </c>
      <c r="B6048" t="s">
        <v>12</v>
      </c>
      <c r="C6048" t="s">
        <v>2598</v>
      </c>
      <c r="D6048">
        <v>-80.61</v>
      </c>
    </row>
    <row r="6049" spans="1:4" x14ac:dyDescent="0.25">
      <c r="A6049" s="4">
        <v>44680</v>
      </c>
      <c r="B6049" t="s">
        <v>12</v>
      </c>
      <c r="C6049" t="s">
        <v>2506</v>
      </c>
      <c r="D6049">
        <v>-6746.22</v>
      </c>
    </row>
    <row r="6050" spans="1:4" x14ac:dyDescent="0.25">
      <c r="A6050" s="4">
        <v>44680</v>
      </c>
      <c r="B6050" t="s">
        <v>12</v>
      </c>
      <c r="C6050" t="s">
        <v>2599</v>
      </c>
      <c r="D6050">
        <v>-407.21</v>
      </c>
    </row>
    <row r="6051" spans="1:4" x14ac:dyDescent="0.25">
      <c r="A6051" s="4">
        <v>44680</v>
      </c>
      <c r="B6051" t="s">
        <v>12</v>
      </c>
      <c r="C6051" t="s">
        <v>2601</v>
      </c>
      <c r="D6051">
        <v>354.68</v>
      </c>
    </row>
    <row r="6052" spans="1:4" x14ac:dyDescent="0.25">
      <c r="A6052" s="4">
        <v>44680</v>
      </c>
      <c r="B6052" t="s">
        <v>12</v>
      </c>
      <c r="C6052" t="s">
        <v>2025</v>
      </c>
      <c r="D6052">
        <v>-7726.41</v>
      </c>
    </row>
    <row r="6053" spans="1:4" x14ac:dyDescent="0.25">
      <c r="A6053" s="4">
        <v>44680</v>
      </c>
      <c r="B6053" t="s">
        <v>12</v>
      </c>
      <c r="C6053" t="s">
        <v>2628</v>
      </c>
      <c r="D6053">
        <v>-109.32</v>
      </c>
    </row>
    <row r="6054" spans="1:4" x14ac:dyDescent="0.25">
      <c r="A6054" s="4">
        <v>44680</v>
      </c>
      <c r="B6054" t="s">
        <v>12</v>
      </c>
      <c r="C6054" t="s">
        <v>2629</v>
      </c>
      <c r="D6054">
        <v>-1457.5</v>
      </c>
    </row>
    <row r="6055" spans="1:4" x14ac:dyDescent="0.25">
      <c r="A6055" s="4">
        <v>44680</v>
      </c>
      <c r="B6055" t="s">
        <v>12</v>
      </c>
      <c r="C6055" t="s">
        <v>2630</v>
      </c>
      <c r="D6055">
        <v>-2076.94</v>
      </c>
    </row>
    <row r="6056" spans="1:4" x14ac:dyDescent="0.25">
      <c r="A6056" s="4">
        <v>44680</v>
      </c>
      <c r="B6056" t="s">
        <v>12</v>
      </c>
      <c r="C6056" t="s">
        <v>2631</v>
      </c>
      <c r="D6056">
        <v>-72874.38</v>
      </c>
    </row>
    <row r="6057" spans="1:4" x14ac:dyDescent="0.25">
      <c r="A6057" s="4">
        <v>44680</v>
      </c>
      <c r="B6057" t="s">
        <v>12</v>
      </c>
      <c r="C6057" t="s">
        <v>2227</v>
      </c>
      <c r="D6057">
        <v>5264.85</v>
      </c>
    </row>
    <row r="6058" spans="1:4" x14ac:dyDescent="0.25">
      <c r="A6058" s="4">
        <v>44683</v>
      </c>
      <c r="B6058" t="s">
        <v>12</v>
      </c>
      <c r="C6058" t="s">
        <v>2627</v>
      </c>
      <c r="D6058">
        <v>0.75</v>
      </c>
    </row>
    <row r="6059" spans="1:4" x14ac:dyDescent="0.25">
      <c r="A6059" s="4">
        <v>44683</v>
      </c>
      <c r="B6059" t="s">
        <v>12</v>
      </c>
      <c r="C6059" t="s">
        <v>2632</v>
      </c>
      <c r="D6059">
        <v>-2136.9899999999998</v>
      </c>
    </row>
    <row r="6060" spans="1:4" x14ac:dyDescent="0.25">
      <c r="A6060" s="4">
        <v>44683</v>
      </c>
      <c r="B6060" t="s">
        <v>12</v>
      </c>
      <c r="C6060" t="s">
        <v>2633</v>
      </c>
      <c r="D6060">
        <v>-80.61</v>
      </c>
    </row>
    <row r="6061" spans="1:4" x14ac:dyDescent="0.25">
      <c r="A6061" s="4">
        <v>44683</v>
      </c>
      <c r="B6061" t="s">
        <v>12</v>
      </c>
      <c r="C6061" t="s">
        <v>2634</v>
      </c>
      <c r="D6061">
        <v>-1.1200000000000001</v>
      </c>
    </row>
    <row r="6062" spans="1:4" x14ac:dyDescent="0.25">
      <c r="A6062" s="4">
        <v>44683</v>
      </c>
      <c r="B6062" t="s">
        <v>12</v>
      </c>
      <c r="C6062" t="s">
        <v>2635</v>
      </c>
      <c r="D6062">
        <v>-97.14</v>
      </c>
    </row>
    <row r="6063" spans="1:4" x14ac:dyDescent="0.25">
      <c r="A6063" s="4">
        <v>44683</v>
      </c>
      <c r="B6063" t="s">
        <v>12</v>
      </c>
      <c r="C6063" t="s">
        <v>2636</v>
      </c>
      <c r="D6063">
        <v>-2.12</v>
      </c>
    </row>
    <row r="6064" spans="1:4" x14ac:dyDescent="0.25">
      <c r="A6064" s="4">
        <v>44683</v>
      </c>
      <c r="B6064" t="s">
        <v>12</v>
      </c>
      <c r="C6064" t="s">
        <v>1972</v>
      </c>
      <c r="D6064">
        <v>-6746.22</v>
      </c>
    </row>
    <row r="6065" spans="1:4" x14ac:dyDescent="0.25">
      <c r="A6065" s="4">
        <v>44683</v>
      </c>
      <c r="B6065" t="s">
        <v>12</v>
      </c>
      <c r="C6065" t="s">
        <v>838</v>
      </c>
      <c r="D6065">
        <v>-407.21</v>
      </c>
    </row>
    <row r="6066" spans="1:4" x14ac:dyDescent="0.25">
      <c r="A6066" s="4">
        <v>44683</v>
      </c>
      <c r="B6066" t="s">
        <v>12</v>
      </c>
      <c r="C6066" t="s">
        <v>2637</v>
      </c>
      <c r="D6066">
        <v>-19.3</v>
      </c>
    </row>
    <row r="6067" spans="1:4" x14ac:dyDescent="0.25">
      <c r="A6067" s="4">
        <v>44683</v>
      </c>
      <c r="B6067" t="s">
        <v>12</v>
      </c>
      <c r="C6067" t="s">
        <v>2601</v>
      </c>
      <c r="D6067">
        <v>338.56</v>
      </c>
    </row>
    <row r="6068" spans="1:4" x14ac:dyDescent="0.25">
      <c r="A6068" s="4">
        <v>44683</v>
      </c>
      <c r="B6068" t="s">
        <v>12</v>
      </c>
      <c r="C6068" t="s">
        <v>2025</v>
      </c>
      <c r="D6068">
        <v>-191.37</v>
      </c>
    </row>
    <row r="6069" spans="1:4" x14ac:dyDescent="0.25">
      <c r="A6069" s="4">
        <v>44683</v>
      </c>
      <c r="B6069" t="s">
        <v>12</v>
      </c>
      <c r="C6069" t="s">
        <v>2638</v>
      </c>
      <c r="D6069">
        <v>5765.83</v>
      </c>
    </row>
    <row r="6070" spans="1:4" x14ac:dyDescent="0.25">
      <c r="A6070" s="4">
        <v>44683</v>
      </c>
      <c r="B6070" t="s">
        <v>12</v>
      </c>
      <c r="C6070" t="s">
        <v>2639</v>
      </c>
      <c r="D6070">
        <v>19092.28</v>
      </c>
    </row>
    <row r="6071" spans="1:4" x14ac:dyDescent="0.25">
      <c r="A6071" s="4">
        <v>44683</v>
      </c>
      <c r="B6071" t="s">
        <v>12</v>
      </c>
      <c r="C6071" t="s">
        <v>2640</v>
      </c>
      <c r="D6071">
        <v>18997.02</v>
      </c>
    </row>
    <row r="6072" spans="1:4" x14ac:dyDescent="0.25">
      <c r="A6072" s="4">
        <v>44683</v>
      </c>
      <c r="B6072" t="s">
        <v>12</v>
      </c>
      <c r="C6072" t="s">
        <v>2641</v>
      </c>
      <c r="D6072">
        <v>15377.34</v>
      </c>
    </row>
    <row r="6073" spans="1:4" x14ac:dyDescent="0.25">
      <c r="A6073" s="4">
        <v>44683</v>
      </c>
      <c r="B6073" t="s">
        <v>12</v>
      </c>
      <c r="C6073" t="s">
        <v>2642</v>
      </c>
      <c r="D6073">
        <v>45055.44</v>
      </c>
    </row>
    <row r="6074" spans="1:4" x14ac:dyDescent="0.25">
      <c r="A6074" s="4">
        <v>44683</v>
      </c>
      <c r="B6074" t="s">
        <v>12</v>
      </c>
      <c r="C6074" t="s">
        <v>2643</v>
      </c>
      <c r="D6074">
        <v>40939.760000000002</v>
      </c>
    </row>
    <row r="6075" spans="1:4" x14ac:dyDescent="0.25">
      <c r="A6075" s="4">
        <v>44683</v>
      </c>
      <c r="B6075" t="s">
        <v>12</v>
      </c>
      <c r="C6075" t="s">
        <v>2644</v>
      </c>
      <c r="D6075">
        <v>51217.2</v>
      </c>
    </row>
    <row r="6076" spans="1:4" x14ac:dyDescent="0.25">
      <c r="A6076" s="4">
        <v>44683</v>
      </c>
      <c r="B6076" t="s">
        <v>12</v>
      </c>
      <c r="C6076" t="s">
        <v>2645</v>
      </c>
      <c r="D6076">
        <v>233388.79</v>
      </c>
    </row>
    <row r="6077" spans="1:4" x14ac:dyDescent="0.25">
      <c r="A6077" s="4">
        <v>44683</v>
      </c>
      <c r="B6077" t="s">
        <v>12</v>
      </c>
      <c r="C6077" t="s">
        <v>2646</v>
      </c>
      <c r="D6077">
        <v>31978.799999999999</v>
      </c>
    </row>
    <row r="6078" spans="1:4" x14ac:dyDescent="0.25">
      <c r="A6078" s="4">
        <v>44683</v>
      </c>
      <c r="B6078" t="s">
        <v>12</v>
      </c>
      <c r="C6078" t="s">
        <v>2647</v>
      </c>
      <c r="D6078">
        <v>148518</v>
      </c>
    </row>
    <row r="6079" spans="1:4" x14ac:dyDescent="0.25">
      <c r="A6079" s="4">
        <v>44683</v>
      </c>
      <c r="B6079" t="s">
        <v>12</v>
      </c>
      <c r="C6079" t="s">
        <v>2648</v>
      </c>
      <c r="D6079">
        <v>61962.8</v>
      </c>
    </row>
    <row r="6080" spans="1:4" x14ac:dyDescent="0.25">
      <c r="A6080" s="4">
        <v>44683</v>
      </c>
      <c r="B6080" t="s">
        <v>12</v>
      </c>
      <c r="C6080" t="s">
        <v>2649</v>
      </c>
      <c r="D6080">
        <v>205327.7</v>
      </c>
    </row>
    <row r="6081" spans="1:4" x14ac:dyDescent="0.25">
      <c r="A6081" s="4">
        <v>44683</v>
      </c>
      <c r="B6081" t="s">
        <v>12</v>
      </c>
      <c r="C6081" t="s">
        <v>2650</v>
      </c>
      <c r="D6081">
        <v>-109.32</v>
      </c>
    </row>
    <row r="6082" spans="1:4" x14ac:dyDescent="0.25">
      <c r="A6082" s="4">
        <v>44683</v>
      </c>
      <c r="B6082" t="s">
        <v>12</v>
      </c>
      <c r="C6082" t="s">
        <v>2021</v>
      </c>
      <c r="D6082">
        <v>-5.78</v>
      </c>
    </row>
    <row r="6083" spans="1:4" x14ac:dyDescent="0.25">
      <c r="A6083" s="4">
        <v>44683</v>
      </c>
      <c r="B6083" t="s">
        <v>12</v>
      </c>
      <c r="C6083" t="s">
        <v>2651</v>
      </c>
      <c r="D6083">
        <v>-2076.94</v>
      </c>
    </row>
    <row r="6084" spans="1:4" x14ac:dyDescent="0.25">
      <c r="A6084" s="4">
        <v>44683</v>
      </c>
      <c r="B6084" t="s">
        <v>12</v>
      </c>
      <c r="C6084" t="s">
        <v>2652</v>
      </c>
      <c r="D6084">
        <v>-1457.5</v>
      </c>
    </row>
    <row r="6085" spans="1:4" x14ac:dyDescent="0.25">
      <c r="A6085" s="4">
        <v>44683</v>
      </c>
      <c r="B6085" t="s">
        <v>12</v>
      </c>
      <c r="C6085" t="s">
        <v>19</v>
      </c>
      <c r="D6085">
        <v>-76.97</v>
      </c>
    </row>
    <row r="6086" spans="1:4" x14ac:dyDescent="0.25">
      <c r="A6086" s="4">
        <v>44683</v>
      </c>
      <c r="B6086" t="s">
        <v>12</v>
      </c>
      <c r="C6086" t="s">
        <v>20</v>
      </c>
      <c r="D6086">
        <v>-3848.46</v>
      </c>
    </row>
    <row r="6087" spans="1:4" x14ac:dyDescent="0.25">
      <c r="A6087" s="4">
        <v>44683</v>
      </c>
      <c r="B6087" t="s">
        <v>12</v>
      </c>
      <c r="C6087" t="s">
        <v>21</v>
      </c>
      <c r="D6087">
        <v>-109.67</v>
      </c>
    </row>
    <row r="6088" spans="1:4" x14ac:dyDescent="0.25">
      <c r="A6088" s="4">
        <v>44683</v>
      </c>
      <c r="B6088" t="s">
        <v>12</v>
      </c>
      <c r="C6088" t="s">
        <v>2631</v>
      </c>
      <c r="D6088">
        <v>-72874.38</v>
      </c>
    </row>
    <row r="6089" spans="1:4" x14ac:dyDescent="0.25">
      <c r="A6089" s="4">
        <v>44683</v>
      </c>
      <c r="B6089" t="s">
        <v>12</v>
      </c>
      <c r="C6089" t="s">
        <v>2228</v>
      </c>
      <c r="D6089">
        <v>5264.85</v>
      </c>
    </row>
    <row r="6090" spans="1:4" x14ac:dyDescent="0.25">
      <c r="A6090" s="4">
        <v>44684</v>
      </c>
      <c r="B6090" t="s">
        <v>12</v>
      </c>
      <c r="C6090" t="s">
        <v>2653</v>
      </c>
      <c r="D6090">
        <v>0.72</v>
      </c>
    </row>
    <row r="6091" spans="1:4" x14ac:dyDescent="0.25">
      <c r="A6091" s="4">
        <v>44684</v>
      </c>
      <c r="B6091" t="s">
        <v>12</v>
      </c>
      <c r="C6091" t="s">
        <v>2632</v>
      </c>
      <c r="D6091">
        <v>-2136.9899999999998</v>
      </c>
    </row>
    <row r="6092" spans="1:4" x14ac:dyDescent="0.25">
      <c r="A6092" s="4">
        <v>44684</v>
      </c>
      <c r="B6092" t="s">
        <v>12</v>
      </c>
      <c r="C6092" t="s">
        <v>2633</v>
      </c>
      <c r="D6092">
        <v>-80.61</v>
      </c>
    </row>
    <row r="6093" spans="1:4" x14ac:dyDescent="0.25">
      <c r="A6093" s="4">
        <v>44684</v>
      </c>
      <c r="B6093" t="s">
        <v>12</v>
      </c>
      <c r="C6093" t="s">
        <v>2634</v>
      </c>
      <c r="D6093">
        <v>-2.23</v>
      </c>
    </row>
    <row r="6094" spans="1:4" x14ac:dyDescent="0.25">
      <c r="A6094" s="4">
        <v>44684</v>
      </c>
      <c r="B6094" t="s">
        <v>12</v>
      </c>
      <c r="C6094" t="s">
        <v>2635</v>
      </c>
      <c r="D6094">
        <v>-194.27</v>
      </c>
    </row>
    <row r="6095" spans="1:4" x14ac:dyDescent="0.25">
      <c r="A6095" s="4">
        <v>44684</v>
      </c>
      <c r="B6095" t="s">
        <v>12</v>
      </c>
      <c r="C6095" t="s">
        <v>2636</v>
      </c>
      <c r="D6095">
        <v>-4.2300000000000004</v>
      </c>
    </row>
    <row r="6096" spans="1:4" x14ac:dyDescent="0.25">
      <c r="A6096" s="4">
        <v>44684</v>
      </c>
      <c r="B6096" t="s">
        <v>12</v>
      </c>
      <c r="C6096" t="s">
        <v>1972</v>
      </c>
      <c r="D6096">
        <v>-6746.22</v>
      </c>
    </row>
    <row r="6097" spans="1:4" x14ac:dyDescent="0.25">
      <c r="A6097" s="4">
        <v>44684</v>
      </c>
      <c r="B6097" t="s">
        <v>12</v>
      </c>
      <c r="C6097" t="s">
        <v>838</v>
      </c>
      <c r="D6097">
        <v>-407.21</v>
      </c>
    </row>
    <row r="6098" spans="1:4" x14ac:dyDescent="0.25">
      <c r="A6098" s="4">
        <v>44684</v>
      </c>
      <c r="B6098" t="s">
        <v>12</v>
      </c>
      <c r="C6098" t="s">
        <v>2637</v>
      </c>
      <c r="D6098">
        <v>-38.6</v>
      </c>
    </row>
    <row r="6099" spans="1:4" x14ac:dyDescent="0.25">
      <c r="A6099" s="4">
        <v>44684</v>
      </c>
      <c r="B6099" t="s">
        <v>12</v>
      </c>
      <c r="C6099" t="s">
        <v>2601</v>
      </c>
      <c r="D6099">
        <v>322.44</v>
      </c>
    </row>
    <row r="6100" spans="1:4" x14ac:dyDescent="0.25">
      <c r="A6100" s="4">
        <v>44684</v>
      </c>
      <c r="B6100" t="s">
        <v>12</v>
      </c>
      <c r="C6100" t="s">
        <v>2025</v>
      </c>
      <c r="D6100">
        <v>-7721.55</v>
      </c>
    </row>
    <row r="6101" spans="1:4" x14ac:dyDescent="0.25">
      <c r="A6101" s="4">
        <v>44684</v>
      </c>
      <c r="B6101" t="s">
        <v>12</v>
      </c>
      <c r="C6101" t="s">
        <v>2654</v>
      </c>
      <c r="D6101">
        <v>32859.839999999997</v>
      </c>
    </row>
    <row r="6102" spans="1:4" x14ac:dyDescent="0.25">
      <c r="A6102" s="4">
        <v>44684</v>
      </c>
      <c r="B6102" t="s">
        <v>12</v>
      </c>
      <c r="C6102" t="s">
        <v>2638</v>
      </c>
      <c r="D6102">
        <v>5765.83</v>
      </c>
    </row>
    <row r="6103" spans="1:4" x14ac:dyDescent="0.25">
      <c r="A6103" s="4">
        <v>44684</v>
      </c>
      <c r="B6103" t="s">
        <v>12</v>
      </c>
      <c r="C6103" t="s">
        <v>2639</v>
      </c>
      <c r="D6103">
        <v>19092.28</v>
      </c>
    </row>
    <row r="6104" spans="1:4" x14ac:dyDescent="0.25">
      <c r="A6104" s="4">
        <v>44684</v>
      </c>
      <c r="B6104" t="s">
        <v>12</v>
      </c>
      <c r="C6104" t="s">
        <v>2640</v>
      </c>
      <c r="D6104">
        <v>18997.02</v>
      </c>
    </row>
    <row r="6105" spans="1:4" x14ac:dyDescent="0.25">
      <c r="A6105" s="4">
        <v>44684</v>
      </c>
      <c r="B6105" t="s">
        <v>12</v>
      </c>
      <c r="C6105" t="s">
        <v>2641</v>
      </c>
      <c r="D6105">
        <v>15377.34</v>
      </c>
    </row>
    <row r="6106" spans="1:4" x14ac:dyDescent="0.25">
      <c r="A6106" s="4">
        <v>44684</v>
      </c>
      <c r="B6106" t="s">
        <v>12</v>
      </c>
      <c r="C6106" t="s">
        <v>2642</v>
      </c>
      <c r="D6106">
        <v>45055.44</v>
      </c>
    </row>
    <row r="6107" spans="1:4" x14ac:dyDescent="0.25">
      <c r="A6107" s="4">
        <v>44684</v>
      </c>
      <c r="B6107" t="s">
        <v>12</v>
      </c>
      <c r="C6107" t="s">
        <v>2643</v>
      </c>
      <c r="D6107">
        <v>40939.760000000002</v>
      </c>
    </row>
    <row r="6108" spans="1:4" x14ac:dyDescent="0.25">
      <c r="A6108" s="4">
        <v>44684</v>
      </c>
      <c r="B6108" t="s">
        <v>12</v>
      </c>
      <c r="C6108" t="s">
        <v>2644</v>
      </c>
      <c r="D6108">
        <v>51217.2</v>
      </c>
    </row>
    <row r="6109" spans="1:4" x14ac:dyDescent="0.25">
      <c r="A6109" s="4">
        <v>44684</v>
      </c>
      <c r="B6109" t="s">
        <v>12</v>
      </c>
      <c r="C6109" t="s">
        <v>2645</v>
      </c>
      <c r="D6109">
        <v>233388.79</v>
      </c>
    </row>
    <row r="6110" spans="1:4" x14ac:dyDescent="0.25">
      <c r="A6110" s="4">
        <v>44684</v>
      </c>
      <c r="B6110" t="s">
        <v>12</v>
      </c>
      <c r="C6110" t="s">
        <v>2646</v>
      </c>
      <c r="D6110">
        <v>31978.799999999999</v>
      </c>
    </row>
    <row r="6111" spans="1:4" x14ac:dyDescent="0.25">
      <c r="A6111" s="4">
        <v>44684</v>
      </c>
      <c r="B6111" t="s">
        <v>12</v>
      </c>
      <c r="C6111" t="s">
        <v>2647</v>
      </c>
      <c r="D6111">
        <v>148518</v>
      </c>
    </row>
    <row r="6112" spans="1:4" x14ac:dyDescent="0.25">
      <c r="A6112" s="4">
        <v>44684</v>
      </c>
      <c r="B6112" t="s">
        <v>12</v>
      </c>
      <c r="C6112" t="s">
        <v>2648</v>
      </c>
      <c r="D6112">
        <v>61962.8</v>
      </c>
    </row>
    <row r="6113" spans="1:4" x14ac:dyDescent="0.25">
      <c r="A6113" s="4">
        <v>44684</v>
      </c>
      <c r="B6113" t="s">
        <v>12</v>
      </c>
      <c r="C6113" t="s">
        <v>2649</v>
      </c>
      <c r="D6113">
        <v>205327.7</v>
      </c>
    </row>
    <row r="6114" spans="1:4" x14ac:dyDescent="0.25">
      <c r="A6114" s="4">
        <v>44684</v>
      </c>
      <c r="B6114" t="s">
        <v>12</v>
      </c>
      <c r="C6114" t="s">
        <v>1688</v>
      </c>
      <c r="D6114">
        <v>-4.91</v>
      </c>
    </row>
    <row r="6115" spans="1:4" x14ac:dyDescent="0.25">
      <c r="A6115" s="4">
        <v>44684</v>
      </c>
      <c r="B6115" t="s">
        <v>12</v>
      </c>
      <c r="C6115" t="s">
        <v>2650</v>
      </c>
      <c r="D6115">
        <v>-109.32</v>
      </c>
    </row>
    <row r="6116" spans="1:4" x14ac:dyDescent="0.25">
      <c r="A6116" s="4">
        <v>44684</v>
      </c>
      <c r="B6116" t="s">
        <v>12</v>
      </c>
      <c r="C6116" t="s">
        <v>2021</v>
      </c>
      <c r="D6116">
        <v>-11.53</v>
      </c>
    </row>
    <row r="6117" spans="1:4" x14ac:dyDescent="0.25">
      <c r="A6117" s="4">
        <v>44684</v>
      </c>
      <c r="B6117" t="s">
        <v>12</v>
      </c>
      <c r="C6117" t="s">
        <v>2651</v>
      </c>
      <c r="D6117">
        <v>-2076.94</v>
      </c>
    </row>
    <row r="6118" spans="1:4" x14ac:dyDescent="0.25">
      <c r="A6118" s="4">
        <v>44684</v>
      </c>
      <c r="B6118" t="s">
        <v>12</v>
      </c>
      <c r="C6118" t="s">
        <v>2652</v>
      </c>
      <c r="D6118">
        <v>-1457.5</v>
      </c>
    </row>
    <row r="6119" spans="1:4" x14ac:dyDescent="0.25">
      <c r="A6119" s="4">
        <v>44684</v>
      </c>
      <c r="B6119" t="s">
        <v>12</v>
      </c>
      <c r="C6119" t="s">
        <v>19</v>
      </c>
      <c r="D6119">
        <v>-153.71</v>
      </c>
    </row>
    <row r="6120" spans="1:4" x14ac:dyDescent="0.25">
      <c r="A6120" s="4">
        <v>44684</v>
      </c>
      <c r="B6120" t="s">
        <v>12</v>
      </c>
      <c r="C6120" t="s">
        <v>20</v>
      </c>
      <c r="D6120">
        <v>-7685.46</v>
      </c>
    </row>
    <row r="6121" spans="1:4" x14ac:dyDescent="0.25">
      <c r="A6121" s="4">
        <v>44684</v>
      </c>
      <c r="B6121" t="s">
        <v>12</v>
      </c>
      <c r="C6121" t="s">
        <v>21</v>
      </c>
      <c r="D6121">
        <v>-219.03</v>
      </c>
    </row>
    <row r="6122" spans="1:4" x14ac:dyDescent="0.25">
      <c r="A6122" s="4">
        <v>44684</v>
      </c>
      <c r="B6122" t="s">
        <v>12</v>
      </c>
      <c r="C6122" t="s">
        <v>2631</v>
      </c>
      <c r="D6122">
        <v>-72874.38</v>
      </c>
    </row>
    <row r="6123" spans="1:4" x14ac:dyDescent="0.25">
      <c r="A6123" s="4">
        <v>44684</v>
      </c>
      <c r="B6123" t="s">
        <v>12</v>
      </c>
      <c r="C6123" t="s">
        <v>2227</v>
      </c>
      <c r="D6123">
        <v>49921.18</v>
      </c>
    </row>
    <row r="6124" spans="1:4" x14ac:dyDescent="0.25">
      <c r="A6124" s="4">
        <v>44685</v>
      </c>
      <c r="B6124" t="s">
        <v>12</v>
      </c>
      <c r="C6124" t="s">
        <v>2653</v>
      </c>
      <c r="D6124">
        <v>0.72</v>
      </c>
    </row>
    <row r="6125" spans="1:4" x14ac:dyDescent="0.25">
      <c r="A6125" s="4">
        <v>44685</v>
      </c>
      <c r="B6125" t="s">
        <v>12</v>
      </c>
      <c r="C6125" t="s">
        <v>2632</v>
      </c>
      <c r="D6125">
        <v>-2136.9899999999998</v>
      </c>
    </row>
    <row r="6126" spans="1:4" x14ac:dyDescent="0.25">
      <c r="A6126" s="4">
        <v>44685</v>
      </c>
      <c r="B6126" t="s">
        <v>12</v>
      </c>
      <c r="C6126" t="s">
        <v>2633</v>
      </c>
      <c r="D6126">
        <v>-80.61</v>
      </c>
    </row>
    <row r="6127" spans="1:4" x14ac:dyDescent="0.25">
      <c r="A6127" s="4">
        <v>44685</v>
      </c>
      <c r="B6127" t="s">
        <v>12</v>
      </c>
      <c r="C6127" t="s">
        <v>2634</v>
      </c>
      <c r="D6127">
        <v>-3.35</v>
      </c>
    </row>
    <row r="6128" spans="1:4" x14ac:dyDescent="0.25">
      <c r="A6128" s="4">
        <v>44685</v>
      </c>
      <c r="B6128" t="s">
        <v>12</v>
      </c>
      <c r="C6128" t="s">
        <v>2635</v>
      </c>
      <c r="D6128">
        <v>-291.41000000000003</v>
      </c>
    </row>
    <row r="6129" spans="1:4" x14ac:dyDescent="0.25">
      <c r="A6129" s="4">
        <v>44685</v>
      </c>
      <c r="B6129" t="s">
        <v>12</v>
      </c>
      <c r="C6129" t="s">
        <v>2636</v>
      </c>
      <c r="D6129">
        <v>-6.35</v>
      </c>
    </row>
    <row r="6130" spans="1:4" x14ac:dyDescent="0.25">
      <c r="A6130" s="4">
        <v>44685</v>
      </c>
      <c r="B6130" t="s">
        <v>12</v>
      </c>
      <c r="C6130" t="s">
        <v>1972</v>
      </c>
      <c r="D6130">
        <v>-6746.22</v>
      </c>
    </row>
    <row r="6131" spans="1:4" x14ac:dyDescent="0.25">
      <c r="A6131" s="4">
        <v>44685</v>
      </c>
      <c r="B6131" t="s">
        <v>12</v>
      </c>
      <c r="C6131" t="s">
        <v>838</v>
      </c>
      <c r="D6131">
        <v>-407.21</v>
      </c>
    </row>
    <row r="6132" spans="1:4" x14ac:dyDescent="0.25">
      <c r="A6132" s="4">
        <v>44685</v>
      </c>
      <c r="B6132" t="s">
        <v>12</v>
      </c>
      <c r="C6132" t="s">
        <v>2637</v>
      </c>
      <c r="D6132">
        <v>-57.9</v>
      </c>
    </row>
    <row r="6133" spans="1:4" x14ac:dyDescent="0.25">
      <c r="A6133" s="4">
        <v>44685</v>
      </c>
      <c r="B6133" t="s">
        <v>12</v>
      </c>
      <c r="C6133" t="s">
        <v>2601</v>
      </c>
      <c r="D6133">
        <v>306.32</v>
      </c>
    </row>
    <row r="6134" spans="1:4" x14ac:dyDescent="0.25">
      <c r="A6134" s="4">
        <v>44685</v>
      </c>
      <c r="B6134" t="s">
        <v>12</v>
      </c>
      <c r="C6134" t="s">
        <v>2655</v>
      </c>
      <c r="D6134">
        <v>13412.13</v>
      </c>
    </row>
    <row r="6135" spans="1:4" x14ac:dyDescent="0.25">
      <c r="A6135" s="4">
        <v>44685</v>
      </c>
      <c r="B6135" t="s">
        <v>12</v>
      </c>
      <c r="C6135" t="s">
        <v>2025</v>
      </c>
      <c r="D6135">
        <v>-4238.8599999999997</v>
      </c>
    </row>
    <row r="6136" spans="1:4" x14ac:dyDescent="0.25">
      <c r="A6136" s="4">
        <v>44685</v>
      </c>
      <c r="B6136" t="s">
        <v>12</v>
      </c>
      <c r="C6136" t="s">
        <v>2654</v>
      </c>
      <c r="D6136">
        <v>32859.839999999997</v>
      </c>
    </row>
    <row r="6137" spans="1:4" x14ac:dyDescent="0.25">
      <c r="A6137" s="4">
        <v>44685</v>
      </c>
      <c r="B6137" t="s">
        <v>12</v>
      </c>
      <c r="C6137" t="s">
        <v>2638</v>
      </c>
      <c r="D6137">
        <v>5765.83</v>
      </c>
    </row>
    <row r="6138" spans="1:4" x14ac:dyDescent="0.25">
      <c r="A6138" s="4">
        <v>44685</v>
      </c>
      <c r="B6138" t="s">
        <v>12</v>
      </c>
      <c r="C6138" t="s">
        <v>2639</v>
      </c>
      <c r="D6138">
        <v>19092.28</v>
      </c>
    </row>
    <row r="6139" spans="1:4" x14ac:dyDescent="0.25">
      <c r="A6139" s="4">
        <v>44685</v>
      </c>
      <c r="B6139" t="s">
        <v>12</v>
      </c>
      <c r="C6139" t="s">
        <v>2640</v>
      </c>
      <c r="D6139">
        <v>18997.02</v>
      </c>
    </row>
    <row r="6140" spans="1:4" x14ac:dyDescent="0.25">
      <c r="A6140" s="4">
        <v>44685</v>
      </c>
      <c r="B6140" t="s">
        <v>12</v>
      </c>
      <c r="C6140" t="s">
        <v>2641</v>
      </c>
      <c r="D6140">
        <v>15377.34</v>
      </c>
    </row>
    <row r="6141" spans="1:4" x14ac:dyDescent="0.25">
      <c r="A6141" s="4">
        <v>44685</v>
      </c>
      <c r="B6141" t="s">
        <v>12</v>
      </c>
      <c r="C6141" t="s">
        <v>2642</v>
      </c>
      <c r="D6141">
        <v>45055.44</v>
      </c>
    </row>
    <row r="6142" spans="1:4" x14ac:dyDescent="0.25">
      <c r="A6142" s="4">
        <v>44685</v>
      </c>
      <c r="B6142" t="s">
        <v>12</v>
      </c>
      <c r="C6142" t="s">
        <v>2643</v>
      </c>
      <c r="D6142">
        <v>40939.760000000002</v>
      </c>
    </row>
    <row r="6143" spans="1:4" x14ac:dyDescent="0.25">
      <c r="A6143" s="4">
        <v>44685</v>
      </c>
      <c r="B6143" t="s">
        <v>12</v>
      </c>
      <c r="C6143" t="s">
        <v>2644</v>
      </c>
      <c r="D6143">
        <v>51217.2</v>
      </c>
    </row>
    <row r="6144" spans="1:4" x14ac:dyDescent="0.25">
      <c r="A6144" s="4">
        <v>44685</v>
      </c>
      <c r="B6144" t="s">
        <v>12</v>
      </c>
      <c r="C6144" t="s">
        <v>2645</v>
      </c>
      <c r="D6144">
        <v>233388.79</v>
      </c>
    </row>
    <row r="6145" spans="1:4" x14ac:dyDescent="0.25">
      <c r="A6145" s="4">
        <v>44685</v>
      </c>
      <c r="B6145" t="s">
        <v>12</v>
      </c>
      <c r="C6145" t="s">
        <v>2646</v>
      </c>
      <c r="D6145">
        <v>31978.799999999999</v>
      </c>
    </row>
    <row r="6146" spans="1:4" x14ac:dyDescent="0.25">
      <c r="A6146" s="4">
        <v>44685</v>
      </c>
      <c r="B6146" t="s">
        <v>12</v>
      </c>
      <c r="C6146" t="s">
        <v>2647</v>
      </c>
      <c r="D6146">
        <v>148518</v>
      </c>
    </row>
    <row r="6147" spans="1:4" x14ac:dyDescent="0.25">
      <c r="A6147" s="4">
        <v>44685</v>
      </c>
      <c r="B6147" t="s">
        <v>12</v>
      </c>
      <c r="C6147" t="s">
        <v>2648</v>
      </c>
      <c r="D6147">
        <v>61962.8</v>
      </c>
    </row>
    <row r="6148" spans="1:4" x14ac:dyDescent="0.25">
      <c r="A6148" s="4">
        <v>44685</v>
      </c>
      <c r="B6148" t="s">
        <v>12</v>
      </c>
      <c r="C6148" t="s">
        <v>2649</v>
      </c>
      <c r="D6148">
        <v>205327.7</v>
      </c>
    </row>
    <row r="6149" spans="1:4" x14ac:dyDescent="0.25">
      <c r="A6149" s="4">
        <v>44685</v>
      </c>
      <c r="B6149" t="s">
        <v>12</v>
      </c>
      <c r="C6149" t="s">
        <v>1688</v>
      </c>
      <c r="D6149">
        <v>-4.91</v>
      </c>
    </row>
    <row r="6150" spans="1:4" x14ac:dyDescent="0.25">
      <c r="A6150" s="4">
        <v>44685</v>
      </c>
      <c r="B6150" t="s">
        <v>12</v>
      </c>
      <c r="C6150" t="s">
        <v>1975</v>
      </c>
      <c r="D6150">
        <v>-13492.44</v>
      </c>
    </row>
    <row r="6151" spans="1:4" x14ac:dyDescent="0.25">
      <c r="A6151" s="4">
        <v>44685</v>
      </c>
      <c r="B6151" t="s">
        <v>12</v>
      </c>
      <c r="C6151" t="s">
        <v>2650</v>
      </c>
      <c r="D6151">
        <v>-109.32</v>
      </c>
    </row>
    <row r="6152" spans="1:4" x14ac:dyDescent="0.25">
      <c r="A6152" s="4">
        <v>44685</v>
      </c>
      <c r="B6152" t="s">
        <v>12</v>
      </c>
      <c r="C6152" t="s">
        <v>2021</v>
      </c>
      <c r="D6152">
        <v>-17.3</v>
      </c>
    </row>
    <row r="6153" spans="1:4" x14ac:dyDescent="0.25">
      <c r="A6153" s="4">
        <v>44685</v>
      </c>
      <c r="B6153" t="s">
        <v>12</v>
      </c>
      <c r="C6153" t="s">
        <v>2651</v>
      </c>
      <c r="D6153">
        <v>-2076.94</v>
      </c>
    </row>
    <row r="6154" spans="1:4" x14ac:dyDescent="0.25">
      <c r="A6154" s="4">
        <v>44685</v>
      </c>
      <c r="B6154" t="s">
        <v>12</v>
      </c>
      <c r="C6154" t="s">
        <v>2652</v>
      </c>
      <c r="D6154">
        <v>-1457.5</v>
      </c>
    </row>
    <row r="6155" spans="1:4" x14ac:dyDescent="0.25">
      <c r="A6155" s="4">
        <v>44685</v>
      </c>
      <c r="B6155" t="s">
        <v>12</v>
      </c>
      <c r="C6155" t="s">
        <v>19</v>
      </c>
      <c r="D6155">
        <v>-230.57</v>
      </c>
    </row>
    <row r="6156" spans="1:4" x14ac:dyDescent="0.25">
      <c r="A6156" s="4">
        <v>44685</v>
      </c>
      <c r="B6156" t="s">
        <v>12</v>
      </c>
      <c r="C6156" t="s">
        <v>20</v>
      </c>
      <c r="D6156">
        <v>-11528.71</v>
      </c>
    </row>
    <row r="6157" spans="1:4" x14ac:dyDescent="0.25">
      <c r="A6157" s="4">
        <v>44685</v>
      </c>
      <c r="B6157" t="s">
        <v>12</v>
      </c>
      <c r="C6157" t="s">
        <v>21</v>
      </c>
      <c r="D6157">
        <v>-328.56</v>
      </c>
    </row>
    <row r="6158" spans="1:4" x14ac:dyDescent="0.25">
      <c r="A6158" s="4">
        <v>44685</v>
      </c>
      <c r="B6158" t="s">
        <v>12</v>
      </c>
      <c r="C6158" t="s">
        <v>2631</v>
      </c>
      <c r="D6158">
        <v>-72874.38</v>
      </c>
    </row>
    <row r="6159" spans="1:4" x14ac:dyDescent="0.25">
      <c r="A6159" s="4">
        <v>44685</v>
      </c>
      <c r="B6159" t="s">
        <v>12</v>
      </c>
      <c r="C6159" t="s">
        <v>2228</v>
      </c>
      <c r="D6159">
        <v>49921.18</v>
      </c>
    </row>
    <row r="6160" spans="1:4" x14ac:dyDescent="0.25">
      <c r="A6160" s="4">
        <v>44686</v>
      </c>
      <c r="B6160" t="s">
        <v>12</v>
      </c>
      <c r="C6160" t="s">
        <v>2656</v>
      </c>
      <c r="D6160">
        <v>0.54</v>
      </c>
    </row>
    <row r="6161" spans="1:4" x14ac:dyDescent="0.25">
      <c r="A6161" s="4">
        <v>44686</v>
      </c>
      <c r="B6161" t="s">
        <v>12</v>
      </c>
      <c r="C6161" t="s">
        <v>2632</v>
      </c>
      <c r="D6161">
        <v>-2136.9899999999998</v>
      </c>
    </row>
    <row r="6162" spans="1:4" x14ac:dyDescent="0.25">
      <c r="A6162" s="4">
        <v>44686</v>
      </c>
      <c r="B6162" t="s">
        <v>12</v>
      </c>
      <c r="C6162" t="s">
        <v>2633</v>
      </c>
      <c r="D6162">
        <v>-80.61</v>
      </c>
    </row>
    <row r="6163" spans="1:4" x14ac:dyDescent="0.25">
      <c r="A6163" s="4">
        <v>44686</v>
      </c>
      <c r="B6163" t="s">
        <v>12</v>
      </c>
      <c r="C6163" t="s">
        <v>2634</v>
      </c>
      <c r="D6163">
        <v>-4.46</v>
      </c>
    </row>
    <row r="6164" spans="1:4" x14ac:dyDescent="0.25">
      <c r="A6164" s="4">
        <v>44686</v>
      </c>
      <c r="B6164" t="s">
        <v>12</v>
      </c>
      <c r="C6164" t="s">
        <v>2635</v>
      </c>
      <c r="D6164">
        <v>-388.54</v>
      </c>
    </row>
    <row r="6165" spans="1:4" x14ac:dyDescent="0.25">
      <c r="A6165" s="4">
        <v>44686</v>
      </c>
      <c r="B6165" t="s">
        <v>12</v>
      </c>
      <c r="C6165" t="s">
        <v>2636</v>
      </c>
      <c r="D6165">
        <v>-8.4600000000000009</v>
      </c>
    </row>
    <row r="6166" spans="1:4" x14ac:dyDescent="0.25">
      <c r="A6166" s="4">
        <v>44686</v>
      </c>
      <c r="B6166" t="s">
        <v>12</v>
      </c>
      <c r="C6166" t="s">
        <v>1972</v>
      </c>
      <c r="D6166">
        <v>-6746.22</v>
      </c>
    </row>
    <row r="6167" spans="1:4" x14ac:dyDescent="0.25">
      <c r="A6167" s="4">
        <v>44686</v>
      </c>
      <c r="B6167" t="s">
        <v>12</v>
      </c>
      <c r="C6167" t="s">
        <v>838</v>
      </c>
      <c r="D6167">
        <v>-407.21</v>
      </c>
    </row>
    <row r="6168" spans="1:4" x14ac:dyDescent="0.25">
      <c r="A6168" s="4">
        <v>44686</v>
      </c>
      <c r="B6168" t="s">
        <v>12</v>
      </c>
      <c r="C6168" t="s">
        <v>2637</v>
      </c>
      <c r="D6168">
        <v>-77.2</v>
      </c>
    </row>
    <row r="6169" spans="1:4" x14ac:dyDescent="0.25">
      <c r="A6169" s="4">
        <v>44686</v>
      </c>
      <c r="B6169" t="s">
        <v>12</v>
      </c>
      <c r="C6169" t="s">
        <v>2601</v>
      </c>
      <c r="D6169">
        <v>290.2</v>
      </c>
    </row>
    <row r="6170" spans="1:4" x14ac:dyDescent="0.25">
      <c r="A6170" s="4">
        <v>44686</v>
      </c>
      <c r="B6170" t="s">
        <v>12</v>
      </c>
      <c r="C6170" t="s">
        <v>2655</v>
      </c>
      <c r="D6170">
        <v>13331.82</v>
      </c>
    </row>
    <row r="6171" spans="1:4" x14ac:dyDescent="0.25">
      <c r="A6171" s="4">
        <v>44686</v>
      </c>
      <c r="B6171" t="s">
        <v>12</v>
      </c>
      <c r="C6171" t="s">
        <v>2025</v>
      </c>
      <c r="D6171">
        <v>-5813.45</v>
      </c>
    </row>
    <row r="6172" spans="1:4" x14ac:dyDescent="0.25">
      <c r="A6172" s="4">
        <v>44686</v>
      </c>
      <c r="B6172" t="s">
        <v>12</v>
      </c>
      <c r="C6172" t="s">
        <v>2654</v>
      </c>
      <c r="D6172">
        <v>32859.839999999997</v>
      </c>
    </row>
    <row r="6173" spans="1:4" x14ac:dyDescent="0.25">
      <c r="A6173" s="4">
        <v>44686</v>
      </c>
      <c r="B6173" t="s">
        <v>12</v>
      </c>
      <c r="C6173" t="s">
        <v>2638</v>
      </c>
      <c r="D6173">
        <v>5765.83</v>
      </c>
    </row>
    <row r="6174" spans="1:4" x14ac:dyDescent="0.25">
      <c r="A6174" s="4">
        <v>44686</v>
      </c>
      <c r="B6174" t="s">
        <v>12</v>
      </c>
      <c r="C6174" t="s">
        <v>2639</v>
      </c>
      <c r="D6174">
        <v>19092.28</v>
      </c>
    </row>
    <row r="6175" spans="1:4" x14ac:dyDescent="0.25">
      <c r="A6175" s="4">
        <v>44686</v>
      </c>
      <c r="B6175" t="s">
        <v>12</v>
      </c>
      <c r="C6175" t="s">
        <v>2640</v>
      </c>
      <c r="D6175">
        <v>18997.02</v>
      </c>
    </row>
    <row r="6176" spans="1:4" x14ac:dyDescent="0.25">
      <c r="A6176" s="4">
        <v>44686</v>
      </c>
      <c r="B6176" t="s">
        <v>12</v>
      </c>
      <c r="C6176" t="s">
        <v>2641</v>
      </c>
      <c r="D6176">
        <v>15377.34</v>
      </c>
    </row>
    <row r="6177" spans="1:4" x14ac:dyDescent="0.25">
      <c r="A6177" s="4">
        <v>44686</v>
      </c>
      <c r="B6177" t="s">
        <v>12</v>
      </c>
      <c r="C6177" t="s">
        <v>2642</v>
      </c>
      <c r="D6177">
        <v>45055.44</v>
      </c>
    </row>
    <row r="6178" spans="1:4" x14ac:dyDescent="0.25">
      <c r="A6178" s="4">
        <v>44686</v>
      </c>
      <c r="B6178" t="s">
        <v>12</v>
      </c>
      <c r="C6178" t="s">
        <v>2643</v>
      </c>
      <c r="D6178">
        <v>40939.760000000002</v>
      </c>
    </row>
    <row r="6179" spans="1:4" x14ac:dyDescent="0.25">
      <c r="A6179" s="4">
        <v>44686</v>
      </c>
      <c r="B6179" t="s">
        <v>12</v>
      </c>
      <c r="C6179" t="s">
        <v>2644</v>
      </c>
      <c r="D6179">
        <v>51217.2</v>
      </c>
    </row>
    <row r="6180" spans="1:4" x14ac:dyDescent="0.25">
      <c r="A6180" s="4">
        <v>44686</v>
      </c>
      <c r="B6180" t="s">
        <v>12</v>
      </c>
      <c r="C6180" t="s">
        <v>2645</v>
      </c>
      <c r="D6180">
        <v>233388.79</v>
      </c>
    </row>
    <row r="6181" spans="1:4" x14ac:dyDescent="0.25">
      <c r="A6181" s="4">
        <v>44686</v>
      </c>
      <c r="B6181" t="s">
        <v>12</v>
      </c>
      <c r="C6181" t="s">
        <v>2646</v>
      </c>
      <c r="D6181">
        <v>31978.799999999999</v>
      </c>
    </row>
    <row r="6182" spans="1:4" x14ac:dyDescent="0.25">
      <c r="A6182" s="4">
        <v>44686</v>
      </c>
      <c r="B6182" t="s">
        <v>12</v>
      </c>
      <c r="C6182" t="s">
        <v>2647</v>
      </c>
      <c r="D6182">
        <v>148518</v>
      </c>
    </row>
    <row r="6183" spans="1:4" x14ac:dyDescent="0.25">
      <c r="A6183" s="4">
        <v>44686</v>
      </c>
      <c r="B6183" t="s">
        <v>12</v>
      </c>
      <c r="C6183" t="s">
        <v>2648</v>
      </c>
      <c r="D6183">
        <v>61962.8</v>
      </c>
    </row>
    <row r="6184" spans="1:4" x14ac:dyDescent="0.25">
      <c r="A6184" s="4">
        <v>44686</v>
      </c>
      <c r="B6184" t="s">
        <v>12</v>
      </c>
      <c r="C6184" t="s">
        <v>2649</v>
      </c>
      <c r="D6184">
        <v>205327.7</v>
      </c>
    </row>
    <row r="6185" spans="1:4" x14ac:dyDescent="0.25">
      <c r="A6185" s="4">
        <v>44686</v>
      </c>
      <c r="B6185" t="s">
        <v>12</v>
      </c>
      <c r="C6185" t="s">
        <v>1688</v>
      </c>
      <c r="D6185">
        <v>-4.91</v>
      </c>
    </row>
    <row r="6186" spans="1:4" x14ac:dyDescent="0.25">
      <c r="A6186" s="4">
        <v>44686</v>
      </c>
      <c r="B6186" t="s">
        <v>12</v>
      </c>
      <c r="C6186" t="s">
        <v>1975</v>
      </c>
      <c r="D6186">
        <v>-13492.44</v>
      </c>
    </row>
    <row r="6187" spans="1:4" x14ac:dyDescent="0.25">
      <c r="A6187" s="4">
        <v>44686</v>
      </c>
      <c r="B6187" t="s">
        <v>12</v>
      </c>
      <c r="C6187" t="s">
        <v>2650</v>
      </c>
      <c r="D6187">
        <v>-109.32</v>
      </c>
    </row>
    <row r="6188" spans="1:4" x14ac:dyDescent="0.25">
      <c r="A6188" s="4">
        <v>44686</v>
      </c>
      <c r="B6188" t="s">
        <v>12</v>
      </c>
      <c r="C6188" t="s">
        <v>2021</v>
      </c>
      <c r="D6188">
        <v>-23.05</v>
      </c>
    </row>
    <row r="6189" spans="1:4" x14ac:dyDescent="0.25">
      <c r="A6189" s="4">
        <v>44686</v>
      </c>
      <c r="B6189" t="s">
        <v>12</v>
      </c>
      <c r="C6189" t="s">
        <v>2651</v>
      </c>
      <c r="D6189">
        <v>-2076.94</v>
      </c>
    </row>
    <row r="6190" spans="1:4" x14ac:dyDescent="0.25">
      <c r="A6190" s="4">
        <v>44686</v>
      </c>
      <c r="B6190" t="s">
        <v>12</v>
      </c>
      <c r="C6190" t="s">
        <v>2652</v>
      </c>
      <c r="D6190">
        <v>-1457.5</v>
      </c>
    </row>
    <row r="6191" spans="1:4" x14ac:dyDescent="0.25">
      <c r="A6191" s="4">
        <v>44686</v>
      </c>
      <c r="B6191" t="s">
        <v>12</v>
      </c>
      <c r="C6191" t="s">
        <v>19</v>
      </c>
      <c r="D6191">
        <v>-307.33</v>
      </c>
    </row>
    <row r="6192" spans="1:4" x14ac:dyDescent="0.25">
      <c r="A6192" s="4">
        <v>44686</v>
      </c>
      <c r="B6192" t="s">
        <v>12</v>
      </c>
      <c r="C6192" t="s">
        <v>20</v>
      </c>
      <c r="D6192">
        <v>-15366.68</v>
      </c>
    </row>
    <row r="6193" spans="1:4" x14ac:dyDescent="0.25">
      <c r="A6193" s="4">
        <v>44686</v>
      </c>
      <c r="B6193" t="s">
        <v>12</v>
      </c>
      <c r="C6193" t="s">
        <v>21</v>
      </c>
      <c r="D6193">
        <v>-437.95</v>
      </c>
    </row>
    <row r="6194" spans="1:4" x14ac:dyDescent="0.25">
      <c r="A6194" s="4">
        <v>44686</v>
      </c>
      <c r="B6194" t="s">
        <v>12</v>
      </c>
      <c r="C6194" t="s">
        <v>2631</v>
      </c>
      <c r="D6194">
        <v>-72874.38</v>
      </c>
    </row>
    <row r="6195" spans="1:4" x14ac:dyDescent="0.25">
      <c r="A6195" s="4">
        <v>44686</v>
      </c>
      <c r="B6195" t="s">
        <v>12</v>
      </c>
      <c r="C6195" t="s">
        <v>2227</v>
      </c>
      <c r="D6195">
        <v>233710.3</v>
      </c>
    </row>
    <row r="6196" spans="1:4" x14ac:dyDescent="0.25">
      <c r="A6196" s="4">
        <v>44687</v>
      </c>
      <c r="B6196" t="s">
        <v>12</v>
      </c>
      <c r="C6196" t="s">
        <v>2656</v>
      </c>
      <c r="D6196">
        <v>0.54</v>
      </c>
    </row>
    <row r="6197" spans="1:4" x14ac:dyDescent="0.25">
      <c r="A6197" s="4">
        <v>44687</v>
      </c>
      <c r="B6197" t="s">
        <v>12</v>
      </c>
      <c r="C6197" t="s">
        <v>2657</v>
      </c>
      <c r="D6197">
        <v>0.56000000000000005</v>
      </c>
    </row>
    <row r="6198" spans="1:4" x14ac:dyDescent="0.25">
      <c r="A6198" s="4">
        <v>44687</v>
      </c>
      <c r="B6198" t="s">
        <v>12</v>
      </c>
      <c r="C6198" t="s">
        <v>2632</v>
      </c>
      <c r="D6198">
        <v>-2136.9899999999998</v>
      </c>
    </row>
    <row r="6199" spans="1:4" x14ac:dyDescent="0.25">
      <c r="A6199" s="4">
        <v>44687</v>
      </c>
      <c r="B6199" t="s">
        <v>12</v>
      </c>
      <c r="C6199" t="s">
        <v>2633</v>
      </c>
      <c r="D6199">
        <v>-80.61</v>
      </c>
    </row>
    <row r="6200" spans="1:4" x14ac:dyDescent="0.25">
      <c r="A6200" s="4">
        <v>44687</v>
      </c>
      <c r="B6200" t="s">
        <v>12</v>
      </c>
      <c r="C6200" t="s">
        <v>2634</v>
      </c>
      <c r="D6200">
        <v>-5.58</v>
      </c>
    </row>
    <row r="6201" spans="1:4" x14ac:dyDescent="0.25">
      <c r="A6201" s="4">
        <v>44687</v>
      </c>
      <c r="B6201" t="s">
        <v>12</v>
      </c>
      <c r="C6201" t="s">
        <v>2635</v>
      </c>
      <c r="D6201">
        <v>-485.68</v>
      </c>
    </row>
    <row r="6202" spans="1:4" x14ac:dyDescent="0.25">
      <c r="A6202" s="4">
        <v>44687</v>
      </c>
      <c r="B6202" t="s">
        <v>12</v>
      </c>
      <c r="C6202" t="s">
        <v>2636</v>
      </c>
      <c r="D6202">
        <v>-10.58</v>
      </c>
    </row>
    <row r="6203" spans="1:4" x14ac:dyDescent="0.25">
      <c r="A6203" s="4">
        <v>44687</v>
      </c>
      <c r="B6203" t="s">
        <v>12</v>
      </c>
      <c r="C6203" t="s">
        <v>1972</v>
      </c>
      <c r="D6203">
        <v>-6746.22</v>
      </c>
    </row>
    <row r="6204" spans="1:4" x14ac:dyDescent="0.25">
      <c r="A6204" s="4">
        <v>44687</v>
      </c>
      <c r="B6204" t="s">
        <v>12</v>
      </c>
      <c r="C6204" t="s">
        <v>838</v>
      </c>
      <c r="D6204">
        <v>-407.21</v>
      </c>
    </row>
    <row r="6205" spans="1:4" x14ac:dyDescent="0.25">
      <c r="A6205" s="4">
        <v>44687</v>
      </c>
      <c r="B6205" t="s">
        <v>12</v>
      </c>
      <c r="C6205" t="s">
        <v>2637</v>
      </c>
      <c r="D6205">
        <v>-96.5</v>
      </c>
    </row>
    <row r="6206" spans="1:4" x14ac:dyDescent="0.25">
      <c r="A6206" s="4">
        <v>44687</v>
      </c>
      <c r="B6206" t="s">
        <v>12</v>
      </c>
      <c r="C6206" t="s">
        <v>2601</v>
      </c>
      <c r="D6206">
        <v>274.07</v>
      </c>
    </row>
    <row r="6207" spans="1:4" x14ac:dyDescent="0.25">
      <c r="A6207" s="4">
        <v>44687</v>
      </c>
      <c r="B6207" t="s">
        <v>12</v>
      </c>
      <c r="C6207" t="s">
        <v>2655</v>
      </c>
      <c r="D6207">
        <v>13251.5</v>
      </c>
    </row>
    <row r="6208" spans="1:4" x14ac:dyDescent="0.25">
      <c r="A6208" s="4">
        <v>44687</v>
      </c>
      <c r="B6208" t="s">
        <v>12</v>
      </c>
      <c r="C6208" t="s">
        <v>2025</v>
      </c>
      <c r="D6208">
        <v>-5931.56</v>
      </c>
    </row>
    <row r="6209" spans="1:4" x14ac:dyDescent="0.25">
      <c r="A6209" s="4">
        <v>44687</v>
      </c>
      <c r="B6209" t="s">
        <v>12</v>
      </c>
      <c r="C6209" t="s">
        <v>2654</v>
      </c>
      <c r="D6209">
        <v>32859.839999999997</v>
      </c>
    </row>
    <row r="6210" spans="1:4" x14ac:dyDescent="0.25">
      <c r="A6210" s="4">
        <v>44687</v>
      </c>
      <c r="B6210" t="s">
        <v>12</v>
      </c>
      <c r="C6210" t="s">
        <v>2638</v>
      </c>
      <c r="D6210">
        <v>5765.83</v>
      </c>
    </row>
    <row r="6211" spans="1:4" x14ac:dyDescent="0.25">
      <c r="A6211" s="4">
        <v>44687</v>
      </c>
      <c r="B6211" t="s">
        <v>12</v>
      </c>
      <c r="C6211" t="s">
        <v>2639</v>
      </c>
      <c r="D6211">
        <v>19092.28</v>
      </c>
    </row>
    <row r="6212" spans="1:4" x14ac:dyDescent="0.25">
      <c r="A6212" s="4">
        <v>44687</v>
      </c>
      <c r="B6212" t="s">
        <v>12</v>
      </c>
      <c r="C6212" t="s">
        <v>2640</v>
      </c>
      <c r="D6212">
        <v>18997.02</v>
      </c>
    </row>
    <row r="6213" spans="1:4" x14ac:dyDescent="0.25">
      <c r="A6213" s="4">
        <v>44687</v>
      </c>
      <c r="B6213" t="s">
        <v>12</v>
      </c>
      <c r="C6213" t="s">
        <v>2641</v>
      </c>
      <c r="D6213">
        <v>15377.34</v>
      </c>
    </row>
    <row r="6214" spans="1:4" x14ac:dyDescent="0.25">
      <c r="A6214" s="4">
        <v>44687</v>
      </c>
      <c r="B6214" t="s">
        <v>12</v>
      </c>
      <c r="C6214" t="s">
        <v>2642</v>
      </c>
      <c r="D6214">
        <v>45055.44</v>
      </c>
    </row>
    <row r="6215" spans="1:4" x14ac:dyDescent="0.25">
      <c r="A6215" s="4">
        <v>44687</v>
      </c>
      <c r="B6215" t="s">
        <v>12</v>
      </c>
      <c r="C6215" t="s">
        <v>2644</v>
      </c>
      <c r="D6215">
        <v>51217.2</v>
      </c>
    </row>
    <row r="6216" spans="1:4" x14ac:dyDescent="0.25">
      <c r="A6216" s="4">
        <v>44687</v>
      </c>
      <c r="B6216" t="s">
        <v>12</v>
      </c>
      <c r="C6216" t="s">
        <v>2645</v>
      </c>
      <c r="D6216">
        <v>233388.79</v>
      </c>
    </row>
    <row r="6217" spans="1:4" x14ac:dyDescent="0.25">
      <c r="A6217" s="4">
        <v>44687</v>
      </c>
      <c r="B6217" t="s">
        <v>12</v>
      </c>
      <c r="C6217" t="s">
        <v>2646</v>
      </c>
      <c r="D6217">
        <v>31978.799999999999</v>
      </c>
    </row>
    <row r="6218" spans="1:4" x14ac:dyDescent="0.25">
      <c r="A6218" s="4">
        <v>44687</v>
      </c>
      <c r="B6218" t="s">
        <v>12</v>
      </c>
      <c r="C6218" t="s">
        <v>2647</v>
      </c>
      <c r="D6218">
        <v>148518</v>
      </c>
    </row>
    <row r="6219" spans="1:4" x14ac:dyDescent="0.25">
      <c r="A6219" s="4">
        <v>44687</v>
      </c>
      <c r="B6219" t="s">
        <v>12</v>
      </c>
      <c r="C6219" t="s">
        <v>2648</v>
      </c>
      <c r="D6219">
        <v>61962.8</v>
      </c>
    </row>
    <row r="6220" spans="1:4" x14ac:dyDescent="0.25">
      <c r="A6220" s="4">
        <v>44687</v>
      </c>
      <c r="B6220" t="s">
        <v>12</v>
      </c>
      <c r="C6220" t="s">
        <v>2649</v>
      </c>
      <c r="D6220">
        <v>205327.7</v>
      </c>
    </row>
    <row r="6221" spans="1:4" x14ac:dyDescent="0.25">
      <c r="A6221" s="4">
        <v>44687</v>
      </c>
      <c r="B6221" t="s">
        <v>12</v>
      </c>
      <c r="C6221" t="s">
        <v>1975</v>
      </c>
      <c r="D6221">
        <v>-13492.44</v>
      </c>
    </row>
    <row r="6222" spans="1:4" x14ac:dyDescent="0.25">
      <c r="A6222" s="4">
        <v>44687</v>
      </c>
      <c r="B6222" t="s">
        <v>12</v>
      </c>
      <c r="C6222" t="s">
        <v>2021</v>
      </c>
      <c r="D6222">
        <v>-28.81</v>
      </c>
    </row>
    <row r="6223" spans="1:4" x14ac:dyDescent="0.25">
      <c r="A6223" s="4">
        <v>44687</v>
      </c>
      <c r="B6223" t="s">
        <v>12</v>
      </c>
      <c r="C6223" t="s">
        <v>19</v>
      </c>
      <c r="D6223">
        <v>-384.06</v>
      </c>
    </row>
    <row r="6224" spans="1:4" x14ac:dyDescent="0.25">
      <c r="A6224" s="4">
        <v>44687</v>
      </c>
      <c r="B6224" t="s">
        <v>12</v>
      </c>
      <c r="C6224" t="s">
        <v>20</v>
      </c>
      <c r="D6224">
        <v>-19203.02</v>
      </c>
    </row>
    <row r="6225" spans="1:4" x14ac:dyDescent="0.25">
      <c r="A6225" s="4">
        <v>44687</v>
      </c>
      <c r="B6225" t="s">
        <v>12</v>
      </c>
      <c r="C6225" t="s">
        <v>21</v>
      </c>
      <c r="D6225">
        <v>-547.28</v>
      </c>
    </row>
    <row r="6226" spans="1:4" x14ac:dyDescent="0.25">
      <c r="A6226" s="4">
        <v>44687</v>
      </c>
      <c r="B6226" t="s">
        <v>12</v>
      </c>
      <c r="C6226" t="s">
        <v>2228</v>
      </c>
      <c r="D6226">
        <v>233710.3</v>
      </c>
    </row>
    <row r="6227" spans="1:4" x14ac:dyDescent="0.25">
      <c r="A6227" s="4">
        <v>44687</v>
      </c>
      <c r="B6227" t="s">
        <v>12</v>
      </c>
      <c r="C6227" t="s">
        <v>2227</v>
      </c>
      <c r="D6227">
        <v>143433.19</v>
      </c>
    </row>
    <row r="6228" spans="1:4" x14ac:dyDescent="0.25">
      <c r="A6228" s="4">
        <v>44690</v>
      </c>
      <c r="B6228" t="s">
        <v>12</v>
      </c>
      <c r="C6228" t="s">
        <v>2657</v>
      </c>
      <c r="D6228">
        <v>0.56000000000000005</v>
      </c>
    </row>
    <row r="6229" spans="1:4" x14ac:dyDescent="0.25">
      <c r="A6229" s="4">
        <v>44690</v>
      </c>
      <c r="B6229" t="s">
        <v>12</v>
      </c>
      <c r="C6229" t="s">
        <v>2632</v>
      </c>
      <c r="D6229">
        <v>-2136.9899999999998</v>
      </c>
    </row>
    <row r="6230" spans="1:4" x14ac:dyDescent="0.25">
      <c r="A6230" s="4">
        <v>44690</v>
      </c>
      <c r="B6230" t="s">
        <v>12</v>
      </c>
      <c r="C6230" t="s">
        <v>2633</v>
      </c>
      <c r="D6230">
        <v>-80.61</v>
      </c>
    </row>
    <row r="6231" spans="1:4" x14ac:dyDescent="0.25">
      <c r="A6231" s="4">
        <v>44690</v>
      </c>
      <c r="B6231" t="s">
        <v>12</v>
      </c>
      <c r="C6231" t="s">
        <v>2634</v>
      </c>
      <c r="D6231">
        <v>-6.7</v>
      </c>
    </row>
    <row r="6232" spans="1:4" x14ac:dyDescent="0.25">
      <c r="A6232" s="4">
        <v>44690</v>
      </c>
      <c r="B6232" t="s">
        <v>12</v>
      </c>
      <c r="C6232" t="s">
        <v>2635</v>
      </c>
      <c r="D6232">
        <v>-582.82000000000005</v>
      </c>
    </row>
    <row r="6233" spans="1:4" x14ac:dyDescent="0.25">
      <c r="A6233" s="4">
        <v>44690</v>
      </c>
      <c r="B6233" t="s">
        <v>12</v>
      </c>
      <c r="C6233" t="s">
        <v>2636</v>
      </c>
      <c r="D6233">
        <v>-12.7</v>
      </c>
    </row>
    <row r="6234" spans="1:4" x14ac:dyDescent="0.25">
      <c r="A6234" s="4">
        <v>44690</v>
      </c>
      <c r="B6234" t="s">
        <v>12</v>
      </c>
      <c r="C6234" t="s">
        <v>1972</v>
      </c>
      <c r="D6234">
        <v>-6746.22</v>
      </c>
    </row>
    <row r="6235" spans="1:4" x14ac:dyDescent="0.25">
      <c r="A6235" s="4">
        <v>44690</v>
      </c>
      <c r="B6235" t="s">
        <v>12</v>
      </c>
      <c r="C6235" t="s">
        <v>838</v>
      </c>
      <c r="D6235">
        <v>-407.21</v>
      </c>
    </row>
    <row r="6236" spans="1:4" x14ac:dyDescent="0.25">
      <c r="A6236" s="4">
        <v>44690</v>
      </c>
      <c r="B6236" t="s">
        <v>12</v>
      </c>
      <c r="C6236" t="s">
        <v>2637</v>
      </c>
      <c r="D6236">
        <v>-115.8</v>
      </c>
    </row>
    <row r="6237" spans="1:4" x14ac:dyDescent="0.25">
      <c r="A6237" s="4">
        <v>44690</v>
      </c>
      <c r="B6237" t="s">
        <v>12</v>
      </c>
      <c r="C6237" t="s">
        <v>2601</v>
      </c>
      <c r="D6237">
        <v>257.95</v>
      </c>
    </row>
    <row r="6238" spans="1:4" x14ac:dyDescent="0.25">
      <c r="A6238" s="4">
        <v>44690</v>
      </c>
      <c r="B6238" t="s">
        <v>12</v>
      </c>
      <c r="C6238" t="s">
        <v>2655</v>
      </c>
      <c r="D6238">
        <v>13171.19</v>
      </c>
    </row>
    <row r="6239" spans="1:4" x14ac:dyDescent="0.25">
      <c r="A6239" s="4">
        <v>44690</v>
      </c>
      <c r="B6239" t="s">
        <v>12</v>
      </c>
      <c r="C6239" t="s">
        <v>2025</v>
      </c>
      <c r="D6239">
        <v>-6095.21</v>
      </c>
    </row>
    <row r="6240" spans="1:4" x14ac:dyDescent="0.25">
      <c r="A6240" s="4">
        <v>44690</v>
      </c>
      <c r="B6240" t="s">
        <v>12</v>
      </c>
      <c r="C6240" t="s">
        <v>2658</v>
      </c>
      <c r="D6240">
        <v>15484.21</v>
      </c>
    </row>
    <row r="6241" spans="1:4" x14ac:dyDescent="0.25">
      <c r="A6241" s="4">
        <v>44690</v>
      </c>
      <c r="B6241" t="s">
        <v>12</v>
      </c>
      <c r="C6241" t="s">
        <v>2638</v>
      </c>
      <c r="D6241">
        <v>5765.83</v>
      </c>
    </row>
    <row r="6242" spans="1:4" x14ac:dyDescent="0.25">
      <c r="A6242" s="4">
        <v>44690</v>
      </c>
      <c r="B6242" t="s">
        <v>12</v>
      </c>
      <c r="C6242" t="s">
        <v>2639</v>
      </c>
      <c r="D6242">
        <v>19092.28</v>
      </c>
    </row>
    <row r="6243" spans="1:4" x14ac:dyDescent="0.25">
      <c r="A6243" s="4">
        <v>44690</v>
      </c>
      <c r="B6243" t="s">
        <v>12</v>
      </c>
      <c r="C6243" t="s">
        <v>2640</v>
      </c>
      <c r="D6243">
        <v>18997.02</v>
      </c>
    </row>
    <row r="6244" spans="1:4" x14ac:dyDescent="0.25">
      <c r="A6244" s="4">
        <v>44690</v>
      </c>
      <c r="B6244" t="s">
        <v>12</v>
      </c>
      <c r="C6244" t="s">
        <v>2641</v>
      </c>
      <c r="D6244">
        <v>15377.34</v>
      </c>
    </row>
    <row r="6245" spans="1:4" x14ac:dyDescent="0.25">
      <c r="A6245" s="4">
        <v>44690</v>
      </c>
      <c r="B6245" t="s">
        <v>12</v>
      </c>
      <c r="C6245" t="s">
        <v>2644</v>
      </c>
      <c r="D6245">
        <v>51217.2</v>
      </c>
    </row>
    <row r="6246" spans="1:4" x14ac:dyDescent="0.25">
      <c r="A6246" s="4">
        <v>44690</v>
      </c>
      <c r="B6246" t="s">
        <v>12</v>
      </c>
      <c r="C6246" t="s">
        <v>2645</v>
      </c>
      <c r="D6246">
        <v>233388.79</v>
      </c>
    </row>
    <row r="6247" spans="1:4" x14ac:dyDescent="0.25">
      <c r="A6247" s="4">
        <v>44690</v>
      </c>
      <c r="B6247" t="s">
        <v>12</v>
      </c>
      <c r="C6247" t="s">
        <v>2659</v>
      </c>
      <c r="D6247">
        <v>74280.800000000003</v>
      </c>
    </row>
    <row r="6248" spans="1:4" x14ac:dyDescent="0.25">
      <c r="A6248" s="4">
        <v>44690</v>
      </c>
      <c r="B6248" t="s">
        <v>12</v>
      </c>
      <c r="C6248" t="s">
        <v>2646</v>
      </c>
      <c r="D6248">
        <v>31978.799999999999</v>
      </c>
    </row>
    <row r="6249" spans="1:4" x14ac:dyDescent="0.25">
      <c r="A6249" s="4">
        <v>44690</v>
      </c>
      <c r="B6249" t="s">
        <v>12</v>
      </c>
      <c r="C6249" t="s">
        <v>2647</v>
      </c>
      <c r="D6249">
        <v>148518</v>
      </c>
    </row>
    <row r="6250" spans="1:4" x14ac:dyDescent="0.25">
      <c r="A6250" s="4">
        <v>44690</v>
      </c>
      <c r="B6250" t="s">
        <v>12</v>
      </c>
      <c r="C6250" t="s">
        <v>2648</v>
      </c>
      <c r="D6250">
        <v>61962.8</v>
      </c>
    </row>
    <row r="6251" spans="1:4" x14ac:dyDescent="0.25">
      <c r="A6251" s="4">
        <v>44690</v>
      </c>
      <c r="B6251" t="s">
        <v>12</v>
      </c>
      <c r="C6251" t="s">
        <v>2649</v>
      </c>
      <c r="D6251">
        <v>205327.7</v>
      </c>
    </row>
    <row r="6252" spans="1:4" x14ac:dyDescent="0.25">
      <c r="A6252" s="4">
        <v>44690</v>
      </c>
      <c r="B6252" t="s">
        <v>12</v>
      </c>
      <c r="C6252" t="s">
        <v>1975</v>
      </c>
      <c r="D6252">
        <v>-13492.44</v>
      </c>
    </row>
    <row r="6253" spans="1:4" x14ac:dyDescent="0.25">
      <c r="A6253" s="4">
        <v>44690</v>
      </c>
      <c r="B6253" t="s">
        <v>12</v>
      </c>
      <c r="C6253" t="s">
        <v>2021</v>
      </c>
      <c r="D6253">
        <v>-34.56</v>
      </c>
    </row>
    <row r="6254" spans="1:4" x14ac:dyDescent="0.25">
      <c r="A6254" s="4">
        <v>44690</v>
      </c>
      <c r="B6254" t="s">
        <v>12</v>
      </c>
      <c r="C6254" t="s">
        <v>19</v>
      </c>
      <c r="D6254">
        <v>-460.71</v>
      </c>
    </row>
    <row r="6255" spans="1:4" x14ac:dyDescent="0.25">
      <c r="A6255" s="4">
        <v>44690</v>
      </c>
      <c r="B6255" t="s">
        <v>12</v>
      </c>
      <c r="C6255" t="s">
        <v>20</v>
      </c>
      <c r="D6255">
        <v>-23035.54</v>
      </c>
    </row>
    <row r="6256" spans="1:4" x14ac:dyDescent="0.25">
      <c r="A6256" s="4">
        <v>44690</v>
      </c>
      <c r="B6256" t="s">
        <v>12</v>
      </c>
      <c r="C6256" t="s">
        <v>21</v>
      </c>
      <c r="D6256">
        <v>-656.51</v>
      </c>
    </row>
    <row r="6257" spans="1:4" x14ac:dyDescent="0.25">
      <c r="A6257" s="4">
        <v>44690</v>
      </c>
      <c r="B6257" t="s">
        <v>12</v>
      </c>
      <c r="C6257" t="s">
        <v>2228</v>
      </c>
      <c r="D6257">
        <v>143433.19</v>
      </c>
    </row>
    <row r="6258" spans="1:4" x14ac:dyDescent="0.25">
      <c r="A6258" s="4">
        <v>44691</v>
      </c>
      <c r="B6258" t="s">
        <v>12</v>
      </c>
      <c r="C6258" t="s">
        <v>2632</v>
      </c>
      <c r="D6258">
        <v>-2136.9899999999998</v>
      </c>
    </row>
    <row r="6259" spans="1:4" x14ac:dyDescent="0.25">
      <c r="A6259" s="4">
        <v>44691</v>
      </c>
      <c r="B6259" t="s">
        <v>12</v>
      </c>
      <c r="C6259" t="s">
        <v>2633</v>
      </c>
      <c r="D6259">
        <v>-80.61</v>
      </c>
    </row>
    <row r="6260" spans="1:4" x14ac:dyDescent="0.25">
      <c r="A6260" s="4">
        <v>44691</v>
      </c>
      <c r="B6260" t="s">
        <v>12</v>
      </c>
      <c r="C6260" t="s">
        <v>2634</v>
      </c>
      <c r="D6260">
        <v>-7.81</v>
      </c>
    </row>
    <row r="6261" spans="1:4" x14ac:dyDescent="0.25">
      <c r="A6261" s="4">
        <v>44691</v>
      </c>
      <c r="B6261" t="s">
        <v>12</v>
      </c>
      <c r="C6261" t="s">
        <v>2635</v>
      </c>
      <c r="D6261">
        <v>-679.95</v>
      </c>
    </row>
    <row r="6262" spans="1:4" x14ac:dyDescent="0.25">
      <c r="A6262" s="4">
        <v>44691</v>
      </c>
      <c r="B6262" t="s">
        <v>12</v>
      </c>
      <c r="C6262" t="s">
        <v>2636</v>
      </c>
      <c r="D6262">
        <v>-14.81</v>
      </c>
    </row>
    <row r="6263" spans="1:4" x14ac:dyDescent="0.25">
      <c r="A6263" s="4">
        <v>44691</v>
      </c>
      <c r="B6263" t="s">
        <v>12</v>
      </c>
      <c r="C6263" t="s">
        <v>838</v>
      </c>
      <c r="D6263">
        <v>-407.21</v>
      </c>
    </row>
    <row r="6264" spans="1:4" x14ac:dyDescent="0.25">
      <c r="A6264" s="4">
        <v>44691</v>
      </c>
      <c r="B6264" t="s">
        <v>12</v>
      </c>
      <c r="C6264" t="s">
        <v>2637</v>
      </c>
      <c r="D6264">
        <v>-135.1</v>
      </c>
    </row>
    <row r="6265" spans="1:4" x14ac:dyDescent="0.25">
      <c r="A6265" s="4">
        <v>44691</v>
      </c>
      <c r="B6265" t="s">
        <v>12</v>
      </c>
      <c r="C6265" t="s">
        <v>2601</v>
      </c>
      <c r="D6265">
        <v>241.83</v>
      </c>
    </row>
    <row r="6266" spans="1:4" x14ac:dyDescent="0.25">
      <c r="A6266" s="4">
        <v>44691</v>
      </c>
      <c r="B6266" t="s">
        <v>12</v>
      </c>
      <c r="C6266" t="s">
        <v>2655</v>
      </c>
      <c r="D6266">
        <v>13090.88</v>
      </c>
    </row>
    <row r="6267" spans="1:4" x14ac:dyDescent="0.25">
      <c r="A6267" s="4">
        <v>44691</v>
      </c>
      <c r="B6267" t="s">
        <v>12</v>
      </c>
      <c r="C6267" t="s">
        <v>2025</v>
      </c>
      <c r="D6267">
        <v>-8041.62</v>
      </c>
    </row>
    <row r="6268" spans="1:4" x14ac:dyDescent="0.25">
      <c r="A6268" s="4">
        <v>44691</v>
      </c>
      <c r="B6268" t="s">
        <v>12</v>
      </c>
      <c r="C6268" t="s">
        <v>2658</v>
      </c>
      <c r="D6268">
        <v>15484.21</v>
      </c>
    </row>
    <row r="6269" spans="1:4" x14ac:dyDescent="0.25">
      <c r="A6269" s="4">
        <v>44691</v>
      </c>
      <c r="B6269" t="s">
        <v>12</v>
      </c>
      <c r="C6269" t="s">
        <v>2638</v>
      </c>
      <c r="D6269">
        <v>5765.83</v>
      </c>
    </row>
    <row r="6270" spans="1:4" x14ac:dyDescent="0.25">
      <c r="A6270" s="4">
        <v>44691</v>
      </c>
      <c r="B6270" t="s">
        <v>12</v>
      </c>
      <c r="C6270" t="s">
        <v>2639</v>
      </c>
      <c r="D6270">
        <v>19092.28</v>
      </c>
    </row>
    <row r="6271" spans="1:4" x14ac:dyDescent="0.25">
      <c r="A6271" s="4">
        <v>44691</v>
      </c>
      <c r="B6271" t="s">
        <v>12</v>
      </c>
      <c r="C6271" t="s">
        <v>2641</v>
      </c>
      <c r="D6271">
        <v>15377.34</v>
      </c>
    </row>
    <row r="6272" spans="1:4" x14ac:dyDescent="0.25">
      <c r="A6272" s="4">
        <v>44691</v>
      </c>
      <c r="B6272" t="s">
        <v>12</v>
      </c>
      <c r="C6272" t="s">
        <v>2644</v>
      </c>
      <c r="D6272">
        <v>51217.2</v>
      </c>
    </row>
    <row r="6273" spans="1:4" x14ac:dyDescent="0.25">
      <c r="A6273" s="4">
        <v>44691</v>
      </c>
      <c r="B6273" t="s">
        <v>12</v>
      </c>
      <c r="C6273" t="s">
        <v>2645</v>
      </c>
      <c r="D6273">
        <v>233388.79</v>
      </c>
    </row>
    <row r="6274" spans="1:4" x14ac:dyDescent="0.25">
      <c r="A6274" s="4">
        <v>44691</v>
      </c>
      <c r="B6274" t="s">
        <v>12</v>
      </c>
      <c r="C6274" t="s">
        <v>2659</v>
      </c>
      <c r="D6274">
        <v>74280.800000000003</v>
      </c>
    </row>
    <row r="6275" spans="1:4" x14ac:dyDescent="0.25">
      <c r="A6275" s="4">
        <v>44691</v>
      </c>
      <c r="B6275" t="s">
        <v>12</v>
      </c>
      <c r="C6275" t="s">
        <v>2646</v>
      </c>
      <c r="D6275">
        <v>31978.799999999999</v>
      </c>
    </row>
    <row r="6276" spans="1:4" x14ac:dyDescent="0.25">
      <c r="A6276" s="4">
        <v>44691</v>
      </c>
      <c r="B6276" t="s">
        <v>12</v>
      </c>
      <c r="C6276" t="s">
        <v>2647</v>
      </c>
      <c r="D6276">
        <v>148518</v>
      </c>
    </row>
    <row r="6277" spans="1:4" x14ac:dyDescent="0.25">
      <c r="A6277" s="4">
        <v>44691</v>
      </c>
      <c r="B6277" t="s">
        <v>12</v>
      </c>
      <c r="C6277" t="s">
        <v>2660</v>
      </c>
      <c r="D6277">
        <v>180949.5</v>
      </c>
    </row>
    <row r="6278" spans="1:4" x14ac:dyDescent="0.25">
      <c r="A6278" s="4">
        <v>44691</v>
      </c>
      <c r="B6278" t="s">
        <v>12</v>
      </c>
      <c r="C6278" t="s">
        <v>2648</v>
      </c>
      <c r="D6278">
        <v>61962.8</v>
      </c>
    </row>
    <row r="6279" spans="1:4" x14ac:dyDescent="0.25">
      <c r="A6279" s="4">
        <v>44691</v>
      </c>
      <c r="B6279" t="s">
        <v>12</v>
      </c>
      <c r="C6279" t="s">
        <v>2649</v>
      </c>
      <c r="D6279">
        <v>205327.7</v>
      </c>
    </row>
    <row r="6280" spans="1:4" x14ac:dyDescent="0.25">
      <c r="A6280" s="4">
        <v>44691</v>
      </c>
      <c r="B6280" t="s">
        <v>12</v>
      </c>
      <c r="C6280" t="s">
        <v>2021</v>
      </c>
      <c r="D6280">
        <v>-40.29</v>
      </c>
    </row>
    <row r="6281" spans="1:4" x14ac:dyDescent="0.25">
      <c r="A6281" s="4">
        <v>44691</v>
      </c>
      <c r="B6281" t="s">
        <v>12</v>
      </c>
      <c r="C6281" t="s">
        <v>19</v>
      </c>
      <c r="D6281">
        <v>-537.11</v>
      </c>
    </row>
    <row r="6282" spans="1:4" x14ac:dyDescent="0.25">
      <c r="A6282" s="4">
        <v>44691</v>
      </c>
      <c r="B6282" t="s">
        <v>12</v>
      </c>
      <c r="C6282" t="s">
        <v>20</v>
      </c>
      <c r="D6282">
        <v>-26855.56</v>
      </c>
    </row>
    <row r="6283" spans="1:4" x14ac:dyDescent="0.25">
      <c r="A6283" s="4">
        <v>44691</v>
      </c>
      <c r="B6283" t="s">
        <v>12</v>
      </c>
      <c r="C6283" t="s">
        <v>21</v>
      </c>
      <c r="D6283">
        <v>-765.38</v>
      </c>
    </row>
    <row r="6284" spans="1:4" x14ac:dyDescent="0.25">
      <c r="A6284" s="4">
        <v>44692</v>
      </c>
      <c r="B6284" t="s">
        <v>12</v>
      </c>
      <c r="C6284" t="s">
        <v>2632</v>
      </c>
      <c r="D6284">
        <v>-2136.9899999999998</v>
      </c>
    </row>
    <row r="6285" spans="1:4" x14ac:dyDescent="0.25">
      <c r="A6285" s="4">
        <v>44692</v>
      </c>
      <c r="B6285" t="s">
        <v>12</v>
      </c>
      <c r="C6285" t="s">
        <v>2633</v>
      </c>
      <c r="D6285">
        <v>-80.61</v>
      </c>
    </row>
    <row r="6286" spans="1:4" x14ac:dyDescent="0.25">
      <c r="A6286" s="4">
        <v>44692</v>
      </c>
      <c r="B6286" t="s">
        <v>12</v>
      </c>
      <c r="C6286" t="s">
        <v>2634</v>
      </c>
      <c r="D6286">
        <v>-8.93</v>
      </c>
    </row>
    <row r="6287" spans="1:4" x14ac:dyDescent="0.25">
      <c r="A6287" s="4">
        <v>44692</v>
      </c>
      <c r="B6287" t="s">
        <v>12</v>
      </c>
      <c r="C6287" t="s">
        <v>2635</v>
      </c>
      <c r="D6287">
        <v>-777.09</v>
      </c>
    </row>
    <row r="6288" spans="1:4" x14ac:dyDescent="0.25">
      <c r="A6288" s="4">
        <v>44692</v>
      </c>
      <c r="B6288" t="s">
        <v>12</v>
      </c>
      <c r="C6288" t="s">
        <v>2636</v>
      </c>
      <c r="D6288">
        <v>-16.93</v>
      </c>
    </row>
    <row r="6289" spans="1:4" x14ac:dyDescent="0.25">
      <c r="A6289" s="4">
        <v>44692</v>
      </c>
      <c r="B6289" t="s">
        <v>12</v>
      </c>
      <c r="C6289" t="s">
        <v>838</v>
      </c>
      <c r="D6289">
        <v>-407.21</v>
      </c>
    </row>
    <row r="6290" spans="1:4" x14ac:dyDescent="0.25">
      <c r="A6290" s="4">
        <v>44692</v>
      </c>
      <c r="B6290" t="s">
        <v>12</v>
      </c>
      <c r="C6290" t="s">
        <v>2637</v>
      </c>
      <c r="D6290">
        <v>-154.4</v>
      </c>
    </row>
    <row r="6291" spans="1:4" x14ac:dyDescent="0.25">
      <c r="A6291" s="4">
        <v>44692</v>
      </c>
      <c r="B6291" t="s">
        <v>12</v>
      </c>
      <c r="C6291" t="s">
        <v>2601</v>
      </c>
      <c r="D6291">
        <v>225.71</v>
      </c>
    </row>
    <row r="6292" spans="1:4" x14ac:dyDescent="0.25">
      <c r="A6292" s="4">
        <v>44692</v>
      </c>
      <c r="B6292" t="s">
        <v>12</v>
      </c>
      <c r="C6292" t="s">
        <v>2655</v>
      </c>
      <c r="D6292">
        <v>13010.57</v>
      </c>
    </row>
    <row r="6293" spans="1:4" x14ac:dyDescent="0.25">
      <c r="A6293" s="4">
        <v>44692</v>
      </c>
      <c r="B6293" t="s">
        <v>12</v>
      </c>
      <c r="C6293" t="s">
        <v>2025</v>
      </c>
      <c r="D6293">
        <v>-6172.91</v>
      </c>
    </row>
    <row r="6294" spans="1:4" x14ac:dyDescent="0.25">
      <c r="A6294" s="4">
        <v>44692</v>
      </c>
      <c r="B6294" t="s">
        <v>12</v>
      </c>
      <c r="C6294" t="s">
        <v>2658</v>
      </c>
      <c r="D6294">
        <v>15484.21</v>
      </c>
    </row>
    <row r="6295" spans="1:4" x14ac:dyDescent="0.25">
      <c r="A6295" s="4">
        <v>44692</v>
      </c>
      <c r="B6295" t="s">
        <v>12</v>
      </c>
      <c r="C6295" t="s">
        <v>2638</v>
      </c>
      <c r="D6295">
        <v>5765.83</v>
      </c>
    </row>
    <row r="6296" spans="1:4" x14ac:dyDescent="0.25">
      <c r="A6296" s="4">
        <v>44692</v>
      </c>
      <c r="B6296" t="s">
        <v>12</v>
      </c>
      <c r="C6296" t="s">
        <v>2661</v>
      </c>
      <c r="D6296">
        <v>31146.6</v>
      </c>
    </row>
    <row r="6297" spans="1:4" x14ac:dyDescent="0.25">
      <c r="A6297" s="4">
        <v>44692</v>
      </c>
      <c r="B6297" t="s">
        <v>12</v>
      </c>
      <c r="C6297" t="s">
        <v>2639</v>
      </c>
      <c r="D6297">
        <v>19092.28</v>
      </c>
    </row>
    <row r="6298" spans="1:4" x14ac:dyDescent="0.25">
      <c r="A6298" s="4">
        <v>44692</v>
      </c>
      <c r="B6298" t="s">
        <v>12</v>
      </c>
      <c r="C6298" t="s">
        <v>2641</v>
      </c>
      <c r="D6298">
        <v>15377.34</v>
      </c>
    </row>
    <row r="6299" spans="1:4" x14ac:dyDescent="0.25">
      <c r="A6299" s="4">
        <v>44692</v>
      </c>
      <c r="B6299" t="s">
        <v>12</v>
      </c>
      <c r="C6299" t="s">
        <v>2644</v>
      </c>
      <c r="D6299">
        <v>51217.2</v>
      </c>
    </row>
    <row r="6300" spans="1:4" x14ac:dyDescent="0.25">
      <c r="A6300" s="4">
        <v>44692</v>
      </c>
      <c r="B6300" t="s">
        <v>12</v>
      </c>
      <c r="C6300" t="s">
        <v>2645</v>
      </c>
      <c r="D6300">
        <v>233388.79</v>
      </c>
    </row>
    <row r="6301" spans="1:4" x14ac:dyDescent="0.25">
      <c r="A6301" s="4">
        <v>44692</v>
      </c>
      <c r="B6301" t="s">
        <v>12</v>
      </c>
      <c r="C6301" t="s">
        <v>2659</v>
      </c>
      <c r="D6301">
        <v>74280.800000000003</v>
      </c>
    </row>
    <row r="6302" spans="1:4" x14ac:dyDescent="0.25">
      <c r="A6302" s="4">
        <v>44692</v>
      </c>
      <c r="B6302" t="s">
        <v>12</v>
      </c>
      <c r="C6302" t="s">
        <v>2646</v>
      </c>
      <c r="D6302">
        <v>31978.799999999999</v>
      </c>
    </row>
    <row r="6303" spans="1:4" x14ac:dyDescent="0.25">
      <c r="A6303" s="4">
        <v>44692</v>
      </c>
      <c r="B6303" t="s">
        <v>12</v>
      </c>
      <c r="C6303" t="s">
        <v>2647</v>
      </c>
      <c r="D6303">
        <v>148518</v>
      </c>
    </row>
    <row r="6304" spans="1:4" x14ac:dyDescent="0.25">
      <c r="A6304" s="4">
        <v>44692</v>
      </c>
      <c r="B6304" t="s">
        <v>12</v>
      </c>
      <c r="C6304" t="s">
        <v>2660</v>
      </c>
      <c r="D6304">
        <v>180949.5</v>
      </c>
    </row>
    <row r="6305" spans="1:4" x14ac:dyDescent="0.25">
      <c r="A6305" s="4">
        <v>44692</v>
      </c>
      <c r="B6305" t="s">
        <v>12</v>
      </c>
      <c r="C6305" t="s">
        <v>2648</v>
      </c>
      <c r="D6305">
        <v>61962.8</v>
      </c>
    </row>
    <row r="6306" spans="1:4" x14ac:dyDescent="0.25">
      <c r="A6306" s="4">
        <v>44692</v>
      </c>
      <c r="B6306" t="s">
        <v>12</v>
      </c>
      <c r="C6306" t="s">
        <v>2649</v>
      </c>
      <c r="D6306">
        <v>205327.7</v>
      </c>
    </row>
    <row r="6307" spans="1:4" x14ac:dyDescent="0.25">
      <c r="A6307" s="4">
        <v>44692</v>
      </c>
      <c r="B6307" t="s">
        <v>12</v>
      </c>
      <c r="C6307" t="s">
        <v>2021</v>
      </c>
      <c r="D6307">
        <v>-46.03</v>
      </c>
    </row>
    <row r="6308" spans="1:4" x14ac:dyDescent="0.25">
      <c r="A6308" s="4">
        <v>44692</v>
      </c>
      <c r="B6308" t="s">
        <v>12</v>
      </c>
      <c r="C6308" t="s">
        <v>19</v>
      </c>
      <c r="D6308">
        <v>-613.61</v>
      </c>
    </row>
    <row r="6309" spans="1:4" x14ac:dyDescent="0.25">
      <c r="A6309" s="4">
        <v>44692</v>
      </c>
      <c r="B6309" t="s">
        <v>12</v>
      </c>
      <c r="C6309" t="s">
        <v>20</v>
      </c>
      <c r="D6309">
        <v>-30680.5</v>
      </c>
    </row>
    <row r="6310" spans="1:4" x14ac:dyDescent="0.25">
      <c r="A6310" s="4">
        <v>44692</v>
      </c>
      <c r="B6310" t="s">
        <v>12</v>
      </c>
      <c r="C6310" t="s">
        <v>21</v>
      </c>
      <c r="D6310">
        <v>-874.39</v>
      </c>
    </row>
    <row r="6311" spans="1:4" x14ac:dyDescent="0.25">
      <c r="A6311" s="4">
        <v>44693</v>
      </c>
      <c r="B6311" t="s">
        <v>12</v>
      </c>
      <c r="C6311" t="s">
        <v>2632</v>
      </c>
      <c r="D6311">
        <v>-2136.9899999999998</v>
      </c>
    </row>
    <row r="6312" spans="1:4" x14ac:dyDescent="0.25">
      <c r="A6312" s="4">
        <v>44693</v>
      </c>
      <c r="B6312" t="s">
        <v>12</v>
      </c>
      <c r="C6312" t="s">
        <v>2633</v>
      </c>
      <c r="D6312">
        <v>-80.61</v>
      </c>
    </row>
    <row r="6313" spans="1:4" x14ac:dyDescent="0.25">
      <c r="A6313" s="4">
        <v>44693</v>
      </c>
      <c r="B6313" t="s">
        <v>12</v>
      </c>
      <c r="C6313" t="s">
        <v>2634</v>
      </c>
      <c r="D6313">
        <v>-10.039999999999999</v>
      </c>
    </row>
    <row r="6314" spans="1:4" x14ac:dyDescent="0.25">
      <c r="A6314" s="4">
        <v>44693</v>
      </c>
      <c r="B6314" t="s">
        <v>12</v>
      </c>
      <c r="C6314" t="s">
        <v>2635</v>
      </c>
      <c r="D6314">
        <v>-874.22</v>
      </c>
    </row>
    <row r="6315" spans="1:4" x14ac:dyDescent="0.25">
      <c r="A6315" s="4">
        <v>44693</v>
      </c>
      <c r="B6315" t="s">
        <v>12</v>
      </c>
      <c r="C6315" t="s">
        <v>2636</v>
      </c>
      <c r="D6315">
        <v>-19.04</v>
      </c>
    </row>
    <row r="6316" spans="1:4" x14ac:dyDescent="0.25">
      <c r="A6316" s="4">
        <v>44693</v>
      </c>
      <c r="B6316" t="s">
        <v>12</v>
      </c>
      <c r="C6316" t="s">
        <v>838</v>
      </c>
      <c r="D6316">
        <v>-407.21</v>
      </c>
    </row>
    <row r="6317" spans="1:4" x14ac:dyDescent="0.25">
      <c r="A6317" s="4">
        <v>44693</v>
      </c>
      <c r="B6317" t="s">
        <v>12</v>
      </c>
      <c r="C6317" t="s">
        <v>2637</v>
      </c>
      <c r="D6317">
        <v>-173.7</v>
      </c>
    </row>
    <row r="6318" spans="1:4" x14ac:dyDescent="0.25">
      <c r="A6318" s="4">
        <v>44693</v>
      </c>
      <c r="B6318" t="s">
        <v>12</v>
      </c>
      <c r="C6318" t="s">
        <v>2601</v>
      </c>
      <c r="D6318">
        <v>209.59</v>
      </c>
    </row>
    <row r="6319" spans="1:4" x14ac:dyDescent="0.25">
      <c r="A6319" s="4">
        <v>44693</v>
      </c>
      <c r="B6319" t="s">
        <v>12</v>
      </c>
      <c r="C6319" t="s">
        <v>2655</v>
      </c>
      <c r="D6319">
        <v>12930.26</v>
      </c>
    </row>
    <row r="6320" spans="1:4" x14ac:dyDescent="0.25">
      <c r="A6320" s="4">
        <v>44693</v>
      </c>
      <c r="B6320" t="s">
        <v>12</v>
      </c>
      <c r="C6320" t="s">
        <v>2025</v>
      </c>
      <c r="D6320">
        <v>-10128.91</v>
      </c>
    </row>
    <row r="6321" spans="1:4" x14ac:dyDescent="0.25">
      <c r="A6321" s="4">
        <v>44693</v>
      </c>
      <c r="B6321" t="s">
        <v>12</v>
      </c>
      <c r="C6321" t="s">
        <v>2658</v>
      </c>
      <c r="D6321">
        <v>15484.21</v>
      </c>
    </row>
    <row r="6322" spans="1:4" x14ac:dyDescent="0.25">
      <c r="A6322" s="4">
        <v>44693</v>
      </c>
      <c r="B6322" t="s">
        <v>12</v>
      </c>
      <c r="C6322" t="s">
        <v>2638</v>
      </c>
      <c r="D6322">
        <v>5765.83</v>
      </c>
    </row>
    <row r="6323" spans="1:4" x14ac:dyDescent="0.25">
      <c r="A6323" s="4">
        <v>44693</v>
      </c>
      <c r="B6323" t="s">
        <v>12</v>
      </c>
      <c r="C6323" t="s">
        <v>2661</v>
      </c>
      <c r="D6323">
        <v>31146.6</v>
      </c>
    </row>
    <row r="6324" spans="1:4" x14ac:dyDescent="0.25">
      <c r="A6324" s="4">
        <v>44693</v>
      </c>
      <c r="B6324" t="s">
        <v>12</v>
      </c>
      <c r="C6324" t="s">
        <v>2639</v>
      </c>
      <c r="D6324">
        <v>19092.28</v>
      </c>
    </row>
    <row r="6325" spans="1:4" x14ac:dyDescent="0.25">
      <c r="A6325" s="4">
        <v>44693</v>
      </c>
      <c r="B6325" t="s">
        <v>12</v>
      </c>
      <c r="C6325" t="s">
        <v>2641</v>
      </c>
      <c r="D6325">
        <v>15377.34</v>
      </c>
    </row>
    <row r="6326" spans="1:4" x14ac:dyDescent="0.25">
      <c r="A6326" s="4">
        <v>44693</v>
      </c>
      <c r="B6326" t="s">
        <v>12</v>
      </c>
      <c r="C6326" t="s">
        <v>2644</v>
      </c>
      <c r="D6326">
        <v>51217.2</v>
      </c>
    </row>
    <row r="6327" spans="1:4" x14ac:dyDescent="0.25">
      <c r="A6327" s="4">
        <v>44693</v>
      </c>
      <c r="B6327" t="s">
        <v>12</v>
      </c>
      <c r="C6327" t="s">
        <v>2662</v>
      </c>
      <c r="D6327">
        <v>137842.56</v>
      </c>
    </row>
    <row r="6328" spans="1:4" x14ac:dyDescent="0.25">
      <c r="A6328" s="4">
        <v>44693</v>
      </c>
      <c r="B6328" t="s">
        <v>12</v>
      </c>
      <c r="C6328" t="s">
        <v>2659</v>
      </c>
      <c r="D6328">
        <v>74280.800000000003</v>
      </c>
    </row>
    <row r="6329" spans="1:4" x14ac:dyDescent="0.25">
      <c r="A6329" s="4">
        <v>44693</v>
      </c>
      <c r="B6329" t="s">
        <v>12</v>
      </c>
      <c r="C6329" t="s">
        <v>2646</v>
      </c>
      <c r="D6329">
        <v>31978.799999999999</v>
      </c>
    </row>
    <row r="6330" spans="1:4" x14ac:dyDescent="0.25">
      <c r="A6330" s="4">
        <v>44693</v>
      </c>
      <c r="B6330" t="s">
        <v>12</v>
      </c>
      <c r="C6330" t="s">
        <v>2647</v>
      </c>
      <c r="D6330">
        <v>148518</v>
      </c>
    </row>
    <row r="6331" spans="1:4" x14ac:dyDescent="0.25">
      <c r="A6331" s="4">
        <v>44693</v>
      </c>
      <c r="B6331" t="s">
        <v>12</v>
      </c>
      <c r="C6331" t="s">
        <v>2660</v>
      </c>
      <c r="D6331">
        <v>180949.5</v>
      </c>
    </row>
    <row r="6332" spans="1:4" x14ac:dyDescent="0.25">
      <c r="A6332" s="4">
        <v>44693</v>
      </c>
      <c r="B6332" t="s">
        <v>12</v>
      </c>
      <c r="C6332" t="s">
        <v>2021</v>
      </c>
      <c r="D6332">
        <v>-51.74</v>
      </c>
    </row>
    <row r="6333" spans="1:4" x14ac:dyDescent="0.25">
      <c r="A6333" s="4">
        <v>44693</v>
      </c>
      <c r="B6333" t="s">
        <v>12</v>
      </c>
      <c r="C6333" t="s">
        <v>19</v>
      </c>
      <c r="D6333">
        <v>-689.85</v>
      </c>
    </row>
    <row r="6334" spans="1:4" x14ac:dyDescent="0.25">
      <c r="A6334" s="4">
        <v>44693</v>
      </c>
      <c r="B6334" t="s">
        <v>12</v>
      </c>
      <c r="C6334" t="s">
        <v>20</v>
      </c>
      <c r="D6334">
        <v>-34492.67</v>
      </c>
    </row>
    <row r="6335" spans="1:4" x14ac:dyDescent="0.25">
      <c r="A6335" s="4">
        <v>44693</v>
      </c>
      <c r="B6335" t="s">
        <v>12</v>
      </c>
      <c r="C6335" t="s">
        <v>21</v>
      </c>
      <c r="D6335">
        <v>-983.05</v>
      </c>
    </row>
    <row r="6336" spans="1:4" x14ac:dyDescent="0.25">
      <c r="A6336" s="4">
        <v>44694</v>
      </c>
      <c r="B6336" t="s">
        <v>12</v>
      </c>
      <c r="C6336" t="s">
        <v>2632</v>
      </c>
      <c r="D6336">
        <v>-2136.9899999999998</v>
      </c>
    </row>
    <row r="6337" spans="1:4" x14ac:dyDescent="0.25">
      <c r="A6337" s="4">
        <v>44694</v>
      </c>
      <c r="B6337" t="s">
        <v>12</v>
      </c>
      <c r="C6337" t="s">
        <v>2633</v>
      </c>
      <c r="D6337">
        <v>-80.61</v>
      </c>
    </row>
    <row r="6338" spans="1:4" x14ac:dyDescent="0.25">
      <c r="A6338" s="4">
        <v>44694</v>
      </c>
      <c r="B6338" t="s">
        <v>12</v>
      </c>
      <c r="C6338" t="s">
        <v>2634</v>
      </c>
      <c r="D6338">
        <v>-11.16</v>
      </c>
    </row>
    <row r="6339" spans="1:4" x14ac:dyDescent="0.25">
      <c r="A6339" s="4">
        <v>44694</v>
      </c>
      <c r="B6339" t="s">
        <v>12</v>
      </c>
      <c r="C6339" t="s">
        <v>2635</v>
      </c>
      <c r="D6339">
        <v>-971.36</v>
      </c>
    </row>
    <row r="6340" spans="1:4" x14ac:dyDescent="0.25">
      <c r="A6340" s="4">
        <v>44694</v>
      </c>
      <c r="B6340" t="s">
        <v>12</v>
      </c>
      <c r="C6340" t="s">
        <v>2636</v>
      </c>
      <c r="D6340">
        <v>-21.16</v>
      </c>
    </row>
    <row r="6341" spans="1:4" x14ac:dyDescent="0.25">
      <c r="A6341" s="4">
        <v>44694</v>
      </c>
      <c r="B6341" t="s">
        <v>12</v>
      </c>
      <c r="C6341" t="s">
        <v>838</v>
      </c>
      <c r="D6341">
        <v>-407.21</v>
      </c>
    </row>
    <row r="6342" spans="1:4" x14ac:dyDescent="0.25">
      <c r="A6342" s="4">
        <v>44694</v>
      </c>
      <c r="B6342" t="s">
        <v>12</v>
      </c>
      <c r="C6342" t="s">
        <v>2637</v>
      </c>
      <c r="D6342">
        <v>-193</v>
      </c>
    </row>
    <row r="6343" spans="1:4" x14ac:dyDescent="0.25">
      <c r="A6343" s="4">
        <v>44694</v>
      </c>
      <c r="B6343" t="s">
        <v>12</v>
      </c>
      <c r="C6343" t="s">
        <v>2601</v>
      </c>
      <c r="D6343">
        <v>193.46</v>
      </c>
    </row>
    <row r="6344" spans="1:4" x14ac:dyDescent="0.25">
      <c r="A6344" s="4">
        <v>44694</v>
      </c>
      <c r="B6344" t="s">
        <v>12</v>
      </c>
      <c r="C6344" t="s">
        <v>2655</v>
      </c>
      <c r="D6344">
        <v>12849.94</v>
      </c>
    </row>
    <row r="6345" spans="1:4" x14ac:dyDescent="0.25">
      <c r="A6345" s="4">
        <v>44694</v>
      </c>
      <c r="B6345" t="s">
        <v>12</v>
      </c>
      <c r="C6345" t="s">
        <v>2025</v>
      </c>
      <c r="D6345">
        <v>-6896.23</v>
      </c>
    </row>
    <row r="6346" spans="1:4" x14ac:dyDescent="0.25">
      <c r="A6346" s="4">
        <v>44694</v>
      </c>
      <c r="B6346" t="s">
        <v>12</v>
      </c>
      <c r="C6346" t="s">
        <v>2638</v>
      </c>
      <c r="D6346">
        <v>5765.83</v>
      </c>
    </row>
    <row r="6347" spans="1:4" x14ac:dyDescent="0.25">
      <c r="A6347" s="4">
        <v>44694</v>
      </c>
      <c r="B6347" t="s">
        <v>12</v>
      </c>
      <c r="C6347" t="s">
        <v>2661</v>
      </c>
      <c r="D6347">
        <v>31146.6</v>
      </c>
    </row>
    <row r="6348" spans="1:4" x14ac:dyDescent="0.25">
      <c r="A6348" s="4">
        <v>44694</v>
      </c>
      <c r="B6348" t="s">
        <v>12</v>
      </c>
      <c r="C6348" t="s">
        <v>2662</v>
      </c>
      <c r="D6348">
        <v>137842.56</v>
      </c>
    </row>
    <row r="6349" spans="1:4" x14ac:dyDescent="0.25">
      <c r="A6349" s="4">
        <v>44694</v>
      </c>
      <c r="B6349" t="s">
        <v>12</v>
      </c>
      <c r="C6349" t="s">
        <v>2660</v>
      </c>
      <c r="D6349">
        <v>180949.5</v>
      </c>
    </row>
    <row r="6350" spans="1:4" x14ac:dyDescent="0.25">
      <c r="A6350" s="4">
        <v>44694</v>
      </c>
      <c r="B6350" t="s">
        <v>12</v>
      </c>
      <c r="C6350" t="s">
        <v>2021</v>
      </c>
      <c r="D6350">
        <v>-57.47</v>
      </c>
    </row>
    <row r="6351" spans="1:4" x14ac:dyDescent="0.25">
      <c r="A6351" s="4">
        <v>44694</v>
      </c>
      <c r="B6351" t="s">
        <v>12</v>
      </c>
      <c r="C6351" t="s">
        <v>19</v>
      </c>
      <c r="D6351">
        <v>-766.17</v>
      </c>
    </row>
    <row r="6352" spans="1:4" x14ac:dyDescent="0.25">
      <c r="A6352" s="4">
        <v>44694</v>
      </c>
      <c r="B6352" t="s">
        <v>12</v>
      </c>
      <c r="C6352" t="s">
        <v>20</v>
      </c>
      <c r="D6352">
        <v>-38308.449999999997</v>
      </c>
    </row>
    <row r="6353" spans="1:4" x14ac:dyDescent="0.25">
      <c r="A6353" s="4">
        <v>44694</v>
      </c>
      <c r="B6353" t="s">
        <v>12</v>
      </c>
      <c r="C6353" t="s">
        <v>21</v>
      </c>
      <c r="D6353">
        <v>-1091.79</v>
      </c>
    </row>
    <row r="6354" spans="1:4" x14ac:dyDescent="0.25">
      <c r="A6354" s="4">
        <v>44697</v>
      </c>
      <c r="B6354" t="s">
        <v>12</v>
      </c>
      <c r="C6354" t="s">
        <v>2632</v>
      </c>
      <c r="D6354">
        <v>-2136.9899999999998</v>
      </c>
    </row>
    <row r="6355" spans="1:4" x14ac:dyDescent="0.25">
      <c r="A6355" s="4">
        <v>44697</v>
      </c>
      <c r="B6355" t="s">
        <v>12</v>
      </c>
      <c r="C6355" t="s">
        <v>2633</v>
      </c>
      <c r="D6355">
        <v>-80.61</v>
      </c>
    </row>
    <row r="6356" spans="1:4" x14ac:dyDescent="0.25">
      <c r="A6356" s="4">
        <v>44697</v>
      </c>
      <c r="B6356" t="s">
        <v>12</v>
      </c>
      <c r="C6356" t="s">
        <v>2634</v>
      </c>
      <c r="D6356">
        <v>-12.28</v>
      </c>
    </row>
    <row r="6357" spans="1:4" x14ac:dyDescent="0.25">
      <c r="A6357" s="4">
        <v>44697</v>
      </c>
      <c r="B6357" t="s">
        <v>12</v>
      </c>
      <c r="C6357" t="s">
        <v>2635</v>
      </c>
      <c r="D6357">
        <v>-1068.5</v>
      </c>
    </row>
    <row r="6358" spans="1:4" x14ac:dyDescent="0.25">
      <c r="A6358" s="4">
        <v>44697</v>
      </c>
      <c r="B6358" t="s">
        <v>12</v>
      </c>
      <c r="C6358" t="s">
        <v>2636</v>
      </c>
      <c r="D6358">
        <v>-23.28</v>
      </c>
    </row>
    <row r="6359" spans="1:4" x14ac:dyDescent="0.25">
      <c r="A6359" s="4">
        <v>44697</v>
      </c>
      <c r="B6359" t="s">
        <v>12</v>
      </c>
      <c r="C6359" t="s">
        <v>838</v>
      </c>
      <c r="D6359">
        <v>-407.21</v>
      </c>
    </row>
    <row r="6360" spans="1:4" x14ac:dyDescent="0.25">
      <c r="A6360" s="4">
        <v>44697</v>
      </c>
      <c r="B6360" t="s">
        <v>12</v>
      </c>
      <c r="C6360" t="s">
        <v>2637</v>
      </c>
      <c r="D6360">
        <v>-212.3</v>
      </c>
    </row>
    <row r="6361" spans="1:4" x14ac:dyDescent="0.25">
      <c r="A6361" s="4">
        <v>44697</v>
      </c>
      <c r="B6361" t="s">
        <v>12</v>
      </c>
      <c r="C6361" t="s">
        <v>2601</v>
      </c>
      <c r="D6361">
        <v>177.34</v>
      </c>
    </row>
    <row r="6362" spans="1:4" x14ac:dyDescent="0.25">
      <c r="A6362" s="4">
        <v>44697</v>
      </c>
      <c r="B6362" t="s">
        <v>12</v>
      </c>
      <c r="C6362" t="s">
        <v>2655</v>
      </c>
      <c r="D6362">
        <v>12769.63</v>
      </c>
    </row>
    <row r="6363" spans="1:4" x14ac:dyDescent="0.25">
      <c r="A6363" s="4">
        <v>44697</v>
      </c>
      <c r="B6363" t="s">
        <v>12</v>
      </c>
      <c r="C6363" t="s">
        <v>2025</v>
      </c>
      <c r="D6363">
        <v>-7583.72</v>
      </c>
    </row>
    <row r="6364" spans="1:4" x14ac:dyDescent="0.25">
      <c r="A6364" s="4">
        <v>44697</v>
      </c>
      <c r="B6364" t="s">
        <v>12</v>
      </c>
      <c r="C6364" t="s">
        <v>2638</v>
      </c>
      <c r="D6364">
        <v>5765.83</v>
      </c>
    </row>
    <row r="6365" spans="1:4" x14ac:dyDescent="0.25">
      <c r="A6365" s="4">
        <v>44697</v>
      </c>
      <c r="B6365" t="s">
        <v>12</v>
      </c>
      <c r="C6365" t="s">
        <v>2661</v>
      </c>
      <c r="D6365">
        <v>31146.6</v>
      </c>
    </row>
    <row r="6366" spans="1:4" x14ac:dyDescent="0.25">
      <c r="A6366" s="4">
        <v>44697</v>
      </c>
      <c r="B6366" t="s">
        <v>12</v>
      </c>
      <c r="C6366" t="s">
        <v>2662</v>
      </c>
      <c r="D6366">
        <v>137842.56</v>
      </c>
    </row>
    <row r="6367" spans="1:4" x14ac:dyDescent="0.25">
      <c r="A6367" s="4">
        <v>44697</v>
      </c>
      <c r="B6367" t="s">
        <v>12</v>
      </c>
      <c r="C6367" t="s">
        <v>2021</v>
      </c>
      <c r="D6367">
        <v>-63.21</v>
      </c>
    </row>
    <row r="6368" spans="1:4" x14ac:dyDescent="0.25">
      <c r="A6368" s="4">
        <v>44697</v>
      </c>
      <c r="B6368" t="s">
        <v>12</v>
      </c>
      <c r="C6368" t="s">
        <v>19</v>
      </c>
      <c r="D6368">
        <v>-842.69</v>
      </c>
    </row>
    <row r="6369" spans="1:4" x14ac:dyDescent="0.25">
      <c r="A6369" s="4">
        <v>44697</v>
      </c>
      <c r="B6369" t="s">
        <v>12</v>
      </c>
      <c r="C6369" t="s">
        <v>20</v>
      </c>
      <c r="D6369">
        <v>-42134.28</v>
      </c>
    </row>
    <row r="6370" spans="1:4" x14ac:dyDescent="0.25">
      <c r="A6370" s="4">
        <v>44697</v>
      </c>
      <c r="B6370" t="s">
        <v>12</v>
      </c>
      <c r="C6370" t="s">
        <v>21</v>
      </c>
      <c r="D6370">
        <v>-1200.83</v>
      </c>
    </row>
    <row r="6371" spans="1:4" x14ac:dyDescent="0.25">
      <c r="A6371" s="4">
        <v>44698</v>
      </c>
      <c r="B6371" t="s">
        <v>12</v>
      </c>
      <c r="C6371" t="s">
        <v>2632</v>
      </c>
      <c r="D6371">
        <v>-2136.9899999999998</v>
      </c>
    </row>
    <row r="6372" spans="1:4" x14ac:dyDescent="0.25">
      <c r="A6372" s="4">
        <v>44698</v>
      </c>
      <c r="B6372" t="s">
        <v>12</v>
      </c>
      <c r="C6372" t="s">
        <v>2633</v>
      </c>
      <c r="D6372">
        <v>-80.61</v>
      </c>
    </row>
    <row r="6373" spans="1:4" x14ac:dyDescent="0.25">
      <c r="A6373" s="4">
        <v>44698</v>
      </c>
      <c r="B6373" t="s">
        <v>12</v>
      </c>
      <c r="C6373" t="s">
        <v>2634</v>
      </c>
      <c r="D6373">
        <v>-13.39</v>
      </c>
    </row>
    <row r="6374" spans="1:4" x14ac:dyDescent="0.25">
      <c r="A6374" s="4">
        <v>44698</v>
      </c>
      <c r="B6374" t="s">
        <v>12</v>
      </c>
      <c r="C6374" t="s">
        <v>2635</v>
      </c>
      <c r="D6374">
        <v>-1165.6300000000001</v>
      </c>
    </row>
    <row r="6375" spans="1:4" x14ac:dyDescent="0.25">
      <c r="A6375" s="4">
        <v>44698</v>
      </c>
      <c r="B6375" t="s">
        <v>12</v>
      </c>
      <c r="C6375" t="s">
        <v>2636</v>
      </c>
      <c r="D6375">
        <v>-25.39</v>
      </c>
    </row>
    <row r="6376" spans="1:4" x14ac:dyDescent="0.25">
      <c r="A6376" s="4">
        <v>44698</v>
      </c>
      <c r="B6376" t="s">
        <v>12</v>
      </c>
      <c r="C6376" t="s">
        <v>838</v>
      </c>
      <c r="D6376">
        <v>-407.21</v>
      </c>
    </row>
    <row r="6377" spans="1:4" x14ac:dyDescent="0.25">
      <c r="A6377" s="4">
        <v>44698</v>
      </c>
      <c r="B6377" t="s">
        <v>12</v>
      </c>
      <c r="C6377" t="s">
        <v>2637</v>
      </c>
      <c r="D6377">
        <v>-231.59</v>
      </c>
    </row>
    <row r="6378" spans="1:4" x14ac:dyDescent="0.25">
      <c r="A6378" s="4">
        <v>44698</v>
      </c>
      <c r="B6378" t="s">
        <v>12</v>
      </c>
      <c r="C6378" t="s">
        <v>2601</v>
      </c>
      <c r="D6378">
        <v>161.22</v>
      </c>
    </row>
    <row r="6379" spans="1:4" x14ac:dyDescent="0.25">
      <c r="A6379" s="4">
        <v>44698</v>
      </c>
      <c r="B6379" t="s">
        <v>12</v>
      </c>
      <c r="C6379" t="s">
        <v>2655</v>
      </c>
      <c r="D6379">
        <v>12689.32</v>
      </c>
    </row>
    <row r="6380" spans="1:4" x14ac:dyDescent="0.25">
      <c r="A6380" s="4">
        <v>44698</v>
      </c>
      <c r="B6380" t="s">
        <v>12</v>
      </c>
      <c r="C6380" t="s">
        <v>2025</v>
      </c>
      <c r="D6380">
        <v>-6283.67</v>
      </c>
    </row>
    <row r="6381" spans="1:4" x14ac:dyDescent="0.25">
      <c r="A6381" s="4">
        <v>44698</v>
      </c>
      <c r="B6381" t="s">
        <v>12</v>
      </c>
      <c r="C6381" t="s">
        <v>2638</v>
      </c>
      <c r="D6381">
        <v>5765.83</v>
      </c>
    </row>
    <row r="6382" spans="1:4" x14ac:dyDescent="0.25">
      <c r="A6382" s="4">
        <v>44698</v>
      </c>
      <c r="B6382" t="s">
        <v>12</v>
      </c>
      <c r="C6382" t="s">
        <v>2662</v>
      </c>
      <c r="D6382">
        <v>137842.56</v>
      </c>
    </row>
    <row r="6383" spans="1:4" x14ac:dyDescent="0.25">
      <c r="A6383" s="4">
        <v>44698</v>
      </c>
      <c r="B6383" t="s">
        <v>12</v>
      </c>
      <c r="C6383" t="s">
        <v>2021</v>
      </c>
      <c r="D6383">
        <v>-68.94</v>
      </c>
    </row>
    <row r="6384" spans="1:4" x14ac:dyDescent="0.25">
      <c r="A6384" s="4">
        <v>44698</v>
      </c>
      <c r="B6384" t="s">
        <v>12</v>
      </c>
      <c r="C6384" t="s">
        <v>19</v>
      </c>
      <c r="D6384">
        <v>-919.17</v>
      </c>
    </row>
    <row r="6385" spans="1:4" x14ac:dyDescent="0.25">
      <c r="A6385" s="4">
        <v>44698</v>
      </c>
      <c r="B6385" t="s">
        <v>12</v>
      </c>
      <c r="C6385" t="s">
        <v>20</v>
      </c>
      <c r="D6385">
        <v>-45958.22</v>
      </c>
    </row>
    <row r="6386" spans="1:4" x14ac:dyDescent="0.25">
      <c r="A6386" s="4">
        <v>44698</v>
      </c>
      <c r="B6386" t="s">
        <v>12</v>
      </c>
      <c r="C6386" t="s">
        <v>21</v>
      </c>
      <c r="D6386">
        <v>-1309.82</v>
      </c>
    </row>
    <row r="6387" spans="1:4" x14ac:dyDescent="0.25">
      <c r="A6387" s="4">
        <v>44699</v>
      </c>
      <c r="B6387" t="s">
        <v>12</v>
      </c>
      <c r="C6387" t="s">
        <v>2632</v>
      </c>
      <c r="D6387">
        <v>-2136.9899999999998</v>
      </c>
    </row>
    <row r="6388" spans="1:4" x14ac:dyDescent="0.25">
      <c r="A6388" s="4">
        <v>44699</v>
      </c>
      <c r="B6388" t="s">
        <v>12</v>
      </c>
      <c r="C6388" t="s">
        <v>2633</v>
      </c>
      <c r="D6388">
        <v>-80.61</v>
      </c>
    </row>
    <row r="6389" spans="1:4" x14ac:dyDescent="0.25">
      <c r="A6389" s="4">
        <v>44699</v>
      </c>
      <c r="B6389" t="s">
        <v>12</v>
      </c>
      <c r="C6389" t="s">
        <v>2634</v>
      </c>
      <c r="D6389">
        <v>-14.51</v>
      </c>
    </row>
    <row r="6390" spans="1:4" x14ac:dyDescent="0.25">
      <c r="A6390" s="4">
        <v>44699</v>
      </c>
      <c r="B6390" t="s">
        <v>12</v>
      </c>
      <c r="C6390" t="s">
        <v>2635</v>
      </c>
      <c r="D6390">
        <v>-1262.77</v>
      </c>
    </row>
    <row r="6391" spans="1:4" x14ac:dyDescent="0.25">
      <c r="A6391" s="4">
        <v>44699</v>
      </c>
      <c r="B6391" t="s">
        <v>12</v>
      </c>
      <c r="C6391" t="s">
        <v>2636</v>
      </c>
      <c r="D6391">
        <v>-27.51</v>
      </c>
    </row>
    <row r="6392" spans="1:4" x14ac:dyDescent="0.25">
      <c r="A6392" s="4">
        <v>44699</v>
      </c>
      <c r="B6392" t="s">
        <v>12</v>
      </c>
      <c r="C6392" t="s">
        <v>838</v>
      </c>
      <c r="D6392">
        <v>-407.21</v>
      </c>
    </row>
    <row r="6393" spans="1:4" x14ac:dyDescent="0.25">
      <c r="A6393" s="4">
        <v>44699</v>
      </c>
      <c r="B6393" t="s">
        <v>12</v>
      </c>
      <c r="C6393" t="s">
        <v>2637</v>
      </c>
      <c r="D6393">
        <v>-250.89</v>
      </c>
    </row>
    <row r="6394" spans="1:4" x14ac:dyDescent="0.25">
      <c r="A6394" s="4">
        <v>44699</v>
      </c>
      <c r="B6394" t="s">
        <v>12</v>
      </c>
      <c r="C6394" t="s">
        <v>2601</v>
      </c>
      <c r="D6394">
        <v>145.1</v>
      </c>
    </row>
    <row r="6395" spans="1:4" x14ac:dyDescent="0.25">
      <c r="A6395" s="4">
        <v>44699</v>
      </c>
      <c r="B6395" t="s">
        <v>12</v>
      </c>
      <c r="C6395" t="s">
        <v>2655</v>
      </c>
      <c r="D6395">
        <v>12609.01</v>
      </c>
    </row>
    <row r="6396" spans="1:4" x14ac:dyDescent="0.25">
      <c r="A6396" s="4">
        <v>44699</v>
      </c>
      <c r="B6396" t="s">
        <v>12</v>
      </c>
      <c r="C6396" t="s">
        <v>2025</v>
      </c>
      <c r="D6396">
        <v>-6455.46</v>
      </c>
    </row>
    <row r="6397" spans="1:4" x14ac:dyDescent="0.25">
      <c r="A6397" s="4">
        <v>44699</v>
      </c>
      <c r="B6397" t="s">
        <v>12</v>
      </c>
      <c r="C6397" t="s">
        <v>2638</v>
      </c>
      <c r="D6397">
        <v>5765.83</v>
      </c>
    </row>
    <row r="6398" spans="1:4" x14ac:dyDescent="0.25">
      <c r="A6398" s="4">
        <v>44699</v>
      </c>
      <c r="B6398" t="s">
        <v>12</v>
      </c>
      <c r="C6398" t="s">
        <v>2021</v>
      </c>
      <c r="D6398">
        <v>-74.69</v>
      </c>
    </row>
    <row r="6399" spans="1:4" x14ac:dyDescent="0.25">
      <c r="A6399" s="4">
        <v>44699</v>
      </c>
      <c r="B6399" t="s">
        <v>12</v>
      </c>
      <c r="C6399" t="s">
        <v>19</v>
      </c>
      <c r="D6399">
        <v>-995.77</v>
      </c>
    </row>
    <row r="6400" spans="1:4" x14ac:dyDescent="0.25">
      <c r="A6400" s="4">
        <v>44699</v>
      </c>
      <c r="B6400" t="s">
        <v>12</v>
      </c>
      <c r="C6400" t="s">
        <v>20</v>
      </c>
      <c r="D6400">
        <v>-49788.29</v>
      </c>
    </row>
    <row r="6401" spans="1:4" x14ac:dyDescent="0.25">
      <c r="A6401" s="4">
        <v>44699</v>
      </c>
      <c r="B6401" t="s">
        <v>12</v>
      </c>
      <c r="C6401" t="s">
        <v>21</v>
      </c>
      <c r="D6401">
        <v>-1418.97</v>
      </c>
    </row>
    <row r="6402" spans="1:4" x14ac:dyDescent="0.25">
      <c r="A6402" s="4">
        <v>44700</v>
      </c>
      <c r="B6402" t="s">
        <v>12</v>
      </c>
      <c r="C6402" t="s">
        <v>2632</v>
      </c>
      <c r="D6402">
        <v>-2136.9899999999998</v>
      </c>
    </row>
    <row r="6403" spans="1:4" x14ac:dyDescent="0.25">
      <c r="A6403" s="4">
        <v>44700</v>
      </c>
      <c r="B6403" t="s">
        <v>12</v>
      </c>
      <c r="C6403" t="s">
        <v>2633</v>
      </c>
      <c r="D6403">
        <v>-80.61</v>
      </c>
    </row>
    <row r="6404" spans="1:4" x14ac:dyDescent="0.25">
      <c r="A6404" s="4">
        <v>44700</v>
      </c>
      <c r="B6404" t="s">
        <v>12</v>
      </c>
      <c r="C6404" t="s">
        <v>2634</v>
      </c>
      <c r="D6404">
        <v>-15.62</v>
      </c>
    </row>
    <row r="6405" spans="1:4" x14ac:dyDescent="0.25">
      <c r="A6405" s="4">
        <v>44700</v>
      </c>
      <c r="B6405" t="s">
        <v>12</v>
      </c>
      <c r="C6405" t="s">
        <v>2635</v>
      </c>
      <c r="D6405">
        <v>-1359.9</v>
      </c>
    </row>
    <row r="6406" spans="1:4" x14ac:dyDescent="0.25">
      <c r="A6406" s="4">
        <v>44700</v>
      </c>
      <c r="B6406" t="s">
        <v>12</v>
      </c>
      <c r="C6406" t="s">
        <v>2636</v>
      </c>
      <c r="D6406">
        <v>-29.62</v>
      </c>
    </row>
    <row r="6407" spans="1:4" x14ac:dyDescent="0.25">
      <c r="A6407" s="4">
        <v>44700</v>
      </c>
      <c r="B6407" t="s">
        <v>12</v>
      </c>
      <c r="C6407" t="s">
        <v>838</v>
      </c>
      <c r="D6407">
        <v>-407.21</v>
      </c>
    </row>
    <row r="6408" spans="1:4" x14ac:dyDescent="0.25">
      <c r="A6408" s="4">
        <v>44700</v>
      </c>
      <c r="B6408" t="s">
        <v>12</v>
      </c>
      <c r="C6408" t="s">
        <v>2637</v>
      </c>
      <c r="D6408">
        <v>-270.19</v>
      </c>
    </row>
    <row r="6409" spans="1:4" x14ac:dyDescent="0.25">
      <c r="A6409" s="4">
        <v>44700</v>
      </c>
      <c r="B6409" t="s">
        <v>12</v>
      </c>
      <c r="C6409" t="s">
        <v>2601</v>
      </c>
      <c r="D6409">
        <v>128.97999999999999</v>
      </c>
    </row>
    <row r="6410" spans="1:4" x14ac:dyDescent="0.25">
      <c r="A6410" s="4">
        <v>44700</v>
      </c>
      <c r="B6410" t="s">
        <v>12</v>
      </c>
      <c r="C6410" t="s">
        <v>2655</v>
      </c>
      <c r="D6410">
        <v>12528.69</v>
      </c>
    </row>
    <row r="6411" spans="1:4" x14ac:dyDescent="0.25">
      <c r="A6411" s="4">
        <v>44700</v>
      </c>
      <c r="B6411" t="s">
        <v>12</v>
      </c>
      <c r="C6411" t="s">
        <v>2025</v>
      </c>
      <c r="D6411">
        <v>-11227.77</v>
      </c>
    </row>
    <row r="6412" spans="1:4" x14ac:dyDescent="0.25">
      <c r="A6412" s="4">
        <v>44700</v>
      </c>
      <c r="B6412" t="s">
        <v>12</v>
      </c>
      <c r="C6412" t="s">
        <v>2638</v>
      </c>
      <c r="D6412">
        <v>5765.83</v>
      </c>
    </row>
    <row r="6413" spans="1:4" x14ac:dyDescent="0.25">
      <c r="A6413" s="4">
        <v>44700</v>
      </c>
      <c r="B6413" t="s">
        <v>12</v>
      </c>
      <c r="C6413" t="s">
        <v>2663</v>
      </c>
      <c r="D6413">
        <v>34384.93</v>
      </c>
    </row>
    <row r="6414" spans="1:4" x14ac:dyDescent="0.25">
      <c r="A6414" s="4">
        <v>44700</v>
      </c>
      <c r="B6414" t="s">
        <v>12</v>
      </c>
      <c r="C6414" t="s">
        <v>2021</v>
      </c>
      <c r="D6414">
        <v>-80.44</v>
      </c>
    </row>
    <row r="6415" spans="1:4" x14ac:dyDescent="0.25">
      <c r="A6415" s="4">
        <v>44700</v>
      </c>
      <c r="B6415" t="s">
        <v>12</v>
      </c>
      <c r="C6415" t="s">
        <v>19</v>
      </c>
      <c r="D6415">
        <v>-1072.4100000000001</v>
      </c>
    </row>
    <row r="6416" spans="1:4" x14ac:dyDescent="0.25">
      <c r="A6416" s="4">
        <v>44700</v>
      </c>
      <c r="B6416" t="s">
        <v>12</v>
      </c>
      <c r="C6416" t="s">
        <v>20</v>
      </c>
      <c r="D6416">
        <v>-53620.15</v>
      </c>
    </row>
    <row r="6417" spans="1:4" x14ac:dyDescent="0.25">
      <c r="A6417" s="4">
        <v>44700</v>
      </c>
      <c r="B6417" t="s">
        <v>12</v>
      </c>
      <c r="C6417" t="s">
        <v>21</v>
      </c>
      <c r="D6417">
        <v>-1528.18</v>
      </c>
    </row>
    <row r="6418" spans="1:4" x14ac:dyDescent="0.25">
      <c r="A6418" s="4">
        <v>44701</v>
      </c>
      <c r="B6418" t="s">
        <v>12</v>
      </c>
      <c r="C6418" t="s">
        <v>2633</v>
      </c>
      <c r="D6418">
        <v>-80.61</v>
      </c>
    </row>
    <row r="6419" spans="1:4" x14ac:dyDescent="0.25">
      <c r="A6419" s="4">
        <v>44701</v>
      </c>
      <c r="B6419" t="s">
        <v>12</v>
      </c>
      <c r="C6419" t="s">
        <v>2634</v>
      </c>
      <c r="D6419">
        <v>-16.739999999999998</v>
      </c>
    </row>
    <row r="6420" spans="1:4" x14ac:dyDescent="0.25">
      <c r="A6420" s="4">
        <v>44701</v>
      </c>
      <c r="B6420" t="s">
        <v>12</v>
      </c>
      <c r="C6420" t="s">
        <v>2635</v>
      </c>
      <c r="D6420">
        <v>-1457.04</v>
      </c>
    </row>
    <row r="6421" spans="1:4" x14ac:dyDescent="0.25">
      <c r="A6421" s="4">
        <v>44701</v>
      </c>
      <c r="B6421" t="s">
        <v>12</v>
      </c>
      <c r="C6421" t="s">
        <v>2636</v>
      </c>
      <c r="D6421">
        <v>-31.74</v>
      </c>
    </row>
    <row r="6422" spans="1:4" x14ac:dyDescent="0.25">
      <c r="A6422" s="4">
        <v>44701</v>
      </c>
      <c r="B6422" t="s">
        <v>12</v>
      </c>
      <c r="C6422" t="s">
        <v>838</v>
      </c>
      <c r="D6422">
        <v>-407.21</v>
      </c>
    </row>
    <row r="6423" spans="1:4" x14ac:dyDescent="0.25">
      <c r="A6423" s="4">
        <v>44701</v>
      </c>
      <c r="B6423" t="s">
        <v>12</v>
      </c>
      <c r="C6423" t="s">
        <v>2637</v>
      </c>
      <c r="D6423">
        <v>-289.49</v>
      </c>
    </row>
    <row r="6424" spans="1:4" x14ac:dyDescent="0.25">
      <c r="A6424" s="4">
        <v>44701</v>
      </c>
      <c r="B6424" t="s">
        <v>12</v>
      </c>
      <c r="C6424" t="s">
        <v>2601</v>
      </c>
      <c r="D6424">
        <v>112.85</v>
      </c>
    </row>
    <row r="6425" spans="1:4" x14ac:dyDescent="0.25">
      <c r="A6425" s="4">
        <v>44701</v>
      </c>
      <c r="B6425" t="s">
        <v>12</v>
      </c>
      <c r="C6425" t="s">
        <v>2655</v>
      </c>
      <c r="D6425">
        <v>12448.38</v>
      </c>
    </row>
    <row r="6426" spans="1:4" x14ac:dyDescent="0.25">
      <c r="A6426" s="4">
        <v>44701</v>
      </c>
      <c r="B6426" t="s">
        <v>12</v>
      </c>
      <c r="C6426" t="s">
        <v>2025</v>
      </c>
      <c r="D6426">
        <v>-23103.74</v>
      </c>
    </row>
    <row r="6427" spans="1:4" x14ac:dyDescent="0.25">
      <c r="A6427" s="4">
        <v>44701</v>
      </c>
      <c r="B6427" t="s">
        <v>12</v>
      </c>
      <c r="C6427" t="s">
        <v>2663</v>
      </c>
      <c r="D6427">
        <v>34384.93</v>
      </c>
    </row>
    <row r="6428" spans="1:4" x14ac:dyDescent="0.25">
      <c r="A6428" s="4">
        <v>44701</v>
      </c>
      <c r="B6428" t="s">
        <v>12</v>
      </c>
      <c r="C6428" t="s">
        <v>2021</v>
      </c>
      <c r="D6428">
        <v>-86.2</v>
      </c>
    </row>
    <row r="6429" spans="1:4" x14ac:dyDescent="0.25">
      <c r="A6429" s="4">
        <v>44701</v>
      </c>
      <c r="B6429" t="s">
        <v>12</v>
      </c>
      <c r="C6429" t="s">
        <v>19</v>
      </c>
      <c r="D6429">
        <v>-1149.25</v>
      </c>
    </row>
    <row r="6430" spans="1:4" x14ac:dyDescent="0.25">
      <c r="A6430" s="4">
        <v>44701</v>
      </c>
      <c r="B6430" t="s">
        <v>12</v>
      </c>
      <c r="C6430" t="s">
        <v>20</v>
      </c>
      <c r="D6430">
        <v>-57462.22</v>
      </c>
    </row>
    <row r="6431" spans="1:4" x14ac:dyDescent="0.25">
      <c r="A6431" s="4">
        <v>44701</v>
      </c>
      <c r="B6431" t="s">
        <v>12</v>
      </c>
      <c r="C6431" t="s">
        <v>21</v>
      </c>
      <c r="D6431">
        <v>-1637.68</v>
      </c>
    </row>
    <row r="6432" spans="1:4" x14ac:dyDescent="0.25">
      <c r="A6432" s="4">
        <v>44704</v>
      </c>
      <c r="B6432" t="s">
        <v>12</v>
      </c>
      <c r="C6432" t="s">
        <v>2633</v>
      </c>
      <c r="D6432">
        <v>-87.15</v>
      </c>
    </row>
    <row r="6433" spans="1:4" x14ac:dyDescent="0.25">
      <c r="A6433" s="4">
        <v>44704</v>
      </c>
      <c r="B6433" t="s">
        <v>12</v>
      </c>
      <c r="C6433" t="s">
        <v>2634</v>
      </c>
      <c r="D6433">
        <v>-17.850000000000001</v>
      </c>
    </row>
    <row r="6434" spans="1:4" x14ac:dyDescent="0.25">
      <c r="A6434" s="4">
        <v>44704</v>
      </c>
      <c r="B6434" t="s">
        <v>12</v>
      </c>
      <c r="C6434" t="s">
        <v>2006</v>
      </c>
      <c r="D6434">
        <v>-416.48</v>
      </c>
    </row>
    <row r="6435" spans="1:4" x14ac:dyDescent="0.25">
      <c r="A6435" s="4">
        <v>44704</v>
      </c>
      <c r="B6435" t="s">
        <v>12</v>
      </c>
      <c r="C6435" t="s">
        <v>2635</v>
      </c>
      <c r="D6435">
        <v>-1554.17</v>
      </c>
    </row>
    <row r="6436" spans="1:4" x14ac:dyDescent="0.25">
      <c r="A6436" s="4">
        <v>44704</v>
      </c>
      <c r="B6436" t="s">
        <v>12</v>
      </c>
      <c r="C6436" t="s">
        <v>2636</v>
      </c>
      <c r="D6436">
        <v>-33.85</v>
      </c>
    </row>
    <row r="6437" spans="1:4" x14ac:dyDescent="0.25">
      <c r="A6437" s="4">
        <v>44704</v>
      </c>
      <c r="B6437" t="s">
        <v>12</v>
      </c>
      <c r="C6437" t="s">
        <v>838</v>
      </c>
      <c r="D6437">
        <v>-407.21</v>
      </c>
    </row>
    <row r="6438" spans="1:4" x14ac:dyDescent="0.25">
      <c r="A6438" s="4">
        <v>44704</v>
      </c>
      <c r="B6438" t="s">
        <v>12</v>
      </c>
      <c r="C6438" t="s">
        <v>2637</v>
      </c>
      <c r="D6438">
        <v>-308.79000000000002</v>
      </c>
    </row>
    <row r="6439" spans="1:4" x14ac:dyDescent="0.25">
      <c r="A6439" s="4">
        <v>44704</v>
      </c>
      <c r="B6439" t="s">
        <v>12</v>
      </c>
      <c r="C6439" t="s">
        <v>2601</v>
      </c>
      <c r="D6439">
        <v>96.73</v>
      </c>
    </row>
    <row r="6440" spans="1:4" x14ac:dyDescent="0.25">
      <c r="A6440" s="4">
        <v>44704</v>
      </c>
      <c r="B6440" t="s">
        <v>12</v>
      </c>
      <c r="C6440" t="s">
        <v>2655</v>
      </c>
      <c r="D6440">
        <v>12368.07</v>
      </c>
    </row>
    <row r="6441" spans="1:4" x14ac:dyDescent="0.25">
      <c r="A6441" s="4">
        <v>44704</v>
      </c>
      <c r="B6441" t="s">
        <v>12</v>
      </c>
      <c r="C6441" t="s">
        <v>2025</v>
      </c>
      <c r="D6441">
        <v>-29748.080000000002</v>
      </c>
    </row>
    <row r="6442" spans="1:4" x14ac:dyDescent="0.25">
      <c r="A6442" s="4">
        <v>44704</v>
      </c>
      <c r="B6442" t="s">
        <v>12</v>
      </c>
      <c r="C6442" t="s">
        <v>2663</v>
      </c>
      <c r="D6442">
        <v>34384.93</v>
      </c>
    </row>
    <row r="6443" spans="1:4" x14ac:dyDescent="0.25">
      <c r="A6443" s="4">
        <v>44704</v>
      </c>
      <c r="B6443" t="s">
        <v>12</v>
      </c>
      <c r="C6443" t="s">
        <v>2021</v>
      </c>
      <c r="D6443">
        <v>-91.97</v>
      </c>
    </row>
    <row r="6444" spans="1:4" x14ac:dyDescent="0.25">
      <c r="A6444" s="4">
        <v>44704</v>
      </c>
      <c r="B6444" t="s">
        <v>12</v>
      </c>
      <c r="C6444" t="s">
        <v>19</v>
      </c>
      <c r="D6444">
        <v>-1226.22</v>
      </c>
    </row>
    <row r="6445" spans="1:4" x14ac:dyDescent="0.25">
      <c r="A6445" s="4">
        <v>44704</v>
      </c>
      <c r="B6445" t="s">
        <v>12</v>
      </c>
      <c r="C6445" t="s">
        <v>20</v>
      </c>
      <c r="D6445">
        <v>-61310.62</v>
      </c>
    </row>
    <row r="6446" spans="1:4" x14ac:dyDescent="0.25">
      <c r="A6446" s="4">
        <v>44704</v>
      </c>
      <c r="B6446" t="s">
        <v>12</v>
      </c>
      <c r="C6446" t="s">
        <v>21</v>
      </c>
      <c r="D6446">
        <v>-1747.36</v>
      </c>
    </row>
    <row r="6447" spans="1:4" x14ac:dyDescent="0.25">
      <c r="A6447" s="4">
        <v>44705</v>
      </c>
      <c r="B6447" t="s">
        <v>12</v>
      </c>
      <c r="C6447" t="s">
        <v>2633</v>
      </c>
      <c r="D6447">
        <v>-87.15</v>
      </c>
    </row>
    <row r="6448" spans="1:4" x14ac:dyDescent="0.25">
      <c r="A6448" s="4">
        <v>44705</v>
      </c>
      <c r="B6448" t="s">
        <v>12</v>
      </c>
      <c r="C6448" t="s">
        <v>2634</v>
      </c>
      <c r="D6448">
        <v>-18.97</v>
      </c>
    </row>
    <row r="6449" spans="1:4" x14ac:dyDescent="0.25">
      <c r="A6449" s="4">
        <v>44705</v>
      </c>
      <c r="B6449" t="s">
        <v>12</v>
      </c>
      <c r="C6449" t="s">
        <v>2006</v>
      </c>
      <c r="D6449">
        <v>-416.48</v>
      </c>
    </row>
    <row r="6450" spans="1:4" x14ac:dyDescent="0.25">
      <c r="A6450" s="4">
        <v>44705</v>
      </c>
      <c r="B6450" t="s">
        <v>12</v>
      </c>
      <c r="C6450" t="s">
        <v>2635</v>
      </c>
      <c r="D6450">
        <v>-1651.31</v>
      </c>
    </row>
    <row r="6451" spans="1:4" x14ac:dyDescent="0.25">
      <c r="A6451" s="4">
        <v>44705</v>
      </c>
      <c r="B6451" t="s">
        <v>12</v>
      </c>
      <c r="C6451" t="s">
        <v>2636</v>
      </c>
      <c r="D6451">
        <v>-35.97</v>
      </c>
    </row>
    <row r="6452" spans="1:4" x14ac:dyDescent="0.25">
      <c r="A6452" s="4">
        <v>44705</v>
      </c>
      <c r="B6452" t="s">
        <v>12</v>
      </c>
      <c r="C6452" t="s">
        <v>838</v>
      </c>
      <c r="D6452">
        <v>-407.21</v>
      </c>
    </row>
    <row r="6453" spans="1:4" x14ac:dyDescent="0.25">
      <c r="A6453" s="4">
        <v>44705</v>
      </c>
      <c r="B6453" t="s">
        <v>12</v>
      </c>
      <c r="C6453" t="s">
        <v>2637</v>
      </c>
      <c r="D6453">
        <v>-328.09</v>
      </c>
    </row>
    <row r="6454" spans="1:4" x14ac:dyDescent="0.25">
      <c r="A6454" s="4">
        <v>44705</v>
      </c>
      <c r="B6454" t="s">
        <v>12</v>
      </c>
      <c r="C6454" t="s">
        <v>2601</v>
      </c>
      <c r="D6454">
        <v>80.61</v>
      </c>
    </row>
    <row r="6455" spans="1:4" x14ac:dyDescent="0.25">
      <c r="A6455" s="4">
        <v>44705</v>
      </c>
      <c r="B6455" t="s">
        <v>12</v>
      </c>
      <c r="C6455" t="s">
        <v>2655</v>
      </c>
      <c r="D6455">
        <v>12287.76</v>
      </c>
    </row>
    <row r="6456" spans="1:4" x14ac:dyDescent="0.25">
      <c r="A6456" s="4">
        <v>44705</v>
      </c>
      <c r="B6456" t="s">
        <v>12</v>
      </c>
      <c r="C6456" t="s">
        <v>2025</v>
      </c>
      <c r="D6456">
        <v>-26580.27</v>
      </c>
    </row>
    <row r="6457" spans="1:4" x14ac:dyDescent="0.25">
      <c r="A6457" s="4">
        <v>44705</v>
      </c>
      <c r="B6457" t="s">
        <v>12</v>
      </c>
      <c r="C6457" t="s">
        <v>2663</v>
      </c>
      <c r="D6457">
        <v>34384.93</v>
      </c>
    </row>
    <row r="6458" spans="1:4" x14ac:dyDescent="0.25">
      <c r="A6458" s="4">
        <v>44705</v>
      </c>
      <c r="B6458" t="s">
        <v>12</v>
      </c>
      <c r="C6458" t="s">
        <v>2021</v>
      </c>
      <c r="D6458">
        <v>-97.75</v>
      </c>
    </row>
    <row r="6459" spans="1:4" x14ac:dyDescent="0.25">
      <c r="A6459" s="4">
        <v>44705</v>
      </c>
      <c r="B6459" t="s">
        <v>12</v>
      </c>
      <c r="C6459" t="s">
        <v>19</v>
      </c>
      <c r="D6459">
        <v>-1303.3</v>
      </c>
    </row>
    <row r="6460" spans="1:4" x14ac:dyDescent="0.25">
      <c r="A6460" s="4">
        <v>44705</v>
      </c>
      <c r="B6460" t="s">
        <v>12</v>
      </c>
      <c r="C6460" t="s">
        <v>20</v>
      </c>
      <c r="D6460">
        <v>-65164.42</v>
      </c>
    </row>
    <row r="6461" spans="1:4" x14ac:dyDescent="0.25">
      <c r="A6461" s="4">
        <v>44705</v>
      </c>
      <c r="B6461" t="s">
        <v>12</v>
      </c>
      <c r="C6461" t="s">
        <v>21</v>
      </c>
      <c r="D6461">
        <v>-1857.19</v>
      </c>
    </row>
    <row r="6462" spans="1:4" x14ac:dyDescent="0.25">
      <c r="A6462" s="4">
        <v>44706</v>
      </c>
      <c r="B6462" t="s">
        <v>12</v>
      </c>
      <c r="C6462" t="s">
        <v>2634</v>
      </c>
      <c r="D6462">
        <v>-20.09</v>
      </c>
    </row>
    <row r="6463" spans="1:4" x14ac:dyDescent="0.25">
      <c r="A6463" s="4">
        <v>44706</v>
      </c>
      <c r="B6463" t="s">
        <v>12</v>
      </c>
      <c r="C6463" t="s">
        <v>2635</v>
      </c>
      <c r="D6463">
        <v>-1748.45</v>
      </c>
    </row>
    <row r="6464" spans="1:4" x14ac:dyDescent="0.25">
      <c r="A6464" s="4">
        <v>44706</v>
      </c>
      <c r="B6464" t="s">
        <v>12</v>
      </c>
      <c r="C6464" t="s">
        <v>2636</v>
      </c>
      <c r="D6464">
        <v>-38.090000000000003</v>
      </c>
    </row>
    <row r="6465" spans="1:4" x14ac:dyDescent="0.25">
      <c r="A6465" s="4">
        <v>44706</v>
      </c>
      <c r="B6465" t="s">
        <v>12</v>
      </c>
      <c r="C6465" t="s">
        <v>2637</v>
      </c>
      <c r="D6465">
        <v>-347.39</v>
      </c>
    </row>
    <row r="6466" spans="1:4" x14ac:dyDescent="0.25">
      <c r="A6466" s="4">
        <v>44706</v>
      </c>
      <c r="B6466" t="s">
        <v>12</v>
      </c>
      <c r="C6466" t="s">
        <v>2601</v>
      </c>
      <c r="D6466">
        <v>64.489999999999995</v>
      </c>
    </row>
    <row r="6467" spans="1:4" x14ac:dyDescent="0.25">
      <c r="A6467" s="4">
        <v>44706</v>
      </c>
      <c r="B6467" t="s">
        <v>12</v>
      </c>
      <c r="C6467" t="s">
        <v>2655</v>
      </c>
      <c r="D6467">
        <v>12207.45</v>
      </c>
    </row>
    <row r="6468" spans="1:4" x14ac:dyDescent="0.25">
      <c r="A6468" s="4">
        <v>44706</v>
      </c>
      <c r="B6468" t="s">
        <v>12</v>
      </c>
      <c r="C6468" t="s">
        <v>2025</v>
      </c>
      <c r="D6468">
        <v>-41091.15</v>
      </c>
    </row>
    <row r="6469" spans="1:4" x14ac:dyDescent="0.25">
      <c r="A6469" s="4">
        <v>44706</v>
      </c>
      <c r="B6469" t="s">
        <v>12</v>
      </c>
      <c r="C6469" t="s">
        <v>2021</v>
      </c>
      <c r="D6469">
        <v>-103.53</v>
      </c>
    </row>
    <row r="6470" spans="1:4" x14ac:dyDescent="0.25">
      <c r="A6470" s="4">
        <v>44706</v>
      </c>
      <c r="B6470" t="s">
        <v>12</v>
      </c>
      <c r="C6470" t="s">
        <v>19</v>
      </c>
      <c r="D6470">
        <v>-1380.32</v>
      </c>
    </row>
    <row r="6471" spans="1:4" x14ac:dyDescent="0.25">
      <c r="A6471" s="4">
        <v>44706</v>
      </c>
      <c r="B6471" t="s">
        <v>12</v>
      </c>
      <c r="C6471" t="s">
        <v>20</v>
      </c>
      <c r="D6471">
        <v>-69015.66</v>
      </c>
    </row>
    <row r="6472" spans="1:4" x14ac:dyDescent="0.25">
      <c r="A6472" s="4">
        <v>44706</v>
      </c>
      <c r="B6472" t="s">
        <v>12</v>
      </c>
      <c r="C6472" t="s">
        <v>21</v>
      </c>
      <c r="D6472">
        <v>-1966.95</v>
      </c>
    </row>
    <row r="6473" spans="1:4" x14ac:dyDescent="0.25">
      <c r="A6473" s="4">
        <v>44707</v>
      </c>
      <c r="B6473" t="s">
        <v>12</v>
      </c>
      <c r="C6473" t="s">
        <v>2664</v>
      </c>
      <c r="D6473">
        <v>0.6</v>
      </c>
    </row>
    <row r="6474" spans="1:4" x14ac:dyDescent="0.25">
      <c r="A6474" s="4">
        <v>44707</v>
      </c>
      <c r="B6474" t="s">
        <v>12</v>
      </c>
      <c r="C6474" t="s">
        <v>2634</v>
      </c>
      <c r="D6474">
        <v>-21.2</v>
      </c>
    </row>
    <row r="6475" spans="1:4" x14ac:dyDescent="0.25">
      <c r="A6475" s="4">
        <v>44707</v>
      </c>
      <c r="B6475" t="s">
        <v>12</v>
      </c>
      <c r="C6475" t="s">
        <v>2635</v>
      </c>
      <c r="D6475">
        <v>-1845.58</v>
      </c>
    </row>
    <row r="6476" spans="1:4" x14ac:dyDescent="0.25">
      <c r="A6476" s="4">
        <v>44707</v>
      </c>
      <c r="B6476" t="s">
        <v>12</v>
      </c>
      <c r="C6476" t="s">
        <v>2636</v>
      </c>
      <c r="D6476">
        <v>-40.200000000000003</v>
      </c>
    </row>
    <row r="6477" spans="1:4" x14ac:dyDescent="0.25">
      <c r="A6477" s="4">
        <v>44707</v>
      </c>
      <c r="B6477" t="s">
        <v>12</v>
      </c>
      <c r="C6477" t="s">
        <v>2637</v>
      </c>
      <c r="D6477">
        <v>-366.69</v>
      </c>
    </row>
    <row r="6478" spans="1:4" x14ac:dyDescent="0.25">
      <c r="A6478" s="4">
        <v>44707</v>
      </c>
      <c r="B6478" t="s">
        <v>12</v>
      </c>
      <c r="C6478" t="s">
        <v>2601</v>
      </c>
      <c r="D6478">
        <v>48.37</v>
      </c>
    </row>
    <row r="6479" spans="1:4" x14ac:dyDescent="0.25">
      <c r="A6479" s="4">
        <v>44707</v>
      </c>
      <c r="B6479" t="s">
        <v>12</v>
      </c>
      <c r="C6479" t="s">
        <v>2655</v>
      </c>
      <c r="D6479">
        <v>12127.13</v>
      </c>
    </row>
    <row r="6480" spans="1:4" x14ac:dyDescent="0.25">
      <c r="A6480" s="4">
        <v>44707</v>
      </c>
      <c r="B6480" t="s">
        <v>12</v>
      </c>
      <c r="C6480" t="s">
        <v>2025</v>
      </c>
      <c r="D6480">
        <v>-87939.54</v>
      </c>
    </row>
    <row r="6481" spans="1:4" x14ac:dyDescent="0.25">
      <c r="A6481" s="4">
        <v>44707</v>
      </c>
      <c r="B6481" t="s">
        <v>12</v>
      </c>
      <c r="C6481" t="s">
        <v>2021</v>
      </c>
      <c r="D6481">
        <v>-109.31</v>
      </c>
    </row>
    <row r="6482" spans="1:4" x14ac:dyDescent="0.25">
      <c r="A6482" s="4">
        <v>44707</v>
      </c>
      <c r="B6482" t="s">
        <v>12</v>
      </c>
      <c r="C6482" t="s">
        <v>19</v>
      </c>
      <c r="D6482">
        <v>-1457.45</v>
      </c>
    </row>
    <row r="6483" spans="1:4" x14ac:dyDescent="0.25">
      <c r="A6483" s="4">
        <v>44707</v>
      </c>
      <c r="B6483" t="s">
        <v>12</v>
      </c>
      <c r="C6483" t="s">
        <v>20</v>
      </c>
      <c r="D6483">
        <v>-72872.17</v>
      </c>
    </row>
    <row r="6484" spans="1:4" x14ac:dyDescent="0.25">
      <c r="A6484" s="4">
        <v>44707</v>
      </c>
      <c r="B6484" t="s">
        <v>12</v>
      </c>
      <c r="C6484" t="s">
        <v>21</v>
      </c>
      <c r="D6484">
        <v>-2076.87</v>
      </c>
    </row>
    <row r="6485" spans="1:4" x14ac:dyDescent="0.25">
      <c r="A6485" s="4">
        <v>44707</v>
      </c>
      <c r="B6485" t="s">
        <v>12</v>
      </c>
      <c r="C6485" t="s">
        <v>2227</v>
      </c>
      <c r="D6485">
        <v>98830.37</v>
      </c>
    </row>
    <row r="6486" spans="1:4" x14ac:dyDescent="0.25">
      <c r="A6486" s="4">
        <v>44708</v>
      </c>
      <c r="B6486" t="s">
        <v>12</v>
      </c>
      <c r="C6486" t="s">
        <v>2664</v>
      </c>
      <c r="D6486">
        <v>0.6</v>
      </c>
    </row>
    <row r="6487" spans="1:4" x14ac:dyDescent="0.25">
      <c r="A6487" s="4">
        <v>44708</v>
      </c>
      <c r="B6487" t="s">
        <v>12</v>
      </c>
      <c r="C6487" t="s">
        <v>2665</v>
      </c>
      <c r="D6487">
        <v>0.31</v>
      </c>
    </row>
    <row r="6488" spans="1:4" x14ac:dyDescent="0.25">
      <c r="A6488" s="4">
        <v>44708</v>
      </c>
      <c r="B6488" t="s">
        <v>12</v>
      </c>
      <c r="C6488" t="s">
        <v>2634</v>
      </c>
      <c r="D6488">
        <v>-22.32</v>
      </c>
    </row>
    <row r="6489" spans="1:4" x14ac:dyDescent="0.25">
      <c r="A6489" s="4">
        <v>44708</v>
      </c>
      <c r="B6489" t="s">
        <v>12</v>
      </c>
      <c r="C6489" t="s">
        <v>2635</v>
      </c>
      <c r="D6489">
        <v>-1942.72</v>
      </c>
    </row>
    <row r="6490" spans="1:4" x14ac:dyDescent="0.25">
      <c r="A6490" s="4">
        <v>44708</v>
      </c>
      <c r="B6490" t="s">
        <v>12</v>
      </c>
      <c r="C6490" t="s">
        <v>2636</v>
      </c>
      <c r="D6490">
        <v>-42.32</v>
      </c>
    </row>
    <row r="6491" spans="1:4" x14ac:dyDescent="0.25">
      <c r="A6491" s="4">
        <v>44708</v>
      </c>
      <c r="B6491" t="s">
        <v>12</v>
      </c>
      <c r="C6491" t="s">
        <v>2637</v>
      </c>
      <c r="D6491">
        <v>-385.99</v>
      </c>
    </row>
    <row r="6492" spans="1:4" x14ac:dyDescent="0.25">
      <c r="A6492" s="4">
        <v>44708</v>
      </c>
      <c r="B6492" t="s">
        <v>12</v>
      </c>
      <c r="C6492" t="s">
        <v>2601</v>
      </c>
      <c r="D6492">
        <v>32.24</v>
      </c>
    </row>
    <row r="6493" spans="1:4" x14ac:dyDescent="0.25">
      <c r="A6493" s="4">
        <v>44708</v>
      </c>
      <c r="B6493" t="s">
        <v>12</v>
      </c>
      <c r="C6493" t="s">
        <v>2655</v>
      </c>
      <c r="D6493">
        <v>12046.82</v>
      </c>
    </row>
    <row r="6494" spans="1:4" x14ac:dyDescent="0.25">
      <c r="A6494" s="4">
        <v>44708</v>
      </c>
      <c r="B6494" t="s">
        <v>12</v>
      </c>
      <c r="C6494" t="s">
        <v>2025</v>
      </c>
      <c r="D6494">
        <v>-127309.25</v>
      </c>
    </row>
    <row r="6495" spans="1:4" x14ac:dyDescent="0.25">
      <c r="A6495" s="4">
        <v>44708</v>
      </c>
      <c r="B6495" t="s">
        <v>12</v>
      </c>
      <c r="C6495" t="s">
        <v>2021</v>
      </c>
      <c r="D6495">
        <v>-115.11</v>
      </c>
    </row>
    <row r="6496" spans="1:4" x14ac:dyDescent="0.25">
      <c r="A6496" s="4">
        <v>44708</v>
      </c>
      <c r="B6496" t="s">
        <v>12</v>
      </c>
      <c r="C6496" t="s">
        <v>19</v>
      </c>
      <c r="D6496">
        <v>-1534.67</v>
      </c>
    </row>
    <row r="6497" spans="1:4" x14ac:dyDescent="0.25">
      <c r="A6497" s="4">
        <v>44708</v>
      </c>
      <c r="B6497" t="s">
        <v>12</v>
      </c>
      <c r="C6497" t="s">
        <v>20</v>
      </c>
      <c r="D6497">
        <v>-76733.119999999995</v>
      </c>
    </row>
    <row r="6498" spans="1:4" x14ac:dyDescent="0.25">
      <c r="A6498" s="4">
        <v>44708</v>
      </c>
      <c r="B6498" t="s">
        <v>12</v>
      </c>
      <c r="C6498" t="s">
        <v>21</v>
      </c>
      <c r="D6498">
        <v>-2186.9</v>
      </c>
    </row>
    <row r="6499" spans="1:4" x14ac:dyDescent="0.25">
      <c r="A6499" s="4">
        <v>44708</v>
      </c>
      <c r="B6499" t="s">
        <v>12</v>
      </c>
      <c r="C6499" t="s">
        <v>2228</v>
      </c>
      <c r="D6499">
        <v>98830.37</v>
      </c>
    </row>
    <row r="6500" spans="1:4" x14ac:dyDescent="0.25">
      <c r="A6500" s="4">
        <v>44708</v>
      </c>
      <c r="B6500" t="s">
        <v>12</v>
      </c>
      <c r="C6500" t="s">
        <v>2227</v>
      </c>
      <c r="D6500">
        <v>181251.75</v>
      </c>
    </row>
    <row r="6501" spans="1:4" x14ac:dyDescent="0.25">
      <c r="A6501" s="4">
        <v>44711</v>
      </c>
      <c r="B6501" t="s">
        <v>12</v>
      </c>
      <c r="C6501" t="s">
        <v>2665</v>
      </c>
      <c r="D6501">
        <v>0.31</v>
      </c>
    </row>
    <row r="6502" spans="1:4" x14ac:dyDescent="0.25">
      <c r="A6502" s="4">
        <v>44711</v>
      </c>
      <c r="B6502" t="s">
        <v>12</v>
      </c>
      <c r="C6502" t="s">
        <v>2634</v>
      </c>
      <c r="D6502">
        <v>-23.43</v>
      </c>
    </row>
    <row r="6503" spans="1:4" x14ac:dyDescent="0.25">
      <c r="A6503" s="4">
        <v>44711</v>
      </c>
      <c r="B6503" t="s">
        <v>12</v>
      </c>
      <c r="C6503" t="s">
        <v>2635</v>
      </c>
      <c r="D6503">
        <v>-2039.85</v>
      </c>
    </row>
    <row r="6504" spans="1:4" x14ac:dyDescent="0.25">
      <c r="A6504" s="4">
        <v>44711</v>
      </c>
      <c r="B6504" t="s">
        <v>12</v>
      </c>
      <c r="C6504" t="s">
        <v>2636</v>
      </c>
      <c r="D6504">
        <v>-44.43</v>
      </c>
    </row>
    <row r="6505" spans="1:4" x14ac:dyDescent="0.25">
      <c r="A6505" s="4">
        <v>44711</v>
      </c>
      <c r="B6505" t="s">
        <v>12</v>
      </c>
      <c r="C6505" t="s">
        <v>2637</v>
      </c>
      <c r="D6505">
        <v>-405.29</v>
      </c>
    </row>
    <row r="6506" spans="1:4" x14ac:dyDescent="0.25">
      <c r="A6506" s="4">
        <v>44711</v>
      </c>
      <c r="B6506" t="s">
        <v>12</v>
      </c>
      <c r="C6506" t="s">
        <v>2601</v>
      </c>
      <c r="D6506">
        <v>16.12</v>
      </c>
    </row>
    <row r="6507" spans="1:4" x14ac:dyDescent="0.25">
      <c r="A6507" s="4">
        <v>44711</v>
      </c>
      <c r="B6507" t="s">
        <v>12</v>
      </c>
      <c r="C6507" t="s">
        <v>2655</v>
      </c>
      <c r="D6507">
        <v>11966.51</v>
      </c>
    </row>
    <row r="6508" spans="1:4" x14ac:dyDescent="0.25">
      <c r="A6508" s="4">
        <v>44711</v>
      </c>
      <c r="B6508" t="s">
        <v>12</v>
      </c>
      <c r="C6508" t="s">
        <v>2025</v>
      </c>
      <c r="D6508">
        <v>-100439.62</v>
      </c>
    </row>
    <row r="6509" spans="1:4" x14ac:dyDescent="0.25">
      <c r="A6509" s="4">
        <v>44711</v>
      </c>
      <c r="B6509" t="s">
        <v>12</v>
      </c>
      <c r="C6509" t="s">
        <v>2021</v>
      </c>
      <c r="D6509">
        <v>-120.9</v>
      </c>
    </row>
    <row r="6510" spans="1:4" x14ac:dyDescent="0.25">
      <c r="A6510" s="4">
        <v>44711</v>
      </c>
      <c r="B6510" t="s">
        <v>12</v>
      </c>
      <c r="C6510" t="s">
        <v>19</v>
      </c>
      <c r="D6510">
        <v>-1611.99</v>
      </c>
    </row>
    <row r="6511" spans="1:4" x14ac:dyDescent="0.25">
      <c r="A6511" s="4">
        <v>44711</v>
      </c>
      <c r="B6511" t="s">
        <v>12</v>
      </c>
      <c r="C6511" t="s">
        <v>20</v>
      </c>
      <c r="D6511">
        <v>-80598.89</v>
      </c>
    </row>
    <row r="6512" spans="1:4" x14ac:dyDescent="0.25">
      <c r="A6512" s="4">
        <v>44711</v>
      </c>
      <c r="B6512" t="s">
        <v>12</v>
      </c>
      <c r="C6512" t="s">
        <v>21</v>
      </c>
      <c r="D6512">
        <v>-2297.08</v>
      </c>
    </row>
    <row r="6513" spans="1:4" x14ac:dyDescent="0.25">
      <c r="A6513" s="4">
        <v>44711</v>
      </c>
      <c r="B6513" t="s">
        <v>12</v>
      </c>
      <c r="C6513" t="s">
        <v>2228</v>
      </c>
      <c r="D6513">
        <v>181251.75</v>
      </c>
    </row>
    <row r="6514" spans="1:4" x14ac:dyDescent="0.25">
      <c r="A6514" s="4">
        <v>44712</v>
      </c>
      <c r="B6514" t="s">
        <v>12</v>
      </c>
      <c r="C6514" t="s">
        <v>2634</v>
      </c>
      <c r="D6514">
        <v>-24.55</v>
      </c>
    </row>
    <row r="6515" spans="1:4" x14ac:dyDescent="0.25">
      <c r="A6515" s="4">
        <v>44712</v>
      </c>
      <c r="B6515" t="s">
        <v>12</v>
      </c>
      <c r="C6515" t="s">
        <v>2635</v>
      </c>
      <c r="D6515">
        <v>-2136.9899999999998</v>
      </c>
    </row>
    <row r="6516" spans="1:4" x14ac:dyDescent="0.25">
      <c r="A6516" s="4">
        <v>44712</v>
      </c>
      <c r="B6516" t="s">
        <v>12</v>
      </c>
      <c r="C6516" t="s">
        <v>2636</v>
      </c>
      <c r="D6516">
        <v>-46.55</v>
      </c>
    </row>
    <row r="6517" spans="1:4" x14ac:dyDescent="0.25">
      <c r="A6517" s="4">
        <v>44712</v>
      </c>
      <c r="B6517" t="s">
        <v>12</v>
      </c>
      <c r="C6517" t="s">
        <v>2637</v>
      </c>
      <c r="D6517">
        <v>-424.59</v>
      </c>
    </row>
    <row r="6518" spans="1:4" x14ac:dyDescent="0.25">
      <c r="A6518" s="4">
        <v>44712</v>
      </c>
      <c r="B6518" t="s">
        <v>12</v>
      </c>
      <c r="C6518" t="s">
        <v>2655</v>
      </c>
      <c r="D6518">
        <v>11886.2</v>
      </c>
    </row>
    <row r="6519" spans="1:4" x14ac:dyDescent="0.25">
      <c r="A6519" s="4">
        <v>44712</v>
      </c>
      <c r="B6519" t="s">
        <v>12</v>
      </c>
      <c r="C6519" t="s">
        <v>2025</v>
      </c>
      <c r="D6519">
        <v>-131449.54</v>
      </c>
    </row>
    <row r="6520" spans="1:4" x14ac:dyDescent="0.25">
      <c r="A6520" s="4">
        <v>44712</v>
      </c>
      <c r="B6520" t="s">
        <v>12</v>
      </c>
      <c r="C6520" t="s">
        <v>2666</v>
      </c>
      <c r="D6520">
        <v>-126.7</v>
      </c>
    </row>
    <row r="6521" spans="1:4" x14ac:dyDescent="0.25">
      <c r="A6521" s="4">
        <v>44712</v>
      </c>
      <c r="B6521" t="s">
        <v>12</v>
      </c>
      <c r="C6521" t="s">
        <v>2667</v>
      </c>
      <c r="D6521">
        <v>-1689.31</v>
      </c>
    </row>
    <row r="6522" spans="1:4" x14ac:dyDescent="0.25">
      <c r="A6522" s="4">
        <v>44712</v>
      </c>
      <c r="B6522" t="s">
        <v>12</v>
      </c>
      <c r="C6522" t="s">
        <v>2668</v>
      </c>
      <c r="D6522">
        <v>-2407.2600000000002</v>
      </c>
    </row>
    <row r="6523" spans="1:4" x14ac:dyDescent="0.25">
      <c r="A6523" s="4">
        <v>44712</v>
      </c>
      <c r="B6523" t="s">
        <v>12</v>
      </c>
      <c r="C6523" t="s">
        <v>2669</v>
      </c>
      <c r="D6523">
        <v>-84465.05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81EA-21BC-4F3E-A06F-9BB15CE02F41}">
  <sheetPr codeName="Planilha5">
    <tabColor rgb="FF309A89"/>
  </sheetPr>
  <dimension ref="A1:H1113"/>
  <sheetViews>
    <sheetView showGridLines="0" workbookViewId="0">
      <selection activeCell="F2" sqref="F2"/>
    </sheetView>
  </sheetViews>
  <sheetFormatPr defaultRowHeight="15" x14ac:dyDescent="0.25"/>
  <cols>
    <col min="1" max="1" width="10.7109375" style="4" bestFit="1" customWidth="1"/>
    <col min="3" max="3" width="10.85546875" customWidth="1"/>
    <col min="4" max="4" width="10.85546875" style="7" customWidth="1"/>
    <col min="5" max="5" width="10.85546875" style="2" customWidth="1"/>
    <col min="6" max="6" width="15.5703125" customWidth="1"/>
    <col min="7" max="7" width="10.85546875" style="2" customWidth="1"/>
    <col min="8" max="8" width="15.5703125" customWidth="1"/>
  </cols>
  <sheetData>
    <row r="1" spans="1:8" x14ac:dyDescent="0.25">
      <c r="A1" s="1" t="s">
        <v>0</v>
      </c>
      <c r="B1" s="1" t="s">
        <v>1</v>
      </c>
      <c r="C1" s="14" t="s">
        <v>41</v>
      </c>
      <c r="D1" s="14" t="s">
        <v>42</v>
      </c>
      <c r="E1" s="11" t="s">
        <v>43</v>
      </c>
      <c r="F1" s="14" t="s">
        <v>44</v>
      </c>
      <c r="G1" s="14" t="s">
        <v>45</v>
      </c>
      <c r="H1" s="11" t="s">
        <v>46</v>
      </c>
    </row>
    <row r="2" spans="1:8" x14ac:dyDescent="0.25">
      <c r="A2" s="4">
        <v>44263</v>
      </c>
      <c r="B2" t="s">
        <v>12</v>
      </c>
      <c r="C2" t="s">
        <v>47</v>
      </c>
      <c r="D2" s="7">
        <v>247</v>
      </c>
      <c r="E2" s="2">
        <f t="shared" ref="E2:E64" si="0">F2/D2</f>
        <v>92.27</v>
      </c>
      <c r="F2" s="2">
        <v>22790.69</v>
      </c>
      <c r="G2" s="2">
        <v>-8.66</v>
      </c>
      <c r="H2" s="2">
        <f t="shared" ref="H2:H65" si="1">F2-G2</f>
        <v>22799.35</v>
      </c>
    </row>
    <row r="3" spans="1:8" x14ac:dyDescent="0.25">
      <c r="A3" s="4">
        <v>44263</v>
      </c>
      <c r="B3" t="s">
        <v>12</v>
      </c>
      <c r="C3" t="s">
        <v>47</v>
      </c>
      <c r="D3" s="7">
        <v>1</v>
      </c>
      <c r="E3" s="2">
        <f t="shared" si="0"/>
        <v>92.29</v>
      </c>
      <c r="F3" s="2">
        <v>92.29</v>
      </c>
      <c r="G3" s="2">
        <v>-0.03</v>
      </c>
      <c r="H3" s="2">
        <f t="shared" si="1"/>
        <v>92.320000000000007</v>
      </c>
    </row>
    <row r="4" spans="1:8" x14ac:dyDescent="0.25">
      <c r="A4" s="4">
        <v>44263</v>
      </c>
      <c r="B4" t="s">
        <v>12</v>
      </c>
      <c r="C4" t="s">
        <v>48</v>
      </c>
      <c r="D4" s="8">
        <v>60</v>
      </c>
      <c r="E4" s="2">
        <f t="shared" si="0"/>
        <v>110.5</v>
      </c>
      <c r="F4" s="2">
        <v>6630</v>
      </c>
      <c r="G4" s="6">
        <v>-2.52</v>
      </c>
      <c r="H4" s="2">
        <f t="shared" si="1"/>
        <v>6632.52</v>
      </c>
    </row>
    <row r="5" spans="1:8" x14ac:dyDescent="0.25">
      <c r="A5" s="4">
        <v>44263</v>
      </c>
      <c r="B5" t="s">
        <v>12</v>
      </c>
      <c r="C5" t="s">
        <v>48</v>
      </c>
      <c r="D5" s="8">
        <v>2444</v>
      </c>
      <c r="E5" s="2">
        <f t="shared" si="0"/>
        <v>110.91999999999999</v>
      </c>
      <c r="F5" s="2">
        <v>271088.48</v>
      </c>
      <c r="G5" s="6">
        <v>-104.51</v>
      </c>
      <c r="H5" s="2">
        <f t="shared" si="1"/>
        <v>271192.99</v>
      </c>
    </row>
    <row r="6" spans="1:8" x14ac:dyDescent="0.25">
      <c r="A6" s="4">
        <v>44263</v>
      </c>
      <c r="B6" t="s">
        <v>12</v>
      </c>
      <c r="C6" t="s">
        <v>48</v>
      </c>
      <c r="D6" s="8">
        <v>1</v>
      </c>
      <c r="E6" s="2">
        <f t="shared" si="0"/>
        <v>110.47</v>
      </c>
      <c r="F6" s="2">
        <v>110.47</v>
      </c>
      <c r="G6" s="6">
        <v>-0.03</v>
      </c>
      <c r="H6" s="2">
        <f t="shared" si="1"/>
        <v>110.5</v>
      </c>
    </row>
    <row r="7" spans="1:8" x14ac:dyDescent="0.25">
      <c r="A7" s="4">
        <v>44263</v>
      </c>
      <c r="B7" t="s">
        <v>12</v>
      </c>
      <c r="C7" t="s">
        <v>48</v>
      </c>
      <c r="D7" s="8">
        <v>1</v>
      </c>
      <c r="E7" s="2">
        <f t="shared" si="0"/>
        <v>110.49</v>
      </c>
      <c r="F7" s="2">
        <v>110.49</v>
      </c>
      <c r="G7" s="6">
        <v>-0.03</v>
      </c>
      <c r="H7" s="2">
        <f t="shared" si="1"/>
        <v>110.52</v>
      </c>
    </row>
    <row r="8" spans="1:8" x14ac:dyDescent="0.25">
      <c r="A8" s="4">
        <v>44263</v>
      </c>
      <c r="B8" t="s">
        <v>12</v>
      </c>
      <c r="C8" t="s">
        <v>48</v>
      </c>
      <c r="D8" s="8">
        <v>1</v>
      </c>
      <c r="E8" s="2">
        <f t="shared" si="0"/>
        <v>110.43</v>
      </c>
      <c r="F8" s="2">
        <v>110.43</v>
      </c>
      <c r="G8" s="6">
        <v>-0.03</v>
      </c>
      <c r="H8" s="2">
        <f t="shared" si="1"/>
        <v>110.46000000000001</v>
      </c>
    </row>
    <row r="9" spans="1:8" x14ac:dyDescent="0.25">
      <c r="A9" s="4">
        <v>44263</v>
      </c>
      <c r="B9" t="s">
        <v>12</v>
      </c>
      <c r="C9" t="s">
        <v>48</v>
      </c>
      <c r="D9" s="8">
        <v>16</v>
      </c>
      <c r="E9" s="2">
        <f t="shared" si="0"/>
        <v>110.45</v>
      </c>
      <c r="F9" s="2">
        <v>1767.2</v>
      </c>
      <c r="G9" s="6">
        <v>-0.66</v>
      </c>
      <c r="H9" s="2">
        <f t="shared" si="1"/>
        <v>1767.8600000000001</v>
      </c>
    </row>
    <row r="10" spans="1:8" x14ac:dyDescent="0.25">
      <c r="A10" s="4">
        <v>44263</v>
      </c>
      <c r="B10" t="s">
        <v>12</v>
      </c>
      <c r="C10" t="s">
        <v>48</v>
      </c>
      <c r="D10" s="7">
        <v>1</v>
      </c>
      <c r="E10" s="2">
        <f t="shared" si="0"/>
        <v>110.46</v>
      </c>
      <c r="F10" s="2">
        <v>110.46</v>
      </c>
      <c r="G10" s="2">
        <v>-0.03</v>
      </c>
      <c r="H10" s="2">
        <f t="shared" si="1"/>
        <v>110.49</v>
      </c>
    </row>
    <row r="11" spans="1:8" x14ac:dyDescent="0.25">
      <c r="A11" s="4">
        <v>44263</v>
      </c>
      <c r="B11" t="s">
        <v>12</v>
      </c>
      <c r="C11" t="s">
        <v>48</v>
      </c>
      <c r="D11" s="7">
        <v>1</v>
      </c>
      <c r="E11" s="2">
        <f t="shared" si="0"/>
        <v>110.48</v>
      </c>
      <c r="F11" s="2">
        <v>110.48</v>
      </c>
      <c r="G11" s="2">
        <v>-0.03</v>
      </c>
      <c r="H11" s="2">
        <f t="shared" si="1"/>
        <v>110.51</v>
      </c>
    </row>
    <row r="12" spans="1:8" x14ac:dyDescent="0.25">
      <c r="A12" s="4">
        <v>44263</v>
      </c>
      <c r="B12" t="s">
        <v>12</v>
      </c>
      <c r="C12" t="s">
        <v>48</v>
      </c>
      <c r="D12" s="7">
        <v>2</v>
      </c>
      <c r="E12" s="2">
        <f t="shared" si="0"/>
        <v>110.44</v>
      </c>
      <c r="F12" s="2">
        <v>220.88</v>
      </c>
      <c r="G12" s="2">
        <v>-7.0000000000000007E-2</v>
      </c>
      <c r="H12" s="2">
        <f t="shared" si="1"/>
        <v>220.95</v>
      </c>
    </row>
    <row r="13" spans="1:8" x14ac:dyDescent="0.25">
      <c r="A13" s="4">
        <v>44263</v>
      </c>
      <c r="B13" t="s">
        <v>12</v>
      </c>
      <c r="C13" t="s">
        <v>48</v>
      </c>
      <c r="D13" s="7">
        <v>11</v>
      </c>
      <c r="E13" s="2">
        <f t="shared" si="0"/>
        <v>110.41999999999999</v>
      </c>
      <c r="F13" s="2">
        <v>1214.6199999999999</v>
      </c>
      <c r="G13" s="2">
        <v>-0.46</v>
      </c>
      <c r="H13" s="2">
        <f t="shared" si="1"/>
        <v>1215.08</v>
      </c>
    </row>
    <row r="14" spans="1:8" x14ac:dyDescent="0.25">
      <c r="A14" s="4">
        <v>44263</v>
      </c>
      <c r="B14" t="s">
        <v>12</v>
      </c>
      <c r="C14" t="s">
        <v>48</v>
      </c>
      <c r="D14" s="7">
        <v>590</v>
      </c>
      <c r="E14" s="2">
        <f t="shared" si="0"/>
        <v>110.41</v>
      </c>
      <c r="F14" s="2">
        <v>65141.9</v>
      </c>
      <c r="G14" s="2">
        <v>-24.77</v>
      </c>
      <c r="H14" s="2">
        <f t="shared" si="1"/>
        <v>65166.67</v>
      </c>
    </row>
    <row r="15" spans="1:8" x14ac:dyDescent="0.25">
      <c r="A15" s="4">
        <v>44263</v>
      </c>
      <c r="B15" t="s">
        <v>12</v>
      </c>
      <c r="C15" t="s">
        <v>49</v>
      </c>
      <c r="D15" s="7">
        <v>10</v>
      </c>
      <c r="E15" s="2">
        <f t="shared" si="0"/>
        <v>66.19</v>
      </c>
      <c r="F15" s="2">
        <v>661.9</v>
      </c>
      <c r="G15" s="2">
        <v>-0.24</v>
      </c>
      <c r="H15" s="2">
        <f t="shared" si="1"/>
        <v>662.14</v>
      </c>
    </row>
    <row r="16" spans="1:8" x14ac:dyDescent="0.25">
      <c r="A16" s="4">
        <v>44263</v>
      </c>
      <c r="B16" t="s">
        <v>12</v>
      </c>
      <c r="C16" t="s">
        <v>49</v>
      </c>
      <c r="D16" s="7">
        <v>253</v>
      </c>
      <c r="E16" s="2">
        <f t="shared" si="0"/>
        <v>67</v>
      </c>
      <c r="F16" s="2">
        <v>16951</v>
      </c>
      <c r="G16" s="2">
        <v>-6.44</v>
      </c>
      <c r="H16" s="2">
        <f t="shared" si="1"/>
        <v>16957.439999999999</v>
      </c>
    </row>
    <row r="17" spans="1:8" x14ac:dyDescent="0.25">
      <c r="A17" s="4">
        <v>44263</v>
      </c>
      <c r="B17" t="s">
        <v>12</v>
      </c>
      <c r="C17" t="s">
        <v>49</v>
      </c>
      <c r="D17" s="7">
        <v>20</v>
      </c>
      <c r="E17" s="2">
        <f t="shared" si="0"/>
        <v>67.010000000000005</v>
      </c>
      <c r="F17" s="2">
        <v>1340.2</v>
      </c>
      <c r="G17" s="2">
        <v>-0.51</v>
      </c>
      <c r="H17" s="2">
        <f t="shared" si="1"/>
        <v>1340.71</v>
      </c>
    </row>
    <row r="18" spans="1:8" x14ac:dyDescent="0.25">
      <c r="A18" s="4">
        <v>44263</v>
      </c>
      <c r="B18" t="s">
        <v>12</v>
      </c>
      <c r="C18" t="s">
        <v>50</v>
      </c>
      <c r="D18" s="7">
        <v>12</v>
      </c>
      <c r="E18" s="2">
        <f t="shared" si="0"/>
        <v>117.48</v>
      </c>
      <c r="F18" s="2">
        <v>1409.76</v>
      </c>
      <c r="G18" s="2">
        <v>-0.53</v>
      </c>
      <c r="H18" s="2">
        <f t="shared" si="1"/>
        <v>1410.29</v>
      </c>
    </row>
    <row r="19" spans="1:8" x14ac:dyDescent="0.25">
      <c r="A19" s="4">
        <v>44263</v>
      </c>
      <c r="B19" t="s">
        <v>12</v>
      </c>
      <c r="C19" t="s">
        <v>50</v>
      </c>
      <c r="D19" s="7">
        <v>8</v>
      </c>
      <c r="E19" s="2">
        <f t="shared" si="0"/>
        <v>117.28</v>
      </c>
      <c r="F19" s="2">
        <v>938.24</v>
      </c>
      <c r="G19" s="2">
        <v>-0.34</v>
      </c>
      <c r="H19" s="2">
        <f t="shared" si="1"/>
        <v>938.58</v>
      </c>
    </row>
    <row r="20" spans="1:8" x14ac:dyDescent="0.25">
      <c r="A20" s="4">
        <v>44263</v>
      </c>
      <c r="B20" t="s">
        <v>12</v>
      </c>
      <c r="C20" t="s">
        <v>50</v>
      </c>
      <c r="D20" s="7">
        <v>55</v>
      </c>
      <c r="E20" s="2">
        <f t="shared" si="0"/>
        <v>116.56</v>
      </c>
      <c r="F20" s="2">
        <v>6410.8</v>
      </c>
      <c r="G20" s="2">
        <v>-2.4300000000000002</v>
      </c>
      <c r="H20" s="2">
        <f t="shared" si="1"/>
        <v>6413.2300000000005</v>
      </c>
    </row>
    <row r="21" spans="1:8" x14ac:dyDescent="0.25">
      <c r="A21" s="4">
        <v>44263</v>
      </c>
      <c r="B21" t="s">
        <v>12</v>
      </c>
      <c r="C21" t="s">
        <v>50</v>
      </c>
      <c r="D21" s="7">
        <v>16</v>
      </c>
      <c r="E21" s="2">
        <f t="shared" si="0"/>
        <v>116.52</v>
      </c>
      <c r="F21" s="2">
        <v>1864.32</v>
      </c>
      <c r="G21" s="2">
        <v>-0.7</v>
      </c>
      <c r="H21" s="2">
        <f t="shared" si="1"/>
        <v>1865.02</v>
      </c>
    </row>
    <row r="22" spans="1:8" x14ac:dyDescent="0.25">
      <c r="A22" s="4">
        <v>44263</v>
      </c>
      <c r="B22" t="s">
        <v>12</v>
      </c>
      <c r="C22" t="s">
        <v>50</v>
      </c>
      <c r="D22" s="7">
        <v>17</v>
      </c>
      <c r="E22" s="2">
        <f t="shared" si="0"/>
        <v>117.45</v>
      </c>
      <c r="F22" s="2">
        <v>1996.65</v>
      </c>
      <c r="G22" s="2">
        <v>-0.74</v>
      </c>
      <c r="H22" s="2">
        <f t="shared" si="1"/>
        <v>1997.39</v>
      </c>
    </row>
    <row r="23" spans="1:8" x14ac:dyDescent="0.25">
      <c r="A23" s="4">
        <v>44263</v>
      </c>
      <c r="B23" t="s">
        <v>12</v>
      </c>
      <c r="C23" t="s">
        <v>50</v>
      </c>
      <c r="D23" s="7">
        <v>16</v>
      </c>
      <c r="E23" s="2">
        <f t="shared" si="0"/>
        <v>117.43</v>
      </c>
      <c r="F23" s="2">
        <v>1878.88</v>
      </c>
      <c r="G23" s="2">
        <v>-0.71</v>
      </c>
      <c r="H23" s="2">
        <f t="shared" si="1"/>
        <v>1879.5900000000001</v>
      </c>
    </row>
    <row r="24" spans="1:8" x14ac:dyDescent="0.25">
      <c r="A24" s="4">
        <v>44263</v>
      </c>
      <c r="B24" t="s">
        <v>12</v>
      </c>
      <c r="C24" t="s">
        <v>50</v>
      </c>
      <c r="D24" s="7">
        <v>32</v>
      </c>
      <c r="E24" s="2">
        <f t="shared" si="0"/>
        <v>117.57</v>
      </c>
      <c r="F24" s="2">
        <v>3762.24</v>
      </c>
      <c r="G24" s="2">
        <v>-1.42</v>
      </c>
      <c r="H24" s="2">
        <f t="shared" si="1"/>
        <v>3763.66</v>
      </c>
    </row>
    <row r="25" spans="1:8" x14ac:dyDescent="0.25">
      <c r="A25" s="4">
        <v>44263</v>
      </c>
      <c r="B25" t="s">
        <v>12</v>
      </c>
      <c r="C25" t="s">
        <v>50</v>
      </c>
      <c r="D25" s="7">
        <v>16</v>
      </c>
      <c r="E25" s="2">
        <f t="shared" si="0"/>
        <v>117.55</v>
      </c>
      <c r="F25" s="2">
        <v>1880.8</v>
      </c>
      <c r="G25" s="2">
        <v>-0.71</v>
      </c>
      <c r="H25" s="2">
        <f t="shared" si="1"/>
        <v>1881.51</v>
      </c>
    </row>
    <row r="26" spans="1:8" x14ac:dyDescent="0.25">
      <c r="A26" s="4">
        <v>44263</v>
      </c>
      <c r="B26" t="s">
        <v>12</v>
      </c>
      <c r="C26" t="s">
        <v>50</v>
      </c>
      <c r="D26" s="7">
        <v>16</v>
      </c>
      <c r="E26" s="2">
        <f t="shared" si="0"/>
        <v>117.32</v>
      </c>
      <c r="F26" s="2">
        <v>1877.12</v>
      </c>
      <c r="G26" s="2">
        <v>-0.7</v>
      </c>
      <c r="H26" s="2">
        <f t="shared" si="1"/>
        <v>1877.82</v>
      </c>
    </row>
    <row r="27" spans="1:8" x14ac:dyDescent="0.25">
      <c r="A27" s="4">
        <v>44263</v>
      </c>
      <c r="B27" t="s">
        <v>12</v>
      </c>
      <c r="C27" t="s">
        <v>50</v>
      </c>
      <c r="D27" s="7">
        <v>5</v>
      </c>
      <c r="E27" s="2">
        <f t="shared" si="0"/>
        <v>116.41</v>
      </c>
      <c r="F27" s="2">
        <v>582.04999999999995</v>
      </c>
      <c r="G27" s="2">
        <v>-0.2</v>
      </c>
      <c r="H27" s="2">
        <f t="shared" si="1"/>
        <v>582.25</v>
      </c>
    </row>
    <row r="28" spans="1:8" x14ac:dyDescent="0.25">
      <c r="A28" s="4">
        <v>44263</v>
      </c>
      <c r="B28" t="s">
        <v>12</v>
      </c>
      <c r="C28" t="s">
        <v>50</v>
      </c>
      <c r="D28" s="7">
        <v>12</v>
      </c>
      <c r="E28" s="2">
        <f t="shared" si="0"/>
        <v>117.36</v>
      </c>
      <c r="F28" s="2">
        <v>1408.32</v>
      </c>
      <c r="G28" s="2">
        <v>-0.53</v>
      </c>
      <c r="H28" s="2">
        <f t="shared" si="1"/>
        <v>1408.85</v>
      </c>
    </row>
    <row r="29" spans="1:8" x14ac:dyDescent="0.25">
      <c r="A29" s="4">
        <v>44263</v>
      </c>
      <c r="B29" t="s">
        <v>12</v>
      </c>
      <c r="C29" t="s">
        <v>50</v>
      </c>
      <c r="D29" s="7">
        <v>68</v>
      </c>
      <c r="E29" s="2">
        <f t="shared" si="0"/>
        <v>117.49</v>
      </c>
      <c r="F29" s="2">
        <v>7989.32</v>
      </c>
      <c r="G29" s="2">
        <v>-3.02</v>
      </c>
      <c r="H29" s="2">
        <f t="shared" si="1"/>
        <v>7992.34</v>
      </c>
    </row>
    <row r="30" spans="1:8" x14ac:dyDescent="0.25">
      <c r="A30" s="4">
        <v>44263</v>
      </c>
      <c r="B30" t="s">
        <v>12</v>
      </c>
      <c r="C30" t="s">
        <v>50</v>
      </c>
      <c r="D30" s="7">
        <v>35</v>
      </c>
      <c r="E30" s="2">
        <f t="shared" si="0"/>
        <v>117.58</v>
      </c>
      <c r="F30" s="2">
        <v>4115.3</v>
      </c>
      <c r="G30" s="2">
        <v>-1.56</v>
      </c>
      <c r="H30" s="2">
        <f t="shared" si="1"/>
        <v>4116.8600000000006</v>
      </c>
    </row>
    <row r="31" spans="1:8" x14ac:dyDescent="0.25">
      <c r="A31" s="4">
        <v>44263</v>
      </c>
      <c r="B31" t="s">
        <v>12</v>
      </c>
      <c r="C31" t="s">
        <v>50</v>
      </c>
      <c r="D31" s="7">
        <v>1</v>
      </c>
      <c r="E31" s="2">
        <f t="shared" si="0"/>
        <v>116.96</v>
      </c>
      <c r="F31" s="2">
        <v>116.96</v>
      </c>
      <c r="G31" s="2">
        <v>-0.04</v>
      </c>
      <c r="H31" s="2">
        <f t="shared" si="1"/>
        <v>117</v>
      </c>
    </row>
    <row r="32" spans="1:8" x14ac:dyDescent="0.25">
      <c r="A32" s="4">
        <v>44263</v>
      </c>
      <c r="B32" t="s">
        <v>12</v>
      </c>
      <c r="C32" t="s">
        <v>50</v>
      </c>
      <c r="D32" s="7">
        <v>33</v>
      </c>
      <c r="E32" s="2">
        <f t="shared" si="0"/>
        <v>117.50999999999999</v>
      </c>
      <c r="F32" s="2">
        <v>3877.83</v>
      </c>
      <c r="G32" s="2">
        <v>-1.46</v>
      </c>
      <c r="H32" s="2">
        <f t="shared" si="1"/>
        <v>3879.29</v>
      </c>
    </row>
    <row r="33" spans="1:8" x14ac:dyDescent="0.25">
      <c r="A33" s="4">
        <v>44263</v>
      </c>
      <c r="B33" t="s">
        <v>12</v>
      </c>
      <c r="C33" t="s">
        <v>50</v>
      </c>
      <c r="D33" s="7">
        <v>402</v>
      </c>
      <c r="E33" s="2">
        <f t="shared" si="0"/>
        <v>117</v>
      </c>
      <c r="F33" s="2">
        <v>47034</v>
      </c>
      <c r="G33" s="2">
        <v>-17.89</v>
      </c>
      <c r="H33" s="2">
        <f t="shared" si="1"/>
        <v>47051.89</v>
      </c>
    </row>
    <row r="34" spans="1:8" x14ac:dyDescent="0.25">
      <c r="A34" s="4">
        <v>44263</v>
      </c>
      <c r="B34" t="s">
        <v>12</v>
      </c>
      <c r="C34" t="s">
        <v>50</v>
      </c>
      <c r="D34" s="7">
        <v>1</v>
      </c>
      <c r="E34" s="2">
        <f t="shared" si="0"/>
        <v>116.94</v>
      </c>
      <c r="F34" s="2">
        <v>116.94</v>
      </c>
      <c r="G34" s="2">
        <v>-0.04</v>
      </c>
      <c r="H34" s="2">
        <f t="shared" si="1"/>
        <v>116.98</v>
      </c>
    </row>
    <row r="35" spans="1:8" x14ac:dyDescent="0.25">
      <c r="A35" s="4">
        <v>44263</v>
      </c>
      <c r="B35" t="s">
        <v>12</v>
      </c>
      <c r="C35" t="s">
        <v>50</v>
      </c>
      <c r="D35" s="7">
        <v>16</v>
      </c>
      <c r="E35" s="2">
        <f t="shared" si="0"/>
        <v>117.33</v>
      </c>
      <c r="F35" s="2">
        <v>1877.28</v>
      </c>
      <c r="G35" s="2">
        <v>-0.7</v>
      </c>
      <c r="H35" s="2">
        <f t="shared" si="1"/>
        <v>1877.98</v>
      </c>
    </row>
    <row r="36" spans="1:8" x14ac:dyDescent="0.25">
      <c r="A36" s="4">
        <v>44263</v>
      </c>
      <c r="B36" t="s">
        <v>12</v>
      </c>
      <c r="C36" t="s">
        <v>50</v>
      </c>
      <c r="D36" s="7">
        <v>473</v>
      </c>
      <c r="E36" s="2">
        <f t="shared" si="0"/>
        <v>117.60000000000001</v>
      </c>
      <c r="F36" s="2">
        <v>55624.800000000003</v>
      </c>
      <c r="G36" s="2">
        <v>-21.15</v>
      </c>
      <c r="H36" s="2">
        <f t="shared" si="1"/>
        <v>55645.950000000004</v>
      </c>
    </row>
    <row r="37" spans="1:8" x14ac:dyDescent="0.25">
      <c r="A37" s="4">
        <v>44263</v>
      </c>
      <c r="B37" t="s">
        <v>12</v>
      </c>
      <c r="C37" t="s">
        <v>50</v>
      </c>
      <c r="D37" s="7">
        <v>55</v>
      </c>
      <c r="E37" s="2">
        <f t="shared" si="0"/>
        <v>116.45</v>
      </c>
      <c r="F37" s="2">
        <v>6404.75</v>
      </c>
      <c r="G37" s="2">
        <v>-2.4300000000000002</v>
      </c>
      <c r="H37" s="2">
        <f t="shared" si="1"/>
        <v>6407.18</v>
      </c>
    </row>
    <row r="38" spans="1:8" x14ac:dyDescent="0.25">
      <c r="A38" s="4">
        <v>44263</v>
      </c>
      <c r="B38" t="s">
        <v>12</v>
      </c>
      <c r="C38" t="s">
        <v>50</v>
      </c>
      <c r="D38" s="7">
        <v>34</v>
      </c>
      <c r="E38" s="2">
        <f t="shared" si="0"/>
        <v>117.39</v>
      </c>
      <c r="F38" s="2">
        <v>3991.26</v>
      </c>
      <c r="G38" s="2">
        <v>-1.5</v>
      </c>
      <c r="H38" s="2">
        <f t="shared" si="1"/>
        <v>3992.76</v>
      </c>
    </row>
    <row r="39" spans="1:8" x14ac:dyDescent="0.25">
      <c r="A39" s="4">
        <v>44263</v>
      </c>
      <c r="B39" t="s">
        <v>12</v>
      </c>
      <c r="C39" t="s">
        <v>50</v>
      </c>
      <c r="D39" s="7">
        <v>148</v>
      </c>
      <c r="E39" s="2">
        <f t="shared" si="0"/>
        <v>117.59</v>
      </c>
      <c r="F39" s="2">
        <v>17403.32</v>
      </c>
      <c r="G39" s="2">
        <v>-6.61</v>
      </c>
      <c r="H39" s="2">
        <f t="shared" si="1"/>
        <v>17409.93</v>
      </c>
    </row>
    <row r="40" spans="1:8" x14ac:dyDescent="0.25">
      <c r="A40" s="4">
        <v>44263</v>
      </c>
      <c r="B40" t="s">
        <v>12</v>
      </c>
      <c r="C40" t="s">
        <v>50</v>
      </c>
      <c r="D40" s="7">
        <v>622</v>
      </c>
      <c r="E40" s="2">
        <f t="shared" si="0"/>
        <v>117.63</v>
      </c>
      <c r="F40" s="2">
        <v>73165.86</v>
      </c>
      <c r="G40" s="2">
        <v>-27.81</v>
      </c>
      <c r="H40" s="2">
        <f t="shared" si="1"/>
        <v>73193.67</v>
      </c>
    </row>
    <row r="41" spans="1:8" x14ac:dyDescent="0.25">
      <c r="A41" s="4">
        <v>44263</v>
      </c>
      <c r="B41" t="s">
        <v>12</v>
      </c>
      <c r="C41" t="s">
        <v>50</v>
      </c>
      <c r="D41" s="7">
        <v>288</v>
      </c>
      <c r="E41" s="2">
        <f t="shared" si="0"/>
        <v>117.30000000000001</v>
      </c>
      <c r="F41" s="2">
        <v>33782.400000000001</v>
      </c>
      <c r="G41" s="2">
        <v>-12.85</v>
      </c>
      <c r="H41" s="2">
        <f t="shared" si="1"/>
        <v>33795.25</v>
      </c>
    </row>
    <row r="42" spans="1:8" x14ac:dyDescent="0.25">
      <c r="A42" s="4">
        <v>44263</v>
      </c>
      <c r="B42" t="s">
        <v>12</v>
      </c>
      <c r="C42" t="s">
        <v>50</v>
      </c>
      <c r="D42" s="7">
        <v>24</v>
      </c>
      <c r="E42" s="2">
        <f t="shared" si="0"/>
        <v>117.52</v>
      </c>
      <c r="F42" s="2">
        <v>2820.48</v>
      </c>
      <c r="G42" s="2">
        <v>-1.07</v>
      </c>
      <c r="H42" s="2">
        <f t="shared" si="1"/>
        <v>2821.55</v>
      </c>
    </row>
    <row r="43" spans="1:8" x14ac:dyDescent="0.25">
      <c r="A43" s="4">
        <v>44263</v>
      </c>
      <c r="B43" t="s">
        <v>12</v>
      </c>
      <c r="C43" t="s">
        <v>50</v>
      </c>
      <c r="D43" s="7">
        <v>272</v>
      </c>
      <c r="E43" s="2">
        <f t="shared" si="0"/>
        <v>117.61</v>
      </c>
      <c r="F43" s="2">
        <v>31989.919999999998</v>
      </c>
      <c r="G43" s="2">
        <v>-12.16</v>
      </c>
      <c r="H43" s="2">
        <f t="shared" si="1"/>
        <v>32002.079999999998</v>
      </c>
    </row>
    <row r="44" spans="1:8" x14ac:dyDescent="0.25">
      <c r="A44" s="4">
        <v>44263</v>
      </c>
      <c r="B44" t="s">
        <v>12</v>
      </c>
      <c r="C44" t="s">
        <v>50</v>
      </c>
      <c r="D44" s="7">
        <v>16</v>
      </c>
      <c r="E44" s="2">
        <f t="shared" si="0"/>
        <v>116.46</v>
      </c>
      <c r="F44" s="2">
        <v>1863.36</v>
      </c>
      <c r="G44" s="2">
        <v>-0.7</v>
      </c>
      <c r="H44" s="2">
        <f t="shared" si="1"/>
        <v>1864.06</v>
      </c>
    </row>
    <row r="45" spans="1:8" x14ac:dyDescent="0.25">
      <c r="A45" s="4">
        <v>44263</v>
      </c>
      <c r="B45" t="s">
        <v>12</v>
      </c>
      <c r="C45" t="s">
        <v>50</v>
      </c>
      <c r="D45" s="7">
        <v>33</v>
      </c>
      <c r="E45" s="2">
        <f t="shared" si="0"/>
        <v>117.52999999999999</v>
      </c>
      <c r="F45" s="2">
        <v>3878.49</v>
      </c>
      <c r="G45" s="2">
        <v>-1.46</v>
      </c>
      <c r="H45" s="2">
        <f t="shared" si="1"/>
        <v>3879.95</v>
      </c>
    </row>
    <row r="46" spans="1:8" x14ac:dyDescent="0.25">
      <c r="A46" s="4">
        <v>44263</v>
      </c>
      <c r="B46" t="s">
        <v>12</v>
      </c>
      <c r="C46" t="s">
        <v>50</v>
      </c>
      <c r="D46" s="7">
        <v>16</v>
      </c>
      <c r="E46" s="2">
        <f t="shared" si="0"/>
        <v>117.35</v>
      </c>
      <c r="F46" s="2">
        <v>1877.6</v>
      </c>
      <c r="G46" s="2">
        <v>-0.7</v>
      </c>
      <c r="H46" s="2">
        <f t="shared" si="1"/>
        <v>1878.3</v>
      </c>
    </row>
    <row r="47" spans="1:8" x14ac:dyDescent="0.25">
      <c r="A47" s="4">
        <v>44263</v>
      </c>
      <c r="B47" t="s">
        <v>12</v>
      </c>
      <c r="C47" t="s">
        <v>50</v>
      </c>
      <c r="D47" s="7">
        <v>16</v>
      </c>
      <c r="E47" s="2">
        <f t="shared" si="0"/>
        <v>116.44</v>
      </c>
      <c r="F47" s="2">
        <v>1863.04</v>
      </c>
      <c r="G47" s="2">
        <v>-0.7</v>
      </c>
      <c r="H47" s="2">
        <f t="shared" si="1"/>
        <v>1863.74</v>
      </c>
    </row>
    <row r="48" spans="1:8" x14ac:dyDescent="0.25">
      <c r="A48" s="4">
        <v>44263</v>
      </c>
      <c r="B48" t="s">
        <v>12</v>
      </c>
      <c r="C48" t="s">
        <v>50</v>
      </c>
      <c r="D48" s="7">
        <v>54</v>
      </c>
      <c r="E48" s="2">
        <f t="shared" si="0"/>
        <v>117.61999999999999</v>
      </c>
      <c r="F48" s="2">
        <v>6351.48</v>
      </c>
      <c r="G48" s="2">
        <v>-2.4</v>
      </c>
      <c r="H48" s="2">
        <f t="shared" si="1"/>
        <v>6353.8799999999992</v>
      </c>
    </row>
    <row r="49" spans="1:8" x14ac:dyDescent="0.25">
      <c r="A49" s="4">
        <v>44263</v>
      </c>
      <c r="B49" t="s">
        <v>12</v>
      </c>
      <c r="C49" t="s">
        <v>50</v>
      </c>
      <c r="D49" s="7">
        <v>17</v>
      </c>
      <c r="E49" s="2">
        <f t="shared" si="0"/>
        <v>117.37</v>
      </c>
      <c r="F49" s="2">
        <v>1995.29</v>
      </c>
      <c r="G49" s="2">
        <v>-0.74</v>
      </c>
      <c r="H49" s="2">
        <f t="shared" si="1"/>
        <v>1996.03</v>
      </c>
    </row>
    <row r="50" spans="1:8" x14ac:dyDescent="0.25">
      <c r="A50" s="4">
        <v>44263</v>
      </c>
      <c r="B50" t="s">
        <v>12</v>
      </c>
      <c r="C50" t="s">
        <v>50</v>
      </c>
      <c r="D50" s="7">
        <v>288</v>
      </c>
      <c r="E50" s="2">
        <f t="shared" si="0"/>
        <v>116.39999999999999</v>
      </c>
      <c r="F50" s="2">
        <v>33523.199999999997</v>
      </c>
      <c r="G50" s="2">
        <v>-12.75</v>
      </c>
      <c r="H50" s="2">
        <f t="shared" si="1"/>
        <v>33535.949999999997</v>
      </c>
    </row>
    <row r="51" spans="1:8" x14ac:dyDescent="0.25">
      <c r="A51" s="4">
        <v>44263</v>
      </c>
      <c r="B51" t="s">
        <v>12</v>
      </c>
      <c r="C51" t="s">
        <v>50</v>
      </c>
      <c r="D51" s="7">
        <v>2</v>
      </c>
      <c r="E51" s="2">
        <f t="shared" si="0"/>
        <v>117.23</v>
      </c>
      <c r="F51" s="2">
        <v>234.46</v>
      </c>
      <c r="G51" s="2">
        <v>-0.08</v>
      </c>
      <c r="H51" s="2">
        <f t="shared" si="1"/>
        <v>234.54000000000002</v>
      </c>
    </row>
    <row r="52" spans="1:8" x14ac:dyDescent="0.25">
      <c r="A52" s="4">
        <v>44263</v>
      </c>
      <c r="B52" t="s">
        <v>12</v>
      </c>
      <c r="C52" t="s">
        <v>50</v>
      </c>
      <c r="D52" s="7">
        <v>16</v>
      </c>
      <c r="E52" s="2">
        <f t="shared" si="0"/>
        <v>117.56</v>
      </c>
      <c r="F52" s="2">
        <v>1880.96</v>
      </c>
      <c r="G52" s="2">
        <v>-0.71</v>
      </c>
      <c r="H52" s="2">
        <f t="shared" si="1"/>
        <v>1881.67</v>
      </c>
    </row>
    <row r="53" spans="1:8" x14ac:dyDescent="0.25">
      <c r="A53" s="4">
        <v>44263</v>
      </c>
      <c r="B53" t="s">
        <v>12</v>
      </c>
      <c r="C53" t="s">
        <v>50</v>
      </c>
      <c r="D53" s="7">
        <v>16</v>
      </c>
      <c r="E53" s="2">
        <f t="shared" si="0"/>
        <v>116.42</v>
      </c>
      <c r="F53" s="2">
        <v>1862.72</v>
      </c>
      <c r="G53" s="2">
        <v>-0.7</v>
      </c>
      <c r="H53" s="2">
        <f t="shared" si="1"/>
        <v>1863.42</v>
      </c>
    </row>
    <row r="54" spans="1:8" x14ac:dyDescent="0.25">
      <c r="A54" s="4">
        <v>44263</v>
      </c>
      <c r="B54" t="s">
        <v>12</v>
      </c>
      <c r="C54" t="s">
        <v>51</v>
      </c>
      <c r="D54" s="7">
        <v>580</v>
      </c>
      <c r="E54" s="2">
        <f t="shared" si="0"/>
        <v>109.31</v>
      </c>
      <c r="F54" s="2">
        <v>63399.8</v>
      </c>
      <c r="G54" s="2">
        <v>-24.11</v>
      </c>
      <c r="H54" s="2">
        <f t="shared" si="1"/>
        <v>63423.91</v>
      </c>
    </row>
    <row r="55" spans="1:8" x14ac:dyDescent="0.25">
      <c r="A55" s="4">
        <v>44263</v>
      </c>
      <c r="B55" t="s">
        <v>12</v>
      </c>
      <c r="C55" t="s">
        <v>51</v>
      </c>
      <c r="D55" s="7">
        <v>10</v>
      </c>
      <c r="E55" s="2">
        <f t="shared" si="0"/>
        <v>109.87</v>
      </c>
      <c r="F55" s="2">
        <v>1098.7</v>
      </c>
      <c r="G55" s="2">
        <v>-0.4</v>
      </c>
      <c r="H55" s="2">
        <f t="shared" si="1"/>
        <v>1099.1000000000001</v>
      </c>
    </row>
    <row r="56" spans="1:8" x14ac:dyDescent="0.25">
      <c r="A56" s="4">
        <v>44263</v>
      </c>
      <c r="B56" t="s">
        <v>12</v>
      </c>
      <c r="C56" t="s">
        <v>52</v>
      </c>
      <c r="D56" s="7">
        <v>14</v>
      </c>
      <c r="E56" s="2">
        <f t="shared" si="0"/>
        <v>100.5</v>
      </c>
      <c r="F56" s="2">
        <v>1407</v>
      </c>
      <c r="G56" s="2">
        <v>-0.53</v>
      </c>
      <c r="H56" s="2">
        <f t="shared" si="1"/>
        <v>1407.53</v>
      </c>
    </row>
    <row r="57" spans="1:8" x14ac:dyDescent="0.25">
      <c r="A57" s="4">
        <v>44263</v>
      </c>
      <c r="B57" t="s">
        <v>12</v>
      </c>
      <c r="C57" t="s">
        <v>53</v>
      </c>
      <c r="D57" s="7">
        <v>37</v>
      </c>
      <c r="E57" s="2">
        <f t="shared" si="0"/>
        <v>96</v>
      </c>
      <c r="F57" s="2">
        <v>3552</v>
      </c>
      <c r="G57" s="2">
        <v>-1.34</v>
      </c>
      <c r="H57" s="2">
        <f t="shared" si="1"/>
        <v>3553.34</v>
      </c>
    </row>
    <row r="58" spans="1:8" x14ac:dyDescent="0.25">
      <c r="A58" s="4">
        <v>44263</v>
      </c>
      <c r="B58" t="s">
        <v>12</v>
      </c>
      <c r="C58" t="s">
        <v>53</v>
      </c>
      <c r="D58" s="7">
        <v>30</v>
      </c>
      <c r="E58" s="2">
        <f t="shared" si="0"/>
        <v>96.52</v>
      </c>
      <c r="F58" s="2">
        <v>2895.6</v>
      </c>
      <c r="G58" s="2">
        <v>-1.0900000000000001</v>
      </c>
      <c r="H58" s="2">
        <f t="shared" si="1"/>
        <v>2896.69</v>
      </c>
    </row>
    <row r="59" spans="1:8" x14ac:dyDescent="0.25">
      <c r="A59" s="4">
        <v>44263</v>
      </c>
      <c r="B59" t="s">
        <v>12</v>
      </c>
      <c r="C59" t="s">
        <v>53</v>
      </c>
      <c r="D59" s="7">
        <v>325</v>
      </c>
      <c r="E59" s="2">
        <f t="shared" si="0"/>
        <v>96.55</v>
      </c>
      <c r="F59" s="2">
        <v>31378.75</v>
      </c>
      <c r="G59" s="2">
        <v>-11.92</v>
      </c>
      <c r="H59" s="2">
        <f t="shared" si="1"/>
        <v>31390.67</v>
      </c>
    </row>
    <row r="60" spans="1:8" x14ac:dyDescent="0.25">
      <c r="A60" s="4">
        <v>44263</v>
      </c>
      <c r="B60" t="s">
        <v>12</v>
      </c>
      <c r="C60" t="s">
        <v>53</v>
      </c>
      <c r="D60" s="7">
        <v>19</v>
      </c>
      <c r="E60" s="2">
        <f t="shared" si="0"/>
        <v>96.53</v>
      </c>
      <c r="F60" s="2">
        <v>1834.07</v>
      </c>
      <c r="G60" s="2">
        <v>-0.69</v>
      </c>
      <c r="H60" s="2">
        <f t="shared" si="1"/>
        <v>1834.76</v>
      </c>
    </row>
    <row r="61" spans="1:8" x14ac:dyDescent="0.25">
      <c r="A61" s="4">
        <v>44263</v>
      </c>
      <c r="B61" t="s">
        <v>12</v>
      </c>
      <c r="C61" t="s">
        <v>53</v>
      </c>
      <c r="D61" s="7">
        <v>28</v>
      </c>
      <c r="E61" s="2">
        <f t="shared" si="0"/>
        <v>95.940000000000012</v>
      </c>
      <c r="F61" s="2">
        <v>2686.32</v>
      </c>
      <c r="G61" s="2">
        <v>-1.02</v>
      </c>
      <c r="H61" s="2">
        <f t="shared" si="1"/>
        <v>2687.34</v>
      </c>
    </row>
    <row r="62" spans="1:8" x14ac:dyDescent="0.25">
      <c r="A62" s="4">
        <v>44263</v>
      </c>
      <c r="B62" t="s">
        <v>12</v>
      </c>
      <c r="C62" t="s">
        <v>53</v>
      </c>
      <c r="D62" s="7">
        <v>1</v>
      </c>
      <c r="E62" s="2">
        <f t="shared" si="0"/>
        <v>95.85</v>
      </c>
      <c r="F62" s="2">
        <v>95.85</v>
      </c>
      <c r="G62" s="2">
        <v>-0.03</v>
      </c>
      <c r="H62" s="2">
        <f t="shared" si="1"/>
        <v>95.88</v>
      </c>
    </row>
    <row r="63" spans="1:8" x14ac:dyDescent="0.25">
      <c r="A63" s="4">
        <v>44263</v>
      </c>
      <c r="B63" t="s">
        <v>12</v>
      </c>
      <c r="C63" t="s">
        <v>53</v>
      </c>
      <c r="D63" s="7">
        <v>48</v>
      </c>
      <c r="E63" s="2">
        <f t="shared" si="0"/>
        <v>95.95</v>
      </c>
      <c r="F63" s="2">
        <v>4605.6000000000004</v>
      </c>
      <c r="G63" s="2">
        <v>-1.74</v>
      </c>
      <c r="H63" s="2">
        <f t="shared" si="1"/>
        <v>4607.34</v>
      </c>
    </row>
    <row r="64" spans="1:8" x14ac:dyDescent="0.25">
      <c r="A64" s="4">
        <v>44263</v>
      </c>
      <c r="B64" t="s">
        <v>12</v>
      </c>
      <c r="C64" t="s">
        <v>53</v>
      </c>
      <c r="D64" s="7">
        <v>12</v>
      </c>
      <c r="E64" s="2">
        <f t="shared" si="0"/>
        <v>96.509999999999991</v>
      </c>
      <c r="F64" s="2">
        <v>1158.1199999999999</v>
      </c>
      <c r="G64" s="2">
        <v>-0.42</v>
      </c>
      <c r="H64" s="2">
        <f t="shared" si="1"/>
        <v>1158.54</v>
      </c>
    </row>
    <row r="65" spans="1:8" x14ac:dyDescent="0.25">
      <c r="A65" s="4">
        <v>44263</v>
      </c>
      <c r="B65" t="s">
        <v>12</v>
      </c>
      <c r="C65" t="s">
        <v>53</v>
      </c>
      <c r="D65" s="7">
        <v>3</v>
      </c>
      <c r="E65" s="2">
        <f t="shared" ref="E65:E128" si="2">F65/D65</f>
        <v>96.57</v>
      </c>
      <c r="F65" s="2">
        <v>289.70999999999998</v>
      </c>
      <c r="G65" s="2">
        <v>-0.11</v>
      </c>
      <c r="H65" s="2">
        <f t="shared" si="1"/>
        <v>289.82</v>
      </c>
    </row>
    <row r="66" spans="1:8" x14ac:dyDescent="0.25">
      <c r="A66" s="4">
        <v>44263</v>
      </c>
      <c r="B66" t="s">
        <v>12</v>
      </c>
      <c r="C66" t="s">
        <v>53</v>
      </c>
      <c r="D66" s="7">
        <v>5</v>
      </c>
      <c r="E66" s="2">
        <f t="shared" si="2"/>
        <v>95.35</v>
      </c>
      <c r="F66" s="2">
        <v>476.75</v>
      </c>
      <c r="G66" s="2">
        <v>-0.18</v>
      </c>
      <c r="H66" s="2">
        <f t="shared" ref="H66:H129" si="3">F66-G66</f>
        <v>476.93</v>
      </c>
    </row>
    <row r="67" spans="1:8" x14ac:dyDescent="0.25">
      <c r="A67" s="4">
        <v>44263</v>
      </c>
      <c r="B67" t="s">
        <v>12</v>
      </c>
      <c r="C67" t="s">
        <v>53</v>
      </c>
      <c r="D67" s="7">
        <v>8</v>
      </c>
      <c r="E67" s="2">
        <f t="shared" si="2"/>
        <v>95.89</v>
      </c>
      <c r="F67" s="2">
        <v>767.12</v>
      </c>
      <c r="G67" s="2">
        <v>-0.27</v>
      </c>
      <c r="H67" s="2">
        <f t="shared" si="3"/>
        <v>767.39</v>
      </c>
    </row>
    <row r="68" spans="1:8" x14ac:dyDescent="0.25">
      <c r="A68" s="4">
        <v>44263</v>
      </c>
      <c r="B68" t="s">
        <v>12</v>
      </c>
      <c r="C68" t="s">
        <v>53</v>
      </c>
      <c r="D68" s="7">
        <v>874</v>
      </c>
      <c r="E68" s="2">
        <f t="shared" si="2"/>
        <v>96.54</v>
      </c>
      <c r="F68" s="2">
        <v>84375.96</v>
      </c>
      <c r="G68" s="2">
        <v>-32.08</v>
      </c>
      <c r="H68" s="2">
        <f t="shared" si="3"/>
        <v>84408.040000000008</v>
      </c>
    </row>
    <row r="69" spans="1:8" x14ac:dyDescent="0.25">
      <c r="A69" s="4">
        <v>44263</v>
      </c>
      <c r="B69" t="s">
        <v>12</v>
      </c>
      <c r="C69" t="s">
        <v>53</v>
      </c>
      <c r="D69" s="7">
        <v>78</v>
      </c>
      <c r="E69" s="2">
        <f t="shared" si="2"/>
        <v>96.600000000000009</v>
      </c>
      <c r="F69" s="2">
        <v>7534.8</v>
      </c>
      <c r="G69" s="2">
        <v>-2.86</v>
      </c>
      <c r="H69" s="2">
        <f t="shared" si="3"/>
        <v>7537.66</v>
      </c>
    </row>
    <row r="70" spans="1:8" x14ac:dyDescent="0.25">
      <c r="A70" s="4">
        <v>44263</v>
      </c>
      <c r="B70" t="s">
        <v>12</v>
      </c>
      <c r="C70" t="s">
        <v>53</v>
      </c>
      <c r="D70" s="7">
        <v>7</v>
      </c>
      <c r="E70" s="2">
        <f t="shared" si="2"/>
        <v>96.559999999999988</v>
      </c>
      <c r="F70" s="2">
        <v>675.92</v>
      </c>
      <c r="G70" s="2">
        <v>-0.25</v>
      </c>
      <c r="H70" s="2">
        <f t="shared" si="3"/>
        <v>676.17</v>
      </c>
    </row>
    <row r="71" spans="1:8" x14ac:dyDescent="0.25">
      <c r="A71" s="4">
        <v>44263</v>
      </c>
      <c r="B71" t="s">
        <v>12</v>
      </c>
      <c r="C71" t="s">
        <v>54</v>
      </c>
      <c r="D71" s="7">
        <v>47</v>
      </c>
      <c r="E71" s="2">
        <f t="shared" si="2"/>
        <v>53.349999999999994</v>
      </c>
      <c r="F71" s="2">
        <v>2507.4499999999998</v>
      </c>
      <c r="G71" s="2">
        <v>-0.95</v>
      </c>
      <c r="H71" s="2">
        <f t="shared" si="3"/>
        <v>2508.3999999999996</v>
      </c>
    </row>
    <row r="72" spans="1:8" x14ac:dyDescent="0.25">
      <c r="A72" s="4">
        <v>44263</v>
      </c>
      <c r="B72" t="s">
        <v>12</v>
      </c>
      <c r="C72" t="s">
        <v>54</v>
      </c>
      <c r="D72" s="7">
        <v>38</v>
      </c>
      <c r="E72" s="2">
        <f t="shared" si="2"/>
        <v>53.44</v>
      </c>
      <c r="F72" s="2">
        <v>2030.72</v>
      </c>
      <c r="G72" s="2">
        <v>-0.77</v>
      </c>
      <c r="H72" s="2">
        <f t="shared" si="3"/>
        <v>2031.49</v>
      </c>
    </row>
    <row r="73" spans="1:8" x14ac:dyDescent="0.25">
      <c r="A73" s="4">
        <v>44263</v>
      </c>
      <c r="B73" t="s">
        <v>12</v>
      </c>
      <c r="C73" t="s">
        <v>54</v>
      </c>
      <c r="D73" s="7">
        <v>8</v>
      </c>
      <c r="E73" s="2">
        <f t="shared" si="2"/>
        <v>53.27</v>
      </c>
      <c r="F73" s="2">
        <v>426.16</v>
      </c>
      <c r="G73" s="2">
        <v>-0.15</v>
      </c>
      <c r="H73" s="2">
        <f t="shared" si="3"/>
        <v>426.31</v>
      </c>
    </row>
    <row r="74" spans="1:8" x14ac:dyDescent="0.25">
      <c r="A74" s="4">
        <v>44263</v>
      </c>
      <c r="B74" t="s">
        <v>12</v>
      </c>
      <c r="C74" t="s">
        <v>54</v>
      </c>
      <c r="D74" s="7">
        <v>56</v>
      </c>
      <c r="E74" s="2">
        <f t="shared" si="2"/>
        <v>53.339999999999996</v>
      </c>
      <c r="F74" s="2">
        <v>2987.04</v>
      </c>
      <c r="G74" s="2">
        <v>-1.1200000000000001</v>
      </c>
      <c r="H74" s="2">
        <f t="shared" si="3"/>
        <v>2988.16</v>
      </c>
    </row>
    <row r="75" spans="1:8" x14ac:dyDescent="0.25">
      <c r="A75" s="4">
        <v>44263</v>
      </c>
      <c r="B75" t="s">
        <v>12</v>
      </c>
      <c r="C75" t="s">
        <v>54</v>
      </c>
      <c r="D75" s="7">
        <v>60</v>
      </c>
      <c r="E75" s="2">
        <f t="shared" si="2"/>
        <v>53.330000000000005</v>
      </c>
      <c r="F75" s="2">
        <v>3199.8</v>
      </c>
      <c r="G75" s="2">
        <v>-1.2</v>
      </c>
      <c r="H75" s="2">
        <f t="shared" si="3"/>
        <v>3201</v>
      </c>
    </row>
    <row r="76" spans="1:8" x14ac:dyDescent="0.25">
      <c r="A76" s="4">
        <v>44263</v>
      </c>
      <c r="B76" t="s">
        <v>12</v>
      </c>
      <c r="C76" t="s">
        <v>54</v>
      </c>
      <c r="D76" s="7">
        <v>24</v>
      </c>
      <c r="E76" s="2">
        <f t="shared" si="2"/>
        <v>53.32</v>
      </c>
      <c r="F76" s="2">
        <v>1279.68</v>
      </c>
      <c r="G76" s="2">
        <v>-0.48</v>
      </c>
      <c r="H76" s="2">
        <f t="shared" si="3"/>
        <v>1280.1600000000001</v>
      </c>
    </row>
    <row r="77" spans="1:8" x14ac:dyDescent="0.25">
      <c r="A77" s="4">
        <v>44263</v>
      </c>
      <c r="B77" t="s">
        <v>12</v>
      </c>
      <c r="C77" t="s">
        <v>54</v>
      </c>
      <c r="D77" s="7">
        <v>5</v>
      </c>
      <c r="E77" s="2">
        <f t="shared" si="2"/>
        <v>53.260000000000005</v>
      </c>
      <c r="F77" s="2">
        <v>266.3</v>
      </c>
      <c r="G77" s="2">
        <v>-0.09</v>
      </c>
      <c r="H77" s="2">
        <f t="shared" si="3"/>
        <v>266.39</v>
      </c>
    </row>
    <row r="78" spans="1:8" x14ac:dyDescent="0.25">
      <c r="A78" s="4">
        <v>44263</v>
      </c>
      <c r="B78" t="s">
        <v>12</v>
      </c>
      <c r="C78" t="s">
        <v>54</v>
      </c>
      <c r="D78" s="7">
        <v>81</v>
      </c>
      <c r="E78" s="2">
        <f t="shared" si="2"/>
        <v>53.370000000000005</v>
      </c>
      <c r="F78" s="2">
        <v>4322.97</v>
      </c>
      <c r="G78" s="2">
        <v>-1.63</v>
      </c>
      <c r="H78" s="2">
        <f t="shared" si="3"/>
        <v>4324.6000000000004</v>
      </c>
    </row>
    <row r="79" spans="1:8" x14ac:dyDescent="0.25">
      <c r="A79" s="4">
        <v>44263</v>
      </c>
      <c r="B79" t="s">
        <v>12</v>
      </c>
      <c r="C79" t="s">
        <v>54</v>
      </c>
      <c r="D79" s="7">
        <v>582</v>
      </c>
      <c r="E79" s="2">
        <f t="shared" si="2"/>
        <v>53.46</v>
      </c>
      <c r="F79" s="2">
        <v>31113.72</v>
      </c>
      <c r="G79" s="2">
        <v>-11.83</v>
      </c>
      <c r="H79" s="2">
        <f t="shared" si="3"/>
        <v>31125.550000000003</v>
      </c>
    </row>
    <row r="80" spans="1:8" x14ac:dyDescent="0.25">
      <c r="A80" s="4">
        <v>44263</v>
      </c>
      <c r="B80" t="s">
        <v>12</v>
      </c>
      <c r="C80" t="s">
        <v>54</v>
      </c>
      <c r="D80" s="7">
        <v>125</v>
      </c>
      <c r="E80" s="2">
        <f t="shared" si="2"/>
        <v>53.4</v>
      </c>
      <c r="F80" s="2">
        <v>6675</v>
      </c>
      <c r="G80" s="2">
        <v>-2.54</v>
      </c>
      <c r="H80" s="2">
        <f t="shared" si="3"/>
        <v>6677.54</v>
      </c>
    </row>
    <row r="81" spans="1:8" x14ac:dyDescent="0.25">
      <c r="A81" s="4">
        <v>44263</v>
      </c>
      <c r="B81" t="s">
        <v>12</v>
      </c>
      <c r="C81" t="s">
        <v>54</v>
      </c>
      <c r="D81" s="7">
        <v>3016</v>
      </c>
      <c r="E81" s="2">
        <f t="shared" si="2"/>
        <v>53.47</v>
      </c>
      <c r="F81" s="2">
        <v>161265.51999999999</v>
      </c>
      <c r="G81" s="2">
        <v>-61.34</v>
      </c>
      <c r="H81" s="2">
        <f t="shared" si="3"/>
        <v>161326.85999999999</v>
      </c>
    </row>
    <row r="82" spans="1:8" x14ac:dyDescent="0.25">
      <c r="A82" s="4">
        <v>44263</v>
      </c>
      <c r="B82" t="s">
        <v>12</v>
      </c>
      <c r="C82" t="s">
        <v>54</v>
      </c>
      <c r="D82" s="7">
        <v>1</v>
      </c>
      <c r="E82" s="2">
        <f t="shared" si="2"/>
        <v>53.36</v>
      </c>
      <c r="F82" s="2">
        <v>53.36</v>
      </c>
      <c r="G82" s="2">
        <v>-0.01</v>
      </c>
      <c r="H82" s="2">
        <f t="shared" si="3"/>
        <v>53.37</v>
      </c>
    </row>
    <row r="83" spans="1:8" x14ac:dyDescent="0.25">
      <c r="A83" s="4">
        <v>44263</v>
      </c>
      <c r="B83" t="s">
        <v>12</v>
      </c>
      <c r="C83" t="s">
        <v>54</v>
      </c>
      <c r="D83" s="7">
        <v>15</v>
      </c>
      <c r="E83" s="2">
        <f t="shared" si="2"/>
        <v>53.39</v>
      </c>
      <c r="F83" s="2">
        <v>800.85</v>
      </c>
      <c r="G83" s="2">
        <v>-0.3</v>
      </c>
      <c r="H83" s="2">
        <f t="shared" si="3"/>
        <v>801.15</v>
      </c>
    </row>
    <row r="84" spans="1:8" x14ac:dyDescent="0.25">
      <c r="A84" s="4">
        <v>44263</v>
      </c>
      <c r="B84" t="s">
        <v>12</v>
      </c>
      <c r="C84" t="s">
        <v>54</v>
      </c>
      <c r="D84" s="7">
        <v>30</v>
      </c>
      <c r="E84" s="2">
        <f t="shared" si="2"/>
        <v>53.309999999999995</v>
      </c>
      <c r="F84" s="2">
        <v>1599.3</v>
      </c>
      <c r="G84" s="2">
        <v>-0.59</v>
      </c>
      <c r="H84" s="2">
        <f t="shared" si="3"/>
        <v>1599.8899999999999</v>
      </c>
    </row>
    <row r="85" spans="1:8" x14ac:dyDescent="0.25">
      <c r="A85" s="4">
        <v>44263</v>
      </c>
      <c r="B85" t="s">
        <v>12</v>
      </c>
      <c r="C85" t="s">
        <v>55</v>
      </c>
      <c r="D85" s="7">
        <v>1</v>
      </c>
      <c r="E85" s="2">
        <f t="shared" si="2"/>
        <v>102.31</v>
      </c>
      <c r="F85" s="2">
        <v>102.31</v>
      </c>
      <c r="G85" s="2">
        <v>-0.03</v>
      </c>
      <c r="H85" s="2">
        <f t="shared" si="3"/>
        <v>102.34</v>
      </c>
    </row>
    <row r="86" spans="1:8" x14ac:dyDescent="0.25">
      <c r="A86" s="4">
        <v>44263</v>
      </c>
      <c r="B86" t="s">
        <v>12</v>
      </c>
      <c r="C86" t="s">
        <v>55</v>
      </c>
      <c r="D86" s="7">
        <v>69</v>
      </c>
      <c r="E86" s="2">
        <f t="shared" si="2"/>
        <v>102.32</v>
      </c>
      <c r="F86" s="2">
        <v>7060.08</v>
      </c>
      <c r="G86" s="2">
        <v>-2.68</v>
      </c>
      <c r="H86" s="2">
        <f t="shared" si="3"/>
        <v>7062.76</v>
      </c>
    </row>
    <row r="87" spans="1:8" x14ac:dyDescent="0.25">
      <c r="A87" s="4">
        <v>44263</v>
      </c>
      <c r="B87" t="s">
        <v>12</v>
      </c>
      <c r="C87" t="s">
        <v>55</v>
      </c>
      <c r="D87" s="7">
        <v>248</v>
      </c>
      <c r="E87" s="2">
        <f t="shared" si="2"/>
        <v>102.27</v>
      </c>
      <c r="F87" s="2">
        <v>25362.959999999999</v>
      </c>
      <c r="G87" s="2">
        <v>-9.64</v>
      </c>
      <c r="H87" s="2">
        <f t="shared" si="3"/>
        <v>25372.6</v>
      </c>
    </row>
    <row r="88" spans="1:8" x14ac:dyDescent="0.25">
      <c r="A88" s="4">
        <v>44263</v>
      </c>
      <c r="B88" t="s">
        <v>12</v>
      </c>
      <c r="C88" t="s">
        <v>55</v>
      </c>
      <c r="D88" s="7">
        <v>258</v>
      </c>
      <c r="E88" s="2">
        <f t="shared" si="2"/>
        <v>102.28999999999999</v>
      </c>
      <c r="F88" s="2">
        <v>26390.82</v>
      </c>
      <c r="G88" s="2">
        <v>-10.029999999999999</v>
      </c>
      <c r="H88" s="2">
        <f t="shared" si="3"/>
        <v>26400.85</v>
      </c>
    </row>
    <row r="89" spans="1:8" x14ac:dyDescent="0.25">
      <c r="A89" s="4">
        <v>44263</v>
      </c>
      <c r="B89" t="s">
        <v>12</v>
      </c>
      <c r="C89" t="s">
        <v>56</v>
      </c>
      <c r="D89" s="7">
        <v>107</v>
      </c>
      <c r="E89" s="2">
        <f t="shared" si="2"/>
        <v>116.83</v>
      </c>
      <c r="F89" s="2">
        <v>12500.81</v>
      </c>
      <c r="G89" s="2">
        <v>-4.75</v>
      </c>
      <c r="H89" s="2">
        <f t="shared" si="3"/>
        <v>12505.56</v>
      </c>
    </row>
    <row r="90" spans="1:8" x14ac:dyDescent="0.25">
      <c r="A90" s="4">
        <v>44263</v>
      </c>
      <c r="B90" t="s">
        <v>12</v>
      </c>
      <c r="C90" t="s">
        <v>56</v>
      </c>
      <c r="D90" s="7">
        <v>78</v>
      </c>
      <c r="E90" s="2">
        <f t="shared" si="2"/>
        <v>116.65</v>
      </c>
      <c r="F90" s="2">
        <v>9098.7000000000007</v>
      </c>
      <c r="G90" s="2">
        <v>-3.45</v>
      </c>
      <c r="H90" s="2">
        <f t="shared" si="3"/>
        <v>9102.1500000000015</v>
      </c>
    </row>
    <row r="91" spans="1:8" x14ac:dyDescent="0.25">
      <c r="A91" s="4">
        <v>44263</v>
      </c>
      <c r="B91" t="s">
        <v>12</v>
      </c>
      <c r="C91" t="s">
        <v>56</v>
      </c>
      <c r="D91" s="7">
        <v>95</v>
      </c>
      <c r="E91" s="2">
        <f t="shared" si="2"/>
        <v>117.11000000000001</v>
      </c>
      <c r="F91" s="2">
        <v>11125.45</v>
      </c>
      <c r="G91" s="2">
        <v>-4.22</v>
      </c>
      <c r="H91" s="2">
        <f t="shared" si="3"/>
        <v>11129.67</v>
      </c>
    </row>
    <row r="92" spans="1:8" x14ac:dyDescent="0.25">
      <c r="A92" s="4">
        <v>44263</v>
      </c>
      <c r="B92" t="s">
        <v>12</v>
      </c>
      <c r="C92" t="s">
        <v>56</v>
      </c>
      <c r="D92" s="7">
        <v>186</v>
      </c>
      <c r="E92" s="2">
        <f t="shared" si="2"/>
        <v>116.85</v>
      </c>
      <c r="F92" s="2">
        <v>21734.1</v>
      </c>
      <c r="G92" s="2">
        <v>-8.26</v>
      </c>
      <c r="H92" s="2">
        <f t="shared" si="3"/>
        <v>21742.359999999997</v>
      </c>
    </row>
    <row r="93" spans="1:8" x14ac:dyDescent="0.25">
      <c r="A93" s="4">
        <v>44263</v>
      </c>
      <c r="B93" t="s">
        <v>12</v>
      </c>
      <c r="C93" t="s">
        <v>56</v>
      </c>
      <c r="D93" s="7">
        <v>26</v>
      </c>
      <c r="E93" s="2">
        <f t="shared" si="2"/>
        <v>116.73</v>
      </c>
      <c r="F93" s="2">
        <v>3034.98</v>
      </c>
      <c r="G93" s="2">
        <v>-1.1399999999999999</v>
      </c>
      <c r="H93" s="2">
        <f t="shared" si="3"/>
        <v>3036.12</v>
      </c>
    </row>
    <row r="94" spans="1:8" x14ac:dyDescent="0.25">
      <c r="A94" s="4">
        <v>44263</v>
      </c>
      <c r="B94" t="s">
        <v>12</v>
      </c>
      <c r="C94" t="s">
        <v>56</v>
      </c>
      <c r="D94" s="7">
        <v>60</v>
      </c>
      <c r="E94" s="2">
        <f t="shared" si="2"/>
        <v>116.61999999999999</v>
      </c>
      <c r="F94" s="2">
        <v>6997.2</v>
      </c>
      <c r="G94" s="2">
        <v>-2.64</v>
      </c>
      <c r="H94" s="2">
        <f t="shared" si="3"/>
        <v>6999.84</v>
      </c>
    </row>
    <row r="95" spans="1:8" x14ac:dyDescent="0.25">
      <c r="A95" s="4">
        <v>44263</v>
      </c>
      <c r="B95" t="s">
        <v>12</v>
      </c>
      <c r="C95" t="s">
        <v>56</v>
      </c>
      <c r="D95" s="7">
        <v>144</v>
      </c>
      <c r="E95" s="2">
        <f t="shared" si="2"/>
        <v>116.71000000000001</v>
      </c>
      <c r="F95" s="2">
        <v>16806.240000000002</v>
      </c>
      <c r="G95" s="2">
        <v>-6.39</v>
      </c>
      <c r="H95" s="2">
        <f t="shared" si="3"/>
        <v>16812.63</v>
      </c>
    </row>
    <row r="96" spans="1:8" x14ac:dyDescent="0.25">
      <c r="A96" s="4">
        <v>44263</v>
      </c>
      <c r="B96" t="s">
        <v>12</v>
      </c>
      <c r="C96" t="s">
        <v>56</v>
      </c>
      <c r="D96" s="7">
        <v>14</v>
      </c>
      <c r="E96" s="2">
        <f t="shared" si="2"/>
        <v>117.34</v>
      </c>
      <c r="F96" s="2">
        <v>1642.76</v>
      </c>
      <c r="G96" s="2">
        <v>-0.61</v>
      </c>
      <c r="H96" s="2">
        <f t="shared" si="3"/>
        <v>1643.37</v>
      </c>
    </row>
    <row r="97" spans="1:8" x14ac:dyDescent="0.25">
      <c r="A97" s="4">
        <v>44263</v>
      </c>
      <c r="B97" t="s">
        <v>12</v>
      </c>
      <c r="C97" t="s">
        <v>56</v>
      </c>
      <c r="D97" s="7">
        <v>28</v>
      </c>
      <c r="E97" s="2">
        <f t="shared" si="2"/>
        <v>116.45</v>
      </c>
      <c r="F97" s="2">
        <v>3260.6</v>
      </c>
      <c r="G97" s="2">
        <v>-1.24</v>
      </c>
      <c r="H97" s="2">
        <f t="shared" si="3"/>
        <v>3261.8399999999997</v>
      </c>
    </row>
    <row r="98" spans="1:8" x14ac:dyDescent="0.25">
      <c r="A98" s="4">
        <v>44263</v>
      </c>
      <c r="B98" t="s">
        <v>12</v>
      </c>
      <c r="C98" t="s">
        <v>56</v>
      </c>
      <c r="D98" s="7">
        <v>71</v>
      </c>
      <c r="E98" s="2">
        <f t="shared" si="2"/>
        <v>116.52</v>
      </c>
      <c r="F98" s="2">
        <v>8272.92</v>
      </c>
      <c r="G98" s="2">
        <v>-3.14</v>
      </c>
      <c r="H98" s="2">
        <f t="shared" si="3"/>
        <v>8276.06</v>
      </c>
    </row>
    <row r="99" spans="1:8" x14ac:dyDescent="0.25">
      <c r="A99" s="4">
        <v>44263</v>
      </c>
      <c r="B99" t="s">
        <v>12</v>
      </c>
      <c r="C99" t="s">
        <v>56</v>
      </c>
      <c r="D99" s="7">
        <v>14</v>
      </c>
      <c r="E99" s="2">
        <f t="shared" si="2"/>
        <v>116.67999999999999</v>
      </c>
      <c r="F99" s="2">
        <v>1633.52</v>
      </c>
      <c r="G99" s="2">
        <v>-0.62</v>
      </c>
      <c r="H99" s="2">
        <f t="shared" si="3"/>
        <v>1634.1399999999999</v>
      </c>
    </row>
    <row r="100" spans="1:8" x14ac:dyDescent="0.25">
      <c r="A100" s="4">
        <v>44263</v>
      </c>
      <c r="B100" t="s">
        <v>12</v>
      </c>
      <c r="C100" t="s">
        <v>56</v>
      </c>
      <c r="D100" s="7">
        <v>82</v>
      </c>
      <c r="E100" s="2">
        <f t="shared" si="2"/>
        <v>116.56</v>
      </c>
      <c r="F100" s="2">
        <v>9557.92</v>
      </c>
      <c r="G100" s="2">
        <v>-3.63</v>
      </c>
      <c r="H100" s="2">
        <f t="shared" si="3"/>
        <v>9561.5499999999993</v>
      </c>
    </row>
    <row r="101" spans="1:8" x14ac:dyDescent="0.25">
      <c r="A101" s="4">
        <v>44263</v>
      </c>
      <c r="B101" t="s">
        <v>12</v>
      </c>
      <c r="C101" t="s">
        <v>56</v>
      </c>
      <c r="D101" s="7">
        <v>105</v>
      </c>
      <c r="E101" s="2">
        <f t="shared" si="2"/>
        <v>116.58</v>
      </c>
      <c r="F101" s="2">
        <v>12240.9</v>
      </c>
      <c r="G101" s="2">
        <v>-4.6500000000000004</v>
      </c>
      <c r="H101" s="2">
        <f t="shared" si="3"/>
        <v>12245.55</v>
      </c>
    </row>
    <row r="102" spans="1:8" x14ac:dyDescent="0.25">
      <c r="A102" s="4">
        <v>44263</v>
      </c>
      <c r="B102" t="s">
        <v>12</v>
      </c>
      <c r="C102" t="s">
        <v>56</v>
      </c>
      <c r="D102" s="7">
        <v>132</v>
      </c>
      <c r="E102" s="2">
        <f t="shared" si="2"/>
        <v>116.50999999999999</v>
      </c>
      <c r="F102" s="2">
        <v>15379.32</v>
      </c>
      <c r="G102" s="2">
        <v>-5.83</v>
      </c>
      <c r="H102" s="2">
        <f t="shared" si="3"/>
        <v>15385.15</v>
      </c>
    </row>
    <row r="103" spans="1:8" x14ac:dyDescent="0.25">
      <c r="A103" s="4">
        <v>44263</v>
      </c>
      <c r="B103" t="s">
        <v>12</v>
      </c>
      <c r="C103" t="s">
        <v>56</v>
      </c>
      <c r="D103" s="7">
        <v>226</v>
      </c>
      <c r="E103" s="2">
        <f t="shared" si="2"/>
        <v>116.41</v>
      </c>
      <c r="F103" s="2">
        <v>26308.66</v>
      </c>
      <c r="G103" s="2">
        <v>-10</v>
      </c>
      <c r="H103" s="2">
        <f t="shared" si="3"/>
        <v>26318.66</v>
      </c>
    </row>
    <row r="104" spans="1:8" x14ac:dyDescent="0.25">
      <c r="A104" s="4">
        <v>44263</v>
      </c>
      <c r="B104" t="s">
        <v>12</v>
      </c>
      <c r="C104" t="s">
        <v>56</v>
      </c>
      <c r="D104" s="7">
        <v>27</v>
      </c>
      <c r="E104" s="2">
        <f t="shared" si="2"/>
        <v>117.06</v>
      </c>
      <c r="F104" s="2">
        <v>3160.62</v>
      </c>
      <c r="G104" s="2">
        <v>-1.18</v>
      </c>
      <c r="H104" s="2">
        <f t="shared" si="3"/>
        <v>3161.7999999999997</v>
      </c>
    </row>
    <row r="105" spans="1:8" x14ac:dyDescent="0.25">
      <c r="A105" s="4">
        <v>44263</v>
      </c>
      <c r="B105" t="s">
        <v>12</v>
      </c>
      <c r="C105" t="s">
        <v>56</v>
      </c>
      <c r="D105" s="7">
        <v>36</v>
      </c>
      <c r="E105" s="2">
        <f t="shared" si="2"/>
        <v>116.53999999999999</v>
      </c>
      <c r="F105" s="2">
        <v>4195.4399999999996</v>
      </c>
      <c r="G105" s="2">
        <v>-1.58</v>
      </c>
      <c r="H105" s="2">
        <f t="shared" si="3"/>
        <v>4197.0199999999995</v>
      </c>
    </row>
    <row r="106" spans="1:8" x14ac:dyDescent="0.25">
      <c r="A106" s="4">
        <v>44263</v>
      </c>
      <c r="B106" t="s">
        <v>12</v>
      </c>
      <c r="C106" t="s">
        <v>56</v>
      </c>
      <c r="D106" s="7">
        <v>43</v>
      </c>
      <c r="E106" s="2">
        <f t="shared" si="2"/>
        <v>116.72</v>
      </c>
      <c r="F106" s="2">
        <v>5018.96</v>
      </c>
      <c r="G106" s="2">
        <v>-1.9</v>
      </c>
      <c r="H106" s="2">
        <f t="shared" si="3"/>
        <v>5020.8599999999997</v>
      </c>
    </row>
    <row r="107" spans="1:8" x14ac:dyDescent="0.25">
      <c r="A107" s="4">
        <v>44263</v>
      </c>
      <c r="B107" t="s">
        <v>12</v>
      </c>
      <c r="C107" t="s">
        <v>56</v>
      </c>
      <c r="D107" s="7">
        <v>95</v>
      </c>
      <c r="E107" s="2">
        <f t="shared" si="2"/>
        <v>116.57</v>
      </c>
      <c r="F107" s="2">
        <v>11074.15</v>
      </c>
      <c r="G107" s="2">
        <v>-4.21</v>
      </c>
      <c r="H107" s="2">
        <f t="shared" si="3"/>
        <v>11078.359999999999</v>
      </c>
    </row>
    <row r="108" spans="1:8" x14ac:dyDescent="0.25">
      <c r="A108" s="4">
        <v>44263</v>
      </c>
      <c r="B108" t="s">
        <v>12</v>
      </c>
      <c r="C108" t="s">
        <v>56</v>
      </c>
      <c r="D108" s="7">
        <v>25</v>
      </c>
      <c r="E108" s="2">
        <f t="shared" si="2"/>
        <v>116.79</v>
      </c>
      <c r="F108" s="2">
        <v>2919.75</v>
      </c>
      <c r="G108" s="2">
        <v>-1.1000000000000001</v>
      </c>
      <c r="H108" s="2">
        <f t="shared" si="3"/>
        <v>2920.85</v>
      </c>
    </row>
    <row r="109" spans="1:8" x14ac:dyDescent="0.25">
      <c r="A109" s="4">
        <v>44263</v>
      </c>
      <c r="B109" t="s">
        <v>12</v>
      </c>
      <c r="C109" t="s">
        <v>56</v>
      </c>
      <c r="D109" s="7">
        <v>22</v>
      </c>
      <c r="E109" s="2">
        <f t="shared" si="2"/>
        <v>116.31</v>
      </c>
      <c r="F109" s="2">
        <v>2558.8200000000002</v>
      </c>
      <c r="G109" s="2">
        <v>-0.97</v>
      </c>
      <c r="H109" s="2">
        <f t="shared" si="3"/>
        <v>2559.79</v>
      </c>
    </row>
    <row r="110" spans="1:8" x14ac:dyDescent="0.25">
      <c r="A110" s="4">
        <v>44263</v>
      </c>
      <c r="B110" t="s">
        <v>12</v>
      </c>
      <c r="C110" t="s">
        <v>56</v>
      </c>
      <c r="D110" s="7">
        <v>12</v>
      </c>
      <c r="E110" s="2">
        <f t="shared" si="2"/>
        <v>116.77999999999999</v>
      </c>
      <c r="F110" s="2">
        <v>1401.36</v>
      </c>
      <c r="G110" s="2">
        <v>-0.53</v>
      </c>
      <c r="H110" s="2">
        <f t="shared" si="3"/>
        <v>1401.8899999999999</v>
      </c>
    </row>
    <row r="111" spans="1:8" x14ac:dyDescent="0.25">
      <c r="A111" s="4">
        <v>44263</v>
      </c>
      <c r="B111" t="s">
        <v>12</v>
      </c>
      <c r="C111" t="s">
        <v>56</v>
      </c>
      <c r="D111" s="7">
        <v>110</v>
      </c>
      <c r="E111" s="2">
        <f t="shared" si="2"/>
        <v>116.59</v>
      </c>
      <c r="F111" s="2">
        <v>12824.9</v>
      </c>
      <c r="G111" s="2">
        <v>-4.8600000000000003</v>
      </c>
      <c r="H111" s="2">
        <f t="shared" si="3"/>
        <v>12829.76</v>
      </c>
    </row>
    <row r="112" spans="1:8" x14ac:dyDescent="0.25">
      <c r="A112" s="4">
        <v>44263</v>
      </c>
      <c r="B112" t="s">
        <v>12</v>
      </c>
      <c r="C112" t="s">
        <v>56</v>
      </c>
      <c r="D112" s="7">
        <v>28</v>
      </c>
      <c r="E112" s="2">
        <f t="shared" si="2"/>
        <v>117.14999999999999</v>
      </c>
      <c r="F112" s="2">
        <v>3280.2</v>
      </c>
      <c r="G112" s="2">
        <v>-1.24</v>
      </c>
      <c r="H112" s="2">
        <f t="shared" si="3"/>
        <v>3281.4399999999996</v>
      </c>
    </row>
    <row r="113" spans="1:8" x14ac:dyDescent="0.25">
      <c r="A113" s="4">
        <v>44263</v>
      </c>
      <c r="B113" t="s">
        <v>12</v>
      </c>
      <c r="C113" t="s">
        <v>56</v>
      </c>
      <c r="D113" s="7">
        <v>97</v>
      </c>
      <c r="E113" s="2">
        <f t="shared" si="2"/>
        <v>117.03</v>
      </c>
      <c r="F113" s="2">
        <v>11351.91</v>
      </c>
      <c r="G113" s="2">
        <v>-4.3099999999999996</v>
      </c>
      <c r="H113" s="2">
        <f t="shared" si="3"/>
        <v>11356.22</v>
      </c>
    </row>
    <row r="114" spans="1:8" x14ac:dyDescent="0.25">
      <c r="A114" s="4">
        <v>44263</v>
      </c>
      <c r="B114" t="s">
        <v>12</v>
      </c>
      <c r="C114" t="s">
        <v>56</v>
      </c>
      <c r="D114" s="7">
        <v>14</v>
      </c>
      <c r="E114" s="2">
        <f t="shared" si="2"/>
        <v>116.24</v>
      </c>
      <c r="F114" s="2">
        <v>1627.36</v>
      </c>
      <c r="G114" s="2">
        <v>-0.62</v>
      </c>
      <c r="H114" s="2">
        <f t="shared" si="3"/>
        <v>1627.9799999999998</v>
      </c>
    </row>
    <row r="115" spans="1:8" x14ac:dyDescent="0.25">
      <c r="A115" s="4">
        <v>44263</v>
      </c>
      <c r="B115" t="s">
        <v>12</v>
      </c>
      <c r="C115" t="s">
        <v>56</v>
      </c>
      <c r="D115" s="7">
        <v>119</v>
      </c>
      <c r="E115" s="2">
        <f t="shared" si="2"/>
        <v>116.76</v>
      </c>
      <c r="F115" s="2">
        <v>13894.44</v>
      </c>
      <c r="G115" s="2">
        <v>-5.28</v>
      </c>
      <c r="H115" s="2">
        <f t="shared" si="3"/>
        <v>13899.720000000001</v>
      </c>
    </row>
    <row r="116" spans="1:8" x14ac:dyDescent="0.25">
      <c r="A116" s="4">
        <v>44263</v>
      </c>
      <c r="B116" t="s">
        <v>12</v>
      </c>
      <c r="C116" t="s">
        <v>56</v>
      </c>
      <c r="D116" s="7">
        <v>110</v>
      </c>
      <c r="E116" s="2">
        <f t="shared" si="2"/>
        <v>116.7</v>
      </c>
      <c r="F116" s="2">
        <v>12837</v>
      </c>
      <c r="G116" s="2">
        <v>-4.8899999999999997</v>
      </c>
      <c r="H116" s="2">
        <f t="shared" si="3"/>
        <v>12841.89</v>
      </c>
    </row>
    <row r="117" spans="1:8" x14ac:dyDescent="0.25">
      <c r="A117" s="4">
        <v>44263</v>
      </c>
      <c r="B117" t="s">
        <v>12</v>
      </c>
      <c r="C117" t="s">
        <v>56</v>
      </c>
      <c r="D117" s="7">
        <v>100</v>
      </c>
      <c r="E117" s="2">
        <f t="shared" si="2"/>
        <v>117</v>
      </c>
      <c r="F117" s="2">
        <v>11700</v>
      </c>
      <c r="G117" s="2">
        <v>-4.4400000000000004</v>
      </c>
      <c r="H117" s="2">
        <f t="shared" si="3"/>
        <v>11704.44</v>
      </c>
    </row>
    <row r="118" spans="1:8" x14ac:dyDescent="0.25">
      <c r="A118" s="4">
        <v>44263</v>
      </c>
      <c r="B118" t="s">
        <v>12</v>
      </c>
      <c r="C118" t="s">
        <v>56</v>
      </c>
      <c r="D118" s="7">
        <v>14</v>
      </c>
      <c r="E118" s="2">
        <f t="shared" si="2"/>
        <v>116.23</v>
      </c>
      <c r="F118" s="2">
        <v>1627.22</v>
      </c>
      <c r="G118" s="2">
        <v>-0.61</v>
      </c>
      <c r="H118" s="2">
        <f t="shared" si="3"/>
        <v>1627.83</v>
      </c>
    </row>
    <row r="119" spans="1:8" x14ac:dyDescent="0.25">
      <c r="A119" s="4">
        <v>44263</v>
      </c>
      <c r="B119" t="s">
        <v>12</v>
      </c>
      <c r="C119" t="s">
        <v>56</v>
      </c>
      <c r="D119" s="7">
        <v>41</v>
      </c>
      <c r="E119" s="2">
        <f t="shared" si="2"/>
        <v>116.55000000000001</v>
      </c>
      <c r="F119" s="2">
        <v>4778.55</v>
      </c>
      <c r="G119" s="2">
        <v>-1.81</v>
      </c>
      <c r="H119" s="2">
        <f t="shared" si="3"/>
        <v>4780.3600000000006</v>
      </c>
    </row>
    <row r="120" spans="1:8" x14ac:dyDescent="0.25">
      <c r="A120" s="4">
        <v>44263</v>
      </c>
      <c r="B120" t="s">
        <v>12</v>
      </c>
      <c r="C120" t="s">
        <v>56</v>
      </c>
      <c r="D120" s="7">
        <v>50</v>
      </c>
      <c r="E120" s="2">
        <f t="shared" si="2"/>
        <v>117.02</v>
      </c>
      <c r="F120" s="2">
        <v>5851</v>
      </c>
      <c r="G120" s="2">
        <v>-2.2200000000000002</v>
      </c>
      <c r="H120" s="2">
        <f t="shared" si="3"/>
        <v>5853.22</v>
      </c>
    </row>
    <row r="121" spans="1:8" x14ac:dyDescent="0.25">
      <c r="A121" s="4">
        <v>44263</v>
      </c>
      <c r="B121" t="s">
        <v>12</v>
      </c>
      <c r="C121" t="s">
        <v>56</v>
      </c>
      <c r="D121" s="7">
        <v>2</v>
      </c>
      <c r="E121" s="2">
        <f t="shared" si="2"/>
        <v>116.17</v>
      </c>
      <c r="F121" s="2">
        <v>232.34</v>
      </c>
      <c r="G121" s="2">
        <v>-0.08</v>
      </c>
      <c r="H121" s="2">
        <f t="shared" si="3"/>
        <v>232.42000000000002</v>
      </c>
    </row>
    <row r="122" spans="1:8" x14ac:dyDescent="0.25">
      <c r="A122" s="4">
        <v>44263</v>
      </c>
      <c r="B122" t="s">
        <v>12</v>
      </c>
      <c r="C122" t="s">
        <v>56</v>
      </c>
      <c r="D122" s="7">
        <v>32</v>
      </c>
      <c r="E122" s="2">
        <f t="shared" si="2"/>
        <v>116.26</v>
      </c>
      <c r="F122" s="2">
        <v>3720.32</v>
      </c>
      <c r="G122" s="2">
        <v>-1.4</v>
      </c>
      <c r="H122" s="2">
        <f t="shared" si="3"/>
        <v>3721.7200000000003</v>
      </c>
    </row>
    <row r="123" spans="1:8" x14ac:dyDescent="0.25">
      <c r="A123" s="4">
        <v>44263</v>
      </c>
      <c r="B123" t="s">
        <v>12</v>
      </c>
      <c r="C123" t="s">
        <v>56</v>
      </c>
      <c r="D123" s="7">
        <v>64</v>
      </c>
      <c r="E123" s="2">
        <f t="shared" si="2"/>
        <v>116.84</v>
      </c>
      <c r="F123" s="2">
        <v>7477.76</v>
      </c>
      <c r="G123" s="2">
        <v>-2.83</v>
      </c>
      <c r="H123" s="2">
        <f t="shared" si="3"/>
        <v>7480.59</v>
      </c>
    </row>
    <row r="124" spans="1:8" x14ac:dyDescent="0.25">
      <c r="A124" s="4">
        <v>44263</v>
      </c>
      <c r="B124" t="s">
        <v>12</v>
      </c>
      <c r="C124" t="s">
        <v>56</v>
      </c>
      <c r="D124" s="7">
        <v>48</v>
      </c>
      <c r="E124" s="2">
        <f t="shared" si="2"/>
        <v>117.41000000000001</v>
      </c>
      <c r="F124" s="2">
        <v>5635.68</v>
      </c>
      <c r="G124" s="2">
        <v>-2.13</v>
      </c>
      <c r="H124" s="2">
        <f t="shared" si="3"/>
        <v>5637.81</v>
      </c>
    </row>
    <row r="125" spans="1:8" x14ac:dyDescent="0.25">
      <c r="A125" s="4">
        <v>44263</v>
      </c>
      <c r="B125" t="s">
        <v>12</v>
      </c>
      <c r="C125" t="s">
        <v>56</v>
      </c>
      <c r="D125" s="7">
        <v>14</v>
      </c>
      <c r="E125" s="2">
        <f t="shared" si="2"/>
        <v>117.30999999999999</v>
      </c>
      <c r="F125" s="2">
        <v>1642.34</v>
      </c>
      <c r="G125" s="2">
        <v>-0.62</v>
      </c>
      <c r="H125" s="2">
        <f t="shared" si="3"/>
        <v>1642.9599999999998</v>
      </c>
    </row>
    <row r="126" spans="1:8" x14ac:dyDescent="0.25">
      <c r="A126" s="4">
        <v>44263</v>
      </c>
      <c r="B126" t="s">
        <v>12</v>
      </c>
      <c r="C126" t="s">
        <v>56</v>
      </c>
      <c r="D126" s="7">
        <v>65</v>
      </c>
      <c r="E126" s="2">
        <f t="shared" si="2"/>
        <v>116.33</v>
      </c>
      <c r="F126" s="2">
        <v>7561.45</v>
      </c>
      <c r="G126" s="2">
        <v>-2.87</v>
      </c>
      <c r="H126" s="2">
        <f t="shared" si="3"/>
        <v>7564.32</v>
      </c>
    </row>
    <row r="127" spans="1:8" x14ac:dyDescent="0.25">
      <c r="A127" s="4">
        <v>44263</v>
      </c>
      <c r="B127" t="s">
        <v>12</v>
      </c>
      <c r="C127" t="s">
        <v>56</v>
      </c>
      <c r="D127" s="7">
        <v>14</v>
      </c>
      <c r="E127" s="2">
        <f t="shared" si="2"/>
        <v>117.07000000000001</v>
      </c>
      <c r="F127" s="2">
        <v>1638.98</v>
      </c>
      <c r="G127" s="2">
        <v>-0.61</v>
      </c>
      <c r="H127" s="2">
        <f t="shared" si="3"/>
        <v>1639.59</v>
      </c>
    </row>
    <row r="128" spans="1:8" x14ac:dyDescent="0.25">
      <c r="A128" s="4">
        <v>44263</v>
      </c>
      <c r="B128" t="s">
        <v>12</v>
      </c>
      <c r="C128" t="s">
        <v>56</v>
      </c>
      <c r="D128" s="7">
        <v>63</v>
      </c>
      <c r="E128" s="2">
        <f t="shared" si="2"/>
        <v>116.64</v>
      </c>
      <c r="F128" s="2">
        <v>7348.32</v>
      </c>
      <c r="G128" s="2">
        <v>-2.78</v>
      </c>
      <c r="H128" s="2">
        <f t="shared" si="3"/>
        <v>7351.0999999999995</v>
      </c>
    </row>
    <row r="129" spans="1:8" x14ac:dyDescent="0.25">
      <c r="A129" s="4">
        <v>44263</v>
      </c>
      <c r="B129" t="s">
        <v>12</v>
      </c>
      <c r="C129" t="s">
        <v>56</v>
      </c>
      <c r="D129" s="7">
        <v>157</v>
      </c>
      <c r="E129" s="2">
        <f t="shared" ref="E129:E192" si="4">F129/D129</f>
        <v>117.01</v>
      </c>
      <c r="F129" s="2">
        <v>18370.57</v>
      </c>
      <c r="G129" s="2">
        <v>-6.97</v>
      </c>
      <c r="H129" s="2">
        <f t="shared" si="3"/>
        <v>18377.54</v>
      </c>
    </row>
    <row r="130" spans="1:8" x14ac:dyDescent="0.25">
      <c r="A130" s="4">
        <v>44263</v>
      </c>
      <c r="B130" t="s">
        <v>12</v>
      </c>
      <c r="C130" t="s">
        <v>56</v>
      </c>
      <c r="D130" s="7">
        <v>1</v>
      </c>
      <c r="E130" s="2">
        <f t="shared" si="4"/>
        <v>116.27</v>
      </c>
      <c r="F130" s="2">
        <v>116.27</v>
      </c>
      <c r="G130" s="2">
        <v>-0.04</v>
      </c>
      <c r="H130" s="2">
        <f t="shared" ref="H130:H193" si="5">F130-G130</f>
        <v>116.31</v>
      </c>
    </row>
    <row r="131" spans="1:8" x14ac:dyDescent="0.25">
      <c r="A131" s="4">
        <v>44263</v>
      </c>
      <c r="B131" t="s">
        <v>12</v>
      </c>
      <c r="C131" t="s">
        <v>56</v>
      </c>
      <c r="D131" s="7">
        <v>178</v>
      </c>
      <c r="E131" s="2">
        <f t="shared" si="4"/>
        <v>116.41999999999999</v>
      </c>
      <c r="F131" s="2">
        <v>20722.759999999998</v>
      </c>
      <c r="G131" s="2">
        <v>-7.88</v>
      </c>
      <c r="H131" s="2">
        <f t="shared" si="5"/>
        <v>20730.64</v>
      </c>
    </row>
    <row r="132" spans="1:8" x14ac:dyDescent="0.25">
      <c r="A132" s="4">
        <v>44263</v>
      </c>
      <c r="B132" t="s">
        <v>12</v>
      </c>
      <c r="C132" t="s">
        <v>56</v>
      </c>
      <c r="D132" s="7">
        <v>64</v>
      </c>
      <c r="E132" s="2">
        <f t="shared" si="4"/>
        <v>117.13</v>
      </c>
      <c r="F132" s="2">
        <v>7496.32</v>
      </c>
      <c r="G132" s="2">
        <v>-2.84</v>
      </c>
      <c r="H132" s="2">
        <f t="shared" si="5"/>
        <v>7499.16</v>
      </c>
    </row>
    <row r="133" spans="1:8" x14ac:dyDescent="0.25">
      <c r="A133" s="4">
        <v>44263</v>
      </c>
      <c r="B133" t="s">
        <v>12</v>
      </c>
      <c r="C133" t="s">
        <v>56</v>
      </c>
      <c r="D133" s="7">
        <v>114</v>
      </c>
      <c r="E133" s="2">
        <f t="shared" si="4"/>
        <v>117.03999999999999</v>
      </c>
      <c r="F133" s="2">
        <v>13342.56</v>
      </c>
      <c r="G133" s="2">
        <v>-5.07</v>
      </c>
      <c r="H133" s="2">
        <f t="shared" si="5"/>
        <v>13347.63</v>
      </c>
    </row>
    <row r="134" spans="1:8" x14ac:dyDescent="0.25">
      <c r="A134" s="4">
        <v>44263</v>
      </c>
      <c r="B134" t="s">
        <v>12</v>
      </c>
      <c r="C134" t="s">
        <v>56</v>
      </c>
      <c r="D134" s="7">
        <v>63</v>
      </c>
      <c r="E134" s="2">
        <f t="shared" si="4"/>
        <v>116.53</v>
      </c>
      <c r="F134" s="2">
        <v>7341.39</v>
      </c>
      <c r="G134" s="2">
        <v>-2.79</v>
      </c>
      <c r="H134" s="2">
        <f t="shared" si="5"/>
        <v>7344.18</v>
      </c>
    </row>
    <row r="135" spans="1:8" x14ac:dyDescent="0.25">
      <c r="A135" s="4">
        <v>44263</v>
      </c>
      <c r="B135" t="s">
        <v>12</v>
      </c>
      <c r="C135" t="s">
        <v>56</v>
      </c>
      <c r="D135" s="7">
        <v>85</v>
      </c>
      <c r="E135" s="2">
        <f t="shared" si="4"/>
        <v>116.61</v>
      </c>
      <c r="F135" s="2">
        <v>9911.85</v>
      </c>
      <c r="G135" s="2">
        <v>-3.76</v>
      </c>
      <c r="H135" s="2">
        <f t="shared" si="5"/>
        <v>9915.61</v>
      </c>
    </row>
    <row r="136" spans="1:8" x14ac:dyDescent="0.25">
      <c r="A136" s="4">
        <v>44263</v>
      </c>
      <c r="B136" t="s">
        <v>12</v>
      </c>
      <c r="C136" t="s">
        <v>56</v>
      </c>
      <c r="D136" s="7">
        <v>673</v>
      </c>
      <c r="E136" s="2">
        <f t="shared" si="4"/>
        <v>117.05</v>
      </c>
      <c r="F136" s="2">
        <v>78774.649999999994</v>
      </c>
      <c r="G136" s="2">
        <v>-29.95</v>
      </c>
      <c r="H136" s="2">
        <f t="shared" si="5"/>
        <v>78804.599999999991</v>
      </c>
    </row>
    <row r="137" spans="1:8" x14ac:dyDescent="0.25">
      <c r="A137" s="4">
        <v>44263</v>
      </c>
      <c r="B137" t="s">
        <v>12</v>
      </c>
      <c r="C137" t="s">
        <v>56</v>
      </c>
      <c r="D137" s="7">
        <v>70</v>
      </c>
      <c r="E137" s="2">
        <f t="shared" si="4"/>
        <v>116.75</v>
      </c>
      <c r="F137" s="2">
        <v>8172.5</v>
      </c>
      <c r="G137" s="2">
        <v>-3.1</v>
      </c>
      <c r="H137" s="2">
        <f t="shared" si="5"/>
        <v>8175.6</v>
      </c>
    </row>
    <row r="138" spans="1:8" x14ac:dyDescent="0.25">
      <c r="A138" s="4">
        <v>44263</v>
      </c>
      <c r="B138" t="s">
        <v>12</v>
      </c>
      <c r="C138" t="s">
        <v>56</v>
      </c>
      <c r="D138" s="7">
        <v>11</v>
      </c>
      <c r="E138" s="2">
        <f t="shared" si="4"/>
        <v>116.77</v>
      </c>
      <c r="F138" s="2">
        <v>1284.47</v>
      </c>
      <c r="G138" s="2">
        <v>-0.49</v>
      </c>
      <c r="H138" s="2">
        <f t="shared" si="5"/>
        <v>1284.96</v>
      </c>
    </row>
    <row r="139" spans="1:8" x14ac:dyDescent="0.25">
      <c r="A139" s="4">
        <v>44263</v>
      </c>
      <c r="B139" t="s">
        <v>12</v>
      </c>
      <c r="C139" t="s">
        <v>56</v>
      </c>
      <c r="D139" s="7">
        <v>14</v>
      </c>
      <c r="E139" s="2">
        <f t="shared" si="4"/>
        <v>116.63</v>
      </c>
      <c r="F139" s="2">
        <v>1632.82</v>
      </c>
      <c r="G139" s="2">
        <v>-0.61</v>
      </c>
      <c r="H139" s="2">
        <f t="shared" si="5"/>
        <v>1633.4299999999998</v>
      </c>
    </row>
    <row r="140" spans="1:8" x14ac:dyDescent="0.25">
      <c r="A140" s="4">
        <v>44263</v>
      </c>
      <c r="B140" t="s">
        <v>12</v>
      </c>
      <c r="C140" t="s">
        <v>56</v>
      </c>
      <c r="D140" s="7">
        <v>43</v>
      </c>
      <c r="E140" s="2">
        <f t="shared" si="4"/>
        <v>117.22</v>
      </c>
      <c r="F140" s="2">
        <v>5040.46</v>
      </c>
      <c r="G140" s="2">
        <v>-1.91</v>
      </c>
      <c r="H140" s="2">
        <f t="shared" si="5"/>
        <v>5042.37</v>
      </c>
    </row>
    <row r="141" spans="1:8" x14ac:dyDescent="0.25">
      <c r="A141" s="4">
        <v>44263</v>
      </c>
      <c r="B141" t="s">
        <v>12</v>
      </c>
      <c r="C141" t="s">
        <v>56</v>
      </c>
      <c r="D141" s="7">
        <v>1</v>
      </c>
      <c r="E141" s="2">
        <f t="shared" si="4"/>
        <v>116.49</v>
      </c>
      <c r="F141" s="2">
        <v>116.49</v>
      </c>
      <c r="G141" s="2">
        <v>-0.04</v>
      </c>
      <c r="H141" s="2">
        <f t="shared" si="5"/>
        <v>116.53</v>
      </c>
    </row>
    <row r="142" spans="1:8" x14ac:dyDescent="0.25">
      <c r="A142" s="4">
        <v>44263</v>
      </c>
      <c r="B142" t="s">
        <v>12</v>
      </c>
      <c r="C142" t="s">
        <v>56</v>
      </c>
      <c r="D142" s="7">
        <v>14</v>
      </c>
      <c r="E142" s="2">
        <f t="shared" si="4"/>
        <v>116.99</v>
      </c>
      <c r="F142" s="2">
        <v>1637.86</v>
      </c>
      <c r="G142" s="2">
        <v>-0.62</v>
      </c>
      <c r="H142" s="2">
        <f t="shared" si="5"/>
        <v>1638.4799999999998</v>
      </c>
    </row>
    <row r="143" spans="1:8" x14ac:dyDescent="0.25">
      <c r="A143" s="4">
        <v>44263</v>
      </c>
      <c r="B143" t="s">
        <v>12</v>
      </c>
      <c r="C143" t="s">
        <v>56</v>
      </c>
      <c r="D143" s="7">
        <v>39</v>
      </c>
      <c r="E143" s="2">
        <f t="shared" si="4"/>
        <v>116.81</v>
      </c>
      <c r="F143" s="2">
        <v>4555.59</v>
      </c>
      <c r="G143" s="2">
        <v>-1.73</v>
      </c>
      <c r="H143" s="2">
        <f t="shared" si="5"/>
        <v>4557.32</v>
      </c>
    </row>
    <row r="144" spans="1:8" x14ac:dyDescent="0.25">
      <c r="A144" s="4">
        <v>44263</v>
      </c>
      <c r="B144" t="s">
        <v>12</v>
      </c>
      <c r="C144" t="s">
        <v>56</v>
      </c>
      <c r="D144" s="7">
        <v>134</v>
      </c>
      <c r="E144" s="2">
        <f t="shared" si="4"/>
        <v>116.82</v>
      </c>
      <c r="F144" s="2">
        <v>15653.88</v>
      </c>
      <c r="G144" s="2">
        <v>-5.94</v>
      </c>
      <c r="H144" s="2">
        <f t="shared" si="5"/>
        <v>15659.82</v>
      </c>
    </row>
    <row r="145" spans="1:8" x14ac:dyDescent="0.25">
      <c r="A145" s="4">
        <v>44264</v>
      </c>
      <c r="B145" t="s">
        <v>12</v>
      </c>
      <c r="C145" t="s">
        <v>47</v>
      </c>
      <c r="D145" s="7">
        <v>767</v>
      </c>
      <c r="E145" s="2">
        <f t="shared" si="4"/>
        <v>92.210000000000008</v>
      </c>
      <c r="F145" s="2">
        <v>70725.070000000007</v>
      </c>
      <c r="G145" s="2">
        <v>-26.89</v>
      </c>
      <c r="H145" s="2">
        <f t="shared" si="5"/>
        <v>70751.960000000006</v>
      </c>
    </row>
    <row r="146" spans="1:8" x14ac:dyDescent="0.25">
      <c r="A146" s="4">
        <v>44264</v>
      </c>
      <c r="B146" t="s">
        <v>12</v>
      </c>
      <c r="C146" t="s">
        <v>48</v>
      </c>
      <c r="D146" s="7">
        <v>1373</v>
      </c>
      <c r="E146" s="2">
        <f t="shared" si="4"/>
        <v>110.30910415149307</v>
      </c>
      <c r="F146" s="2">
        <v>151454.39999999999</v>
      </c>
      <c r="G146" s="2">
        <v>-57.6</v>
      </c>
      <c r="H146" s="2">
        <f t="shared" si="5"/>
        <v>151512</v>
      </c>
    </row>
    <row r="147" spans="1:8" x14ac:dyDescent="0.25">
      <c r="A147" s="4">
        <v>44264</v>
      </c>
      <c r="B147" t="s">
        <v>12</v>
      </c>
      <c r="C147" t="s">
        <v>49</v>
      </c>
      <c r="D147" s="7">
        <v>82</v>
      </c>
      <c r="E147" s="2">
        <f t="shared" si="4"/>
        <v>66.74414634146342</v>
      </c>
      <c r="F147" s="2">
        <v>5473.02</v>
      </c>
      <c r="G147" s="2">
        <v>-2.0699999999999998</v>
      </c>
      <c r="H147" s="2">
        <f t="shared" si="5"/>
        <v>5475.09</v>
      </c>
    </row>
    <row r="148" spans="1:8" x14ac:dyDescent="0.25">
      <c r="A148" s="4">
        <v>44264</v>
      </c>
      <c r="B148" t="s">
        <v>12</v>
      </c>
      <c r="C148" t="s">
        <v>50</v>
      </c>
      <c r="D148" s="7">
        <v>1975</v>
      </c>
      <c r="E148" s="2">
        <f t="shared" si="4"/>
        <v>117.54956455696204</v>
      </c>
      <c r="F148" s="2">
        <v>232160.39</v>
      </c>
      <c r="G148" s="2">
        <v>-88.29</v>
      </c>
      <c r="H148" s="2">
        <f t="shared" si="5"/>
        <v>232248.68000000002</v>
      </c>
    </row>
    <row r="149" spans="1:8" x14ac:dyDescent="0.25">
      <c r="A149" s="4">
        <v>44264</v>
      </c>
      <c r="B149" t="s">
        <v>12</v>
      </c>
      <c r="C149" t="s">
        <v>52</v>
      </c>
      <c r="D149" s="7">
        <v>6238</v>
      </c>
      <c r="E149" s="2">
        <f t="shared" si="4"/>
        <v>100.23241102917602</v>
      </c>
      <c r="F149" s="2">
        <v>625249.78</v>
      </c>
      <c r="G149" s="2">
        <v>-237.8</v>
      </c>
      <c r="H149" s="2">
        <f t="shared" si="5"/>
        <v>625487.58000000007</v>
      </c>
    </row>
    <row r="150" spans="1:8" x14ac:dyDescent="0.25">
      <c r="A150" s="4">
        <v>44264</v>
      </c>
      <c r="B150" t="s">
        <v>12</v>
      </c>
      <c r="C150" t="s">
        <v>53</v>
      </c>
      <c r="D150" s="7">
        <v>2641</v>
      </c>
      <c r="E150" s="2">
        <f t="shared" si="4"/>
        <v>96.644297614539951</v>
      </c>
      <c r="F150" s="2">
        <v>255237.59</v>
      </c>
      <c r="G150" s="2">
        <v>-97.07</v>
      </c>
      <c r="H150" s="2">
        <f t="shared" si="5"/>
        <v>255334.66</v>
      </c>
    </row>
    <row r="151" spans="1:8" x14ac:dyDescent="0.25">
      <c r="A151" s="4">
        <v>44264</v>
      </c>
      <c r="B151" t="s">
        <v>12</v>
      </c>
      <c r="C151" t="s">
        <v>54</v>
      </c>
      <c r="D151" s="7">
        <v>3865</v>
      </c>
      <c r="E151" s="2">
        <f t="shared" si="4"/>
        <v>53.316457956015519</v>
      </c>
      <c r="F151" s="2">
        <v>206068.11</v>
      </c>
      <c r="G151" s="2">
        <v>-78.37</v>
      </c>
      <c r="H151" s="2">
        <f t="shared" si="5"/>
        <v>206146.47999999998</v>
      </c>
    </row>
    <row r="152" spans="1:8" x14ac:dyDescent="0.25">
      <c r="A152" s="4">
        <v>44264</v>
      </c>
      <c r="B152" t="s">
        <v>12</v>
      </c>
      <c r="C152" t="s">
        <v>55</v>
      </c>
      <c r="D152" s="7">
        <v>470</v>
      </c>
      <c r="E152" s="2">
        <f t="shared" si="4"/>
        <v>102.27659574468085</v>
      </c>
      <c r="F152" s="2">
        <v>48070</v>
      </c>
      <c r="G152" s="2">
        <v>-18.27</v>
      </c>
      <c r="H152" s="2">
        <f t="shared" si="5"/>
        <v>48088.27</v>
      </c>
    </row>
    <row r="153" spans="1:8" x14ac:dyDescent="0.25">
      <c r="A153" s="4">
        <v>44264</v>
      </c>
      <c r="B153" t="s">
        <v>12</v>
      </c>
      <c r="C153" t="s">
        <v>56</v>
      </c>
      <c r="D153" s="7">
        <v>5535</v>
      </c>
      <c r="E153" s="2">
        <f t="shared" si="4"/>
        <v>116.0112502258356</v>
      </c>
      <c r="F153" s="2">
        <v>642122.27</v>
      </c>
      <c r="G153" s="2">
        <v>-244.3</v>
      </c>
      <c r="H153" s="2">
        <f t="shared" si="5"/>
        <v>642366.57000000007</v>
      </c>
    </row>
    <row r="154" spans="1:8" x14ac:dyDescent="0.25">
      <c r="A154" s="4">
        <v>44264</v>
      </c>
      <c r="B154" t="s">
        <v>12</v>
      </c>
      <c r="C154" t="s">
        <v>56</v>
      </c>
      <c r="D154" s="7">
        <v>6</v>
      </c>
      <c r="E154" s="2">
        <f t="shared" si="4"/>
        <v>116.05</v>
      </c>
      <c r="F154" s="2">
        <v>696.3</v>
      </c>
      <c r="G154" s="2">
        <v>-0.25</v>
      </c>
      <c r="H154" s="2">
        <f t="shared" si="5"/>
        <v>696.55</v>
      </c>
    </row>
    <row r="155" spans="1:8" x14ac:dyDescent="0.25">
      <c r="A155" s="4">
        <v>44264</v>
      </c>
      <c r="B155" t="s">
        <v>12</v>
      </c>
      <c r="C155" t="s">
        <v>56</v>
      </c>
      <c r="D155" s="7">
        <v>114</v>
      </c>
      <c r="E155" s="2">
        <f t="shared" si="4"/>
        <v>116.25</v>
      </c>
      <c r="F155" s="2">
        <v>13252.5</v>
      </c>
      <c r="G155" s="2">
        <v>-5.04</v>
      </c>
      <c r="H155" s="2">
        <f t="shared" si="5"/>
        <v>13257.54</v>
      </c>
    </row>
    <row r="156" spans="1:8" x14ac:dyDescent="0.25">
      <c r="A156" s="4">
        <v>44265</v>
      </c>
      <c r="B156" t="s">
        <v>12</v>
      </c>
      <c r="C156" t="s">
        <v>47</v>
      </c>
      <c r="D156" s="7">
        <v>764</v>
      </c>
      <c r="E156" s="2">
        <f t="shared" si="4"/>
        <v>90.563612565445027</v>
      </c>
      <c r="F156" s="2">
        <v>69190.600000000006</v>
      </c>
      <c r="G156" s="2">
        <v>-26.29</v>
      </c>
      <c r="H156" s="2">
        <f t="shared" si="5"/>
        <v>69216.89</v>
      </c>
    </row>
    <row r="157" spans="1:8" x14ac:dyDescent="0.25">
      <c r="A157" s="4">
        <v>44265</v>
      </c>
      <c r="B157" t="s">
        <v>12</v>
      </c>
      <c r="C157" t="s">
        <v>48</v>
      </c>
      <c r="D157" s="7">
        <v>3528</v>
      </c>
      <c r="E157" s="2">
        <f t="shared" si="4"/>
        <v>111.16722505668933</v>
      </c>
      <c r="F157" s="2">
        <v>392197.97</v>
      </c>
      <c r="G157" s="2">
        <v>-149.09</v>
      </c>
      <c r="H157" s="2">
        <f t="shared" si="5"/>
        <v>392347.06</v>
      </c>
    </row>
    <row r="158" spans="1:8" x14ac:dyDescent="0.25">
      <c r="A158" s="4">
        <v>44265</v>
      </c>
      <c r="B158" t="s">
        <v>12</v>
      </c>
      <c r="C158" t="s">
        <v>49</v>
      </c>
      <c r="D158" s="7">
        <v>97</v>
      </c>
      <c r="E158" s="2">
        <f t="shared" si="4"/>
        <v>67.311030927835048</v>
      </c>
      <c r="F158" s="2">
        <v>6529.17</v>
      </c>
      <c r="G158" s="2">
        <v>-2.4700000000000002</v>
      </c>
      <c r="H158" s="2">
        <f t="shared" si="5"/>
        <v>6531.64</v>
      </c>
    </row>
    <row r="159" spans="1:8" x14ac:dyDescent="0.25">
      <c r="A159" s="4">
        <v>44265</v>
      </c>
      <c r="B159" t="s">
        <v>12</v>
      </c>
      <c r="C159" t="s">
        <v>50</v>
      </c>
      <c r="D159" s="7">
        <v>3236</v>
      </c>
      <c r="E159" s="2">
        <f t="shared" si="4"/>
        <v>117.77450247218788</v>
      </c>
      <c r="F159" s="2">
        <v>381118.29</v>
      </c>
      <c r="G159" s="2">
        <v>-144.88999999999999</v>
      </c>
      <c r="H159" s="2">
        <f t="shared" si="5"/>
        <v>381263.18</v>
      </c>
    </row>
    <row r="160" spans="1:8" x14ac:dyDescent="0.25">
      <c r="A160" s="4">
        <v>44265</v>
      </c>
      <c r="B160" t="s">
        <v>12</v>
      </c>
      <c r="C160" t="s">
        <v>51</v>
      </c>
      <c r="D160" s="7">
        <v>324</v>
      </c>
      <c r="E160" s="2">
        <f t="shared" si="4"/>
        <v>111.64962962962964</v>
      </c>
      <c r="F160" s="2">
        <v>36174.480000000003</v>
      </c>
      <c r="G160" s="2">
        <v>-13.74</v>
      </c>
      <c r="H160" s="2">
        <f t="shared" si="5"/>
        <v>36188.22</v>
      </c>
    </row>
    <row r="161" spans="1:8" x14ac:dyDescent="0.25">
      <c r="A161" s="4">
        <v>44265</v>
      </c>
      <c r="B161" t="s">
        <v>12</v>
      </c>
      <c r="C161" t="s">
        <v>52</v>
      </c>
      <c r="D161" s="7">
        <v>16965</v>
      </c>
      <c r="E161" s="2">
        <f t="shared" si="4"/>
        <v>99.984623636899499</v>
      </c>
      <c r="F161" s="2">
        <v>1696239.14</v>
      </c>
      <c r="G161" s="2">
        <v>-645.02</v>
      </c>
      <c r="H161" s="2">
        <f t="shared" si="5"/>
        <v>1696884.16</v>
      </c>
    </row>
    <row r="162" spans="1:8" x14ac:dyDescent="0.25">
      <c r="A162" s="4">
        <v>44265</v>
      </c>
      <c r="B162" t="s">
        <v>12</v>
      </c>
      <c r="C162" t="s">
        <v>53</v>
      </c>
      <c r="D162" s="7">
        <v>2782</v>
      </c>
      <c r="E162" s="2">
        <f t="shared" si="4"/>
        <v>96.199615384615385</v>
      </c>
      <c r="F162" s="2">
        <v>267627.33</v>
      </c>
      <c r="G162" s="2">
        <v>-101.75</v>
      </c>
      <c r="H162" s="2">
        <f t="shared" si="5"/>
        <v>267729.08</v>
      </c>
    </row>
    <row r="163" spans="1:8" x14ac:dyDescent="0.25">
      <c r="A163" s="4">
        <v>44265</v>
      </c>
      <c r="B163" t="s">
        <v>12</v>
      </c>
      <c r="C163" t="s">
        <v>54</v>
      </c>
      <c r="D163" s="7">
        <v>3955</v>
      </c>
      <c r="E163" s="2">
        <f t="shared" si="4"/>
        <v>53.228715549936794</v>
      </c>
      <c r="F163" s="2">
        <v>210519.57</v>
      </c>
      <c r="G163" s="2">
        <v>-80.03</v>
      </c>
      <c r="H163" s="2">
        <f t="shared" si="5"/>
        <v>210599.6</v>
      </c>
    </row>
    <row r="164" spans="1:8" x14ac:dyDescent="0.25">
      <c r="A164" s="4">
        <v>44265</v>
      </c>
      <c r="B164" t="s">
        <v>12</v>
      </c>
      <c r="C164" t="s">
        <v>55</v>
      </c>
      <c r="D164" s="7">
        <v>489</v>
      </c>
      <c r="E164" s="2">
        <f t="shared" si="4"/>
        <v>102.28323108384458</v>
      </c>
      <c r="F164" s="2">
        <v>50016.5</v>
      </c>
      <c r="G164" s="2">
        <v>-19.010000000000002</v>
      </c>
      <c r="H164" s="2">
        <f t="shared" si="5"/>
        <v>50035.51</v>
      </c>
    </row>
    <row r="165" spans="1:8" x14ac:dyDescent="0.25">
      <c r="A165" s="4">
        <v>44265</v>
      </c>
      <c r="B165" t="s">
        <v>12</v>
      </c>
      <c r="C165" t="s">
        <v>56</v>
      </c>
      <c r="D165" s="7">
        <v>5608</v>
      </c>
      <c r="E165" s="2">
        <f t="shared" si="4"/>
        <v>115.900597360913</v>
      </c>
      <c r="F165">
        <v>649970.55000000005</v>
      </c>
      <c r="G165" s="2">
        <v>-247.1</v>
      </c>
      <c r="H165" s="2">
        <f t="shared" si="5"/>
        <v>650217.65</v>
      </c>
    </row>
    <row r="166" spans="1:8" x14ac:dyDescent="0.25">
      <c r="A166" s="4">
        <v>44266</v>
      </c>
      <c r="B166" t="s">
        <v>12</v>
      </c>
      <c r="C166" t="s">
        <v>48</v>
      </c>
      <c r="D166" s="7">
        <v>3250</v>
      </c>
      <c r="E166" s="2">
        <f t="shared" si="4"/>
        <v>111.49627384615385</v>
      </c>
      <c r="F166">
        <v>362362.89</v>
      </c>
      <c r="G166" s="2">
        <v>-137.75</v>
      </c>
      <c r="H166" s="2">
        <f t="shared" si="5"/>
        <v>362500.64</v>
      </c>
    </row>
    <row r="167" spans="1:8" x14ac:dyDescent="0.25">
      <c r="A167" s="4">
        <v>44266</v>
      </c>
      <c r="B167" t="s">
        <v>12</v>
      </c>
      <c r="C167" t="s">
        <v>49</v>
      </c>
      <c r="D167" s="7">
        <v>150</v>
      </c>
      <c r="E167" s="2">
        <f t="shared" si="4"/>
        <v>67.561466666666661</v>
      </c>
      <c r="F167">
        <v>10134.219999999999</v>
      </c>
      <c r="G167" s="2">
        <v>-3.84</v>
      </c>
      <c r="H167" s="2">
        <f t="shared" si="5"/>
        <v>10138.06</v>
      </c>
    </row>
    <row r="168" spans="1:8" x14ac:dyDescent="0.25">
      <c r="A168" s="4">
        <v>44266</v>
      </c>
      <c r="B168" t="s">
        <v>12</v>
      </c>
      <c r="C168" t="s">
        <v>50</v>
      </c>
      <c r="D168" s="7">
        <v>3156</v>
      </c>
      <c r="E168" s="2">
        <f t="shared" si="4"/>
        <v>117.88700253485425</v>
      </c>
      <c r="F168">
        <v>372051.38</v>
      </c>
      <c r="G168" s="2">
        <v>-141.43</v>
      </c>
      <c r="H168" s="2">
        <f t="shared" si="5"/>
        <v>372192.81</v>
      </c>
    </row>
    <row r="169" spans="1:8" x14ac:dyDescent="0.25">
      <c r="A169" s="4">
        <v>44266</v>
      </c>
      <c r="B169" t="s">
        <v>12</v>
      </c>
      <c r="C169" t="s">
        <v>51</v>
      </c>
      <c r="D169" s="7">
        <v>226</v>
      </c>
      <c r="E169" s="2">
        <f t="shared" si="4"/>
        <v>111.85380530973451</v>
      </c>
      <c r="F169">
        <v>25278.959999999999</v>
      </c>
      <c r="G169" s="2">
        <v>-9.61</v>
      </c>
      <c r="H169" s="2">
        <f t="shared" si="5"/>
        <v>25288.57</v>
      </c>
    </row>
    <row r="170" spans="1:8" x14ac:dyDescent="0.25">
      <c r="A170" s="4">
        <v>44266</v>
      </c>
      <c r="B170" t="s">
        <v>12</v>
      </c>
      <c r="C170" t="s">
        <v>52</v>
      </c>
      <c r="D170" s="7">
        <v>27152</v>
      </c>
      <c r="E170" s="2">
        <f t="shared" si="4"/>
        <v>99.334173909840899</v>
      </c>
      <c r="F170">
        <v>2697121.49</v>
      </c>
      <c r="G170" s="2">
        <v>-1025.4100000000001</v>
      </c>
      <c r="H170" s="2">
        <f t="shared" si="5"/>
        <v>2698146.9000000004</v>
      </c>
    </row>
    <row r="171" spans="1:8" x14ac:dyDescent="0.25">
      <c r="A171" s="4">
        <v>44266</v>
      </c>
      <c r="B171" t="s">
        <v>12</v>
      </c>
      <c r="C171" t="s">
        <v>53</v>
      </c>
      <c r="D171" s="7">
        <v>2831</v>
      </c>
      <c r="E171" s="2">
        <f t="shared" si="4"/>
        <v>96.241547156481815</v>
      </c>
      <c r="F171">
        <v>272459.82</v>
      </c>
      <c r="G171" s="2">
        <v>-103.57</v>
      </c>
      <c r="H171" s="2">
        <f t="shared" si="5"/>
        <v>272563.39</v>
      </c>
    </row>
    <row r="172" spans="1:8" x14ac:dyDescent="0.25">
      <c r="A172" s="4">
        <v>44266</v>
      </c>
      <c r="B172" t="s">
        <v>12</v>
      </c>
      <c r="C172" t="s">
        <v>54</v>
      </c>
      <c r="D172" s="7">
        <v>3736</v>
      </c>
      <c r="E172" s="2">
        <f t="shared" si="4"/>
        <v>53.135829764453959</v>
      </c>
      <c r="F172">
        <v>198515.46</v>
      </c>
      <c r="G172" s="2">
        <v>-75.459999999999994</v>
      </c>
      <c r="H172" s="2">
        <f t="shared" si="5"/>
        <v>198590.91999999998</v>
      </c>
    </row>
    <row r="173" spans="1:8" x14ac:dyDescent="0.25">
      <c r="A173" s="4">
        <v>44266</v>
      </c>
      <c r="B173" t="s">
        <v>12</v>
      </c>
      <c r="C173" t="s">
        <v>55</v>
      </c>
      <c r="D173" s="7">
        <v>585</v>
      </c>
      <c r="E173" s="2">
        <f t="shared" si="4"/>
        <v>102.5483076923077</v>
      </c>
      <c r="F173">
        <v>59990.76</v>
      </c>
      <c r="G173" s="2">
        <v>-22.79</v>
      </c>
      <c r="H173" s="2">
        <f t="shared" si="5"/>
        <v>60013.55</v>
      </c>
    </row>
    <row r="174" spans="1:8" x14ac:dyDescent="0.25">
      <c r="A174" s="4">
        <v>44266</v>
      </c>
      <c r="B174" t="s">
        <v>12</v>
      </c>
      <c r="C174" t="s">
        <v>56</v>
      </c>
      <c r="D174" s="7">
        <v>5366</v>
      </c>
      <c r="E174" s="2">
        <f t="shared" si="4"/>
        <v>115.50937383525904</v>
      </c>
      <c r="F174">
        <v>619823.30000000005</v>
      </c>
      <c r="G174" s="2">
        <v>-235.63</v>
      </c>
      <c r="H174" s="2">
        <f t="shared" si="5"/>
        <v>620058.93000000005</v>
      </c>
    </row>
    <row r="175" spans="1:8" x14ac:dyDescent="0.25">
      <c r="A175" s="4">
        <v>44267</v>
      </c>
      <c r="B175" t="s">
        <v>12</v>
      </c>
      <c r="C175" t="s">
        <v>47</v>
      </c>
      <c r="D175" s="7">
        <v>577</v>
      </c>
      <c r="E175" s="2">
        <f t="shared" si="4"/>
        <v>90.570294627383007</v>
      </c>
      <c r="F175">
        <v>52259.06</v>
      </c>
      <c r="G175" s="2">
        <v>-19.87</v>
      </c>
      <c r="H175" s="2">
        <f t="shared" si="5"/>
        <v>52278.93</v>
      </c>
    </row>
    <row r="176" spans="1:8" x14ac:dyDescent="0.25">
      <c r="A176" s="4">
        <v>44267</v>
      </c>
      <c r="B176" t="s">
        <v>12</v>
      </c>
      <c r="C176" t="s">
        <v>48</v>
      </c>
      <c r="D176" s="7">
        <v>3813</v>
      </c>
      <c r="E176" s="2">
        <f t="shared" si="4"/>
        <v>111.79769472856019</v>
      </c>
      <c r="F176">
        <v>426284.61</v>
      </c>
      <c r="G176" s="2">
        <v>-162.11000000000001</v>
      </c>
      <c r="H176" s="2">
        <f t="shared" si="5"/>
        <v>426446.72</v>
      </c>
    </row>
    <row r="177" spans="1:8" x14ac:dyDescent="0.25">
      <c r="A177" s="4">
        <v>44267</v>
      </c>
      <c r="B177" t="s">
        <v>12</v>
      </c>
      <c r="C177" t="s">
        <v>49</v>
      </c>
      <c r="D177" s="7">
        <v>220</v>
      </c>
      <c r="E177" s="2">
        <f t="shared" si="4"/>
        <v>68.01018181818182</v>
      </c>
      <c r="F177">
        <v>14962.24</v>
      </c>
      <c r="G177" s="2">
        <v>-5.68</v>
      </c>
      <c r="H177" s="2">
        <f t="shared" si="5"/>
        <v>14967.92</v>
      </c>
    </row>
    <row r="178" spans="1:8" x14ac:dyDescent="0.25">
      <c r="A178" s="4">
        <v>44267</v>
      </c>
      <c r="B178" t="s">
        <v>12</v>
      </c>
      <c r="C178" t="s">
        <v>50</v>
      </c>
      <c r="D178" s="7">
        <v>2773</v>
      </c>
      <c r="E178" s="2">
        <f t="shared" si="4"/>
        <v>116.9925604038947</v>
      </c>
      <c r="F178">
        <v>324420.37</v>
      </c>
      <c r="G178" s="2">
        <v>-123.37</v>
      </c>
      <c r="H178" s="2">
        <f t="shared" si="5"/>
        <v>324543.74</v>
      </c>
    </row>
    <row r="179" spans="1:8" x14ac:dyDescent="0.25">
      <c r="A179" s="4">
        <v>44267</v>
      </c>
      <c r="B179" t="s">
        <v>12</v>
      </c>
      <c r="C179" t="s">
        <v>51</v>
      </c>
      <c r="D179" s="7">
        <v>904</v>
      </c>
      <c r="E179" s="2">
        <f t="shared" si="4"/>
        <v>112.08471238938053</v>
      </c>
      <c r="F179">
        <v>101324.58</v>
      </c>
      <c r="G179" s="2">
        <v>-38.520000000000003</v>
      </c>
      <c r="H179" s="2">
        <f t="shared" si="5"/>
        <v>101363.1</v>
      </c>
    </row>
    <row r="180" spans="1:8" x14ac:dyDescent="0.25">
      <c r="A180" s="4">
        <v>44267</v>
      </c>
      <c r="B180" t="s">
        <v>12</v>
      </c>
      <c r="C180" t="s">
        <v>52</v>
      </c>
      <c r="D180" s="7">
        <v>7010</v>
      </c>
      <c r="E180" s="2">
        <f t="shared" si="4"/>
        <v>99.199850213980028</v>
      </c>
      <c r="F180">
        <v>695390.95</v>
      </c>
      <c r="G180" s="2">
        <v>-264.52</v>
      </c>
      <c r="H180" s="2">
        <f t="shared" si="5"/>
        <v>695655.47</v>
      </c>
    </row>
    <row r="181" spans="1:8" x14ac:dyDescent="0.25">
      <c r="A181" s="4">
        <v>44267</v>
      </c>
      <c r="B181" t="s">
        <v>12</v>
      </c>
      <c r="C181" t="s">
        <v>53</v>
      </c>
      <c r="D181" s="7">
        <v>2828</v>
      </c>
      <c r="E181" s="2">
        <f t="shared" si="4"/>
        <v>96.266814002828852</v>
      </c>
      <c r="F181">
        <v>272242.55</v>
      </c>
      <c r="G181" s="2">
        <v>-103.53</v>
      </c>
      <c r="H181" s="2">
        <f t="shared" si="5"/>
        <v>272346.08</v>
      </c>
    </row>
    <row r="182" spans="1:8" x14ac:dyDescent="0.25">
      <c r="A182" s="4">
        <v>44267</v>
      </c>
      <c r="B182" t="s">
        <v>12</v>
      </c>
      <c r="C182" t="s">
        <v>54</v>
      </c>
      <c r="D182" s="7">
        <v>116</v>
      </c>
      <c r="E182" s="2">
        <f t="shared" si="4"/>
        <v>52.998706896551724</v>
      </c>
      <c r="F182">
        <v>6147.85</v>
      </c>
      <c r="G182" s="2">
        <v>-2.3199999999999998</v>
      </c>
      <c r="H182" s="2">
        <f t="shared" si="5"/>
        <v>6150.17</v>
      </c>
    </row>
    <row r="183" spans="1:8" x14ac:dyDescent="0.25">
      <c r="A183" s="4">
        <v>44267</v>
      </c>
      <c r="B183" t="s">
        <v>12</v>
      </c>
      <c r="C183" t="s">
        <v>55</v>
      </c>
      <c r="D183" s="7">
        <v>595</v>
      </c>
      <c r="E183" s="2">
        <f t="shared" si="4"/>
        <v>102.55</v>
      </c>
      <c r="F183">
        <v>61017.25</v>
      </c>
      <c r="G183" s="2">
        <v>-23.2</v>
      </c>
      <c r="H183" s="2">
        <f t="shared" si="5"/>
        <v>61040.45</v>
      </c>
    </row>
    <row r="184" spans="1:8" x14ac:dyDescent="0.25">
      <c r="A184" s="4">
        <v>44267</v>
      </c>
      <c r="B184" t="s">
        <v>12</v>
      </c>
      <c r="C184" t="s">
        <v>56</v>
      </c>
      <c r="D184" s="7">
        <v>5220</v>
      </c>
      <c r="E184" s="2">
        <f t="shared" si="4"/>
        <v>115.93282375478927</v>
      </c>
      <c r="F184">
        <v>605169.34</v>
      </c>
      <c r="G184" s="2">
        <v>-230.13</v>
      </c>
      <c r="H184" s="2">
        <f t="shared" si="5"/>
        <v>605399.47</v>
      </c>
    </row>
    <row r="185" spans="1:8" x14ac:dyDescent="0.25">
      <c r="A185" s="4">
        <v>44270</v>
      </c>
      <c r="B185" t="s">
        <v>12</v>
      </c>
      <c r="C185" t="s">
        <v>47</v>
      </c>
      <c r="D185" s="7">
        <v>804</v>
      </c>
      <c r="E185" s="2">
        <f t="shared" si="4"/>
        <v>90.38000000000001</v>
      </c>
      <c r="F185">
        <v>72665.52</v>
      </c>
      <c r="G185" s="2">
        <v>-27.62</v>
      </c>
      <c r="H185" s="2">
        <f t="shared" si="5"/>
        <v>72693.14</v>
      </c>
    </row>
    <row r="186" spans="1:8" x14ac:dyDescent="0.25">
      <c r="A186" s="4">
        <v>44270</v>
      </c>
      <c r="B186" t="s">
        <v>12</v>
      </c>
      <c r="C186" t="s">
        <v>48</v>
      </c>
      <c r="D186" s="7">
        <v>3190</v>
      </c>
      <c r="E186" s="2">
        <f t="shared" si="4"/>
        <v>110.69014733542321</v>
      </c>
      <c r="F186">
        <v>353101.57</v>
      </c>
      <c r="G186" s="2">
        <v>-134.24</v>
      </c>
      <c r="H186" s="2">
        <f t="shared" si="5"/>
        <v>353235.81</v>
      </c>
    </row>
    <row r="187" spans="1:8" x14ac:dyDescent="0.25">
      <c r="A187" s="4">
        <v>44270</v>
      </c>
      <c r="B187" t="s">
        <v>12</v>
      </c>
      <c r="C187" t="s">
        <v>49</v>
      </c>
      <c r="D187" s="7">
        <v>139</v>
      </c>
      <c r="E187" s="2">
        <f t="shared" si="4"/>
        <v>68.246330935251791</v>
      </c>
      <c r="F187">
        <v>9486.24</v>
      </c>
      <c r="G187" s="2">
        <v>-3.6</v>
      </c>
      <c r="H187" s="2">
        <f t="shared" si="5"/>
        <v>9489.84</v>
      </c>
    </row>
    <row r="188" spans="1:8" x14ac:dyDescent="0.25">
      <c r="A188" s="4">
        <v>44270</v>
      </c>
      <c r="B188" t="s">
        <v>12</v>
      </c>
      <c r="C188" t="s">
        <v>50</v>
      </c>
      <c r="D188" s="7">
        <v>1860</v>
      </c>
      <c r="E188" s="2">
        <f t="shared" si="4"/>
        <v>115.98204301075269</v>
      </c>
      <c r="F188">
        <v>215726.6</v>
      </c>
      <c r="G188" s="2">
        <v>-82.02</v>
      </c>
      <c r="H188" s="2">
        <f t="shared" si="5"/>
        <v>215808.62</v>
      </c>
    </row>
    <row r="189" spans="1:8" x14ac:dyDescent="0.25">
      <c r="A189" s="4">
        <v>44270</v>
      </c>
      <c r="B189" t="s">
        <v>12</v>
      </c>
      <c r="C189" t="s">
        <v>51</v>
      </c>
      <c r="D189" s="7">
        <v>904</v>
      </c>
      <c r="E189" s="2">
        <f t="shared" si="4"/>
        <v>111.71277654867258</v>
      </c>
      <c r="F189">
        <v>100988.35</v>
      </c>
      <c r="G189" s="2">
        <v>-38.380000000000003</v>
      </c>
      <c r="H189" s="2">
        <f t="shared" si="5"/>
        <v>101026.73000000001</v>
      </c>
    </row>
    <row r="190" spans="1:8" x14ac:dyDescent="0.25">
      <c r="A190" s="4">
        <v>44270</v>
      </c>
      <c r="B190" t="s">
        <v>12</v>
      </c>
      <c r="C190" t="s">
        <v>52</v>
      </c>
      <c r="D190" s="7">
        <v>21030</v>
      </c>
      <c r="E190" s="2">
        <f t="shared" si="4"/>
        <v>99.360811697574903</v>
      </c>
      <c r="F190">
        <v>2089557.87</v>
      </c>
      <c r="G190" s="2">
        <v>-794.5</v>
      </c>
      <c r="H190" s="2">
        <f t="shared" si="5"/>
        <v>2090352.37</v>
      </c>
    </row>
    <row r="191" spans="1:8" x14ac:dyDescent="0.25">
      <c r="A191" s="4">
        <v>44270</v>
      </c>
      <c r="B191" t="s">
        <v>12</v>
      </c>
      <c r="C191" t="s">
        <v>53</v>
      </c>
      <c r="D191" s="7">
        <v>2828</v>
      </c>
      <c r="E191" s="2">
        <f t="shared" si="4"/>
        <v>96.278681046676098</v>
      </c>
      <c r="F191">
        <v>272276.11</v>
      </c>
      <c r="G191" s="2">
        <v>-103.5</v>
      </c>
      <c r="H191" s="2">
        <f t="shared" si="5"/>
        <v>272379.61</v>
      </c>
    </row>
    <row r="192" spans="1:8" x14ac:dyDescent="0.25">
      <c r="A192" s="4">
        <v>44270</v>
      </c>
      <c r="B192" t="s">
        <v>12</v>
      </c>
      <c r="C192" t="s">
        <v>55</v>
      </c>
      <c r="D192" s="7">
        <v>595</v>
      </c>
      <c r="E192" s="2">
        <f t="shared" si="4"/>
        <v>102.55</v>
      </c>
      <c r="F192">
        <v>61017.25</v>
      </c>
      <c r="G192" s="2">
        <v>-23.2</v>
      </c>
      <c r="H192" s="2">
        <f t="shared" si="5"/>
        <v>61040.45</v>
      </c>
    </row>
    <row r="193" spans="1:8" x14ac:dyDescent="0.25">
      <c r="A193" s="4">
        <v>44270</v>
      </c>
      <c r="B193" t="s">
        <v>12</v>
      </c>
      <c r="C193" t="s">
        <v>56</v>
      </c>
      <c r="D193" s="7">
        <v>5220</v>
      </c>
      <c r="E193" s="2">
        <f t="shared" ref="E193:E256" si="6">F193/D193</f>
        <v>115.58245977011494</v>
      </c>
      <c r="F193">
        <v>603340.43999999994</v>
      </c>
      <c r="G193" s="2">
        <v>-229.38</v>
      </c>
      <c r="H193" s="2">
        <f t="shared" si="5"/>
        <v>603569.81999999995</v>
      </c>
    </row>
    <row r="194" spans="1:8" x14ac:dyDescent="0.25">
      <c r="A194" s="4">
        <v>44271</v>
      </c>
      <c r="B194" t="s">
        <v>12</v>
      </c>
      <c r="C194" t="s">
        <v>47</v>
      </c>
      <c r="D194" s="7">
        <v>628</v>
      </c>
      <c r="E194" s="2">
        <f t="shared" si="6"/>
        <v>89.7</v>
      </c>
      <c r="F194">
        <v>56331.6</v>
      </c>
      <c r="G194" s="2">
        <v>-21.4</v>
      </c>
      <c r="H194" s="2">
        <f t="shared" ref="H194:H257" si="7">F194-G194</f>
        <v>56353</v>
      </c>
    </row>
    <row r="195" spans="1:8" x14ac:dyDescent="0.25">
      <c r="A195" s="4">
        <v>44271</v>
      </c>
      <c r="B195" t="s">
        <v>12</v>
      </c>
      <c r="C195" t="s">
        <v>48</v>
      </c>
      <c r="D195" s="7">
        <v>3819</v>
      </c>
      <c r="E195" s="2">
        <f t="shared" si="6"/>
        <v>110.1763367373658</v>
      </c>
      <c r="F195">
        <v>420763.43</v>
      </c>
      <c r="G195" s="2">
        <v>-159.94999999999999</v>
      </c>
      <c r="H195" s="2">
        <f t="shared" si="7"/>
        <v>420923.38</v>
      </c>
    </row>
    <row r="196" spans="1:8" x14ac:dyDescent="0.25">
      <c r="A196" s="4">
        <v>44271</v>
      </c>
      <c r="B196" t="s">
        <v>12</v>
      </c>
      <c r="C196" t="s">
        <v>49</v>
      </c>
      <c r="D196" s="7">
        <v>341</v>
      </c>
      <c r="E196" s="2">
        <f t="shared" si="6"/>
        <v>68.066744868035187</v>
      </c>
      <c r="F196">
        <v>23210.76</v>
      </c>
      <c r="G196" s="2">
        <v>-8.82</v>
      </c>
      <c r="H196" s="2">
        <f t="shared" si="7"/>
        <v>23219.579999999998</v>
      </c>
    </row>
    <row r="197" spans="1:8" x14ac:dyDescent="0.25">
      <c r="A197" s="4">
        <v>44271</v>
      </c>
      <c r="B197" t="s">
        <v>12</v>
      </c>
      <c r="C197" t="s">
        <v>50</v>
      </c>
      <c r="D197" s="7">
        <v>3184</v>
      </c>
      <c r="E197" s="2">
        <f t="shared" si="6"/>
        <v>116.04018844221106</v>
      </c>
      <c r="F197">
        <v>369471.96</v>
      </c>
      <c r="G197" s="2">
        <v>-140.46</v>
      </c>
      <c r="H197" s="2">
        <f t="shared" si="7"/>
        <v>369612.42000000004</v>
      </c>
    </row>
    <row r="198" spans="1:8" x14ac:dyDescent="0.25">
      <c r="A198" s="4">
        <v>44271</v>
      </c>
      <c r="B198" t="s">
        <v>12</v>
      </c>
      <c r="C198" t="s">
        <v>51</v>
      </c>
      <c r="D198" s="7">
        <v>5</v>
      </c>
      <c r="E198" s="2">
        <f t="shared" si="6"/>
        <v>110.85</v>
      </c>
      <c r="F198">
        <v>554.25</v>
      </c>
      <c r="G198" s="2">
        <v>-0.19</v>
      </c>
      <c r="H198" s="2">
        <f t="shared" si="7"/>
        <v>554.44000000000005</v>
      </c>
    </row>
    <row r="199" spans="1:8" x14ac:dyDescent="0.25">
      <c r="A199" s="4">
        <v>44271</v>
      </c>
      <c r="B199" t="s">
        <v>12</v>
      </c>
      <c r="C199" t="s">
        <v>52</v>
      </c>
      <c r="D199" s="7">
        <v>21939</v>
      </c>
      <c r="E199" s="2">
        <f t="shared" si="6"/>
        <v>98.616524909977656</v>
      </c>
      <c r="F199">
        <v>2163547.94</v>
      </c>
      <c r="G199" s="2">
        <v>-822.65</v>
      </c>
      <c r="H199" s="2">
        <f t="shared" si="7"/>
        <v>2164370.59</v>
      </c>
    </row>
    <row r="200" spans="1:8" x14ac:dyDescent="0.25">
      <c r="A200" s="4">
        <v>44271</v>
      </c>
      <c r="B200" t="s">
        <v>12</v>
      </c>
      <c r="C200" t="s">
        <v>53</v>
      </c>
      <c r="D200" s="7">
        <v>3061</v>
      </c>
      <c r="E200" s="2">
        <f t="shared" si="6"/>
        <v>96.140787324403789</v>
      </c>
      <c r="F200">
        <v>294286.95</v>
      </c>
      <c r="G200" s="2">
        <v>-111.88</v>
      </c>
      <c r="H200" s="2">
        <f t="shared" si="7"/>
        <v>294398.83</v>
      </c>
    </row>
    <row r="201" spans="1:8" x14ac:dyDescent="0.25">
      <c r="A201" s="4">
        <v>44271</v>
      </c>
      <c r="B201" t="s">
        <v>12</v>
      </c>
      <c r="C201" t="s">
        <v>55</v>
      </c>
      <c r="D201" s="7">
        <v>311</v>
      </c>
      <c r="E201" s="2">
        <f t="shared" si="6"/>
        <v>102.55</v>
      </c>
      <c r="F201">
        <v>31893.05</v>
      </c>
      <c r="G201" s="2">
        <v>-12.12</v>
      </c>
      <c r="H201" s="2">
        <f t="shared" si="7"/>
        <v>31905.17</v>
      </c>
    </row>
    <row r="202" spans="1:8" x14ac:dyDescent="0.25">
      <c r="A202" s="4">
        <v>44271</v>
      </c>
      <c r="B202" t="s">
        <v>12</v>
      </c>
      <c r="C202" t="s">
        <v>56</v>
      </c>
      <c r="D202" s="7">
        <v>5157</v>
      </c>
      <c r="E202" s="2">
        <f t="shared" si="6"/>
        <v>114.95171611401977</v>
      </c>
      <c r="F202">
        <v>592806</v>
      </c>
      <c r="G202" s="2">
        <v>-225.37</v>
      </c>
      <c r="H202" s="2">
        <f t="shared" si="7"/>
        <v>593031.37</v>
      </c>
    </row>
    <row r="203" spans="1:8" x14ac:dyDescent="0.25">
      <c r="A203" s="4">
        <v>44272</v>
      </c>
      <c r="B203" t="s">
        <v>12</v>
      </c>
      <c r="C203" t="s">
        <v>47</v>
      </c>
      <c r="D203" s="7">
        <v>881</v>
      </c>
      <c r="E203" s="2">
        <f t="shared" si="6"/>
        <v>90.58</v>
      </c>
      <c r="F203">
        <v>79800.98</v>
      </c>
      <c r="G203" s="2">
        <v>-30.36</v>
      </c>
      <c r="H203" s="2">
        <f t="shared" si="7"/>
        <v>79831.34</v>
      </c>
    </row>
    <row r="204" spans="1:8" x14ac:dyDescent="0.25">
      <c r="A204" s="4">
        <v>44272</v>
      </c>
      <c r="B204" t="s">
        <v>12</v>
      </c>
      <c r="C204" t="s">
        <v>48</v>
      </c>
      <c r="D204" s="7">
        <v>2561</v>
      </c>
      <c r="E204" s="2">
        <f t="shared" si="6"/>
        <v>109.98763373682156</v>
      </c>
      <c r="F204">
        <v>281678.33</v>
      </c>
      <c r="G204" s="2">
        <v>-107.15</v>
      </c>
      <c r="H204" s="2">
        <f t="shared" si="7"/>
        <v>281785.48000000004</v>
      </c>
    </row>
    <row r="205" spans="1:8" x14ac:dyDescent="0.25">
      <c r="A205" s="4">
        <v>44272</v>
      </c>
      <c r="B205" t="s">
        <v>12</v>
      </c>
      <c r="C205" t="s">
        <v>49</v>
      </c>
      <c r="D205" s="7">
        <v>173</v>
      </c>
      <c r="E205" s="2">
        <f t="shared" si="6"/>
        <v>68.03</v>
      </c>
      <c r="F205">
        <v>11769.19</v>
      </c>
      <c r="G205" s="2">
        <v>-4.46</v>
      </c>
      <c r="H205" s="2">
        <f t="shared" si="7"/>
        <v>11773.65</v>
      </c>
    </row>
    <row r="206" spans="1:8" x14ac:dyDescent="0.25">
      <c r="A206" s="4">
        <v>44272</v>
      </c>
      <c r="B206" t="s">
        <v>12</v>
      </c>
      <c r="C206" t="s">
        <v>50</v>
      </c>
      <c r="D206" s="7">
        <v>3643</v>
      </c>
      <c r="E206" s="2">
        <f t="shared" si="6"/>
        <v>114.01261597584408</v>
      </c>
      <c r="F206">
        <v>415347.96</v>
      </c>
      <c r="G206" s="2">
        <v>-158</v>
      </c>
      <c r="H206" s="2">
        <f t="shared" si="7"/>
        <v>415505.96</v>
      </c>
    </row>
    <row r="207" spans="1:8" x14ac:dyDescent="0.25">
      <c r="A207" s="4">
        <v>44272</v>
      </c>
      <c r="B207" t="s">
        <v>12</v>
      </c>
      <c r="C207" t="s">
        <v>51</v>
      </c>
      <c r="D207" s="7">
        <v>175</v>
      </c>
      <c r="E207" s="2">
        <f t="shared" si="6"/>
        <v>111.85</v>
      </c>
      <c r="F207">
        <v>19573.75</v>
      </c>
      <c r="G207" s="2">
        <v>-7.43</v>
      </c>
      <c r="H207" s="2">
        <f t="shared" si="7"/>
        <v>19581.18</v>
      </c>
    </row>
    <row r="208" spans="1:8" x14ac:dyDescent="0.25">
      <c r="A208" s="4">
        <v>44272</v>
      </c>
      <c r="B208" t="s">
        <v>12</v>
      </c>
      <c r="C208" t="s">
        <v>52</v>
      </c>
      <c r="D208" s="7">
        <v>2978</v>
      </c>
      <c r="E208" s="2">
        <f t="shared" si="6"/>
        <v>99.087273337810615</v>
      </c>
      <c r="F208">
        <v>295081.90000000002</v>
      </c>
      <c r="G208" s="2">
        <v>-112.25</v>
      </c>
      <c r="H208" s="2">
        <f t="shared" si="7"/>
        <v>295194.15000000002</v>
      </c>
    </row>
    <row r="209" spans="1:8" x14ac:dyDescent="0.25">
      <c r="A209" s="4">
        <v>44272</v>
      </c>
      <c r="B209" t="s">
        <v>12</v>
      </c>
      <c r="C209" t="s">
        <v>53</v>
      </c>
      <c r="D209" s="7">
        <v>138</v>
      </c>
      <c r="E209" s="2">
        <f t="shared" si="6"/>
        <v>96.1</v>
      </c>
      <c r="F209">
        <v>13261.8</v>
      </c>
      <c r="G209" s="2">
        <v>-5.04</v>
      </c>
      <c r="H209" s="2">
        <f t="shared" si="7"/>
        <v>13266.84</v>
      </c>
    </row>
    <row r="210" spans="1:8" x14ac:dyDescent="0.25">
      <c r="A210" s="4">
        <v>44272</v>
      </c>
      <c r="B210" t="s">
        <v>12</v>
      </c>
      <c r="C210" t="s">
        <v>55</v>
      </c>
      <c r="D210" s="7">
        <v>46</v>
      </c>
      <c r="E210" s="2">
        <f t="shared" si="6"/>
        <v>102.55413043478261</v>
      </c>
      <c r="F210">
        <v>4717.49</v>
      </c>
      <c r="G210" s="2">
        <v>-1.78</v>
      </c>
      <c r="H210" s="2">
        <f t="shared" si="7"/>
        <v>4719.2699999999995</v>
      </c>
    </row>
    <row r="211" spans="1:8" x14ac:dyDescent="0.25">
      <c r="A211" s="4">
        <v>44272</v>
      </c>
      <c r="B211" t="s">
        <v>12</v>
      </c>
      <c r="C211" t="s">
        <v>56</v>
      </c>
      <c r="D211" s="7">
        <v>5192</v>
      </c>
      <c r="E211" s="2">
        <f t="shared" si="6"/>
        <v>113.64647534668721</v>
      </c>
      <c r="F211">
        <v>590052.5</v>
      </c>
      <c r="G211" s="2">
        <v>-224.57</v>
      </c>
      <c r="H211" s="2">
        <f t="shared" si="7"/>
        <v>590277.06999999995</v>
      </c>
    </row>
    <row r="212" spans="1:8" x14ac:dyDescent="0.25">
      <c r="A212" s="4">
        <v>44273</v>
      </c>
      <c r="B212" t="s">
        <v>12</v>
      </c>
      <c r="C212" t="s">
        <v>47</v>
      </c>
      <c r="D212" s="7">
        <v>833</v>
      </c>
      <c r="E212" s="2">
        <f t="shared" si="6"/>
        <v>90.01</v>
      </c>
      <c r="F212">
        <v>74978.33</v>
      </c>
      <c r="G212" s="2">
        <v>-28.51</v>
      </c>
      <c r="H212" s="2">
        <f t="shared" si="7"/>
        <v>75006.84</v>
      </c>
    </row>
    <row r="213" spans="1:8" x14ac:dyDescent="0.25">
      <c r="A213" s="4">
        <v>44273</v>
      </c>
      <c r="B213" t="s">
        <v>12</v>
      </c>
      <c r="C213" t="s">
        <v>48</v>
      </c>
      <c r="D213" s="7">
        <v>2468</v>
      </c>
      <c r="E213" s="2">
        <f t="shared" si="6"/>
        <v>109.92243922204214</v>
      </c>
      <c r="F213">
        <v>271288.58</v>
      </c>
      <c r="G213" s="2">
        <v>-103.18</v>
      </c>
      <c r="H213" s="2">
        <f t="shared" si="7"/>
        <v>271391.76</v>
      </c>
    </row>
    <row r="214" spans="1:8" x14ac:dyDescent="0.25">
      <c r="A214" s="4">
        <v>44273</v>
      </c>
      <c r="B214" t="s">
        <v>12</v>
      </c>
      <c r="C214" t="s">
        <v>49</v>
      </c>
      <c r="D214" s="7">
        <v>598</v>
      </c>
      <c r="E214" s="2">
        <f t="shared" si="6"/>
        <v>67.986103678929766</v>
      </c>
      <c r="F214">
        <v>40655.69</v>
      </c>
      <c r="G214" s="2">
        <v>-15.46</v>
      </c>
      <c r="H214" s="2">
        <f t="shared" si="7"/>
        <v>40671.15</v>
      </c>
    </row>
    <row r="215" spans="1:8" x14ac:dyDescent="0.25">
      <c r="A215" s="4">
        <v>44273</v>
      </c>
      <c r="B215" t="s">
        <v>12</v>
      </c>
      <c r="C215" t="s">
        <v>50</v>
      </c>
      <c r="D215" s="7">
        <v>3316</v>
      </c>
      <c r="E215" s="2">
        <f t="shared" si="6"/>
        <v>112.03485524728589</v>
      </c>
      <c r="F215">
        <v>371507.58</v>
      </c>
      <c r="G215" s="2">
        <v>-141.29</v>
      </c>
      <c r="H215" s="2">
        <f t="shared" si="7"/>
        <v>371648.87</v>
      </c>
    </row>
    <row r="216" spans="1:8" x14ac:dyDescent="0.25">
      <c r="A216" s="4">
        <v>44273</v>
      </c>
      <c r="B216" t="s">
        <v>12</v>
      </c>
      <c r="C216" t="s">
        <v>51</v>
      </c>
      <c r="D216" s="7">
        <v>1026</v>
      </c>
      <c r="E216" s="2">
        <f t="shared" si="6"/>
        <v>111.97</v>
      </c>
      <c r="F216">
        <v>114881.22</v>
      </c>
      <c r="G216" s="2">
        <v>-43.68</v>
      </c>
      <c r="H216" s="2">
        <f t="shared" si="7"/>
        <v>114924.9</v>
      </c>
    </row>
    <row r="217" spans="1:8" x14ac:dyDescent="0.25">
      <c r="A217" s="4">
        <v>44273</v>
      </c>
      <c r="B217" t="s">
        <v>12</v>
      </c>
      <c r="C217" t="s">
        <v>53</v>
      </c>
      <c r="D217" s="7">
        <v>2944</v>
      </c>
      <c r="E217" s="2">
        <f t="shared" si="6"/>
        <v>96.302629076086959</v>
      </c>
      <c r="F217">
        <v>283514.94</v>
      </c>
      <c r="G217" s="2">
        <v>-107.83</v>
      </c>
      <c r="H217" s="2">
        <f t="shared" si="7"/>
        <v>283622.77</v>
      </c>
    </row>
    <row r="218" spans="1:8" x14ac:dyDescent="0.25">
      <c r="A218" s="4">
        <v>44273</v>
      </c>
      <c r="B218" t="s">
        <v>12</v>
      </c>
      <c r="C218" t="s">
        <v>54</v>
      </c>
      <c r="D218" s="7">
        <v>7328</v>
      </c>
      <c r="E218" s="2">
        <f t="shared" si="6"/>
        <v>52.465727347161568</v>
      </c>
      <c r="F218">
        <v>384468.85</v>
      </c>
      <c r="G218" s="2">
        <v>-146.22</v>
      </c>
      <c r="H218" s="2">
        <f t="shared" si="7"/>
        <v>384615.06999999995</v>
      </c>
    </row>
    <row r="219" spans="1:8" x14ac:dyDescent="0.25">
      <c r="A219" s="4">
        <v>44273</v>
      </c>
      <c r="B219" t="s">
        <v>12</v>
      </c>
      <c r="C219" t="s">
        <v>55</v>
      </c>
      <c r="D219" s="7">
        <v>401</v>
      </c>
      <c r="E219" s="2">
        <f t="shared" si="6"/>
        <v>102.55733167082293</v>
      </c>
      <c r="F219">
        <v>41125.49</v>
      </c>
      <c r="G219" s="2">
        <v>-15.63</v>
      </c>
      <c r="H219" s="2">
        <f t="shared" si="7"/>
        <v>41141.119999999995</v>
      </c>
    </row>
    <row r="220" spans="1:8" x14ac:dyDescent="0.25">
      <c r="A220" s="4">
        <v>44273</v>
      </c>
      <c r="B220" t="s">
        <v>12</v>
      </c>
      <c r="C220" t="s">
        <v>56</v>
      </c>
      <c r="D220" s="7">
        <v>5218</v>
      </c>
      <c r="E220" s="2">
        <f t="shared" si="6"/>
        <v>113.10724798773477</v>
      </c>
      <c r="F220">
        <v>590193.62</v>
      </c>
      <c r="G220" s="2">
        <v>-224.55</v>
      </c>
      <c r="H220" s="2">
        <f t="shared" si="7"/>
        <v>590418.17000000004</v>
      </c>
    </row>
    <row r="221" spans="1:8" x14ac:dyDescent="0.25">
      <c r="A221" s="4">
        <v>44274</v>
      </c>
      <c r="B221" t="s">
        <v>12</v>
      </c>
      <c r="C221" t="s">
        <v>47</v>
      </c>
      <c r="D221" s="7">
        <v>495</v>
      </c>
      <c r="E221" s="2">
        <f t="shared" si="6"/>
        <v>89.01422222222223</v>
      </c>
      <c r="F221">
        <v>44062.04</v>
      </c>
      <c r="G221" s="2">
        <v>-16.75</v>
      </c>
      <c r="H221" s="2">
        <f t="shared" si="7"/>
        <v>44078.79</v>
      </c>
    </row>
    <row r="222" spans="1:8" x14ac:dyDescent="0.25">
      <c r="A222" s="4">
        <v>44274</v>
      </c>
      <c r="B222" t="s">
        <v>12</v>
      </c>
      <c r="C222" t="s">
        <v>48</v>
      </c>
      <c r="D222" s="7">
        <v>3164</v>
      </c>
      <c r="E222" s="2">
        <f t="shared" si="6"/>
        <v>109.60833122629583</v>
      </c>
      <c r="F222">
        <v>346800.76</v>
      </c>
      <c r="G222" s="2">
        <v>-131.91</v>
      </c>
      <c r="H222" s="2">
        <f t="shared" si="7"/>
        <v>346932.67</v>
      </c>
    </row>
    <row r="223" spans="1:8" x14ac:dyDescent="0.25">
      <c r="A223" s="4">
        <v>44274</v>
      </c>
      <c r="B223" t="s">
        <v>12</v>
      </c>
      <c r="C223" t="s">
        <v>49</v>
      </c>
      <c r="D223" s="7">
        <v>602</v>
      </c>
      <c r="E223" s="2">
        <f t="shared" si="6"/>
        <v>67.278754152823922</v>
      </c>
      <c r="F223">
        <v>40501.81</v>
      </c>
      <c r="G223" s="2">
        <v>-15.4</v>
      </c>
      <c r="H223" s="2">
        <f t="shared" si="7"/>
        <v>40517.21</v>
      </c>
    </row>
    <row r="224" spans="1:8" x14ac:dyDescent="0.25">
      <c r="A224" s="4">
        <v>44274</v>
      </c>
      <c r="B224" t="s">
        <v>12</v>
      </c>
      <c r="C224" t="s">
        <v>50</v>
      </c>
      <c r="D224" s="7">
        <v>503</v>
      </c>
      <c r="E224" s="2">
        <f t="shared" si="6"/>
        <v>112.64270377733598</v>
      </c>
      <c r="F224">
        <v>56659.28</v>
      </c>
      <c r="G224" s="2">
        <v>-21.54</v>
      </c>
      <c r="H224" s="2">
        <f t="shared" si="7"/>
        <v>56680.82</v>
      </c>
    </row>
    <row r="225" spans="1:8" x14ac:dyDescent="0.25">
      <c r="A225" s="4">
        <v>44274</v>
      </c>
      <c r="B225" t="s">
        <v>12</v>
      </c>
      <c r="C225" t="s">
        <v>51</v>
      </c>
      <c r="D225" s="7">
        <v>1059</v>
      </c>
      <c r="E225" s="2">
        <f t="shared" si="6"/>
        <v>110.72692162417374</v>
      </c>
      <c r="F225">
        <v>117259.81</v>
      </c>
      <c r="G225" s="2">
        <v>-44.6</v>
      </c>
      <c r="H225" s="2">
        <f t="shared" si="7"/>
        <v>117304.41</v>
      </c>
    </row>
    <row r="226" spans="1:8" x14ac:dyDescent="0.25">
      <c r="A226" s="4">
        <v>44274</v>
      </c>
      <c r="B226" t="s">
        <v>12</v>
      </c>
      <c r="C226" t="s">
        <v>52</v>
      </c>
      <c r="D226" s="7">
        <v>9030</v>
      </c>
      <c r="E226" s="2">
        <f t="shared" si="6"/>
        <v>100.28763898117387</v>
      </c>
      <c r="F226">
        <v>905597.38</v>
      </c>
      <c r="G226" s="2">
        <v>-344.56</v>
      </c>
      <c r="H226" s="2">
        <f t="shared" si="7"/>
        <v>905941.94000000006</v>
      </c>
    </row>
    <row r="227" spans="1:8" x14ac:dyDescent="0.25">
      <c r="A227" s="4">
        <v>44274</v>
      </c>
      <c r="B227" t="s">
        <v>12</v>
      </c>
      <c r="C227" t="s">
        <v>53</v>
      </c>
      <c r="D227" s="7">
        <v>2947</v>
      </c>
      <c r="E227" s="2">
        <f t="shared" si="6"/>
        <v>96.158903970139121</v>
      </c>
      <c r="F227">
        <v>283380.28999999998</v>
      </c>
      <c r="G227" s="2">
        <v>-107.77</v>
      </c>
      <c r="H227" s="2">
        <f t="shared" si="7"/>
        <v>283488.06</v>
      </c>
    </row>
    <row r="228" spans="1:8" x14ac:dyDescent="0.25">
      <c r="A228" s="4">
        <v>44274</v>
      </c>
      <c r="B228" t="s">
        <v>12</v>
      </c>
      <c r="C228" t="s">
        <v>54</v>
      </c>
      <c r="D228" s="7">
        <v>19</v>
      </c>
      <c r="E228" s="2">
        <f t="shared" si="6"/>
        <v>52.15</v>
      </c>
      <c r="F228">
        <v>990.85</v>
      </c>
      <c r="G228" s="2">
        <v>-0.36</v>
      </c>
      <c r="H228" s="2">
        <f t="shared" si="7"/>
        <v>991.21</v>
      </c>
    </row>
    <row r="229" spans="1:8" x14ac:dyDescent="0.25">
      <c r="A229" s="4">
        <v>44274</v>
      </c>
      <c r="B229" t="s">
        <v>12</v>
      </c>
      <c r="C229" t="s">
        <v>55</v>
      </c>
      <c r="D229" s="7">
        <v>417</v>
      </c>
      <c r="E229" s="2">
        <f t="shared" si="6"/>
        <v>102.55</v>
      </c>
      <c r="F229">
        <v>42763.35</v>
      </c>
      <c r="G229" s="2">
        <v>-16.25</v>
      </c>
      <c r="H229" s="2">
        <f t="shared" si="7"/>
        <v>42779.6</v>
      </c>
    </row>
    <row r="230" spans="1:8" x14ac:dyDescent="0.25">
      <c r="A230" s="4">
        <v>44274</v>
      </c>
      <c r="B230" t="s">
        <v>12</v>
      </c>
      <c r="C230" t="s">
        <v>56</v>
      </c>
      <c r="D230" s="7">
        <v>1623</v>
      </c>
      <c r="E230" s="2">
        <f t="shared" si="6"/>
        <v>112.99958102279729</v>
      </c>
      <c r="F230">
        <v>183398.32</v>
      </c>
      <c r="G230" s="2">
        <v>-69.75</v>
      </c>
      <c r="H230" s="2">
        <f t="shared" si="7"/>
        <v>183468.07</v>
      </c>
    </row>
    <row r="231" spans="1:8" x14ac:dyDescent="0.25">
      <c r="A231" s="4">
        <v>44277</v>
      </c>
      <c r="B231" t="s">
        <v>12</v>
      </c>
      <c r="C231" t="s">
        <v>47</v>
      </c>
      <c r="D231" s="7">
        <v>899</v>
      </c>
      <c r="E231" s="2">
        <f t="shared" si="6"/>
        <v>89</v>
      </c>
      <c r="F231">
        <v>80011</v>
      </c>
      <c r="G231" s="2">
        <v>-30.44</v>
      </c>
      <c r="H231" s="2">
        <f t="shared" si="7"/>
        <v>80041.440000000002</v>
      </c>
    </row>
    <row r="232" spans="1:8" x14ac:dyDescent="0.25">
      <c r="A232" s="4">
        <v>44277</v>
      </c>
      <c r="B232" t="s">
        <v>12</v>
      </c>
      <c r="C232" t="s">
        <v>48</v>
      </c>
      <c r="D232" s="7">
        <v>2259</v>
      </c>
      <c r="E232" s="2">
        <f t="shared" si="6"/>
        <v>109.51443559096946</v>
      </c>
      <c r="F232">
        <v>247393.11</v>
      </c>
      <c r="G232" s="2">
        <v>-94.12</v>
      </c>
      <c r="H232" s="2">
        <f t="shared" si="7"/>
        <v>247487.22999999998</v>
      </c>
    </row>
    <row r="233" spans="1:8" x14ac:dyDescent="0.25">
      <c r="A233" s="4">
        <v>44277</v>
      </c>
      <c r="B233" t="s">
        <v>12</v>
      </c>
      <c r="C233" t="s">
        <v>49</v>
      </c>
      <c r="D233" s="7">
        <v>172</v>
      </c>
      <c r="E233" s="2">
        <f t="shared" si="6"/>
        <v>67.432325581395347</v>
      </c>
      <c r="F233">
        <v>11598.36</v>
      </c>
      <c r="G233" s="2">
        <v>-4.4000000000000004</v>
      </c>
      <c r="H233" s="2">
        <f t="shared" si="7"/>
        <v>11602.76</v>
      </c>
    </row>
    <row r="234" spans="1:8" x14ac:dyDescent="0.25">
      <c r="A234" s="4">
        <v>44277</v>
      </c>
      <c r="B234" t="s">
        <v>12</v>
      </c>
      <c r="C234" t="s">
        <v>50</v>
      </c>
      <c r="D234" s="7">
        <v>2282</v>
      </c>
      <c r="E234" s="2">
        <f t="shared" si="6"/>
        <v>113.80441279579317</v>
      </c>
      <c r="F234">
        <v>259701.67</v>
      </c>
      <c r="G234" s="2">
        <v>-98.8</v>
      </c>
      <c r="H234" s="2">
        <f t="shared" si="7"/>
        <v>259800.47</v>
      </c>
    </row>
    <row r="235" spans="1:8" x14ac:dyDescent="0.25">
      <c r="A235" s="4">
        <v>44277</v>
      </c>
      <c r="B235" t="s">
        <v>12</v>
      </c>
      <c r="C235" t="s">
        <v>51</v>
      </c>
      <c r="D235" s="7">
        <v>306</v>
      </c>
      <c r="E235" s="2">
        <f t="shared" si="6"/>
        <v>110.21751633986928</v>
      </c>
      <c r="F235">
        <v>33726.559999999998</v>
      </c>
      <c r="G235" s="2">
        <v>-12.82</v>
      </c>
      <c r="H235" s="2">
        <f t="shared" si="7"/>
        <v>33739.379999999997</v>
      </c>
    </row>
    <row r="236" spans="1:8" x14ac:dyDescent="0.25">
      <c r="A236" s="4">
        <v>44277</v>
      </c>
      <c r="B236" t="s">
        <v>12</v>
      </c>
      <c r="C236" t="s">
        <v>52</v>
      </c>
      <c r="D236" s="7">
        <v>17</v>
      </c>
      <c r="E236" s="2">
        <f t="shared" si="6"/>
        <v>100.3</v>
      </c>
      <c r="F236">
        <v>1705.1</v>
      </c>
      <c r="G236" s="2">
        <v>-0.64</v>
      </c>
      <c r="H236" s="2">
        <f t="shared" si="7"/>
        <v>1705.74</v>
      </c>
    </row>
    <row r="237" spans="1:8" x14ac:dyDescent="0.25">
      <c r="A237" s="4">
        <v>44277</v>
      </c>
      <c r="B237" t="s">
        <v>12</v>
      </c>
      <c r="C237" t="s">
        <v>53</v>
      </c>
      <c r="D237" s="7">
        <v>4099</v>
      </c>
      <c r="E237" s="2">
        <f t="shared" si="6"/>
        <v>96.160705050012197</v>
      </c>
      <c r="F237">
        <v>394162.73</v>
      </c>
      <c r="G237" s="2">
        <v>-149.96</v>
      </c>
      <c r="H237" s="2">
        <f t="shared" si="7"/>
        <v>394312.69</v>
      </c>
    </row>
    <row r="238" spans="1:8" x14ac:dyDescent="0.25">
      <c r="A238" s="4">
        <v>44277</v>
      </c>
      <c r="B238" t="s">
        <v>12</v>
      </c>
      <c r="C238" t="s">
        <v>56</v>
      </c>
      <c r="D238" s="7">
        <v>4459</v>
      </c>
      <c r="E238" s="2">
        <f t="shared" si="6"/>
        <v>112.77047095761382</v>
      </c>
      <c r="F238">
        <v>502843.53</v>
      </c>
      <c r="G238" s="2">
        <v>-191.4</v>
      </c>
      <c r="H238" s="2">
        <f t="shared" si="7"/>
        <v>503034.93000000005</v>
      </c>
    </row>
    <row r="239" spans="1:8" x14ac:dyDescent="0.25">
      <c r="A239" s="4">
        <v>44278</v>
      </c>
      <c r="B239" t="s">
        <v>12</v>
      </c>
      <c r="C239" t="s">
        <v>48</v>
      </c>
      <c r="D239" s="7">
        <v>493</v>
      </c>
      <c r="E239" s="2">
        <f t="shared" si="6"/>
        <v>109.75724137931034</v>
      </c>
      <c r="F239">
        <v>54110.32</v>
      </c>
      <c r="G239" s="2">
        <v>-20.76</v>
      </c>
      <c r="H239" s="2">
        <f t="shared" si="7"/>
        <v>54131.08</v>
      </c>
    </row>
    <row r="240" spans="1:8" x14ac:dyDescent="0.25">
      <c r="A240" s="4">
        <v>44278</v>
      </c>
      <c r="B240" t="s">
        <v>12</v>
      </c>
      <c r="C240" t="s">
        <v>49</v>
      </c>
      <c r="D240" s="7">
        <v>3</v>
      </c>
      <c r="E240" s="2">
        <f t="shared" si="6"/>
        <v>67.45</v>
      </c>
      <c r="F240">
        <v>202.35</v>
      </c>
      <c r="G240" s="2">
        <v>-7.0000000000000007E-2</v>
      </c>
      <c r="H240" s="2">
        <f t="shared" si="7"/>
        <v>202.42</v>
      </c>
    </row>
    <row r="241" spans="1:8" x14ac:dyDescent="0.25">
      <c r="A241" s="4">
        <v>44278</v>
      </c>
      <c r="B241" t="s">
        <v>12</v>
      </c>
      <c r="C241" t="s">
        <v>50</v>
      </c>
      <c r="D241" s="7">
        <v>287</v>
      </c>
      <c r="E241" s="2">
        <f t="shared" si="6"/>
        <v>113.22630662020906</v>
      </c>
      <c r="F241">
        <v>32495.95</v>
      </c>
      <c r="G241" s="2">
        <v>-12.47</v>
      </c>
      <c r="H241" s="2">
        <f t="shared" si="7"/>
        <v>32508.420000000002</v>
      </c>
    </row>
    <row r="242" spans="1:8" x14ac:dyDescent="0.25">
      <c r="A242" s="4">
        <v>44278</v>
      </c>
      <c r="B242" t="s">
        <v>12</v>
      </c>
      <c r="C242" t="s">
        <v>51</v>
      </c>
      <c r="D242" s="7">
        <v>15</v>
      </c>
      <c r="E242" s="2">
        <f t="shared" si="6"/>
        <v>110.672</v>
      </c>
      <c r="F242">
        <v>1660.08</v>
      </c>
      <c r="G242" s="2">
        <v>-0.62</v>
      </c>
      <c r="H242" s="2">
        <f t="shared" si="7"/>
        <v>1660.6999999999998</v>
      </c>
    </row>
    <row r="243" spans="1:8" x14ac:dyDescent="0.25">
      <c r="A243" s="4">
        <v>44278</v>
      </c>
      <c r="B243" t="s">
        <v>12</v>
      </c>
      <c r="C243" t="s">
        <v>53</v>
      </c>
      <c r="D243" s="7">
        <v>643</v>
      </c>
      <c r="E243" s="2">
        <f t="shared" si="6"/>
        <v>95.994556765163296</v>
      </c>
      <c r="F243">
        <v>61724.5</v>
      </c>
      <c r="G243" s="2">
        <v>-23.77</v>
      </c>
      <c r="H243" s="2">
        <f t="shared" si="7"/>
        <v>61748.27</v>
      </c>
    </row>
    <row r="244" spans="1:8" x14ac:dyDescent="0.25">
      <c r="A244" s="4">
        <v>44278</v>
      </c>
      <c r="B244" t="s">
        <v>12</v>
      </c>
      <c r="C244" t="s">
        <v>55</v>
      </c>
      <c r="D244" s="7">
        <v>343</v>
      </c>
      <c r="E244" s="2">
        <f t="shared" si="6"/>
        <v>101.79758017492712</v>
      </c>
      <c r="F244">
        <v>34916.57</v>
      </c>
      <c r="G244" s="2">
        <v>-13.4</v>
      </c>
      <c r="H244" s="2">
        <f t="shared" si="7"/>
        <v>34929.97</v>
      </c>
    </row>
    <row r="245" spans="1:8" x14ac:dyDescent="0.25">
      <c r="A245" s="4">
        <v>44278</v>
      </c>
      <c r="B245" t="s">
        <v>12</v>
      </c>
      <c r="C245" t="s">
        <v>56</v>
      </c>
      <c r="D245" s="7">
        <v>51</v>
      </c>
      <c r="E245" s="2">
        <f t="shared" si="6"/>
        <v>112.74666666666667</v>
      </c>
      <c r="F245">
        <v>5750.08</v>
      </c>
      <c r="G245" s="2">
        <v>-2.19</v>
      </c>
      <c r="H245" s="2">
        <f t="shared" si="7"/>
        <v>5752.2699999999995</v>
      </c>
    </row>
    <row r="246" spans="1:8" x14ac:dyDescent="0.25">
      <c r="A246" s="4">
        <v>44279</v>
      </c>
      <c r="B246" t="s">
        <v>12</v>
      </c>
      <c r="C246" t="s">
        <v>47</v>
      </c>
      <c r="D246" s="7">
        <v>970</v>
      </c>
      <c r="E246" s="2">
        <f t="shared" si="6"/>
        <v>87.476103092783518</v>
      </c>
      <c r="F246">
        <v>84851.82</v>
      </c>
      <c r="G246" s="2">
        <v>-32.340000000000003</v>
      </c>
      <c r="H246" s="2">
        <f t="shared" si="7"/>
        <v>84884.160000000003</v>
      </c>
    </row>
    <row r="247" spans="1:8" x14ac:dyDescent="0.25">
      <c r="A247" s="4">
        <v>44279</v>
      </c>
      <c r="B247" t="s">
        <v>12</v>
      </c>
      <c r="C247" t="s">
        <v>48</v>
      </c>
      <c r="D247" s="7">
        <v>1652</v>
      </c>
      <c r="E247" s="2">
        <f t="shared" si="6"/>
        <v>109.57981840193703</v>
      </c>
      <c r="F247">
        <v>181025.86</v>
      </c>
      <c r="G247" s="2">
        <v>-69.069999999999993</v>
      </c>
      <c r="H247" s="2">
        <f t="shared" si="7"/>
        <v>181094.93</v>
      </c>
    </row>
    <row r="248" spans="1:8" x14ac:dyDescent="0.25">
      <c r="A248" s="4">
        <v>44279</v>
      </c>
      <c r="B248" t="s">
        <v>12</v>
      </c>
      <c r="C248" t="s">
        <v>49</v>
      </c>
      <c r="D248" s="7">
        <v>187</v>
      </c>
      <c r="E248" s="2">
        <f t="shared" si="6"/>
        <v>67.760000000000005</v>
      </c>
      <c r="F248">
        <v>12671.12</v>
      </c>
      <c r="G248" s="2">
        <v>-4.82</v>
      </c>
      <c r="H248" s="2">
        <f t="shared" si="7"/>
        <v>12675.94</v>
      </c>
    </row>
    <row r="249" spans="1:8" x14ac:dyDescent="0.25">
      <c r="A249" s="4">
        <v>44279</v>
      </c>
      <c r="B249" t="s">
        <v>12</v>
      </c>
      <c r="C249" t="s">
        <v>50</v>
      </c>
      <c r="D249" s="7">
        <v>1564</v>
      </c>
      <c r="E249" s="2">
        <f t="shared" si="6"/>
        <v>113.27353580562659</v>
      </c>
      <c r="F249">
        <v>177159.81</v>
      </c>
      <c r="G249" s="2">
        <v>-67.52</v>
      </c>
      <c r="H249" s="2">
        <f t="shared" si="7"/>
        <v>177227.33</v>
      </c>
    </row>
    <row r="250" spans="1:8" x14ac:dyDescent="0.25">
      <c r="A250" s="4">
        <v>44279</v>
      </c>
      <c r="B250" t="s">
        <v>12</v>
      </c>
      <c r="C250" t="s">
        <v>51</v>
      </c>
      <c r="D250" s="7">
        <v>1207</v>
      </c>
      <c r="E250" s="2">
        <f t="shared" si="6"/>
        <v>110.60000000000001</v>
      </c>
      <c r="F250">
        <v>133494.20000000001</v>
      </c>
      <c r="G250" s="2">
        <v>-50.88</v>
      </c>
      <c r="H250" s="2">
        <f t="shared" si="7"/>
        <v>133545.08000000002</v>
      </c>
    </row>
    <row r="251" spans="1:8" x14ac:dyDescent="0.25">
      <c r="A251" s="4">
        <v>44279</v>
      </c>
      <c r="B251" t="s">
        <v>12</v>
      </c>
      <c r="C251" t="s">
        <v>55</v>
      </c>
      <c r="D251" s="7">
        <v>368</v>
      </c>
      <c r="E251" s="2">
        <f t="shared" si="6"/>
        <v>101.76</v>
      </c>
      <c r="F251">
        <v>37447.68</v>
      </c>
      <c r="G251" s="2">
        <v>-14.27</v>
      </c>
      <c r="H251" s="2">
        <f t="shared" si="7"/>
        <v>37461.949999999997</v>
      </c>
    </row>
    <row r="252" spans="1:8" x14ac:dyDescent="0.25">
      <c r="A252" s="4">
        <v>44279</v>
      </c>
      <c r="B252" t="s">
        <v>12</v>
      </c>
      <c r="C252" t="s">
        <v>56</v>
      </c>
      <c r="D252" s="7">
        <v>72</v>
      </c>
      <c r="E252" s="2">
        <f t="shared" si="6"/>
        <v>113.75944444444445</v>
      </c>
      <c r="F252">
        <v>8190.68</v>
      </c>
      <c r="G252" s="2">
        <v>-3.1</v>
      </c>
      <c r="H252" s="2">
        <f t="shared" si="7"/>
        <v>8193.7800000000007</v>
      </c>
    </row>
    <row r="253" spans="1:8" x14ac:dyDescent="0.25">
      <c r="A253" s="4">
        <v>44280</v>
      </c>
      <c r="B253" t="s">
        <v>12</v>
      </c>
      <c r="C253" t="s">
        <v>48</v>
      </c>
      <c r="D253" s="7">
        <v>2427</v>
      </c>
      <c r="E253" s="2">
        <f t="shared" si="6"/>
        <v>110.00665430572724</v>
      </c>
      <c r="F253">
        <v>266986.15000000002</v>
      </c>
      <c r="G253" s="2">
        <v>-101.56</v>
      </c>
      <c r="H253" s="2">
        <f t="shared" si="7"/>
        <v>267087.71000000002</v>
      </c>
    </row>
    <row r="254" spans="1:8" x14ac:dyDescent="0.25">
      <c r="A254" s="4">
        <v>44280</v>
      </c>
      <c r="B254" t="s">
        <v>12</v>
      </c>
      <c r="C254" t="s">
        <v>49</v>
      </c>
      <c r="D254" s="7">
        <v>105</v>
      </c>
      <c r="E254" s="2">
        <f t="shared" si="6"/>
        <v>67.073142857142855</v>
      </c>
      <c r="F254">
        <v>7042.68</v>
      </c>
      <c r="G254" s="2">
        <v>-2.67</v>
      </c>
      <c r="H254" s="2">
        <f t="shared" si="7"/>
        <v>7045.35</v>
      </c>
    </row>
    <row r="255" spans="1:8" x14ac:dyDescent="0.25">
      <c r="A255" s="4">
        <v>44280</v>
      </c>
      <c r="B255" t="s">
        <v>12</v>
      </c>
      <c r="C255" t="s">
        <v>50</v>
      </c>
      <c r="D255" s="7">
        <v>3699</v>
      </c>
      <c r="E255" s="2">
        <f t="shared" si="6"/>
        <v>112.9492295214923</v>
      </c>
      <c r="F255">
        <v>417799.2</v>
      </c>
      <c r="G255" s="2">
        <v>-158.94999999999999</v>
      </c>
      <c r="H255" s="2">
        <f t="shared" si="7"/>
        <v>417958.15</v>
      </c>
    </row>
    <row r="256" spans="1:8" x14ac:dyDescent="0.25">
      <c r="A256" s="4">
        <v>44280</v>
      </c>
      <c r="B256" t="s">
        <v>12</v>
      </c>
      <c r="C256" t="s">
        <v>51</v>
      </c>
      <c r="D256" s="7">
        <v>1214</v>
      </c>
      <c r="E256" s="2">
        <f t="shared" si="6"/>
        <v>110.49266886326195</v>
      </c>
      <c r="F256">
        <v>134138.1</v>
      </c>
      <c r="G256" s="2">
        <v>-51.03</v>
      </c>
      <c r="H256" s="2">
        <f t="shared" si="7"/>
        <v>134189.13</v>
      </c>
    </row>
    <row r="257" spans="1:8" x14ac:dyDescent="0.25">
      <c r="A257" s="4">
        <v>44280</v>
      </c>
      <c r="B257" t="s">
        <v>12</v>
      </c>
      <c r="C257" t="s">
        <v>53</v>
      </c>
      <c r="D257" s="7">
        <v>2868</v>
      </c>
      <c r="E257" s="2">
        <f t="shared" ref="E257:E320" si="8">F257/D257</f>
        <v>95.908071827057171</v>
      </c>
      <c r="F257">
        <v>275064.34999999998</v>
      </c>
      <c r="G257" s="2">
        <v>-104.65</v>
      </c>
      <c r="H257" s="2">
        <f t="shared" si="7"/>
        <v>275169</v>
      </c>
    </row>
    <row r="258" spans="1:8" x14ac:dyDescent="0.25">
      <c r="A258" s="4">
        <v>44280</v>
      </c>
      <c r="B258" t="s">
        <v>12</v>
      </c>
      <c r="C258" t="s">
        <v>55</v>
      </c>
      <c r="D258" s="7">
        <v>88</v>
      </c>
      <c r="E258" s="2">
        <f t="shared" si="8"/>
        <v>102.00999999999999</v>
      </c>
      <c r="F258">
        <v>8976.8799999999992</v>
      </c>
      <c r="G258" s="2">
        <v>-3.4</v>
      </c>
      <c r="H258" s="2">
        <f t="shared" ref="H258:H321" si="9">F258-G258</f>
        <v>8980.2799999999988</v>
      </c>
    </row>
    <row r="259" spans="1:8" x14ac:dyDescent="0.25">
      <c r="A259" s="4">
        <v>44280</v>
      </c>
      <c r="B259" t="s">
        <v>12</v>
      </c>
      <c r="C259" t="s">
        <v>56</v>
      </c>
      <c r="D259" s="7">
        <v>4244</v>
      </c>
      <c r="E259" s="2">
        <f t="shared" si="8"/>
        <v>113.59689915174364</v>
      </c>
      <c r="F259">
        <v>482105.24</v>
      </c>
      <c r="G259" s="2">
        <v>-183.5</v>
      </c>
      <c r="H259" s="2">
        <f t="shared" si="9"/>
        <v>482288.74</v>
      </c>
    </row>
    <row r="260" spans="1:8" x14ac:dyDescent="0.25">
      <c r="A260" s="4">
        <v>44281</v>
      </c>
      <c r="B260" t="s">
        <v>12</v>
      </c>
      <c r="C260" t="s">
        <v>48</v>
      </c>
      <c r="D260" s="7">
        <v>2427</v>
      </c>
      <c r="E260" s="2">
        <f t="shared" si="8"/>
        <v>110.02244746600741</v>
      </c>
      <c r="F260">
        <v>267024.48</v>
      </c>
      <c r="G260" s="2">
        <v>-101.63</v>
      </c>
      <c r="H260" s="2">
        <f t="shared" si="9"/>
        <v>267126.11</v>
      </c>
    </row>
    <row r="261" spans="1:8" x14ac:dyDescent="0.25">
      <c r="A261" s="4">
        <v>44281</v>
      </c>
      <c r="B261" t="s">
        <v>12</v>
      </c>
      <c r="C261" t="s">
        <v>49</v>
      </c>
      <c r="D261" s="7">
        <v>60</v>
      </c>
      <c r="E261" s="2">
        <f t="shared" si="8"/>
        <v>67.655500000000004</v>
      </c>
      <c r="F261">
        <v>4059.33</v>
      </c>
      <c r="G261" s="2">
        <v>-1.54</v>
      </c>
      <c r="H261" s="2">
        <f t="shared" si="9"/>
        <v>4060.87</v>
      </c>
    </row>
    <row r="262" spans="1:8" x14ac:dyDescent="0.25">
      <c r="A262" s="4">
        <v>44281</v>
      </c>
      <c r="B262" t="s">
        <v>12</v>
      </c>
      <c r="C262" t="s">
        <v>50</v>
      </c>
      <c r="D262" s="7">
        <v>3846</v>
      </c>
      <c r="E262" s="2">
        <f t="shared" si="8"/>
        <v>111.47501300052002</v>
      </c>
      <c r="F262">
        <v>428732.9</v>
      </c>
      <c r="G262" s="2">
        <v>-163.22</v>
      </c>
      <c r="H262" s="2">
        <f t="shared" si="9"/>
        <v>428896.12</v>
      </c>
    </row>
    <row r="263" spans="1:8" x14ac:dyDescent="0.25">
      <c r="A263" s="4">
        <v>44281</v>
      </c>
      <c r="B263" t="s">
        <v>12</v>
      </c>
      <c r="C263" t="s">
        <v>51</v>
      </c>
      <c r="D263" s="7">
        <v>1074</v>
      </c>
      <c r="E263" s="2">
        <f t="shared" si="8"/>
        <v>109.99500931098696</v>
      </c>
      <c r="F263">
        <v>118134.64</v>
      </c>
      <c r="G263" s="2">
        <v>-44.96</v>
      </c>
      <c r="H263" s="2">
        <f t="shared" si="9"/>
        <v>118179.6</v>
      </c>
    </row>
    <row r="264" spans="1:8" x14ac:dyDescent="0.25">
      <c r="A264" s="4">
        <v>44281</v>
      </c>
      <c r="B264" t="s">
        <v>12</v>
      </c>
      <c r="C264" t="s">
        <v>53</v>
      </c>
      <c r="D264" s="7">
        <v>2592</v>
      </c>
      <c r="E264" s="2">
        <f t="shared" si="8"/>
        <v>95.918402777777771</v>
      </c>
      <c r="F264">
        <v>248620.5</v>
      </c>
      <c r="G264" s="2">
        <v>-94.63</v>
      </c>
      <c r="H264" s="2">
        <f t="shared" si="9"/>
        <v>248715.13</v>
      </c>
    </row>
    <row r="265" spans="1:8" x14ac:dyDescent="0.25">
      <c r="A265" s="4">
        <v>44281</v>
      </c>
      <c r="B265" t="s">
        <v>12</v>
      </c>
      <c r="C265" t="s">
        <v>55</v>
      </c>
      <c r="D265" s="7">
        <v>406</v>
      </c>
      <c r="E265" s="2">
        <f t="shared" si="8"/>
        <v>102.01014778325124</v>
      </c>
      <c r="F265">
        <v>41416.120000000003</v>
      </c>
      <c r="G265" s="2">
        <v>-15.76</v>
      </c>
      <c r="H265" s="2">
        <f t="shared" si="9"/>
        <v>41431.880000000005</v>
      </c>
    </row>
    <row r="266" spans="1:8" x14ac:dyDescent="0.25">
      <c r="A266" s="4">
        <v>44281</v>
      </c>
      <c r="B266" t="s">
        <v>12</v>
      </c>
      <c r="C266" t="s">
        <v>56</v>
      </c>
      <c r="D266" s="7">
        <v>779</v>
      </c>
      <c r="E266" s="2">
        <f t="shared" si="8"/>
        <v>113.52735558408216</v>
      </c>
      <c r="F266">
        <v>88437.81</v>
      </c>
      <c r="G266" s="2">
        <v>-33.65</v>
      </c>
      <c r="H266" s="2">
        <f t="shared" si="9"/>
        <v>88471.459999999992</v>
      </c>
    </row>
    <row r="267" spans="1:8" x14ac:dyDescent="0.25">
      <c r="A267" s="4">
        <v>44284</v>
      </c>
      <c r="B267" t="s">
        <v>12</v>
      </c>
      <c r="C267" t="s">
        <v>47</v>
      </c>
      <c r="D267" s="7">
        <v>5</v>
      </c>
      <c r="E267" s="2">
        <f t="shared" si="8"/>
        <v>89.05</v>
      </c>
      <c r="F267">
        <v>445.25</v>
      </c>
      <c r="G267" s="2">
        <v>-0.17</v>
      </c>
      <c r="H267" s="2">
        <f t="shared" si="9"/>
        <v>445.42</v>
      </c>
    </row>
    <row r="268" spans="1:8" x14ac:dyDescent="0.25">
      <c r="A268" s="4">
        <v>44284</v>
      </c>
      <c r="B268" t="s">
        <v>12</v>
      </c>
      <c r="C268" t="s">
        <v>48</v>
      </c>
      <c r="D268" s="7">
        <v>1900</v>
      </c>
      <c r="E268" s="2">
        <f t="shared" si="8"/>
        <v>110.27098947368421</v>
      </c>
      <c r="F268">
        <v>209514.88</v>
      </c>
      <c r="G268" s="2">
        <v>-79.709999999999994</v>
      </c>
      <c r="H268" s="2">
        <f t="shared" si="9"/>
        <v>209594.59</v>
      </c>
    </row>
    <row r="269" spans="1:8" x14ac:dyDescent="0.25">
      <c r="A269" s="4">
        <v>44284</v>
      </c>
      <c r="B269" t="s">
        <v>12</v>
      </c>
      <c r="C269" t="s">
        <v>49</v>
      </c>
      <c r="D269" s="7">
        <v>416</v>
      </c>
      <c r="E269" s="2">
        <f t="shared" si="8"/>
        <v>67.910961538461535</v>
      </c>
      <c r="F269">
        <v>28250.959999999999</v>
      </c>
      <c r="G269" s="2">
        <v>-10.75</v>
      </c>
      <c r="H269" s="2">
        <f t="shared" si="9"/>
        <v>28261.71</v>
      </c>
    </row>
    <row r="270" spans="1:8" x14ac:dyDescent="0.25">
      <c r="A270" s="4">
        <v>44284</v>
      </c>
      <c r="B270" t="s">
        <v>12</v>
      </c>
      <c r="C270" t="s">
        <v>50</v>
      </c>
      <c r="D270" s="7">
        <v>3697</v>
      </c>
      <c r="E270" s="2">
        <f t="shared" si="8"/>
        <v>109.85431971869083</v>
      </c>
      <c r="F270">
        <v>406131.42</v>
      </c>
      <c r="G270" s="2">
        <v>-154.57</v>
      </c>
      <c r="H270" s="2">
        <f t="shared" si="9"/>
        <v>406285.99</v>
      </c>
    </row>
    <row r="271" spans="1:8" x14ac:dyDescent="0.25">
      <c r="A271" s="4">
        <v>44284</v>
      </c>
      <c r="B271" t="s">
        <v>12</v>
      </c>
      <c r="C271" t="s">
        <v>51</v>
      </c>
      <c r="D271" s="7">
        <v>1237</v>
      </c>
      <c r="E271" s="2">
        <f t="shared" si="8"/>
        <v>109.74021827000809</v>
      </c>
      <c r="F271">
        <v>135748.65</v>
      </c>
      <c r="G271" s="2">
        <v>-51.64</v>
      </c>
      <c r="H271" s="2">
        <f t="shared" si="9"/>
        <v>135800.29</v>
      </c>
    </row>
    <row r="272" spans="1:8" x14ac:dyDescent="0.25">
      <c r="A272" s="4">
        <v>44284</v>
      </c>
      <c r="B272" t="s">
        <v>12</v>
      </c>
      <c r="C272" t="s">
        <v>53</v>
      </c>
      <c r="D272" s="7">
        <v>3824</v>
      </c>
      <c r="E272" s="2">
        <f t="shared" si="8"/>
        <v>96.003687238493711</v>
      </c>
      <c r="F272">
        <v>367118.1</v>
      </c>
      <c r="G272" s="2">
        <v>-139.68</v>
      </c>
      <c r="H272" s="2">
        <f t="shared" si="9"/>
        <v>367257.77999999997</v>
      </c>
    </row>
    <row r="273" spans="1:8" x14ac:dyDescent="0.25">
      <c r="A273" s="4">
        <v>44284</v>
      </c>
      <c r="B273" t="s">
        <v>12</v>
      </c>
      <c r="C273" t="s">
        <v>55</v>
      </c>
      <c r="D273" s="7">
        <v>295</v>
      </c>
      <c r="E273" s="2">
        <f t="shared" si="8"/>
        <v>101.47779661016949</v>
      </c>
      <c r="F273">
        <v>29935.95</v>
      </c>
      <c r="G273" s="2">
        <v>-11.38</v>
      </c>
      <c r="H273" s="2">
        <f t="shared" si="9"/>
        <v>29947.33</v>
      </c>
    </row>
    <row r="274" spans="1:8" x14ac:dyDescent="0.25">
      <c r="A274" s="4">
        <v>44284</v>
      </c>
      <c r="B274" t="s">
        <v>12</v>
      </c>
      <c r="C274" t="s">
        <v>56</v>
      </c>
      <c r="D274" s="7">
        <v>3067</v>
      </c>
      <c r="E274" s="2">
        <f t="shared" si="8"/>
        <v>114.06122269318553</v>
      </c>
      <c r="F274">
        <v>349825.77</v>
      </c>
      <c r="G274" s="2">
        <v>-133.1</v>
      </c>
      <c r="H274" s="2">
        <f t="shared" si="9"/>
        <v>349958.87</v>
      </c>
    </row>
    <row r="275" spans="1:8" x14ac:dyDescent="0.25">
      <c r="A275" s="4">
        <v>44285</v>
      </c>
      <c r="B275" t="s">
        <v>12</v>
      </c>
      <c r="C275" t="s">
        <v>48</v>
      </c>
      <c r="D275" s="7">
        <v>2419</v>
      </c>
      <c r="E275" s="2">
        <f t="shared" si="8"/>
        <v>110.32610582885489</v>
      </c>
      <c r="F275">
        <v>266878.84999999998</v>
      </c>
      <c r="G275" s="2">
        <v>-101.64</v>
      </c>
      <c r="H275" s="2">
        <f t="shared" si="9"/>
        <v>266980.49</v>
      </c>
    </row>
    <row r="276" spans="1:8" x14ac:dyDescent="0.25">
      <c r="A276" s="4">
        <v>44285</v>
      </c>
      <c r="B276" t="s">
        <v>12</v>
      </c>
      <c r="C276" t="s">
        <v>49</v>
      </c>
      <c r="D276" s="7">
        <v>530</v>
      </c>
      <c r="E276" s="2">
        <f t="shared" si="8"/>
        <v>67.796264150943387</v>
      </c>
      <c r="F276">
        <v>35932.019999999997</v>
      </c>
      <c r="G276" s="2">
        <v>-13.67</v>
      </c>
      <c r="H276" s="2">
        <f t="shared" si="9"/>
        <v>35945.689999999995</v>
      </c>
    </row>
    <row r="277" spans="1:8" x14ac:dyDescent="0.25">
      <c r="A277" s="4">
        <v>44285</v>
      </c>
      <c r="B277" t="s">
        <v>12</v>
      </c>
      <c r="C277" t="s">
        <v>50</v>
      </c>
      <c r="D277" s="7">
        <v>310</v>
      </c>
      <c r="E277" s="2">
        <f t="shared" si="8"/>
        <v>110.30048387096775</v>
      </c>
      <c r="F277">
        <v>34193.15</v>
      </c>
      <c r="G277" s="2">
        <v>-13.01</v>
      </c>
      <c r="H277" s="2">
        <f t="shared" si="9"/>
        <v>34206.160000000003</v>
      </c>
    </row>
    <row r="278" spans="1:8" x14ac:dyDescent="0.25">
      <c r="A278" s="4">
        <v>44285</v>
      </c>
      <c r="B278" t="s">
        <v>12</v>
      </c>
      <c r="C278" t="s">
        <v>51</v>
      </c>
      <c r="D278" s="7">
        <v>156</v>
      </c>
      <c r="E278" s="2">
        <f t="shared" si="8"/>
        <v>109.01</v>
      </c>
      <c r="F278">
        <v>17005.560000000001</v>
      </c>
      <c r="G278" s="2">
        <v>-6.48</v>
      </c>
      <c r="H278" s="2">
        <f t="shared" si="9"/>
        <v>17012.04</v>
      </c>
    </row>
    <row r="279" spans="1:8" x14ac:dyDescent="0.25">
      <c r="A279" s="4">
        <v>44285</v>
      </c>
      <c r="B279" t="s">
        <v>12</v>
      </c>
      <c r="C279" t="s">
        <v>53</v>
      </c>
      <c r="D279" s="7">
        <v>3039</v>
      </c>
      <c r="E279" s="2">
        <f t="shared" si="8"/>
        <v>96.121312931885484</v>
      </c>
      <c r="F279">
        <v>292112.67</v>
      </c>
      <c r="G279" s="2">
        <v>-111.32</v>
      </c>
      <c r="H279" s="2">
        <f t="shared" si="9"/>
        <v>292223.99</v>
      </c>
    </row>
    <row r="280" spans="1:8" x14ac:dyDescent="0.25">
      <c r="A280" s="4">
        <v>44285</v>
      </c>
      <c r="B280" t="s">
        <v>12</v>
      </c>
      <c r="C280" t="s">
        <v>55</v>
      </c>
      <c r="D280" s="7">
        <v>334</v>
      </c>
      <c r="E280" s="2">
        <f t="shared" si="8"/>
        <v>101.06565868263473</v>
      </c>
      <c r="F280">
        <v>33755.93</v>
      </c>
      <c r="G280" s="2">
        <v>-12.85</v>
      </c>
      <c r="H280" s="2">
        <f t="shared" si="9"/>
        <v>33768.78</v>
      </c>
    </row>
    <row r="281" spans="1:8" x14ac:dyDescent="0.25">
      <c r="A281" s="4">
        <v>44285</v>
      </c>
      <c r="B281" t="s">
        <v>12</v>
      </c>
      <c r="C281" t="s">
        <v>56</v>
      </c>
      <c r="D281" s="7">
        <v>1323</v>
      </c>
      <c r="E281" s="2">
        <f t="shared" si="8"/>
        <v>115.09307634164779</v>
      </c>
      <c r="F281">
        <v>152268.14000000001</v>
      </c>
      <c r="G281" s="2">
        <v>-57.99</v>
      </c>
      <c r="H281" s="2">
        <f t="shared" si="9"/>
        <v>152326.13</v>
      </c>
    </row>
    <row r="282" spans="1:8" x14ac:dyDescent="0.25">
      <c r="A282" s="4">
        <v>44286</v>
      </c>
      <c r="B282" t="s">
        <v>12</v>
      </c>
      <c r="C282" t="s">
        <v>47</v>
      </c>
      <c r="D282" s="7">
        <v>640</v>
      </c>
      <c r="E282" s="2">
        <f t="shared" si="8"/>
        <v>89.15</v>
      </c>
      <c r="F282">
        <v>57056</v>
      </c>
      <c r="G282" s="2">
        <v>-21.72</v>
      </c>
      <c r="H282" s="2">
        <f t="shared" si="9"/>
        <v>57077.72</v>
      </c>
    </row>
    <row r="283" spans="1:8" x14ac:dyDescent="0.25">
      <c r="A283" s="4">
        <v>44286</v>
      </c>
      <c r="B283" t="s">
        <v>12</v>
      </c>
      <c r="C283" t="s">
        <v>49</v>
      </c>
      <c r="D283" s="7">
        <v>145</v>
      </c>
      <c r="E283" s="2">
        <f t="shared" si="8"/>
        <v>68.050344827586201</v>
      </c>
      <c r="F283">
        <v>9867.2999999999993</v>
      </c>
      <c r="G283" s="2">
        <v>-3.74</v>
      </c>
      <c r="H283" s="2">
        <f t="shared" si="9"/>
        <v>9871.0399999999991</v>
      </c>
    </row>
    <row r="284" spans="1:8" x14ac:dyDescent="0.25">
      <c r="A284" s="4">
        <v>44286</v>
      </c>
      <c r="B284" t="s">
        <v>12</v>
      </c>
      <c r="C284" t="s">
        <v>50</v>
      </c>
      <c r="D284" s="7">
        <v>1421</v>
      </c>
      <c r="E284" s="2">
        <f t="shared" si="8"/>
        <v>110.82990851513019</v>
      </c>
      <c r="F284">
        <v>157489.29999999999</v>
      </c>
      <c r="G284" s="2">
        <v>-59.96</v>
      </c>
      <c r="H284" s="2">
        <f t="shared" si="9"/>
        <v>157549.25999999998</v>
      </c>
    </row>
    <row r="285" spans="1:8" x14ac:dyDescent="0.25">
      <c r="A285" s="4">
        <v>44286</v>
      </c>
      <c r="B285" t="s">
        <v>12</v>
      </c>
      <c r="C285" t="s">
        <v>51</v>
      </c>
      <c r="D285" s="7">
        <v>1289</v>
      </c>
      <c r="E285" s="2">
        <f t="shared" si="8"/>
        <v>109.9999844840962</v>
      </c>
      <c r="F285">
        <v>141789.98000000001</v>
      </c>
      <c r="G285" s="2">
        <v>-53.98</v>
      </c>
      <c r="H285" s="2">
        <f t="shared" si="9"/>
        <v>141843.96000000002</v>
      </c>
    </row>
    <row r="286" spans="1:8" x14ac:dyDescent="0.25">
      <c r="A286" s="4">
        <v>44286</v>
      </c>
      <c r="B286" t="s">
        <v>12</v>
      </c>
      <c r="C286" t="s">
        <v>53</v>
      </c>
      <c r="D286" s="7">
        <v>2716</v>
      </c>
      <c r="E286" s="2">
        <f t="shared" si="8"/>
        <v>96.243869661266572</v>
      </c>
      <c r="F286">
        <v>261398.35</v>
      </c>
      <c r="G286" s="2">
        <v>-99.52</v>
      </c>
      <c r="H286" s="2">
        <f t="shared" si="9"/>
        <v>261497.87</v>
      </c>
    </row>
    <row r="287" spans="1:8" x14ac:dyDescent="0.25">
      <c r="A287" s="4">
        <v>44286</v>
      </c>
      <c r="B287" t="s">
        <v>12</v>
      </c>
      <c r="C287" t="s">
        <v>55</v>
      </c>
      <c r="D287" s="7">
        <v>309</v>
      </c>
      <c r="E287" s="2">
        <f t="shared" si="8"/>
        <v>101.66113268608414</v>
      </c>
      <c r="F287">
        <v>31413.29</v>
      </c>
      <c r="G287" s="2">
        <v>-11.95</v>
      </c>
      <c r="H287" s="2">
        <f t="shared" si="9"/>
        <v>31425.24</v>
      </c>
    </row>
    <row r="288" spans="1:8" x14ac:dyDescent="0.25">
      <c r="A288" s="4">
        <v>44286</v>
      </c>
      <c r="B288" t="s">
        <v>12</v>
      </c>
      <c r="C288" t="s">
        <v>56</v>
      </c>
      <c r="D288" s="7">
        <v>2816</v>
      </c>
      <c r="E288" s="2">
        <f t="shared" si="8"/>
        <v>116.01246803977273</v>
      </c>
      <c r="F288">
        <v>326691.11</v>
      </c>
      <c r="G288" s="2">
        <v>-124.45</v>
      </c>
      <c r="H288" s="2">
        <f t="shared" si="9"/>
        <v>326815.56</v>
      </c>
    </row>
    <row r="289" spans="1:8" x14ac:dyDescent="0.25">
      <c r="A289" s="4">
        <v>44287</v>
      </c>
      <c r="B289" t="s">
        <v>12</v>
      </c>
      <c r="C289" t="s">
        <v>47</v>
      </c>
      <c r="D289" s="7">
        <v>635</v>
      </c>
      <c r="E289" s="2">
        <f t="shared" si="8"/>
        <v>88.65</v>
      </c>
      <c r="F289">
        <v>56292.75</v>
      </c>
      <c r="G289" s="2">
        <v>-21.41</v>
      </c>
      <c r="H289" s="2">
        <f t="shared" si="9"/>
        <v>56314.16</v>
      </c>
    </row>
    <row r="290" spans="1:8" x14ac:dyDescent="0.25">
      <c r="A290" s="4">
        <v>44287</v>
      </c>
      <c r="B290" t="s">
        <v>12</v>
      </c>
      <c r="C290" t="s">
        <v>48</v>
      </c>
      <c r="D290" s="7">
        <v>2486</v>
      </c>
      <c r="E290" s="2">
        <f t="shared" si="8"/>
        <v>111.02683024939662</v>
      </c>
      <c r="F290">
        <v>276012.7</v>
      </c>
      <c r="G290" s="2">
        <v>-105.02</v>
      </c>
      <c r="H290" s="2">
        <f t="shared" si="9"/>
        <v>276117.72000000003</v>
      </c>
    </row>
    <row r="291" spans="1:8" x14ac:dyDescent="0.25">
      <c r="A291" s="4">
        <v>44287</v>
      </c>
      <c r="B291" t="s">
        <v>12</v>
      </c>
      <c r="C291" t="s">
        <v>49</v>
      </c>
      <c r="D291" s="7">
        <v>495</v>
      </c>
      <c r="E291" s="2">
        <f t="shared" si="8"/>
        <v>68.276606060606056</v>
      </c>
      <c r="F291">
        <v>33796.92</v>
      </c>
      <c r="G291" s="2">
        <v>-12.84</v>
      </c>
      <c r="H291" s="2">
        <f t="shared" si="9"/>
        <v>33809.759999999995</v>
      </c>
    </row>
    <row r="292" spans="1:8" x14ac:dyDescent="0.25">
      <c r="A292" s="4">
        <v>44287</v>
      </c>
      <c r="B292" t="s">
        <v>12</v>
      </c>
      <c r="C292" t="s">
        <v>50</v>
      </c>
      <c r="D292" s="7">
        <v>2969</v>
      </c>
      <c r="E292" s="2">
        <f t="shared" si="8"/>
        <v>111.22600202088245</v>
      </c>
      <c r="F292">
        <v>330230</v>
      </c>
      <c r="G292" s="2">
        <v>-125.65</v>
      </c>
      <c r="H292" s="2">
        <f t="shared" si="9"/>
        <v>330355.65000000002</v>
      </c>
    </row>
    <row r="293" spans="1:8" x14ac:dyDescent="0.25">
      <c r="A293" s="4">
        <v>44287</v>
      </c>
      <c r="B293" t="s">
        <v>12</v>
      </c>
      <c r="C293" t="s">
        <v>53</v>
      </c>
      <c r="D293" s="7">
        <v>3761</v>
      </c>
      <c r="E293" s="2">
        <f t="shared" si="8"/>
        <v>96.909598511034304</v>
      </c>
      <c r="F293">
        <v>364477</v>
      </c>
      <c r="G293" s="2">
        <v>-138.66999999999999</v>
      </c>
      <c r="H293" s="2">
        <f t="shared" si="9"/>
        <v>364615.67</v>
      </c>
    </row>
    <row r="294" spans="1:8" x14ac:dyDescent="0.25">
      <c r="A294" s="4">
        <v>44287</v>
      </c>
      <c r="B294" t="s">
        <v>12</v>
      </c>
      <c r="C294" t="s">
        <v>56</v>
      </c>
      <c r="D294" s="7">
        <v>3835</v>
      </c>
      <c r="E294" s="2">
        <f t="shared" si="8"/>
        <v>116.4219113428944</v>
      </c>
      <c r="F294">
        <v>446478.03</v>
      </c>
      <c r="G294" s="2">
        <v>-169.93</v>
      </c>
      <c r="H294" s="2">
        <f t="shared" si="9"/>
        <v>446647.96</v>
      </c>
    </row>
    <row r="295" spans="1:8" x14ac:dyDescent="0.25">
      <c r="A295" s="4">
        <v>44291</v>
      </c>
      <c r="B295" t="s">
        <v>12</v>
      </c>
      <c r="C295" t="s">
        <v>47</v>
      </c>
      <c r="D295" s="7">
        <v>524</v>
      </c>
      <c r="E295" s="2">
        <f t="shared" si="8"/>
        <v>88.388950381679379</v>
      </c>
      <c r="F295">
        <v>46315.81</v>
      </c>
      <c r="G295" s="2">
        <v>-17.61</v>
      </c>
      <c r="H295" s="2">
        <f t="shared" si="9"/>
        <v>46333.42</v>
      </c>
    </row>
    <row r="296" spans="1:8" x14ac:dyDescent="0.25">
      <c r="A296" s="4">
        <v>44291</v>
      </c>
      <c r="B296" t="s">
        <v>12</v>
      </c>
      <c r="C296" t="s">
        <v>48</v>
      </c>
      <c r="D296" s="7">
        <v>2452</v>
      </c>
      <c r="E296" s="2">
        <f t="shared" si="8"/>
        <v>111.21272430668841</v>
      </c>
      <c r="F296">
        <v>272693.59999999998</v>
      </c>
      <c r="G296" s="2">
        <v>-103.74</v>
      </c>
      <c r="H296" s="2">
        <f t="shared" si="9"/>
        <v>272797.33999999997</v>
      </c>
    </row>
    <row r="297" spans="1:8" x14ac:dyDescent="0.25">
      <c r="A297" s="4">
        <v>44291</v>
      </c>
      <c r="B297" t="s">
        <v>12</v>
      </c>
      <c r="C297" t="s">
        <v>49</v>
      </c>
      <c r="D297" s="7">
        <v>619</v>
      </c>
      <c r="E297" s="2">
        <f t="shared" si="8"/>
        <v>67.8</v>
      </c>
      <c r="F297">
        <v>41968.2</v>
      </c>
      <c r="G297" s="2">
        <v>-15.95</v>
      </c>
      <c r="H297" s="2">
        <f t="shared" si="9"/>
        <v>41984.149999999994</v>
      </c>
    </row>
    <row r="298" spans="1:8" x14ac:dyDescent="0.25">
      <c r="A298" s="4">
        <v>44291</v>
      </c>
      <c r="B298" t="s">
        <v>12</v>
      </c>
      <c r="C298" t="s">
        <v>50</v>
      </c>
      <c r="D298" s="7">
        <v>3200</v>
      </c>
      <c r="E298" s="2">
        <f t="shared" si="8"/>
        <v>111.18143749999999</v>
      </c>
      <c r="F298">
        <v>355780.6</v>
      </c>
      <c r="G298" s="2">
        <v>-135.35</v>
      </c>
      <c r="H298" s="2">
        <f t="shared" si="9"/>
        <v>355915.94999999995</v>
      </c>
    </row>
    <row r="299" spans="1:8" x14ac:dyDescent="0.25">
      <c r="A299" s="4">
        <v>44291</v>
      </c>
      <c r="B299" t="s">
        <v>12</v>
      </c>
      <c r="C299" t="s">
        <v>51</v>
      </c>
      <c r="D299" s="7">
        <v>1249</v>
      </c>
      <c r="E299" s="2">
        <f t="shared" si="8"/>
        <v>108.80000000000001</v>
      </c>
      <c r="F299">
        <v>135891.20000000001</v>
      </c>
      <c r="G299" s="2">
        <v>-51.7</v>
      </c>
      <c r="H299" s="2">
        <f t="shared" si="9"/>
        <v>135942.90000000002</v>
      </c>
    </row>
    <row r="300" spans="1:8" x14ac:dyDescent="0.25">
      <c r="A300" s="4">
        <v>44291</v>
      </c>
      <c r="B300" t="s">
        <v>12</v>
      </c>
      <c r="C300" t="s">
        <v>53</v>
      </c>
      <c r="D300" s="7">
        <v>3394</v>
      </c>
      <c r="E300" s="2">
        <f t="shared" si="8"/>
        <v>96.326700058927514</v>
      </c>
      <c r="F300">
        <v>326932.82</v>
      </c>
      <c r="G300" s="2">
        <v>-124.37</v>
      </c>
      <c r="H300" s="2">
        <f t="shared" si="9"/>
        <v>327057.19</v>
      </c>
    </row>
    <row r="301" spans="1:8" x14ac:dyDescent="0.25">
      <c r="A301" s="4">
        <v>44291</v>
      </c>
      <c r="B301" t="s">
        <v>12</v>
      </c>
      <c r="C301" t="s">
        <v>55</v>
      </c>
      <c r="D301" s="7">
        <v>302</v>
      </c>
      <c r="E301" s="2">
        <f t="shared" si="8"/>
        <v>101.26</v>
      </c>
      <c r="F301">
        <v>30580.52</v>
      </c>
      <c r="G301" s="2">
        <v>-11.62</v>
      </c>
      <c r="H301" s="2">
        <f t="shared" si="9"/>
        <v>30592.14</v>
      </c>
    </row>
    <row r="302" spans="1:8" x14ac:dyDescent="0.25">
      <c r="A302" s="4">
        <v>44291</v>
      </c>
      <c r="B302" t="s">
        <v>12</v>
      </c>
      <c r="C302" t="s">
        <v>56</v>
      </c>
      <c r="D302" s="7">
        <v>3649</v>
      </c>
      <c r="E302" s="2">
        <f t="shared" si="8"/>
        <v>116.30119484790353</v>
      </c>
      <c r="F302">
        <v>424383.06</v>
      </c>
      <c r="G302" s="2">
        <v>-161.53</v>
      </c>
      <c r="H302" s="2">
        <f t="shared" si="9"/>
        <v>424544.59</v>
      </c>
    </row>
    <row r="303" spans="1:8" x14ac:dyDescent="0.25">
      <c r="A303" s="4">
        <v>44292</v>
      </c>
      <c r="B303" t="s">
        <v>12</v>
      </c>
      <c r="C303" t="s">
        <v>47</v>
      </c>
      <c r="D303" s="7">
        <v>2529</v>
      </c>
      <c r="E303" s="2">
        <f t="shared" si="8"/>
        <v>88.890173981810989</v>
      </c>
      <c r="F303">
        <v>224803.25</v>
      </c>
      <c r="G303" s="2">
        <v>-85.47</v>
      </c>
      <c r="H303" s="2">
        <f t="shared" si="9"/>
        <v>224888.72</v>
      </c>
    </row>
    <row r="304" spans="1:8" x14ac:dyDescent="0.25">
      <c r="A304" s="4">
        <v>44292</v>
      </c>
      <c r="B304" t="s">
        <v>12</v>
      </c>
      <c r="C304" t="s">
        <v>2670</v>
      </c>
      <c r="D304" s="7">
        <v>2109</v>
      </c>
      <c r="E304" s="2">
        <f t="shared" si="8"/>
        <v>82.385945945945949</v>
      </c>
      <c r="F304">
        <v>173751.96</v>
      </c>
      <c r="G304" s="2">
        <v>-66.05</v>
      </c>
      <c r="H304" s="2">
        <f t="shared" si="9"/>
        <v>173818.00999999998</v>
      </c>
    </row>
    <row r="305" spans="1:8" x14ac:dyDescent="0.25">
      <c r="A305" s="4">
        <v>44292</v>
      </c>
      <c r="B305" t="s">
        <v>12</v>
      </c>
      <c r="C305" t="s">
        <v>48</v>
      </c>
      <c r="D305" s="7">
        <v>775</v>
      </c>
      <c r="E305" s="2">
        <f t="shared" si="8"/>
        <v>110.96752258064517</v>
      </c>
      <c r="F305">
        <v>85999.83</v>
      </c>
      <c r="G305" s="2">
        <v>-32.67</v>
      </c>
      <c r="H305" s="2">
        <f t="shared" si="9"/>
        <v>86032.5</v>
      </c>
    </row>
    <row r="306" spans="1:8" x14ac:dyDescent="0.25">
      <c r="A306" s="4">
        <v>44292</v>
      </c>
      <c r="B306" t="s">
        <v>12</v>
      </c>
      <c r="C306" t="s">
        <v>49</v>
      </c>
      <c r="D306" s="7">
        <v>1117</v>
      </c>
      <c r="E306" s="2">
        <f t="shared" si="8"/>
        <v>67.641074306177259</v>
      </c>
      <c r="F306">
        <v>75555.08</v>
      </c>
      <c r="G306" s="2">
        <v>-28.71</v>
      </c>
      <c r="H306" s="2">
        <f t="shared" si="9"/>
        <v>75583.790000000008</v>
      </c>
    </row>
    <row r="307" spans="1:8" x14ac:dyDescent="0.25">
      <c r="A307" s="4">
        <v>44292</v>
      </c>
      <c r="B307" t="s">
        <v>12</v>
      </c>
      <c r="C307" t="s">
        <v>50</v>
      </c>
      <c r="D307" s="7">
        <v>2740</v>
      </c>
      <c r="E307" s="2">
        <f t="shared" si="8"/>
        <v>110.17223722627737</v>
      </c>
      <c r="F307">
        <v>301871.93</v>
      </c>
      <c r="G307" s="2">
        <v>-114.77</v>
      </c>
      <c r="H307" s="2">
        <f t="shared" si="9"/>
        <v>301986.7</v>
      </c>
    </row>
    <row r="308" spans="1:8" x14ac:dyDescent="0.25">
      <c r="A308" s="4">
        <v>44292</v>
      </c>
      <c r="B308" t="s">
        <v>12</v>
      </c>
      <c r="C308" t="s">
        <v>51</v>
      </c>
      <c r="D308" s="7">
        <v>2342</v>
      </c>
      <c r="E308" s="2">
        <f t="shared" si="8"/>
        <v>108.47374466268147</v>
      </c>
      <c r="F308">
        <v>254045.51</v>
      </c>
      <c r="G308" s="2">
        <v>-96.58</v>
      </c>
      <c r="H308" s="2">
        <f t="shared" si="9"/>
        <v>254142.09</v>
      </c>
    </row>
    <row r="309" spans="1:8" x14ac:dyDescent="0.25">
      <c r="A309" s="4">
        <v>44292</v>
      </c>
      <c r="B309" t="s">
        <v>12</v>
      </c>
      <c r="C309" t="s">
        <v>2671</v>
      </c>
      <c r="D309" s="7">
        <v>1256</v>
      </c>
      <c r="E309" s="2">
        <f t="shared" si="8"/>
        <v>202.81467356687898</v>
      </c>
      <c r="F309">
        <v>254735.23</v>
      </c>
      <c r="G309" s="2">
        <v>-96.85</v>
      </c>
      <c r="H309" s="2">
        <f t="shared" si="9"/>
        <v>254832.08000000002</v>
      </c>
    </row>
    <row r="310" spans="1:8" x14ac:dyDescent="0.25">
      <c r="A310" s="4">
        <v>44292</v>
      </c>
      <c r="B310" t="s">
        <v>12</v>
      </c>
      <c r="C310" t="s">
        <v>2672</v>
      </c>
      <c r="D310" s="7">
        <v>7659</v>
      </c>
      <c r="E310" s="2">
        <f t="shared" si="8"/>
        <v>93.731034077555819</v>
      </c>
      <c r="F310">
        <v>717885.99</v>
      </c>
      <c r="G310" s="2">
        <v>-272.94</v>
      </c>
      <c r="H310" s="2">
        <f t="shared" si="9"/>
        <v>718158.92999999993</v>
      </c>
    </row>
    <row r="311" spans="1:8" x14ac:dyDescent="0.25">
      <c r="A311" s="4">
        <v>44292</v>
      </c>
      <c r="B311" t="s">
        <v>12</v>
      </c>
      <c r="C311" t="s">
        <v>53</v>
      </c>
      <c r="D311" s="7">
        <v>6856</v>
      </c>
      <c r="E311" s="2">
        <f t="shared" si="8"/>
        <v>96.483838973162193</v>
      </c>
      <c r="F311">
        <v>661493.19999999995</v>
      </c>
      <c r="G311" s="2">
        <v>-251.49</v>
      </c>
      <c r="H311" s="2">
        <f t="shared" si="9"/>
        <v>661744.68999999994</v>
      </c>
    </row>
    <row r="312" spans="1:8" x14ac:dyDescent="0.25">
      <c r="A312" s="4">
        <v>44292</v>
      </c>
      <c r="B312" t="s">
        <v>12</v>
      </c>
      <c r="C312" t="s">
        <v>55</v>
      </c>
      <c r="D312" s="7">
        <v>560</v>
      </c>
      <c r="E312" s="2">
        <f t="shared" si="8"/>
        <v>101.11035714285715</v>
      </c>
      <c r="F312">
        <v>56621.8</v>
      </c>
      <c r="G312" s="2">
        <v>-21.53</v>
      </c>
      <c r="H312" s="2">
        <f t="shared" si="9"/>
        <v>56643.33</v>
      </c>
    </row>
    <row r="313" spans="1:8" x14ac:dyDescent="0.25">
      <c r="A313" s="4">
        <v>44292</v>
      </c>
      <c r="B313" t="s">
        <v>12</v>
      </c>
      <c r="C313" t="s">
        <v>56</v>
      </c>
      <c r="D313" s="7">
        <v>6429</v>
      </c>
      <c r="E313" s="2">
        <f t="shared" si="8"/>
        <v>116.0583138901851</v>
      </c>
      <c r="F313">
        <v>746138.9</v>
      </c>
      <c r="G313" s="2">
        <v>-283.8</v>
      </c>
      <c r="H313" s="2">
        <f t="shared" si="9"/>
        <v>746422.70000000007</v>
      </c>
    </row>
    <row r="314" spans="1:8" x14ac:dyDescent="0.25">
      <c r="A314" s="4">
        <v>44293</v>
      </c>
      <c r="B314" t="s">
        <v>12</v>
      </c>
      <c r="C314" t="s">
        <v>47</v>
      </c>
      <c r="D314" s="7">
        <v>2705</v>
      </c>
      <c r="E314" s="2">
        <f t="shared" si="8"/>
        <v>88.20619593345657</v>
      </c>
      <c r="F314">
        <v>238597.76000000001</v>
      </c>
      <c r="G314" s="2">
        <v>-90.69</v>
      </c>
      <c r="H314" s="2">
        <f t="shared" si="9"/>
        <v>238688.45</v>
      </c>
    </row>
    <row r="315" spans="1:8" x14ac:dyDescent="0.25">
      <c r="A315" s="4">
        <v>44293</v>
      </c>
      <c r="B315" t="s">
        <v>12</v>
      </c>
      <c r="C315" t="s">
        <v>2670</v>
      </c>
      <c r="D315" s="7">
        <v>2136</v>
      </c>
      <c r="E315" s="2">
        <f t="shared" si="8"/>
        <v>83.793403558052432</v>
      </c>
      <c r="F315">
        <v>178982.71</v>
      </c>
      <c r="G315" s="2">
        <v>-68.03</v>
      </c>
      <c r="H315" s="2">
        <f t="shared" si="9"/>
        <v>179050.74</v>
      </c>
    </row>
    <row r="316" spans="1:8" x14ac:dyDescent="0.25">
      <c r="A316" s="4">
        <v>44293</v>
      </c>
      <c r="B316" t="s">
        <v>12</v>
      </c>
      <c r="C316" t="s">
        <v>48</v>
      </c>
      <c r="D316" s="7">
        <v>7683</v>
      </c>
      <c r="E316" s="2">
        <f t="shared" si="8"/>
        <v>111.69522582324613</v>
      </c>
      <c r="F316">
        <v>858154.42</v>
      </c>
      <c r="G316" s="2">
        <v>-326.22000000000003</v>
      </c>
      <c r="H316" s="2">
        <f t="shared" si="9"/>
        <v>858480.64000000001</v>
      </c>
    </row>
    <row r="317" spans="1:8" x14ac:dyDescent="0.25">
      <c r="A317" s="4">
        <v>44293</v>
      </c>
      <c r="B317" t="s">
        <v>12</v>
      </c>
      <c r="C317" t="s">
        <v>49</v>
      </c>
      <c r="D317" s="7">
        <v>256</v>
      </c>
      <c r="E317" s="2">
        <f t="shared" si="8"/>
        <v>67.399375000000006</v>
      </c>
      <c r="F317">
        <v>17254.240000000002</v>
      </c>
      <c r="G317" s="2">
        <v>-6.55</v>
      </c>
      <c r="H317" s="2">
        <f t="shared" si="9"/>
        <v>17260.79</v>
      </c>
    </row>
    <row r="318" spans="1:8" x14ac:dyDescent="0.25">
      <c r="A318" s="4">
        <v>44293</v>
      </c>
      <c r="B318" t="s">
        <v>12</v>
      </c>
      <c r="C318" t="s">
        <v>50</v>
      </c>
      <c r="D318" s="7">
        <v>5404</v>
      </c>
      <c r="E318" s="2">
        <f t="shared" si="8"/>
        <v>110.4190636565507</v>
      </c>
      <c r="F318">
        <v>596704.62</v>
      </c>
      <c r="G318" s="2">
        <v>-226.84</v>
      </c>
      <c r="H318" s="2">
        <f t="shared" si="9"/>
        <v>596931.46</v>
      </c>
    </row>
    <row r="319" spans="1:8" x14ac:dyDescent="0.25">
      <c r="A319" s="4">
        <v>44293</v>
      </c>
      <c r="B319" t="s">
        <v>12</v>
      </c>
      <c r="C319" t="s">
        <v>51</v>
      </c>
      <c r="D319" s="7">
        <v>3004</v>
      </c>
      <c r="E319" s="2">
        <f t="shared" si="8"/>
        <v>108.47098535286285</v>
      </c>
      <c r="F319">
        <v>325846.84000000003</v>
      </c>
      <c r="G319" s="2">
        <v>-123.87</v>
      </c>
      <c r="H319" s="2">
        <f t="shared" si="9"/>
        <v>325970.71000000002</v>
      </c>
    </row>
    <row r="320" spans="1:8" x14ac:dyDescent="0.25">
      <c r="A320" s="4">
        <v>44293</v>
      </c>
      <c r="B320" t="s">
        <v>12</v>
      </c>
      <c r="C320" t="s">
        <v>2671</v>
      </c>
      <c r="D320" s="7">
        <v>114</v>
      </c>
      <c r="E320" s="2">
        <f t="shared" si="8"/>
        <v>203.24192982456142</v>
      </c>
      <c r="F320">
        <v>23169.58</v>
      </c>
      <c r="G320" s="2">
        <v>-8.8000000000000007</v>
      </c>
      <c r="H320" s="2">
        <f t="shared" si="9"/>
        <v>23178.38</v>
      </c>
    </row>
    <row r="321" spans="1:8" x14ac:dyDescent="0.25">
      <c r="A321" s="4">
        <v>44293</v>
      </c>
      <c r="B321" t="s">
        <v>12</v>
      </c>
      <c r="C321" t="s">
        <v>2672</v>
      </c>
      <c r="D321" s="7">
        <v>7553</v>
      </c>
      <c r="E321" s="2">
        <f t="shared" ref="E321:E384" si="10">F321/D321</f>
        <v>93.654545213822331</v>
      </c>
      <c r="F321">
        <v>707372.78</v>
      </c>
      <c r="G321" s="2">
        <v>-268.89999999999998</v>
      </c>
      <c r="H321" s="2">
        <f t="shared" si="9"/>
        <v>707641.68</v>
      </c>
    </row>
    <row r="322" spans="1:8" x14ac:dyDescent="0.25">
      <c r="A322" s="4">
        <v>44293</v>
      </c>
      <c r="B322" t="s">
        <v>12</v>
      </c>
      <c r="C322" t="s">
        <v>53</v>
      </c>
      <c r="D322" s="7">
        <v>1846</v>
      </c>
      <c r="E322" s="2">
        <f t="shared" si="10"/>
        <v>95.870422535211262</v>
      </c>
      <c r="F322">
        <v>176976.8</v>
      </c>
      <c r="G322" s="2">
        <v>-67.27</v>
      </c>
      <c r="H322" s="2">
        <f t="shared" ref="H322:H385" si="11">F322-G322</f>
        <v>177044.06999999998</v>
      </c>
    </row>
    <row r="323" spans="1:8" x14ac:dyDescent="0.25">
      <c r="A323" s="4">
        <v>44293</v>
      </c>
      <c r="B323" t="s">
        <v>12</v>
      </c>
      <c r="C323" t="s">
        <v>2673</v>
      </c>
      <c r="D323" s="7">
        <v>229</v>
      </c>
      <c r="E323" s="2">
        <f t="shared" si="10"/>
        <v>104.78305676855895</v>
      </c>
      <c r="F323">
        <v>23995.32</v>
      </c>
      <c r="G323" s="2">
        <v>-9.11</v>
      </c>
      <c r="H323" s="2">
        <f t="shared" si="11"/>
        <v>24004.43</v>
      </c>
    </row>
    <row r="324" spans="1:8" x14ac:dyDescent="0.25">
      <c r="A324" s="4">
        <v>44293</v>
      </c>
      <c r="B324" t="s">
        <v>12</v>
      </c>
      <c r="C324" t="s">
        <v>54</v>
      </c>
      <c r="D324" s="7">
        <v>5599</v>
      </c>
      <c r="E324" s="2">
        <f t="shared" si="10"/>
        <v>52.903759599928563</v>
      </c>
      <c r="F324">
        <v>296208.15000000002</v>
      </c>
      <c r="G324" s="2">
        <v>-112.6</v>
      </c>
      <c r="H324" s="2">
        <f t="shared" si="11"/>
        <v>296320.75</v>
      </c>
    </row>
    <row r="325" spans="1:8" x14ac:dyDescent="0.25">
      <c r="A325" s="4">
        <v>44293</v>
      </c>
      <c r="B325" t="s">
        <v>12</v>
      </c>
      <c r="C325" t="s">
        <v>55</v>
      </c>
      <c r="D325" s="7">
        <v>899</v>
      </c>
      <c r="E325" s="2">
        <f t="shared" si="10"/>
        <v>101.37578420467186</v>
      </c>
      <c r="F325">
        <v>91136.83</v>
      </c>
      <c r="G325" s="2">
        <v>-34.64</v>
      </c>
      <c r="H325" s="2">
        <f t="shared" si="11"/>
        <v>91171.47</v>
      </c>
    </row>
    <row r="326" spans="1:8" x14ac:dyDescent="0.25">
      <c r="A326" s="4">
        <v>44293</v>
      </c>
      <c r="B326" t="s">
        <v>12</v>
      </c>
      <c r="C326" t="s">
        <v>56</v>
      </c>
      <c r="D326" s="7">
        <v>8328</v>
      </c>
      <c r="E326" s="2">
        <f t="shared" si="10"/>
        <v>116.03706412103747</v>
      </c>
      <c r="F326">
        <v>966356.67</v>
      </c>
      <c r="G326" s="2">
        <v>-367.51</v>
      </c>
      <c r="H326" s="2">
        <f t="shared" si="11"/>
        <v>966724.18</v>
      </c>
    </row>
    <row r="327" spans="1:8" x14ac:dyDescent="0.25">
      <c r="A327" s="4">
        <v>44294</v>
      </c>
      <c r="B327" t="s">
        <v>12</v>
      </c>
      <c r="C327" t="s">
        <v>47</v>
      </c>
      <c r="D327" s="7">
        <v>2006</v>
      </c>
      <c r="E327" s="2">
        <f t="shared" si="10"/>
        <v>88.758080757726816</v>
      </c>
      <c r="F327">
        <v>178048.71</v>
      </c>
      <c r="G327" s="2">
        <v>-67.69</v>
      </c>
      <c r="H327" s="2">
        <f t="shared" si="11"/>
        <v>178116.4</v>
      </c>
    </row>
    <row r="328" spans="1:8" x14ac:dyDescent="0.25">
      <c r="A328" s="4">
        <v>44294</v>
      </c>
      <c r="B328" t="s">
        <v>12</v>
      </c>
      <c r="C328" t="s">
        <v>2670</v>
      </c>
      <c r="D328" s="7">
        <v>208</v>
      </c>
      <c r="E328" s="2">
        <f t="shared" si="10"/>
        <v>84.507259615384612</v>
      </c>
      <c r="F328">
        <v>17577.509999999998</v>
      </c>
      <c r="G328" s="2">
        <v>-6.68</v>
      </c>
      <c r="H328" s="2">
        <f t="shared" si="11"/>
        <v>17584.189999999999</v>
      </c>
    </row>
    <row r="329" spans="1:8" x14ac:dyDescent="0.25">
      <c r="A329" s="4">
        <v>44294</v>
      </c>
      <c r="B329" t="s">
        <v>12</v>
      </c>
      <c r="C329" t="s">
        <v>48</v>
      </c>
      <c r="D329" s="7">
        <v>2009</v>
      </c>
      <c r="E329" s="2">
        <f t="shared" si="10"/>
        <v>111.41703334992533</v>
      </c>
      <c r="F329">
        <v>223836.82</v>
      </c>
      <c r="G329" s="2">
        <v>-85.11</v>
      </c>
      <c r="H329" s="2">
        <f t="shared" si="11"/>
        <v>223921.93</v>
      </c>
    </row>
    <row r="330" spans="1:8" x14ac:dyDescent="0.25">
      <c r="A330" s="4">
        <v>44294</v>
      </c>
      <c r="B330" t="s">
        <v>12</v>
      </c>
      <c r="C330" t="s">
        <v>49</v>
      </c>
      <c r="D330" s="7">
        <v>859</v>
      </c>
      <c r="E330" s="2">
        <f t="shared" si="10"/>
        <v>67.608358556460999</v>
      </c>
      <c r="F330">
        <v>58075.58</v>
      </c>
      <c r="G330" s="2">
        <v>-22.08</v>
      </c>
      <c r="H330" s="2">
        <f t="shared" si="11"/>
        <v>58097.66</v>
      </c>
    </row>
    <row r="331" spans="1:8" x14ac:dyDescent="0.25">
      <c r="A331" s="4">
        <v>44294</v>
      </c>
      <c r="B331" t="s">
        <v>12</v>
      </c>
      <c r="C331" t="s">
        <v>50</v>
      </c>
      <c r="D331" s="7">
        <v>5927</v>
      </c>
      <c r="E331" s="2">
        <f t="shared" si="10"/>
        <v>110.61743209043361</v>
      </c>
      <c r="F331">
        <v>655629.52</v>
      </c>
      <c r="G331" s="2">
        <v>-249.29</v>
      </c>
      <c r="H331" s="2">
        <f t="shared" si="11"/>
        <v>655878.81000000006</v>
      </c>
    </row>
    <row r="332" spans="1:8" x14ac:dyDescent="0.25">
      <c r="A332" s="4">
        <v>44294</v>
      </c>
      <c r="B332" t="s">
        <v>12</v>
      </c>
      <c r="C332" t="s">
        <v>51</v>
      </c>
      <c r="D332" s="7">
        <v>172</v>
      </c>
      <c r="E332" s="2">
        <f t="shared" si="10"/>
        <v>108.86470930232558</v>
      </c>
      <c r="F332">
        <v>18724.73</v>
      </c>
      <c r="G332" s="2">
        <v>-7.11</v>
      </c>
      <c r="H332" s="2">
        <f t="shared" si="11"/>
        <v>18731.84</v>
      </c>
    </row>
    <row r="333" spans="1:8" x14ac:dyDescent="0.25">
      <c r="A333" s="4">
        <v>44294</v>
      </c>
      <c r="B333" t="s">
        <v>12</v>
      </c>
      <c r="C333" t="s">
        <v>2672</v>
      </c>
      <c r="D333" s="7">
        <v>3692</v>
      </c>
      <c r="E333" s="2">
        <f t="shared" si="10"/>
        <v>92.78686348862405</v>
      </c>
      <c r="F333">
        <v>342569.1</v>
      </c>
      <c r="G333" s="2">
        <v>-130.25</v>
      </c>
      <c r="H333" s="2">
        <f t="shared" si="11"/>
        <v>342699.35</v>
      </c>
    </row>
    <row r="334" spans="1:8" x14ac:dyDescent="0.25">
      <c r="A334" s="4">
        <v>44294</v>
      </c>
      <c r="B334" t="s">
        <v>12</v>
      </c>
      <c r="C334" t="s">
        <v>53</v>
      </c>
      <c r="D334" s="7">
        <v>5486</v>
      </c>
      <c r="E334" s="2">
        <f t="shared" si="10"/>
        <v>96.786999635435649</v>
      </c>
      <c r="F334">
        <v>530973.48</v>
      </c>
      <c r="G334" s="2">
        <v>-201.89</v>
      </c>
      <c r="H334" s="2">
        <f t="shared" si="11"/>
        <v>531175.37</v>
      </c>
    </row>
    <row r="335" spans="1:8" x14ac:dyDescent="0.25">
      <c r="A335" s="4">
        <v>44294</v>
      </c>
      <c r="B335" t="s">
        <v>12</v>
      </c>
      <c r="C335" t="s">
        <v>54</v>
      </c>
      <c r="D335" s="7">
        <v>6433</v>
      </c>
      <c r="E335" s="2">
        <f t="shared" si="10"/>
        <v>52.973949945593034</v>
      </c>
      <c r="F335">
        <v>340781.42</v>
      </c>
      <c r="G335" s="2">
        <v>-129.57</v>
      </c>
      <c r="H335" s="2">
        <f t="shared" si="11"/>
        <v>340910.99</v>
      </c>
    </row>
    <row r="336" spans="1:8" x14ac:dyDescent="0.25">
      <c r="A336" s="4">
        <v>44294</v>
      </c>
      <c r="B336" t="s">
        <v>12</v>
      </c>
      <c r="C336" t="s">
        <v>55</v>
      </c>
      <c r="D336" s="7">
        <v>338</v>
      </c>
      <c r="E336" s="2">
        <f t="shared" si="10"/>
        <v>101.97579881656804</v>
      </c>
      <c r="F336">
        <v>34467.82</v>
      </c>
      <c r="G336" s="2">
        <v>-13.09</v>
      </c>
      <c r="H336" s="2">
        <f t="shared" si="11"/>
        <v>34480.909999999996</v>
      </c>
    </row>
    <row r="337" spans="1:8" x14ac:dyDescent="0.25">
      <c r="A337" s="4">
        <v>44294</v>
      </c>
      <c r="B337" t="s">
        <v>12</v>
      </c>
      <c r="C337" t="s">
        <v>56</v>
      </c>
      <c r="D337" s="7">
        <v>5995</v>
      </c>
      <c r="E337" s="2">
        <f t="shared" si="10"/>
        <v>115.92669391159301</v>
      </c>
      <c r="F337">
        <v>694980.53</v>
      </c>
      <c r="G337" s="2">
        <v>-264.33999999999997</v>
      </c>
      <c r="H337" s="2">
        <f t="shared" si="11"/>
        <v>695244.87</v>
      </c>
    </row>
    <row r="338" spans="1:8" x14ac:dyDescent="0.25">
      <c r="A338" s="4">
        <v>44295</v>
      </c>
      <c r="B338" t="s">
        <v>12</v>
      </c>
      <c r="C338" t="s">
        <v>47</v>
      </c>
      <c r="D338" s="7">
        <v>6449</v>
      </c>
      <c r="E338" s="2">
        <f t="shared" si="10"/>
        <v>89.541919677469366</v>
      </c>
      <c r="F338">
        <v>577455.84</v>
      </c>
      <c r="G338" s="2">
        <v>-219.49</v>
      </c>
      <c r="H338" s="2">
        <f t="shared" si="11"/>
        <v>577675.32999999996</v>
      </c>
    </row>
    <row r="339" spans="1:8" x14ac:dyDescent="0.25">
      <c r="A339" s="4">
        <v>44295</v>
      </c>
      <c r="B339" t="s">
        <v>12</v>
      </c>
      <c r="C339" t="s">
        <v>2670</v>
      </c>
      <c r="D339" s="7">
        <v>10406</v>
      </c>
      <c r="E339" s="2">
        <f t="shared" si="10"/>
        <v>83.989534883720921</v>
      </c>
      <c r="F339">
        <v>873995.1</v>
      </c>
      <c r="G339" s="2">
        <v>-332.19</v>
      </c>
      <c r="H339" s="2">
        <f t="shared" si="11"/>
        <v>874327.28999999992</v>
      </c>
    </row>
    <row r="340" spans="1:8" x14ac:dyDescent="0.25">
      <c r="A340" s="4">
        <v>44295</v>
      </c>
      <c r="B340" t="s">
        <v>12</v>
      </c>
      <c r="C340" t="s">
        <v>48</v>
      </c>
      <c r="D340" s="7">
        <v>5126</v>
      </c>
      <c r="E340" s="2">
        <f t="shared" si="10"/>
        <v>110.80875146312916</v>
      </c>
      <c r="F340">
        <v>568005.66</v>
      </c>
      <c r="G340" s="2">
        <v>-215.9</v>
      </c>
      <c r="H340" s="2">
        <f t="shared" si="11"/>
        <v>568221.56000000006</v>
      </c>
    </row>
    <row r="341" spans="1:8" x14ac:dyDescent="0.25">
      <c r="A341" s="4">
        <v>44295</v>
      </c>
      <c r="B341" t="s">
        <v>12</v>
      </c>
      <c r="C341" t="s">
        <v>49</v>
      </c>
      <c r="D341" s="7">
        <v>313</v>
      </c>
      <c r="E341" s="2">
        <f t="shared" si="10"/>
        <v>67.486070287539931</v>
      </c>
      <c r="F341">
        <v>21123.14</v>
      </c>
      <c r="G341" s="2">
        <v>-8.02</v>
      </c>
      <c r="H341" s="2">
        <f t="shared" si="11"/>
        <v>21131.16</v>
      </c>
    </row>
    <row r="342" spans="1:8" x14ac:dyDescent="0.25">
      <c r="A342" s="4">
        <v>44295</v>
      </c>
      <c r="B342" t="s">
        <v>12</v>
      </c>
      <c r="C342" t="s">
        <v>50</v>
      </c>
      <c r="D342" s="7">
        <v>8652</v>
      </c>
      <c r="E342" s="2">
        <f t="shared" si="10"/>
        <v>110.50413546000925</v>
      </c>
      <c r="F342">
        <v>956081.78</v>
      </c>
      <c r="G342" s="2">
        <v>-363.4</v>
      </c>
      <c r="H342" s="2">
        <f t="shared" si="11"/>
        <v>956445.18</v>
      </c>
    </row>
    <row r="343" spans="1:8" x14ac:dyDescent="0.25">
      <c r="A343" s="4">
        <v>44295</v>
      </c>
      <c r="B343" t="s">
        <v>12</v>
      </c>
      <c r="C343" t="s">
        <v>51</v>
      </c>
      <c r="D343" s="7">
        <v>3479</v>
      </c>
      <c r="E343" s="2">
        <f t="shared" si="10"/>
        <v>109.87173900546135</v>
      </c>
      <c r="F343">
        <v>382243.78</v>
      </c>
      <c r="G343" s="2">
        <v>-145.29</v>
      </c>
      <c r="H343" s="2">
        <f t="shared" si="11"/>
        <v>382389.07</v>
      </c>
    </row>
    <row r="344" spans="1:8" x14ac:dyDescent="0.25">
      <c r="A344" s="4">
        <v>44295</v>
      </c>
      <c r="B344" t="s">
        <v>12</v>
      </c>
      <c r="C344" t="s">
        <v>2672</v>
      </c>
      <c r="D344" s="7">
        <v>11275</v>
      </c>
      <c r="E344" s="2">
        <f t="shared" si="10"/>
        <v>93.135628381374715</v>
      </c>
      <c r="F344">
        <v>1050104.21</v>
      </c>
      <c r="G344" s="2">
        <v>-399.13</v>
      </c>
      <c r="H344" s="2">
        <f t="shared" si="11"/>
        <v>1050503.3399999999</v>
      </c>
    </row>
    <row r="345" spans="1:8" x14ac:dyDescent="0.25">
      <c r="A345" s="4">
        <v>44295</v>
      </c>
      <c r="B345" t="s">
        <v>12</v>
      </c>
      <c r="C345" t="s">
        <v>53</v>
      </c>
      <c r="D345" s="7">
        <v>6368</v>
      </c>
      <c r="E345" s="2">
        <f t="shared" si="10"/>
        <v>96.586066268844206</v>
      </c>
      <c r="F345">
        <v>615060.06999999995</v>
      </c>
      <c r="G345" s="2">
        <v>-233.78</v>
      </c>
      <c r="H345" s="2">
        <f t="shared" si="11"/>
        <v>615293.85</v>
      </c>
    </row>
    <row r="346" spans="1:8" x14ac:dyDescent="0.25">
      <c r="A346" s="4">
        <v>44295</v>
      </c>
      <c r="B346" t="s">
        <v>12</v>
      </c>
      <c r="C346" t="s">
        <v>54</v>
      </c>
      <c r="D346" s="7">
        <v>11279</v>
      </c>
      <c r="E346" s="2">
        <f t="shared" si="10"/>
        <v>52.985731004521682</v>
      </c>
      <c r="F346">
        <v>597626.06000000006</v>
      </c>
      <c r="G346" s="2">
        <v>-227.16</v>
      </c>
      <c r="H346" s="2">
        <f t="shared" si="11"/>
        <v>597853.22000000009</v>
      </c>
    </row>
    <row r="347" spans="1:8" x14ac:dyDescent="0.25">
      <c r="A347" s="4">
        <v>44295</v>
      </c>
      <c r="B347" t="s">
        <v>12</v>
      </c>
      <c r="C347" t="s">
        <v>55</v>
      </c>
      <c r="D347" s="7">
        <v>2253</v>
      </c>
      <c r="E347" s="2">
        <f t="shared" si="10"/>
        <v>101.70467376830892</v>
      </c>
      <c r="F347">
        <v>229140.63</v>
      </c>
      <c r="G347" s="2">
        <v>-87.08</v>
      </c>
      <c r="H347" s="2">
        <f t="shared" si="11"/>
        <v>229227.71</v>
      </c>
    </row>
    <row r="348" spans="1:8" x14ac:dyDescent="0.25">
      <c r="A348" s="4">
        <v>44295</v>
      </c>
      <c r="B348" t="s">
        <v>12</v>
      </c>
      <c r="C348" t="s">
        <v>56</v>
      </c>
      <c r="D348" s="7">
        <v>16275</v>
      </c>
      <c r="E348" s="2">
        <f t="shared" si="10"/>
        <v>116.20476129032258</v>
      </c>
      <c r="F348">
        <v>1891232.49</v>
      </c>
      <c r="G348" s="2">
        <v>-718.9</v>
      </c>
      <c r="H348" s="2">
        <f t="shared" si="11"/>
        <v>1891951.39</v>
      </c>
    </row>
    <row r="349" spans="1:8" x14ac:dyDescent="0.25">
      <c r="A349" s="4">
        <v>44298</v>
      </c>
      <c r="B349" t="s">
        <v>12</v>
      </c>
      <c r="C349" t="s">
        <v>47</v>
      </c>
      <c r="D349" s="7">
        <v>3180</v>
      </c>
      <c r="E349" s="2">
        <f t="shared" si="10"/>
        <v>87.791962264150939</v>
      </c>
      <c r="F349">
        <v>279178.44</v>
      </c>
      <c r="G349" s="2">
        <v>-106.11</v>
      </c>
      <c r="H349" s="2">
        <f t="shared" si="11"/>
        <v>279284.55</v>
      </c>
    </row>
    <row r="350" spans="1:8" x14ac:dyDescent="0.25">
      <c r="A350" s="4">
        <v>44298</v>
      </c>
      <c r="B350" t="s">
        <v>12</v>
      </c>
      <c r="C350" t="s">
        <v>2670</v>
      </c>
      <c r="D350" s="7">
        <v>4413</v>
      </c>
      <c r="E350" s="2">
        <f t="shared" si="10"/>
        <v>84.500831633809199</v>
      </c>
      <c r="F350">
        <v>372902.17</v>
      </c>
      <c r="G350" s="2">
        <v>-141.75</v>
      </c>
      <c r="H350" s="2">
        <f t="shared" si="11"/>
        <v>373043.92</v>
      </c>
    </row>
    <row r="351" spans="1:8" x14ac:dyDescent="0.25">
      <c r="A351" s="4">
        <v>44298</v>
      </c>
      <c r="B351" t="s">
        <v>12</v>
      </c>
      <c r="C351" t="s">
        <v>48</v>
      </c>
      <c r="D351" s="7">
        <v>3132</v>
      </c>
      <c r="E351" s="2">
        <f t="shared" si="10"/>
        <v>111.59425606641125</v>
      </c>
      <c r="F351">
        <v>349513.21</v>
      </c>
      <c r="G351" s="2">
        <v>-132.85</v>
      </c>
      <c r="H351" s="2">
        <f t="shared" si="11"/>
        <v>349646.06</v>
      </c>
    </row>
    <row r="352" spans="1:8" x14ac:dyDescent="0.25">
      <c r="A352" s="4">
        <v>44298</v>
      </c>
      <c r="B352" t="s">
        <v>12</v>
      </c>
      <c r="C352" t="s">
        <v>49</v>
      </c>
      <c r="D352" s="7">
        <v>118</v>
      </c>
      <c r="E352" s="2">
        <f t="shared" si="10"/>
        <v>68.360254237288132</v>
      </c>
      <c r="F352">
        <v>8066.51</v>
      </c>
      <c r="G352" s="2">
        <v>-3.06</v>
      </c>
      <c r="H352" s="2">
        <f t="shared" si="11"/>
        <v>8069.5700000000006</v>
      </c>
    </row>
    <row r="353" spans="1:8" x14ac:dyDescent="0.25">
      <c r="A353" s="4">
        <v>44298</v>
      </c>
      <c r="B353" t="s">
        <v>12</v>
      </c>
      <c r="C353" t="s">
        <v>50</v>
      </c>
      <c r="D353" s="7">
        <v>8248</v>
      </c>
      <c r="E353" s="2">
        <f t="shared" si="10"/>
        <v>110.05492725509215</v>
      </c>
      <c r="F353">
        <v>907733.04</v>
      </c>
      <c r="G353" s="2">
        <v>-345.05</v>
      </c>
      <c r="H353" s="2">
        <f t="shared" si="11"/>
        <v>908078.09000000008</v>
      </c>
    </row>
    <row r="354" spans="1:8" x14ac:dyDescent="0.25">
      <c r="A354" s="4">
        <v>44298</v>
      </c>
      <c r="B354" t="s">
        <v>12</v>
      </c>
      <c r="C354" t="s">
        <v>51</v>
      </c>
      <c r="D354" s="7">
        <v>1234</v>
      </c>
      <c r="E354" s="2">
        <f t="shared" si="10"/>
        <v>109.11074554294976</v>
      </c>
      <c r="F354">
        <v>134642.66</v>
      </c>
      <c r="G354" s="2">
        <v>-51.17</v>
      </c>
      <c r="H354" s="2">
        <f t="shared" si="11"/>
        <v>134693.83000000002</v>
      </c>
    </row>
    <row r="355" spans="1:8" x14ac:dyDescent="0.25">
      <c r="A355" s="4">
        <v>44298</v>
      </c>
      <c r="B355" t="s">
        <v>12</v>
      </c>
      <c r="C355" t="s">
        <v>2671</v>
      </c>
      <c r="D355" s="7">
        <v>283</v>
      </c>
      <c r="E355" s="2">
        <f t="shared" si="10"/>
        <v>205.28586572438164</v>
      </c>
      <c r="F355">
        <v>58095.9</v>
      </c>
      <c r="G355" s="2">
        <v>-22.07</v>
      </c>
      <c r="H355" s="2">
        <f t="shared" si="11"/>
        <v>58117.97</v>
      </c>
    </row>
    <row r="356" spans="1:8" x14ac:dyDescent="0.25">
      <c r="A356" s="4">
        <v>44298</v>
      </c>
      <c r="B356" t="s">
        <v>12</v>
      </c>
      <c r="C356" t="s">
        <v>2672</v>
      </c>
      <c r="D356" s="7">
        <v>6873</v>
      </c>
      <c r="E356" s="2">
        <f t="shared" si="10"/>
        <v>93.083081623745088</v>
      </c>
      <c r="F356">
        <v>639760.02</v>
      </c>
      <c r="G356" s="2">
        <v>-243.18</v>
      </c>
      <c r="H356" s="2">
        <f t="shared" si="11"/>
        <v>640003.20000000007</v>
      </c>
    </row>
    <row r="357" spans="1:8" x14ac:dyDescent="0.25">
      <c r="A357" s="4">
        <v>44298</v>
      </c>
      <c r="B357" t="s">
        <v>12</v>
      </c>
      <c r="C357" t="s">
        <v>53</v>
      </c>
      <c r="D357" s="7">
        <v>6700</v>
      </c>
      <c r="E357" s="2">
        <f t="shared" si="10"/>
        <v>96.790455223880599</v>
      </c>
      <c r="F357">
        <v>648496.05000000005</v>
      </c>
      <c r="G357" s="2">
        <v>-246.49</v>
      </c>
      <c r="H357" s="2">
        <f t="shared" si="11"/>
        <v>648742.54</v>
      </c>
    </row>
    <row r="358" spans="1:8" x14ac:dyDescent="0.25">
      <c r="A358" s="4">
        <v>44298</v>
      </c>
      <c r="B358" t="s">
        <v>12</v>
      </c>
      <c r="C358" t="s">
        <v>54</v>
      </c>
      <c r="D358" s="7">
        <v>10681</v>
      </c>
      <c r="E358" s="2">
        <f t="shared" si="10"/>
        <v>53.040553318977629</v>
      </c>
      <c r="F358">
        <v>566526.15</v>
      </c>
      <c r="G358" s="2">
        <v>-215.35</v>
      </c>
      <c r="H358" s="2">
        <f t="shared" si="11"/>
        <v>566741.5</v>
      </c>
    </row>
    <row r="359" spans="1:8" x14ac:dyDescent="0.25">
      <c r="A359" s="4">
        <v>44298</v>
      </c>
      <c r="B359" t="s">
        <v>12</v>
      </c>
      <c r="C359" t="s">
        <v>55</v>
      </c>
      <c r="D359" s="7">
        <v>1134</v>
      </c>
      <c r="E359" s="2">
        <f t="shared" si="10"/>
        <v>101.89714285714285</v>
      </c>
      <c r="F359">
        <v>115551.36</v>
      </c>
      <c r="G359" s="2">
        <v>-43.91</v>
      </c>
      <c r="H359" s="2">
        <f t="shared" si="11"/>
        <v>115595.27</v>
      </c>
    </row>
    <row r="360" spans="1:8" x14ac:dyDescent="0.25">
      <c r="A360" s="4">
        <v>44298</v>
      </c>
      <c r="B360" t="s">
        <v>12</v>
      </c>
      <c r="C360" t="s">
        <v>56</v>
      </c>
      <c r="D360" s="7">
        <v>16101</v>
      </c>
      <c r="E360" s="2">
        <f t="shared" si="10"/>
        <v>116.04038693248867</v>
      </c>
      <c r="F360">
        <v>1868366.27</v>
      </c>
      <c r="G360" s="2">
        <v>-710.32</v>
      </c>
      <c r="H360" s="2">
        <f t="shared" si="11"/>
        <v>1869076.59</v>
      </c>
    </row>
    <row r="361" spans="1:8" x14ac:dyDescent="0.25">
      <c r="A361" s="4">
        <v>44299</v>
      </c>
      <c r="B361" t="s">
        <v>12</v>
      </c>
      <c r="C361" t="s">
        <v>47</v>
      </c>
      <c r="D361" s="7">
        <v>6505</v>
      </c>
      <c r="E361" s="2">
        <f t="shared" si="10"/>
        <v>87.842039969254415</v>
      </c>
      <c r="F361">
        <v>571412.47</v>
      </c>
      <c r="G361" s="2">
        <v>-217.22</v>
      </c>
      <c r="H361" s="2">
        <f t="shared" si="11"/>
        <v>571629.68999999994</v>
      </c>
    </row>
    <row r="362" spans="1:8" x14ac:dyDescent="0.25">
      <c r="A362" s="4">
        <v>44299</v>
      </c>
      <c r="B362" t="s">
        <v>12</v>
      </c>
      <c r="C362" t="s">
        <v>2670</v>
      </c>
      <c r="D362" s="7">
        <v>3713</v>
      </c>
      <c r="E362" s="2">
        <f t="shared" si="10"/>
        <v>84.727527605709668</v>
      </c>
      <c r="F362">
        <v>314593.31</v>
      </c>
      <c r="G362" s="2">
        <v>-119.58</v>
      </c>
      <c r="H362" s="2">
        <f t="shared" si="11"/>
        <v>314712.89</v>
      </c>
    </row>
    <row r="363" spans="1:8" x14ac:dyDescent="0.25">
      <c r="A363" s="4">
        <v>44299</v>
      </c>
      <c r="B363" t="s">
        <v>12</v>
      </c>
      <c r="C363" t="s">
        <v>2674</v>
      </c>
      <c r="D363" s="7">
        <v>275</v>
      </c>
      <c r="E363" s="2">
        <f t="shared" si="10"/>
        <v>0</v>
      </c>
      <c r="F363">
        <v>0</v>
      </c>
      <c r="G363" s="2">
        <v>0</v>
      </c>
      <c r="H363" s="2">
        <f t="shared" si="11"/>
        <v>0</v>
      </c>
    </row>
    <row r="364" spans="1:8" x14ac:dyDescent="0.25">
      <c r="A364" s="4">
        <v>44299</v>
      </c>
      <c r="B364" t="s">
        <v>12</v>
      </c>
      <c r="C364" t="s">
        <v>49</v>
      </c>
      <c r="D364" s="7">
        <v>2817</v>
      </c>
      <c r="E364" s="2">
        <f t="shared" si="10"/>
        <v>68.937273695420657</v>
      </c>
      <c r="F364">
        <v>194196.3</v>
      </c>
      <c r="G364" s="2">
        <v>-73.81</v>
      </c>
      <c r="H364" s="2">
        <f t="shared" si="11"/>
        <v>194270.11</v>
      </c>
    </row>
    <row r="365" spans="1:8" x14ac:dyDescent="0.25">
      <c r="A365" s="4">
        <v>44299</v>
      </c>
      <c r="B365" t="s">
        <v>12</v>
      </c>
      <c r="C365" t="s">
        <v>50</v>
      </c>
      <c r="D365" s="7">
        <v>6658</v>
      </c>
      <c r="E365" s="2">
        <f t="shared" si="10"/>
        <v>109.92990687894262</v>
      </c>
      <c r="F365">
        <v>731913.32</v>
      </c>
      <c r="G365" s="2">
        <v>-278.23</v>
      </c>
      <c r="H365" s="2">
        <f t="shared" si="11"/>
        <v>732191.54999999993</v>
      </c>
    </row>
    <row r="366" spans="1:8" x14ac:dyDescent="0.25">
      <c r="A366" s="4">
        <v>44299</v>
      </c>
      <c r="B366" t="s">
        <v>12</v>
      </c>
      <c r="C366" t="s">
        <v>51</v>
      </c>
      <c r="D366" s="7">
        <v>5010</v>
      </c>
      <c r="E366" s="2">
        <f t="shared" si="10"/>
        <v>109.4</v>
      </c>
      <c r="F366">
        <v>548094</v>
      </c>
      <c r="G366" s="2">
        <v>-208.35</v>
      </c>
      <c r="H366" s="2">
        <f t="shared" si="11"/>
        <v>548302.35</v>
      </c>
    </row>
    <row r="367" spans="1:8" x14ac:dyDescent="0.25">
      <c r="A367" s="4">
        <v>44299</v>
      </c>
      <c r="B367" t="s">
        <v>12</v>
      </c>
      <c r="C367" t="s">
        <v>2671</v>
      </c>
      <c r="D367" s="7">
        <v>70</v>
      </c>
      <c r="E367" s="2">
        <f t="shared" si="10"/>
        <v>207.06700000000001</v>
      </c>
      <c r="F367">
        <v>14494.69</v>
      </c>
      <c r="G367" s="2">
        <v>-5.5</v>
      </c>
      <c r="H367" s="2">
        <f t="shared" si="11"/>
        <v>14500.19</v>
      </c>
    </row>
    <row r="368" spans="1:8" x14ac:dyDescent="0.25">
      <c r="A368" s="4">
        <v>44299</v>
      </c>
      <c r="B368" t="s">
        <v>12</v>
      </c>
      <c r="C368" t="s">
        <v>2672</v>
      </c>
      <c r="D368" s="7">
        <v>11094</v>
      </c>
      <c r="E368" s="2">
        <f t="shared" si="10"/>
        <v>93.090372273300886</v>
      </c>
      <c r="F368">
        <v>1032744.59</v>
      </c>
      <c r="G368" s="2">
        <v>-392.68</v>
      </c>
      <c r="H368" s="2">
        <f t="shared" si="11"/>
        <v>1033137.27</v>
      </c>
    </row>
    <row r="369" spans="1:8" x14ac:dyDescent="0.25">
      <c r="A369" s="4">
        <v>44299</v>
      </c>
      <c r="B369" t="s">
        <v>12</v>
      </c>
      <c r="C369" t="s">
        <v>53</v>
      </c>
      <c r="D369" s="7">
        <v>6757</v>
      </c>
      <c r="E369" s="2">
        <f t="shared" si="10"/>
        <v>96.52</v>
      </c>
      <c r="F369">
        <v>652185.64</v>
      </c>
      <c r="G369" s="2">
        <v>-247.92</v>
      </c>
      <c r="H369" s="2">
        <f t="shared" si="11"/>
        <v>652433.56000000006</v>
      </c>
    </row>
    <row r="370" spans="1:8" x14ac:dyDescent="0.25">
      <c r="A370" s="4">
        <v>44299</v>
      </c>
      <c r="B370" t="s">
        <v>12</v>
      </c>
      <c r="C370" t="s">
        <v>54</v>
      </c>
      <c r="D370" s="7">
        <v>10732</v>
      </c>
      <c r="E370" s="2">
        <f t="shared" si="10"/>
        <v>52.984122251211332</v>
      </c>
      <c r="F370">
        <v>568625.6</v>
      </c>
      <c r="G370" s="2">
        <v>-216.16</v>
      </c>
      <c r="H370" s="2">
        <f t="shared" si="11"/>
        <v>568841.76</v>
      </c>
    </row>
    <row r="371" spans="1:8" x14ac:dyDescent="0.25">
      <c r="A371" s="4">
        <v>44299</v>
      </c>
      <c r="B371" t="s">
        <v>12</v>
      </c>
      <c r="C371" t="s">
        <v>55</v>
      </c>
      <c r="D371" s="7">
        <v>628</v>
      </c>
      <c r="E371" s="2">
        <f t="shared" si="10"/>
        <v>101.89181528662419</v>
      </c>
      <c r="F371">
        <v>63988.06</v>
      </c>
      <c r="G371" s="2">
        <v>-24.31</v>
      </c>
      <c r="H371" s="2">
        <f t="shared" si="11"/>
        <v>64012.369999999995</v>
      </c>
    </row>
    <row r="372" spans="1:8" x14ac:dyDescent="0.25">
      <c r="A372" s="4">
        <v>44299</v>
      </c>
      <c r="B372" t="s">
        <v>12</v>
      </c>
      <c r="C372" t="s">
        <v>56</v>
      </c>
      <c r="D372" s="7">
        <v>3770</v>
      </c>
      <c r="E372" s="2">
        <f t="shared" si="10"/>
        <v>116.01407161803714</v>
      </c>
      <c r="F372">
        <v>437373.05</v>
      </c>
      <c r="G372" s="2">
        <v>-166.25</v>
      </c>
      <c r="H372" s="2">
        <f t="shared" si="11"/>
        <v>437539.3</v>
      </c>
    </row>
    <row r="373" spans="1:8" x14ac:dyDescent="0.25">
      <c r="A373" s="4">
        <v>44300</v>
      </c>
      <c r="B373" t="s">
        <v>12</v>
      </c>
      <c r="C373" t="s">
        <v>47</v>
      </c>
      <c r="D373" s="7">
        <v>7302</v>
      </c>
      <c r="E373" s="2">
        <f t="shared" si="10"/>
        <v>87.499590523144349</v>
      </c>
      <c r="F373">
        <v>638922.01</v>
      </c>
      <c r="G373" s="2">
        <v>-242.87</v>
      </c>
      <c r="H373" s="2">
        <f t="shared" si="11"/>
        <v>639164.88</v>
      </c>
    </row>
    <row r="374" spans="1:8" x14ac:dyDescent="0.25">
      <c r="A374" s="4">
        <v>44300</v>
      </c>
      <c r="B374" t="s">
        <v>12</v>
      </c>
      <c r="C374" t="s">
        <v>2670</v>
      </c>
      <c r="D374" s="7">
        <v>7281</v>
      </c>
      <c r="E374" s="2">
        <f t="shared" si="10"/>
        <v>84.698507073204226</v>
      </c>
      <c r="F374">
        <v>616689.82999999996</v>
      </c>
      <c r="G374" s="2">
        <v>-234.42</v>
      </c>
      <c r="H374" s="2">
        <f t="shared" si="11"/>
        <v>616924.25</v>
      </c>
    </row>
    <row r="375" spans="1:8" x14ac:dyDescent="0.25">
      <c r="A375" s="4">
        <v>44300</v>
      </c>
      <c r="B375" t="s">
        <v>12</v>
      </c>
      <c r="C375" t="s">
        <v>49</v>
      </c>
      <c r="D375" s="7">
        <v>67</v>
      </c>
      <c r="E375" s="2">
        <f t="shared" si="10"/>
        <v>68.449999999999989</v>
      </c>
      <c r="F375">
        <v>4586.1499999999996</v>
      </c>
      <c r="G375" s="2">
        <v>-1.73</v>
      </c>
      <c r="H375" s="2">
        <f t="shared" si="11"/>
        <v>4587.8799999999992</v>
      </c>
    </row>
    <row r="376" spans="1:8" x14ac:dyDescent="0.25">
      <c r="A376" s="4">
        <v>44300</v>
      </c>
      <c r="B376" t="s">
        <v>12</v>
      </c>
      <c r="C376" t="s">
        <v>50</v>
      </c>
      <c r="D376" s="7">
        <v>7783</v>
      </c>
      <c r="E376" s="2">
        <f t="shared" si="10"/>
        <v>109.77984453295645</v>
      </c>
      <c r="F376">
        <v>854416.53</v>
      </c>
      <c r="G376" s="2">
        <v>-324.79000000000002</v>
      </c>
      <c r="H376" s="2">
        <f t="shared" si="11"/>
        <v>854741.32000000007</v>
      </c>
    </row>
    <row r="377" spans="1:8" x14ac:dyDescent="0.25">
      <c r="A377" s="4">
        <v>44300</v>
      </c>
      <c r="B377" t="s">
        <v>12</v>
      </c>
      <c r="C377" t="s">
        <v>51</v>
      </c>
      <c r="D377" s="7">
        <v>3477</v>
      </c>
      <c r="E377" s="2">
        <f t="shared" si="10"/>
        <v>109.10929824561404</v>
      </c>
      <c r="F377">
        <v>379373.03</v>
      </c>
      <c r="G377" s="2">
        <v>-144.19999999999999</v>
      </c>
      <c r="H377" s="2">
        <f t="shared" si="11"/>
        <v>379517.23000000004</v>
      </c>
    </row>
    <row r="378" spans="1:8" x14ac:dyDescent="0.25">
      <c r="A378" s="4">
        <v>44300</v>
      </c>
      <c r="B378" t="s">
        <v>12</v>
      </c>
      <c r="C378" t="s">
        <v>2671</v>
      </c>
      <c r="D378" s="7">
        <v>981</v>
      </c>
      <c r="E378" s="2">
        <f t="shared" si="10"/>
        <v>206.19366972477064</v>
      </c>
      <c r="F378">
        <v>202275.99</v>
      </c>
      <c r="G378" s="2">
        <v>-76.88</v>
      </c>
      <c r="H378" s="2">
        <f t="shared" si="11"/>
        <v>202352.87</v>
      </c>
    </row>
    <row r="379" spans="1:8" x14ac:dyDescent="0.25">
      <c r="A379" s="4">
        <v>44300</v>
      </c>
      <c r="B379" t="s">
        <v>12</v>
      </c>
      <c r="C379" t="s">
        <v>2672</v>
      </c>
      <c r="D379" s="7">
        <v>11177</v>
      </c>
      <c r="E379" s="2">
        <f t="shared" si="10"/>
        <v>92.8</v>
      </c>
      <c r="F379">
        <v>1037225.6</v>
      </c>
      <c r="G379" s="2">
        <v>-394.39</v>
      </c>
      <c r="H379" s="2">
        <f t="shared" si="11"/>
        <v>1037619.99</v>
      </c>
    </row>
    <row r="380" spans="1:8" x14ac:dyDescent="0.25">
      <c r="A380" s="4">
        <v>44300</v>
      </c>
      <c r="B380" t="s">
        <v>12</v>
      </c>
      <c r="C380" t="s">
        <v>53</v>
      </c>
      <c r="D380" s="7">
        <v>6891</v>
      </c>
      <c r="E380" s="2">
        <f t="shared" si="10"/>
        <v>96.38</v>
      </c>
      <c r="F380">
        <v>664154.57999999996</v>
      </c>
      <c r="G380" s="2">
        <v>-252.46</v>
      </c>
      <c r="H380" s="2">
        <f t="shared" si="11"/>
        <v>664407.03999999992</v>
      </c>
    </row>
    <row r="381" spans="1:8" x14ac:dyDescent="0.25">
      <c r="A381" s="4">
        <v>44300</v>
      </c>
      <c r="B381" t="s">
        <v>12</v>
      </c>
      <c r="C381" t="s">
        <v>54</v>
      </c>
      <c r="D381" s="7">
        <v>10617</v>
      </c>
      <c r="E381" s="2">
        <f t="shared" si="10"/>
        <v>52.986848450598096</v>
      </c>
      <c r="F381">
        <v>562561.37</v>
      </c>
      <c r="G381" s="2">
        <v>-213.84</v>
      </c>
      <c r="H381" s="2">
        <f t="shared" si="11"/>
        <v>562775.21</v>
      </c>
    </row>
    <row r="382" spans="1:8" x14ac:dyDescent="0.25">
      <c r="A382" s="4">
        <v>44300</v>
      </c>
      <c r="B382" t="s">
        <v>12</v>
      </c>
      <c r="C382" t="s">
        <v>55</v>
      </c>
      <c r="D382" s="7">
        <v>3830</v>
      </c>
      <c r="E382" s="2">
        <f t="shared" si="10"/>
        <v>101.51634725848564</v>
      </c>
      <c r="F382">
        <v>388807.61</v>
      </c>
      <c r="G382" s="2">
        <v>-147.80000000000001</v>
      </c>
      <c r="H382" s="2">
        <f t="shared" si="11"/>
        <v>388955.41</v>
      </c>
    </row>
    <row r="383" spans="1:8" x14ac:dyDescent="0.25">
      <c r="A383" s="4">
        <v>44301</v>
      </c>
      <c r="B383" t="s">
        <v>12</v>
      </c>
      <c r="C383" t="s">
        <v>47</v>
      </c>
      <c r="D383" s="7">
        <v>8074</v>
      </c>
      <c r="E383" s="2">
        <f t="shared" si="10"/>
        <v>87.288872925439676</v>
      </c>
      <c r="F383">
        <v>704770.36</v>
      </c>
      <c r="G383" s="2">
        <v>-268.02999999999997</v>
      </c>
      <c r="H383" s="2">
        <f t="shared" si="11"/>
        <v>705038.39</v>
      </c>
    </row>
    <row r="384" spans="1:8" x14ac:dyDescent="0.25">
      <c r="A384" s="4">
        <v>44301</v>
      </c>
      <c r="B384" t="s">
        <v>12</v>
      </c>
      <c r="C384" t="s">
        <v>2670</v>
      </c>
      <c r="D384" s="7">
        <v>9698</v>
      </c>
      <c r="E384" s="2">
        <f t="shared" si="10"/>
        <v>85.259022478861624</v>
      </c>
      <c r="F384">
        <v>826842</v>
      </c>
      <c r="G384" s="2">
        <v>-314.55</v>
      </c>
      <c r="H384" s="2">
        <f t="shared" si="11"/>
        <v>827156.55</v>
      </c>
    </row>
    <row r="385" spans="1:8" x14ac:dyDescent="0.25">
      <c r="A385" s="4">
        <v>44301</v>
      </c>
      <c r="B385" t="s">
        <v>12</v>
      </c>
      <c r="C385" t="s">
        <v>50</v>
      </c>
      <c r="D385" s="7">
        <v>1449</v>
      </c>
      <c r="E385" s="2">
        <f t="shared" ref="E385:E448" si="12">F385/D385</f>
        <v>108.67205659075223</v>
      </c>
      <c r="F385">
        <v>157465.81</v>
      </c>
      <c r="G385" s="2">
        <v>-59.88</v>
      </c>
      <c r="H385" s="2">
        <f t="shared" si="11"/>
        <v>157525.69</v>
      </c>
    </row>
    <row r="386" spans="1:8" x14ac:dyDescent="0.25">
      <c r="A386" s="4">
        <v>44301</v>
      </c>
      <c r="B386" t="s">
        <v>12</v>
      </c>
      <c r="C386" t="s">
        <v>51</v>
      </c>
      <c r="D386" s="7">
        <v>170</v>
      </c>
      <c r="E386" s="2">
        <f t="shared" si="12"/>
        <v>109.98676470588235</v>
      </c>
      <c r="F386">
        <v>18697.75</v>
      </c>
      <c r="G386" s="2">
        <v>-7.1</v>
      </c>
      <c r="H386" s="2">
        <f t="shared" ref="H386:H449" si="13">F386-G386</f>
        <v>18704.849999999999</v>
      </c>
    </row>
    <row r="387" spans="1:8" x14ac:dyDescent="0.25">
      <c r="A387" s="4">
        <v>44301</v>
      </c>
      <c r="B387" t="s">
        <v>12</v>
      </c>
      <c r="C387" t="s">
        <v>2671</v>
      </c>
      <c r="D387" s="7">
        <v>611</v>
      </c>
      <c r="E387" s="2">
        <f t="shared" si="12"/>
        <v>205.79142389525367</v>
      </c>
      <c r="F387">
        <v>125738.56</v>
      </c>
      <c r="G387" s="2">
        <v>-47.81</v>
      </c>
      <c r="H387" s="2">
        <f t="shared" si="13"/>
        <v>125786.37</v>
      </c>
    </row>
    <row r="388" spans="1:8" x14ac:dyDescent="0.25">
      <c r="A388" s="4">
        <v>44301</v>
      </c>
      <c r="B388" t="s">
        <v>12</v>
      </c>
      <c r="C388" t="s">
        <v>2672</v>
      </c>
      <c r="D388" s="7">
        <v>1848</v>
      </c>
      <c r="E388" s="2">
        <f t="shared" si="12"/>
        <v>91.768706709956717</v>
      </c>
      <c r="F388">
        <v>169588.57</v>
      </c>
      <c r="G388" s="2">
        <v>-64.489999999999995</v>
      </c>
      <c r="H388" s="2">
        <f t="shared" si="13"/>
        <v>169653.06</v>
      </c>
    </row>
    <row r="389" spans="1:8" x14ac:dyDescent="0.25">
      <c r="A389" s="4">
        <v>44301</v>
      </c>
      <c r="B389" t="s">
        <v>12</v>
      </c>
      <c r="C389" t="s">
        <v>53</v>
      </c>
      <c r="D389" s="7">
        <v>1140</v>
      </c>
      <c r="E389" s="2">
        <f t="shared" si="12"/>
        <v>96.037578947368416</v>
      </c>
      <c r="F389">
        <v>109482.84</v>
      </c>
      <c r="G389" s="2">
        <v>-41.63</v>
      </c>
      <c r="H389" s="2">
        <f t="shared" si="13"/>
        <v>109524.47</v>
      </c>
    </row>
    <row r="390" spans="1:8" x14ac:dyDescent="0.25">
      <c r="A390" s="4">
        <v>44301</v>
      </c>
      <c r="B390" t="s">
        <v>12</v>
      </c>
      <c r="C390" t="s">
        <v>54</v>
      </c>
      <c r="D390" s="7">
        <v>30</v>
      </c>
      <c r="E390" s="2">
        <f t="shared" si="12"/>
        <v>52.87</v>
      </c>
      <c r="F390">
        <v>1586.1</v>
      </c>
      <c r="G390" s="2">
        <v>-0.59</v>
      </c>
      <c r="H390" s="2">
        <f t="shared" si="13"/>
        <v>1586.6899999999998</v>
      </c>
    </row>
    <row r="391" spans="1:8" x14ac:dyDescent="0.25">
      <c r="A391" s="4">
        <v>44301</v>
      </c>
      <c r="B391" t="s">
        <v>12</v>
      </c>
      <c r="C391" t="s">
        <v>55</v>
      </c>
      <c r="D391" s="7">
        <v>616</v>
      </c>
      <c r="E391" s="2">
        <f t="shared" si="12"/>
        <v>101.22326298701299</v>
      </c>
      <c r="F391">
        <v>62353.53</v>
      </c>
      <c r="G391" s="2">
        <v>-23.7</v>
      </c>
      <c r="H391" s="2">
        <f t="shared" si="13"/>
        <v>62377.229999999996</v>
      </c>
    </row>
    <row r="392" spans="1:8" x14ac:dyDescent="0.25">
      <c r="A392" s="4">
        <v>44301</v>
      </c>
      <c r="B392" t="s">
        <v>12</v>
      </c>
      <c r="C392" t="s">
        <v>56</v>
      </c>
      <c r="D392" s="7">
        <v>1303</v>
      </c>
      <c r="E392" s="2">
        <f t="shared" si="12"/>
        <v>113.76914044512664</v>
      </c>
      <c r="F392">
        <v>148241.19</v>
      </c>
      <c r="G392" s="2">
        <v>-56.38</v>
      </c>
      <c r="H392" s="2">
        <f t="shared" si="13"/>
        <v>148297.57</v>
      </c>
    </row>
    <row r="393" spans="1:8" x14ac:dyDescent="0.25">
      <c r="A393" s="4">
        <v>44302</v>
      </c>
      <c r="B393" t="s">
        <v>12</v>
      </c>
      <c r="C393" t="s">
        <v>47</v>
      </c>
      <c r="D393" s="7">
        <v>2374</v>
      </c>
      <c r="E393" s="2">
        <f t="shared" si="12"/>
        <v>87.589574557708502</v>
      </c>
      <c r="F393">
        <v>207937.65</v>
      </c>
      <c r="G393" s="2">
        <v>-79.06</v>
      </c>
      <c r="H393" s="2">
        <f t="shared" si="13"/>
        <v>208016.71</v>
      </c>
    </row>
    <row r="394" spans="1:8" x14ac:dyDescent="0.25">
      <c r="A394" s="4">
        <v>44302</v>
      </c>
      <c r="B394" t="s">
        <v>12</v>
      </c>
      <c r="C394" t="s">
        <v>2670</v>
      </c>
      <c r="D394" s="7">
        <v>9644</v>
      </c>
      <c r="E394" s="2">
        <f t="shared" si="12"/>
        <v>84.683001866445451</v>
      </c>
      <c r="F394">
        <v>816682.87</v>
      </c>
      <c r="G394" s="2">
        <v>-310.67</v>
      </c>
      <c r="H394" s="2">
        <f t="shared" si="13"/>
        <v>816993.54</v>
      </c>
    </row>
    <row r="395" spans="1:8" x14ac:dyDescent="0.25">
      <c r="A395" s="4">
        <v>44302</v>
      </c>
      <c r="B395" t="s">
        <v>12</v>
      </c>
      <c r="C395" t="s">
        <v>48</v>
      </c>
      <c r="D395" s="7">
        <v>80</v>
      </c>
      <c r="E395" s="2">
        <f t="shared" si="12"/>
        <v>110.98462500000001</v>
      </c>
      <c r="F395">
        <v>8878.77</v>
      </c>
      <c r="G395" s="2">
        <v>-3.37</v>
      </c>
      <c r="H395" s="2">
        <f t="shared" si="13"/>
        <v>8882.1400000000012</v>
      </c>
    </row>
    <row r="396" spans="1:8" x14ac:dyDescent="0.25">
      <c r="A396" s="4">
        <v>44302</v>
      </c>
      <c r="B396" t="s">
        <v>12</v>
      </c>
      <c r="C396" t="s">
        <v>49</v>
      </c>
      <c r="D396" s="7">
        <v>184</v>
      </c>
      <c r="E396" s="2">
        <f t="shared" si="12"/>
        <v>68.41</v>
      </c>
      <c r="F396">
        <v>12587.44</v>
      </c>
      <c r="G396" s="2">
        <v>-4.7699999999999996</v>
      </c>
      <c r="H396" s="2">
        <f t="shared" si="13"/>
        <v>12592.210000000001</v>
      </c>
    </row>
    <row r="397" spans="1:8" x14ac:dyDescent="0.25">
      <c r="A397" s="4">
        <v>44302</v>
      </c>
      <c r="B397" t="s">
        <v>12</v>
      </c>
      <c r="C397" t="s">
        <v>50</v>
      </c>
      <c r="D397" s="7">
        <v>2496</v>
      </c>
      <c r="E397" s="2">
        <f t="shared" si="12"/>
        <v>108.76250400641027</v>
      </c>
      <c r="F397">
        <v>271471.21000000002</v>
      </c>
      <c r="G397" s="2">
        <v>-103.22</v>
      </c>
      <c r="H397" s="2">
        <f t="shared" si="13"/>
        <v>271574.43</v>
      </c>
    </row>
    <row r="398" spans="1:8" x14ac:dyDescent="0.25">
      <c r="A398" s="4">
        <v>44302</v>
      </c>
      <c r="B398" t="s">
        <v>12</v>
      </c>
      <c r="C398" t="s">
        <v>51</v>
      </c>
      <c r="D398" s="7">
        <v>1927</v>
      </c>
      <c r="E398" s="2">
        <f t="shared" si="12"/>
        <v>110.41393876491956</v>
      </c>
      <c r="F398">
        <v>212767.66</v>
      </c>
      <c r="G398" s="2">
        <v>-80.89</v>
      </c>
      <c r="H398" s="2">
        <f t="shared" si="13"/>
        <v>212848.55000000002</v>
      </c>
    </row>
    <row r="399" spans="1:8" x14ac:dyDescent="0.25">
      <c r="A399" s="4">
        <v>44302</v>
      </c>
      <c r="B399" t="s">
        <v>12</v>
      </c>
      <c r="C399" t="s">
        <v>2671</v>
      </c>
      <c r="D399" s="7">
        <v>1763</v>
      </c>
      <c r="E399" s="2">
        <f t="shared" si="12"/>
        <v>205.51406693136698</v>
      </c>
      <c r="F399">
        <v>362321.3</v>
      </c>
      <c r="G399" s="2">
        <v>-137.76</v>
      </c>
      <c r="H399" s="2">
        <f t="shared" si="13"/>
        <v>362459.06</v>
      </c>
    </row>
    <row r="400" spans="1:8" x14ac:dyDescent="0.25">
      <c r="A400" s="4">
        <v>44302</v>
      </c>
      <c r="B400" t="s">
        <v>12</v>
      </c>
      <c r="C400" t="s">
        <v>2672</v>
      </c>
      <c r="D400" s="7">
        <v>6043</v>
      </c>
      <c r="E400" s="2">
        <f t="shared" si="12"/>
        <v>92.438262452424297</v>
      </c>
      <c r="F400">
        <v>558604.42000000004</v>
      </c>
      <c r="G400" s="2">
        <v>-212.41</v>
      </c>
      <c r="H400" s="2">
        <f t="shared" si="13"/>
        <v>558816.83000000007</v>
      </c>
    </row>
    <row r="401" spans="1:8" x14ac:dyDescent="0.25">
      <c r="A401" s="4">
        <v>44302</v>
      </c>
      <c r="B401" t="s">
        <v>12</v>
      </c>
      <c r="C401" t="s">
        <v>53</v>
      </c>
      <c r="D401" s="7">
        <v>1474</v>
      </c>
      <c r="E401" s="2">
        <f t="shared" si="12"/>
        <v>96.252014925373132</v>
      </c>
      <c r="F401">
        <v>141875.47</v>
      </c>
      <c r="G401" s="2">
        <v>-53.93</v>
      </c>
      <c r="H401" s="2">
        <f t="shared" si="13"/>
        <v>141929.4</v>
      </c>
    </row>
    <row r="402" spans="1:8" x14ac:dyDescent="0.25">
      <c r="A402" s="4">
        <v>44302</v>
      </c>
      <c r="B402" t="s">
        <v>12</v>
      </c>
      <c r="C402" t="s">
        <v>54</v>
      </c>
      <c r="D402" s="7">
        <v>2016</v>
      </c>
      <c r="E402" s="2">
        <f t="shared" si="12"/>
        <v>53.708789682539681</v>
      </c>
      <c r="F402">
        <v>108276.92</v>
      </c>
      <c r="G402" s="2">
        <v>-41.16</v>
      </c>
      <c r="H402" s="2">
        <f t="shared" si="13"/>
        <v>108318.08</v>
      </c>
    </row>
    <row r="403" spans="1:8" x14ac:dyDescent="0.25">
      <c r="A403" s="4">
        <v>44302</v>
      </c>
      <c r="B403" t="s">
        <v>12</v>
      </c>
      <c r="C403" t="s">
        <v>55</v>
      </c>
      <c r="D403" s="7">
        <v>857</v>
      </c>
      <c r="E403" s="2">
        <f t="shared" si="12"/>
        <v>101.5915519253209</v>
      </c>
      <c r="F403">
        <v>87063.96</v>
      </c>
      <c r="G403" s="2">
        <v>-33.1</v>
      </c>
      <c r="H403" s="2">
        <f t="shared" si="13"/>
        <v>87097.060000000012</v>
      </c>
    </row>
    <row r="404" spans="1:8" x14ac:dyDescent="0.25">
      <c r="A404" s="4">
        <v>44302</v>
      </c>
      <c r="B404" t="s">
        <v>12</v>
      </c>
      <c r="C404" t="s">
        <v>56</v>
      </c>
      <c r="D404" s="7">
        <v>996</v>
      </c>
      <c r="E404" s="2">
        <f t="shared" si="12"/>
        <v>113.96347389558233</v>
      </c>
      <c r="F404">
        <v>113507.62</v>
      </c>
      <c r="G404" s="2">
        <v>-43.16</v>
      </c>
      <c r="H404" s="2">
        <f t="shared" si="13"/>
        <v>113550.78</v>
      </c>
    </row>
    <row r="405" spans="1:8" x14ac:dyDescent="0.25">
      <c r="A405" s="4">
        <v>44305</v>
      </c>
      <c r="B405" t="s">
        <v>12</v>
      </c>
      <c r="C405" t="s">
        <v>2670</v>
      </c>
      <c r="D405" s="7">
        <v>8796</v>
      </c>
      <c r="E405" s="2">
        <f t="shared" si="12"/>
        <v>84.696219872669388</v>
      </c>
      <c r="F405">
        <v>744987.95</v>
      </c>
      <c r="G405" s="2">
        <v>-283.25</v>
      </c>
      <c r="H405" s="2">
        <f t="shared" si="13"/>
        <v>745271.2</v>
      </c>
    </row>
    <row r="406" spans="1:8" x14ac:dyDescent="0.25">
      <c r="A406" s="4">
        <v>44305</v>
      </c>
      <c r="B406" t="s">
        <v>12</v>
      </c>
      <c r="C406" t="s">
        <v>49</v>
      </c>
      <c r="D406" s="7">
        <v>2910</v>
      </c>
      <c r="E406" s="2">
        <f t="shared" si="12"/>
        <v>68.487876288659791</v>
      </c>
      <c r="F406">
        <v>199299.72</v>
      </c>
      <c r="G406" s="2">
        <v>-75.77</v>
      </c>
      <c r="H406" s="2">
        <f t="shared" si="13"/>
        <v>199375.49</v>
      </c>
    </row>
    <row r="407" spans="1:8" x14ac:dyDescent="0.25">
      <c r="A407" s="4">
        <v>44305</v>
      </c>
      <c r="B407" t="s">
        <v>12</v>
      </c>
      <c r="C407" t="s">
        <v>2671</v>
      </c>
      <c r="D407" s="7">
        <v>2281</v>
      </c>
      <c r="E407" s="2">
        <f t="shared" si="12"/>
        <v>205.5</v>
      </c>
      <c r="F407">
        <v>468745.5</v>
      </c>
      <c r="G407" s="2">
        <v>-178.22</v>
      </c>
      <c r="H407" s="2">
        <f t="shared" si="13"/>
        <v>468923.72</v>
      </c>
    </row>
    <row r="408" spans="1:8" x14ac:dyDescent="0.25">
      <c r="A408" s="4">
        <v>44305</v>
      </c>
      <c r="B408" t="s">
        <v>12</v>
      </c>
      <c r="C408" t="s">
        <v>2672</v>
      </c>
      <c r="D408" s="7">
        <v>9340</v>
      </c>
      <c r="E408" s="2">
        <f t="shared" si="12"/>
        <v>92.541661670235541</v>
      </c>
      <c r="F408">
        <v>864339.12</v>
      </c>
      <c r="G408" s="2">
        <v>-328.7</v>
      </c>
      <c r="H408" s="2">
        <f t="shared" si="13"/>
        <v>864667.82</v>
      </c>
    </row>
    <row r="409" spans="1:8" x14ac:dyDescent="0.25">
      <c r="A409" s="4">
        <v>44305</v>
      </c>
      <c r="B409" t="s">
        <v>12</v>
      </c>
      <c r="C409" t="s">
        <v>53</v>
      </c>
      <c r="D409" s="7">
        <v>6036</v>
      </c>
      <c r="E409" s="2">
        <f t="shared" si="12"/>
        <v>96.324315772034453</v>
      </c>
      <c r="F409">
        <v>581413.56999999995</v>
      </c>
      <c r="G409" s="2">
        <v>-221.07</v>
      </c>
      <c r="H409" s="2">
        <f t="shared" si="13"/>
        <v>581634.6399999999</v>
      </c>
    </row>
    <row r="410" spans="1:8" x14ac:dyDescent="0.25">
      <c r="A410" s="4">
        <v>44305</v>
      </c>
      <c r="B410" t="s">
        <v>12</v>
      </c>
      <c r="C410" t="s">
        <v>55</v>
      </c>
      <c r="D410" s="7">
        <v>3939</v>
      </c>
      <c r="E410" s="2">
        <f t="shared" si="12"/>
        <v>101.96527037319117</v>
      </c>
      <c r="F410">
        <v>401641.2</v>
      </c>
      <c r="G410" s="2">
        <v>-152.71</v>
      </c>
      <c r="H410" s="2">
        <f t="shared" si="13"/>
        <v>401793.91000000003</v>
      </c>
    </row>
    <row r="411" spans="1:8" x14ac:dyDescent="0.25">
      <c r="A411" s="4">
        <v>44306</v>
      </c>
      <c r="B411" t="s">
        <v>12</v>
      </c>
      <c r="C411" t="s">
        <v>49</v>
      </c>
      <c r="D411" s="7">
        <v>150</v>
      </c>
      <c r="E411" s="2">
        <f t="shared" si="12"/>
        <v>66.909266666666667</v>
      </c>
      <c r="F411">
        <v>10036.39</v>
      </c>
      <c r="G411" s="2">
        <v>-3.82</v>
      </c>
      <c r="H411" s="2">
        <f t="shared" si="13"/>
        <v>10040.209999999999</v>
      </c>
    </row>
    <row r="412" spans="1:8" x14ac:dyDescent="0.25">
      <c r="A412" s="4">
        <v>44306</v>
      </c>
      <c r="B412" t="s">
        <v>12</v>
      </c>
      <c r="C412" t="s">
        <v>2671</v>
      </c>
      <c r="D412" s="7">
        <v>2361</v>
      </c>
      <c r="E412" s="2">
        <f t="shared" si="12"/>
        <v>204.12060567556119</v>
      </c>
      <c r="F412">
        <v>481928.75</v>
      </c>
      <c r="G412" s="2">
        <v>-183.54</v>
      </c>
      <c r="H412" s="2">
        <f t="shared" si="13"/>
        <v>482112.29</v>
      </c>
    </row>
    <row r="413" spans="1:8" x14ac:dyDescent="0.25">
      <c r="A413" s="4">
        <v>44306</v>
      </c>
      <c r="B413" t="s">
        <v>12</v>
      </c>
      <c r="C413" t="s">
        <v>2672</v>
      </c>
      <c r="D413" s="7">
        <v>120</v>
      </c>
      <c r="E413" s="2">
        <f t="shared" si="12"/>
        <v>92.51</v>
      </c>
      <c r="F413">
        <v>11101.2</v>
      </c>
      <c r="G413" s="2">
        <v>-4.21</v>
      </c>
      <c r="H413" s="2">
        <f t="shared" si="13"/>
        <v>11105.41</v>
      </c>
    </row>
    <row r="414" spans="1:8" x14ac:dyDescent="0.25">
      <c r="A414" s="4">
        <v>44306</v>
      </c>
      <c r="B414" t="s">
        <v>12</v>
      </c>
      <c r="C414" t="s">
        <v>53</v>
      </c>
      <c r="D414" s="7">
        <v>2474</v>
      </c>
      <c r="E414" s="2">
        <f t="shared" si="12"/>
        <v>95.875517380759902</v>
      </c>
      <c r="F414">
        <v>237196.03</v>
      </c>
      <c r="G414" s="2">
        <v>-90.31</v>
      </c>
      <c r="H414" s="2">
        <f t="shared" si="13"/>
        <v>237286.34</v>
      </c>
    </row>
    <row r="415" spans="1:8" x14ac:dyDescent="0.25">
      <c r="A415" s="4">
        <v>44306</v>
      </c>
      <c r="B415" t="s">
        <v>12</v>
      </c>
      <c r="C415" t="s">
        <v>55</v>
      </c>
      <c r="D415" s="7">
        <v>2253</v>
      </c>
      <c r="E415" s="2">
        <f t="shared" si="12"/>
        <v>101.99255215268531</v>
      </c>
      <c r="F415">
        <v>229789.22</v>
      </c>
      <c r="G415" s="2">
        <v>-87.49</v>
      </c>
      <c r="H415" s="2">
        <f t="shared" si="13"/>
        <v>229876.71</v>
      </c>
    </row>
    <row r="416" spans="1:8" x14ac:dyDescent="0.25">
      <c r="A416" s="4">
        <v>44308</v>
      </c>
      <c r="B416" t="s">
        <v>12</v>
      </c>
      <c r="C416" t="s">
        <v>2670</v>
      </c>
      <c r="D416" s="7">
        <v>9462</v>
      </c>
      <c r="E416" s="2">
        <f t="shared" si="12"/>
        <v>84.188361868526741</v>
      </c>
      <c r="F416">
        <v>796590.28</v>
      </c>
      <c r="G416" s="2">
        <v>-303</v>
      </c>
      <c r="H416" s="2">
        <f t="shared" si="13"/>
        <v>796893.28</v>
      </c>
    </row>
    <row r="417" spans="1:8" x14ac:dyDescent="0.25">
      <c r="A417" s="4">
        <v>44308</v>
      </c>
      <c r="B417" t="s">
        <v>12</v>
      </c>
      <c r="C417" t="s">
        <v>48</v>
      </c>
      <c r="D417" s="7">
        <v>911</v>
      </c>
      <c r="E417" s="2">
        <f t="shared" si="12"/>
        <v>109.45472008781559</v>
      </c>
      <c r="F417">
        <v>99713.25</v>
      </c>
      <c r="G417" s="2">
        <v>-37.9</v>
      </c>
      <c r="H417" s="2">
        <f t="shared" si="13"/>
        <v>99751.15</v>
      </c>
    </row>
    <row r="418" spans="1:8" x14ac:dyDescent="0.25">
      <c r="A418" s="4">
        <v>44308</v>
      </c>
      <c r="B418" t="s">
        <v>12</v>
      </c>
      <c r="C418" t="s">
        <v>49</v>
      </c>
      <c r="D418" s="7">
        <v>41</v>
      </c>
      <c r="E418" s="2">
        <f t="shared" si="12"/>
        <v>66.848780487804888</v>
      </c>
      <c r="F418">
        <v>2740.8</v>
      </c>
      <c r="G418" s="2">
        <v>-1.04</v>
      </c>
      <c r="H418" s="2">
        <f t="shared" si="13"/>
        <v>2741.84</v>
      </c>
    </row>
    <row r="419" spans="1:8" x14ac:dyDescent="0.25">
      <c r="A419" s="4">
        <v>44308</v>
      </c>
      <c r="B419" t="s">
        <v>12</v>
      </c>
      <c r="C419" t="s">
        <v>50</v>
      </c>
      <c r="D419" s="7">
        <v>5342</v>
      </c>
      <c r="E419" s="2">
        <f t="shared" si="12"/>
        <v>107.46409958816922</v>
      </c>
      <c r="F419">
        <v>574073.22</v>
      </c>
      <c r="G419" s="2">
        <v>-218.32</v>
      </c>
      <c r="H419" s="2">
        <f t="shared" si="13"/>
        <v>574291.53999999992</v>
      </c>
    </row>
    <row r="420" spans="1:8" x14ac:dyDescent="0.25">
      <c r="A420" s="4">
        <v>44308</v>
      </c>
      <c r="B420" t="s">
        <v>12</v>
      </c>
      <c r="C420" t="s">
        <v>51</v>
      </c>
      <c r="D420" s="7">
        <v>37</v>
      </c>
      <c r="E420" s="2">
        <f t="shared" si="12"/>
        <v>109.69513513513513</v>
      </c>
      <c r="F420">
        <v>4058.72</v>
      </c>
      <c r="G420" s="2">
        <v>-1.54</v>
      </c>
      <c r="H420" s="2">
        <f t="shared" si="13"/>
        <v>4060.2599999999998</v>
      </c>
    </row>
    <row r="421" spans="1:8" x14ac:dyDescent="0.25">
      <c r="A421" s="4">
        <v>44308</v>
      </c>
      <c r="B421" t="s">
        <v>12</v>
      </c>
      <c r="C421" t="s">
        <v>2671</v>
      </c>
      <c r="D421" s="7">
        <v>1684</v>
      </c>
      <c r="E421" s="2">
        <f t="shared" si="12"/>
        <v>201.68062945368172</v>
      </c>
      <c r="F421">
        <v>339630.18</v>
      </c>
      <c r="G421" s="2">
        <v>-129.16</v>
      </c>
      <c r="H421" s="2">
        <f t="shared" si="13"/>
        <v>339759.33999999997</v>
      </c>
    </row>
    <row r="422" spans="1:8" x14ac:dyDescent="0.25">
      <c r="A422" s="4">
        <v>44308</v>
      </c>
      <c r="B422" t="s">
        <v>12</v>
      </c>
      <c r="C422" t="s">
        <v>2672</v>
      </c>
      <c r="D422" s="7">
        <v>632</v>
      </c>
      <c r="E422" s="2">
        <f t="shared" si="12"/>
        <v>92.412943037974685</v>
      </c>
      <c r="F422">
        <v>58404.98</v>
      </c>
      <c r="G422" s="2">
        <v>-22.21</v>
      </c>
      <c r="H422" s="2">
        <f t="shared" si="13"/>
        <v>58427.19</v>
      </c>
    </row>
    <row r="423" spans="1:8" x14ac:dyDescent="0.25">
      <c r="A423" s="4">
        <v>44308</v>
      </c>
      <c r="B423" t="s">
        <v>12</v>
      </c>
      <c r="C423" t="s">
        <v>53</v>
      </c>
      <c r="D423" s="7">
        <v>4323</v>
      </c>
      <c r="E423" s="2">
        <f t="shared" si="12"/>
        <v>96.597899606754567</v>
      </c>
      <c r="F423">
        <v>417592.72</v>
      </c>
      <c r="G423" s="2">
        <v>-158.80000000000001</v>
      </c>
      <c r="H423" s="2">
        <f t="shared" si="13"/>
        <v>417751.51999999996</v>
      </c>
    </row>
    <row r="424" spans="1:8" x14ac:dyDescent="0.25">
      <c r="A424" s="4">
        <v>44308</v>
      </c>
      <c r="B424" t="s">
        <v>12</v>
      </c>
      <c r="C424" t="s">
        <v>54</v>
      </c>
      <c r="D424" s="7">
        <v>3106</v>
      </c>
      <c r="E424" s="2">
        <f t="shared" si="12"/>
        <v>54.306812620734064</v>
      </c>
      <c r="F424">
        <v>168676.96</v>
      </c>
      <c r="G424" s="2">
        <v>-64.14</v>
      </c>
      <c r="H424" s="2">
        <f t="shared" si="13"/>
        <v>168741.1</v>
      </c>
    </row>
    <row r="425" spans="1:8" x14ac:dyDescent="0.25">
      <c r="A425" s="4">
        <v>44308</v>
      </c>
      <c r="B425" t="s">
        <v>12</v>
      </c>
      <c r="C425" t="s">
        <v>55</v>
      </c>
      <c r="D425" s="7">
        <v>691</v>
      </c>
      <c r="E425" s="2">
        <f t="shared" si="12"/>
        <v>101.54790159189581</v>
      </c>
      <c r="F425">
        <v>70169.600000000006</v>
      </c>
      <c r="G425" s="2">
        <v>-26.67</v>
      </c>
      <c r="H425" s="2">
        <f t="shared" si="13"/>
        <v>70196.27</v>
      </c>
    </row>
    <row r="426" spans="1:8" x14ac:dyDescent="0.25">
      <c r="A426" s="4">
        <v>44309</v>
      </c>
      <c r="B426" t="s">
        <v>12</v>
      </c>
      <c r="C426" t="s">
        <v>2670</v>
      </c>
      <c r="D426" s="7">
        <v>166</v>
      </c>
      <c r="E426" s="2">
        <f t="shared" si="12"/>
        <v>83.980421686746993</v>
      </c>
      <c r="F426">
        <v>13940.75</v>
      </c>
      <c r="G426" s="2">
        <v>-5.28</v>
      </c>
      <c r="H426" s="2">
        <f t="shared" si="13"/>
        <v>13946.03</v>
      </c>
    </row>
    <row r="427" spans="1:8" x14ac:dyDescent="0.25">
      <c r="A427" s="4">
        <v>44309</v>
      </c>
      <c r="B427" t="s">
        <v>12</v>
      </c>
      <c r="C427" t="s">
        <v>51</v>
      </c>
      <c r="D427" s="7">
        <v>111</v>
      </c>
      <c r="E427" s="2">
        <f t="shared" si="12"/>
        <v>109.5963963963964</v>
      </c>
      <c r="F427">
        <v>12165.2</v>
      </c>
      <c r="G427" s="2">
        <v>-4.6100000000000003</v>
      </c>
      <c r="H427" s="2">
        <f t="shared" si="13"/>
        <v>12169.810000000001</v>
      </c>
    </row>
    <row r="428" spans="1:8" x14ac:dyDescent="0.25">
      <c r="A428" s="4">
        <v>44309</v>
      </c>
      <c r="B428" t="s">
        <v>12</v>
      </c>
      <c r="C428" t="s">
        <v>2671</v>
      </c>
      <c r="D428" s="7">
        <v>455</v>
      </c>
      <c r="E428" s="2">
        <f t="shared" si="12"/>
        <v>201.48501098901099</v>
      </c>
      <c r="F428">
        <v>91675.68</v>
      </c>
      <c r="G428" s="2">
        <v>-34.880000000000003</v>
      </c>
      <c r="H428" s="2">
        <f t="shared" si="13"/>
        <v>91710.56</v>
      </c>
    </row>
    <row r="429" spans="1:8" x14ac:dyDescent="0.25">
      <c r="A429" s="4">
        <v>44309</v>
      </c>
      <c r="B429" t="s">
        <v>12</v>
      </c>
      <c r="C429" t="s">
        <v>2672</v>
      </c>
      <c r="D429" s="7">
        <v>6728</v>
      </c>
      <c r="E429" s="2">
        <f t="shared" si="12"/>
        <v>92.703170332936992</v>
      </c>
      <c r="F429">
        <v>623706.93000000005</v>
      </c>
      <c r="G429" s="2">
        <v>-237.34</v>
      </c>
      <c r="H429" s="2">
        <f t="shared" si="13"/>
        <v>623944.27</v>
      </c>
    </row>
    <row r="430" spans="1:8" x14ac:dyDescent="0.25">
      <c r="A430" s="4">
        <v>44309</v>
      </c>
      <c r="B430" t="s">
        <v>12</v>
      </c>
      <c r="C430" t="s">
        <v>53</v>
      </c>
      <c r="D430" s="7">
        <v>6006</v>
      </c>
      <c r="E430" s="2">
        <f t="shared" si="12"/>
        <v>96.61999999999999</v>
      </c>
      <c r="F430">
        <v>580299.72</v>
      </c>
      <c r="G430" s="2">
        <v>-220.77</v>
      </c>
      <c r="H430" s="2">
        <f t="shared" si="13"/>
        <v>580520.49</v>
      </c>
    </row>
    <row r="431" spans="1:8" x14ac:dyDescent="0.25">
      <c r="A431" s="4">
        <v>44309</v>
      </c>
      <c r="B431" t="s">
        <v>12</v>
      </c>
      <c r="C431" t="s">
        <v>55</v>
      </c>
      <c r="D431" s="7">
        <v>3104</v>
      </c>
      <c r="E431" s="2">
        <f t="shared" si="12"/>
        <v>101.35668814432989</v>
      </c>
      <c r="F431">
        <v>314611.15999999997</v>
      </c>
      <c r="G431" s="2">
        <v>-119.7</v>
      </c>
      <c r="H431" s="2">
        <f t="shared" si="13"/>
        <v>314730.86</v>
      </c>
    </row>
    <row r="432" spans="1:8" x14ac:dyDescent="0.25">
      <c r="A432" s="4">
        <v>44312</v>
      </c>
      <c r="B432" t="s">
        <v>12</v>
      </c>
      <c r="C432" t="s">
        <v>49</v>
      </c>
      <c r="D432" s="7">
        <v>231</v>
      </c>
      <c r="E432" s="2">
        <f t="shared" si="12"/>
        <v>67.012294372294377</v>
      </c>
      <c r="F432">
        <v>15479.84</v>
      </c>
      <c r="G432" s="2">
        <v>-5.89</v>
      </c>
      <c r="H432" s="2">
        <f t="shared" si="13"/>
        <v>15485.73</v>
      </c>
    </row>
    <row r="433" spans="1:8" x14ac:dyDescent="0.25">
      <c r="A433" s="4">
        <v>44312</v>
      </c>
      <c r="B433" t="s">
        <v>12</v>
      </c>
      <c r="C433" t="s">
        <v>2671</v>
      </c>
      <c r="D433" s="7">
        <v>2251</v>
      </c>
      <c r="E433" s="2">
        <f t="shared" si="12"/>
        <v>203.19740559751222</v>
      </c>
      <c r="F433">
        <v>457397.36</v>
      </c>
      <c r="G433" s="2">
        <v>-174.08</v>
      </c>
      <c r="H433" s="2">
        <f t="shared" si="13"/>
        <v>457571.44</v>
      </c>
    </row>
    <row r="434" spans="1:8" x14ac:dyDescent="0.25">
      <c r="A434" s="4">
        <v>44312</v>
      </c>
      <c r="B434" t="s">
        <v>12</v>
      </c>
      <c r="C434" t="s">
        <v>2672</v>
      </c>
      <c r="D434" s="7">
        <v>6766</v>
      </c>
      <c r="E434" s="2">
        <f t="shared" si="12"/>
        <v>92.404695536506068</v>
      </c>
      <c r="F434">
        <v>625210.17000000004</v>
      </c>
      <c r="G434" s="2">
        <v>-238.01</v>
      </c>
      <c r="H434" s="2">
        <f t="shared" si="13"/>
        <v>625448.18000000005</v>
      </c>
    </row>
    <row r="435" spans="1:8" x14ac:dyDescent="0.25">
      <c r="A435" s="4">
        <v>44312</v>
      </c>
      <c r="B435" t="s">
        <v>12</v>
      </c>
      <c r="C435" t="s">
        <v>53</v>
      </c>
      <c r="D435" s="7">
        <v>1199</v>
      </c>
      <c r="E435" s="2">
        <f t="shared" si="12"/>
        <v>96.547664720600494</v>
      </c>
      <c r="F435">
        <v>115760.65</v>
      </c>
      <c r="G435" s="2">
        <v>-44.04</v>
      </c>
      <c r="H435" s="2">
        <f t="shared" si="13"/>
        <v>115804.68999999999</v>
      </c>
    </row>
    <row r="436" spans="1:8" x14ac:dyDescent="0.25">
      <c r="A436" s="4">
        <v>44313</v>
      </c>
      <c r="B436" t="s">
        <v>12</v>
      </c>
      <c r="C436" t="s">
        <v>49</v>
      </c>
      <c r="D436" s="7">
        <v>86</v>
      </c>
      <c r="E436" s="2">
        <f t="shared" si="12"/>
        <v>67.559534883720929</v>
      </c>
      <c r="F436">
        <v>5810.12</v>
      </c>
      <c r="G436" s="2">
        <v>-2.21</v>
      </c>
      <c r="H436" s="2">
        <f t="shared" si="13"/>
        <v>5812.33</v>
      </c>
    </row>
    <row r="437" spans="1:8" x14ac:dyDescent="0.25">
      <c r="A437" s="4">
        <v>44313</v>
      </c>
      <c r="B437" t="s">
        <v>12</v>
      </c>
      <c r="C437" t="s">
        <v>2671</v>
      </c>
      <c r="D437" s="7">
        <v>2399</v>
      </c>
      <c r="E437" s="2">
        <f t="shared" si="12"/>
        <v>202.94603167986662</v>
      </c>
      <c r="F437">
        <v>486867.53</v>
      </c>
      <c r="G437" s="2">
        <v>-185.5</v>
      </c>
      <c r="H437" s="2">
        <f t="shared" si="13"/>
        <v>487053.03</v>
      </c>
    </row>
    <row r="438" spans="1:8" x14ac:dyDescent="0.25">
      <c r="A438" s="4">
        <v>44313</v>
      </c>
      <c r="B438" t="s">
        <v>12</v>
      </c>
      <c r="C438" t="s">
        <v>2672</v>
      </c>
      <c r="D438" s="7">
        <v>696</v>
      </c>
      <c r="E438" s="2">
        <f t="shared" si="12"/>
        <v>93.155244252873572</v>
      </c>
      <c r="F438">
        <v>64836.05</v>
      </c>
      <c r="G438" s="2">
        <v>-24.7</v>
      </c>
      <c r="H438" s="2">
        <f t="shared" si="13"/>
        <v>64860.75</v>
      </c>
    </row>
    <row r="439" spans="1:8" x14ac:dyDescent="0.25">
      <c r="A439" s="4">
        <v>44313</v>
      </c>
      <c r="B439" t="s">
        <v>12</v>
      </c>
      <c r="C439" t="s">
        <v>53</v>
      </c>
      <c r="D439" s="7">
        <v>1509</v>
      </c>
      <c r="E439" s="2">
        <f t="shared" si="12"/>
        <v>96.581133200795222</v>
      </c>
      <c r="F439">
        <v>145740.93</v>
      </c>
      <c r="G439" s="2">
        <v>-55.52</v>
      </c>
      <c r="H439" s="2">
        <f t="shared" si="13"/>
        <v>145796.44999999998</v>
      </c>
    </row>
    <row r="440" spans="1:8" x14ac:dyDescent="0.25">
      <c r="A440" s="4">
        <v>44313</v>
      </c>
      <c r="B440" t="s">
        <v>12</v>
      </c>
      <c r="C440" t="s">
        <v>55</v>
      </c>
      <c r="D440" s="7">
        <v>642</v>
      </c>
      <c r="E440" s="2">
        <f t="shared" si="12"/>
        <v>101.98619937694704</v>
      </c>
      <c r="F440">
        <v>65475.14</v>
      </c>
      <c r="G440" s="2">
        <v>-24.94</v>
      </c>
      <c r="H440" s="2">
        <f t="shared" si="13"/>
        <v>65500.08</v>
      </c>
    </row>
    <row r="441" spans="1:8" x14ac:dyDescent="0.25">
      <c r="A441" s="4">
        <v>44314</v>
      </c>
      <c r="B441" t="s">
        <v>12</v>
      </c>
      <c r="C441" t="s">
        <v>48</v>
      </c>
      <c r="D441" s="7">
        <v>54</v>
      </c>
      <c r="E441" s="2">
        <f t="shared" si="12"/>
        <v>109.83648148148148</v>
      </c>
      <c r="F441">
        <v>5931.17</v>
      </c>
      <c r="G441" s="2">
        <v>-2.2400000000000002</v>
      </c>
      <c r="H441" s="2">
        <f t="shared" si="13"/>
        <v>5933.41</v>
      </c>
    </row>
    <row r="442" spans="1:8" x14ac:dyDescent="0.25">
      <c r="A442" s="4">
        <v>44314</v>
      </c>
      <c r="B442" t="s">
        <v>12</v>
      </c>
      <c r="C442" t="s">
        <v>49</v>
      </c>
      <c r="D442" s="7">
        <v>215</v>
      </c>
      <c r="E442" s="2">
        <f t="shared" si="12"/>
        <v>67.837860465116279</v>
      </c>
      <c r="F442">
        <v>14585.14</v>
      </c>
      <c r="G442" s="2">
        <v>-5.53</v>
      </c>
      <c r="H442" s="2">
        <f t="shared" si="13"/>
        <v>14590.67</v>
      </c>
    </row>
    <row r="443" spans="1:8" x14ac:dyDescent="0.25">
      <c r="A443" s="4">
        <v>44314</v>
      </c>
      <c r="B443" t="s">
        <v>12</v>
      </c>
      <c r="C443" t="s">
        <v>51</v>
      </c>
      <c r="D443" s="7">
        <v>4</v>
      </c>
      <c r="E443" s="2">
        <f t="shared" si="12"/>
        <v>110.0575</v>
      </c>
      <c r="F443">
        <v>440.23</v>
      </c>
      <c r="G443" s="2">
        <v>-0.16</v>
      </c>
      <c r="H443" s="2">
        <f t="shared" si="13"/>
        <v>440.39000000000004</v>
      </c>
    </row>
    <row r="444" spans="1:8" x14ac:dyDescent="0.25">
      <c r="A444" s="4">
        <v>44314</v>
      </c>
      <c r="B444" t="s">
        <v>12</v>
      </c>
      <c r="C444" t="s">
        <v>2671</v>
      </c>
      <c r="D444" s="7">
        <v>1275</v>
      </c>
      <c r="E444" s="2">
        <f t="shared" si="12"/>
        <v>202.44138823529411</v>
      </c>
      <c r="F444">
        <v>258112.77</v>
      </c>
      <c r="G444" s="2">
        <v>-98.27</v>
      </c>
      <c r="H444" s="2">
        <f t="shared" si="13"/>
        <v>258211.03999999998</v>
      </c>
    </row>
    <row r="445" spans="1:8" x14ac:dyDescent="0.25">
      <c r="A445" s="4">
        <v>44314</v>
      </c>
      <c r="B445" t="s">
        <v>12</v>
      </c>
      <c r="C445" t="s">
        <v>2672</v>
      </c>
      <c r="D445" s="7">
        <v>1058</v>
      </c>
      <c r="E445" s="2">
        <f t="shared" si="12"/>
        <v>93.282693761814741</v>
      </c>
      <c r="F445">
        <v>98693.09</v>
      </c>
      <c r="G445" s="2">
        <v>-37.57</v>
      </c>
      <c r="H445" s="2">
        <f t="shared" si="13"/>
        <v>98730.66</v>
      </c>
    </row>
    <row r="446" spans="1:8" x14ac:dyDescent="0.25">
      <c r="A446" s="4">
        <v>44314</v>
      </c>
      <c r="B446" t="s">
        <v>12</v>
      </c>
      <c r="C446" t="s">
        <v>53</v>
      </c>
      <c r="D446" s="7">
        <v>6243</v>
      </c>
      <c r="E446" s="2">
        <f t="shared" si="12"/>
        <v>96.648806663463077</v>
      </c>
      <c r="F446">
        <v>603378.5</v>
      </c>
      <c r="G446" s="2">
        <v>-229.82</v>
      </c>
      <c r="H446" s="2">
        <f t="shared" si="13"/>
        <v>603608.31999999995</v>
      </c>
    </row>
    <row r="447" spans="1:8" x14ac:dyDescent="0.25">
      <c r="A447" s="4">
        <v>44314</v>
      </c>
      <c r="B447" t="s">
        <v>12</v>
      </c>
      <c r="C447" t="s">
        <v>55</v>
      </c>
      <c r="D447" s="7">
        <v>21</v>
      </c>
      <c r="E447" s="2">
        <f t="shared" si="12"/>
        <v>101.57047619047619</v>
      </c>
      <c r="F447">
        <v>2132.98</v>
      </c>
      <c r="G447" s="2">
        <v>-0.8</v>
      </c>
      <c r="H447" s="2">
        <f t="shared" si="13"/>
        <v>2133.7800000000002</v>
      </c>
    </row>
    <row r="448" spans="1:8" x14ac:dyDescent="0.25">
      <c r="A448" s="4">
        <v>44315</v>
      </c>
      <c r="B448" t="s">
        <v>12</v>
      </c>
      <c r="C448" t="s">
        <v>49</v>
      </c>
      <c r="D448" s="7">
        <v>413</v>
      </c>
      <c r="E448" s="2">
        <f t="shared" si="12"/>
        <v>68.030629539951576</v>
      </c>
      <c r="F448">
        <v>28096.65</v>
      </c>
      <c r="G448" s="2">
        <v>-10.78</v>
      </c>
      <c r="H448" s="2">
        <f t="shared" si="13"/>
        <v>28107.43</v>
      </c>
    </row>
    <row r="449" spans="1:8" x14ac:dyDescent="0.25">
      <c r="A449" s="4">
        <v>44315</v>
      </c>
      <c r="B449" t="s">
        <v>12</v>
      </c>
      <c r="C449" t="s">
        <v>51</v>
      </c>
      <c r="D449" s="7">
        <v>10</v>
      </c>
      <c r="E449" s="2">
        <f t="shared" ref="E449:E512" si="14">F449/D449</f>
        <v>110.511</v>
      </c>
      <c r="F449">
        <v>1105.1099999999999</v>
      </c>
      <c r="G449" s="2">
        <v>-0.41</v>
      </c>
      <c r="H449" s="2">
        <f t="shared" si="13"/>
        <v>1105.52</v>
      </c>
    </row>
    <row r="450" spans="1:8" x14ac:dyDescent="0.25">
      <c r="A450" s="4">
        <v>44315</v>
      </c>
      <c r="B450" t="s">
        <v>12</v>
      </c>
      <c r="C450" t="s">
        <v>2671</v>
      </c>
      <c r="D450" s="7">
        <v>613</v>
      </c>
      <c r="E450" s="2">
        <f t="shared" si="14"/>
        <v>203.52660685154976</v>
      </c>
      <c r="F450">
        <v>124761.81</v>
      </c>
      <c r="G450" s="2">
        <v>-47.96</v>
      </c>
      <c r="H450" s="2">
        <f t="shared" ref="H450:H513" si="15">F450-G450</f>
        <v>124809.77</v>
      </c>
    </row>
    <row r="451" spans="1:8" x14ac:dyDescent="0.25">
      <c r="A451" s="4">
        <v>44315</v>
      </c>
      <c r="B451" t="s">
        <v>12</v>
      </c>
      <c r="C451" t="s">
        <v>2672</v>
      </c>
      <c r="D451" s="7">
        <v>155</v>
      </c>
      <c r="E451" s="2">
        <f t="shared" si="14"/>
        <v>93.946903225806452</v>
      </c>
      <c r="F451">
        <v>14561.77</v>
      </c>
      <c r="G451" s="2">
        <v>-5.59</v>
      </c>
      <c r="H451" s="2">
        <f t="shared" si="15"/>
        <v>14567.36</v>
      </c>
    </row>
    <row r="452" spans="1:8" x14ac:dyDescent="0.25">
      <c r="A452" s="4">
        <v>44315</v>
      </c>
      <c r="B452" t="s">
        <v>12</v>
      </c>
      <c r="C452" t="s">
        <v>54</v>
      </c>
      <c r="D452" s="7">
        <v>14</v>
      </c>
      <c r="E452" s="2">
        <f t="shared" si="14"/>
        <v>54.011428571428567</v>
      </c>
      <c r="F452">
        <v>756.16</v>
      </c>
      <c r="G452" s="2">
        <v>-0.28000000000000003</v>
      </c>
      <c r="H452" s="2">
        <f t="shared" si="15"/>
        <v>756.43999999999994</v>
      </c>
    </row>
    <row r="453" spans="1:8" x14ac:dyDescent="0.25">
      <c r="A453" s="4">
        <v>44315</v>
      </c>
      <c r="B453" t="s">
        <v>12</v>
      </c>
      <c r="C453" t="s">
        <v>55</v>
      </c>
      <c r="D453" s="7">
        <v>165</v>
      </c>
      <c r="E453" s="2">
        <f t="shared" si="14"/>
        <v>101.9609696969697</v>
      </c>
      <c r="F453">
        <v>16823.560000000001</v>
      </c>
      <c r="G453" s="2">
        <v>-6.45</v>
      </c>
      <c r="H453" s="2">
        <f t="shared" si="15"/>
        <v>16830.010000000002</v>
      </c>
    </row>
    <row r="454" spans="1:8" x14ac:dyDescent="0.25">
      <c r="A454" s="4">
        <v>44316</v>
      </c>
      <c r="B454" t="s">
        <v>12</v>
      </c>
      <c r="C454" t="s">
        <v>49</v>
      </c>
      <c r="D454" s="7">
        <v>3260</v>
      </c>
      <c r="E454" s="2">
        <f t="shared" si="14"/>
        <v>68.246601226993874</v>
      </c>
      <c r="F454">
        <v>222483.92</v>
      </c>
      <c r="G454" s="2">
        <v>-84.7</v>
      </c>
      <c r="H454" s="2">
        <f t="shared" si="15"/>
        <v>222568.62000000002</v>
      </c>
    </row>
    <row r="455" spans="1:8" x14ac:dyDescent="0.25">
      <c r="A455" s="4">
        <v>44316</v>
      </c>
      <c r="B455" t="s">
        <v>12</v>
      </c>
      <c r="C455" t="s">
        <v>50</v>
      </c>
      <c r="D455" s="7">
        <v>2212</v>
      </c>
      <c r="E455" s="2">
        <f t="shared" si="14"/>
        <v>111.28069168173599</v>
      </c>
      <c r="F455">
        <v>246152.89</v>
      </c>
      <c r="G455" s="2">
        <v>-93.71</v>
      </c>
      <c r="H455" s="2">
        <f t="shared" si="15"/>
        <v>246246.6</v>
      </c>
    </row>
    <row r="456" spans="1:8" x14ac:dyDescent="0.25">
      <c r="A456" s="4">
        <v>44316</v>
      </c>
      <c r="B456" t="s">
        <v>12</v>
      </c>
      <c r="C456" t="s">
        <v>51</v>
      </c>
      <c r="D456" s="7">
        <v>28</v>
      </c>
      <c r="E456" s="2">
        <f t="shared" si="14"/>
        <v>110.11857142857143</v>
      </c>
      <c r="F456">
        <v>3083.32</v>
      </c>
      <c r="G456" s="2">
        <v>-1.17</v>
      </c>
      <c r="H456" s="2">
        <f t="shared" si="15"/>
        <v>3084.4900000000002</v>
      </c>
    </row>
    <row r="457" spans="1:8" x14ac:dyDescent="0.25">
      <c r="A457" s="4">
        <v>44316</v>
      </c>
      <c r="B457" t="s">
        <v>12</v>
      </c>
      <c r="C457" t="s">
        <v>2671</v>
      </c>
      <c r="D457" s="7">
        <v>308</v>
      </c>
      <c r="E457" s="2">
        <f t="shared" si="14"/>
        <v>202.57805194805195</v>
      </c>
      <c r="F457">
        <v>62394.04</v>
      </c>
      <c r="G457" s="2">
        <v>-23.75</v>
      </c>
      <c r="H457" s="2">
        <f t="shared" si="15"/>
        <v>62417.79</v>
      </c>
    </row>
    <row r="458" spans="1:8" x14ac:dyDescent="0.25">
      <c r="A458" s="4">
        <v>44316</v>
      </c>
      <c r="B458" t="s">
        <v>12</v>
      </c>
      <c r="C458" t="s">
        <v>2672</v>
      </c>
      <c r="D458" s="7">
        <v>4346</v>
      </c>
      <c r="E458" s="2">
        <f t="shared" si="14"/>
        <v>94.899399447768062</v>
      </c>
      <c r="F458">
        <v>412432.79</v>
      </c>
      <c r="G458" s="2">
        <v>-157.09</v>
      </c>
      <c r="H458" s="2">
        <f t="shared" si="15"/>
        <v>412589.88</v>
      </c>
    </row>
    <row r="459" spans="1:8" x14ac:dyDescent="0.25">
      <c r="A459" s="4">
        <v>44316</v>
      </c>
      <c r="B459" t="s">
        <v>12</v>
      </c>
      <c r="C459" t="s">
        <v>53</v>
      </c>
      <c r="D459" s="7">
        <v>526</v>
      </c>
      <c r="E459" s="2">
        <f t="shared" si="14"/>
        <v>96.631083650190106</v>
      </c>
      <c r="F459">
        <v>50827.95</v>
      </c>
      <c r="G459" s="2">
        <v>-19.350000000000001</v>
      </c>
      <c r="H459" s="2">
        <f t="shared" si="15"/>
        <v>50847.299999999996</v>
      </c>
    </row>
    <row r="460" spans="1:8" x14ac:dyDescent="0.25">
      <c r="A460" s="4">
        <v>44316</v>
      </c>
      <c r="B460" t="s">
        <v>12</v>
      </c>
      <c r="C460" t="s">
        <v>2675</v>
      </c>
      <c r="D460" s="7">
        <v>275</v>
      </c>
      <c r="E460" s="2">
        <f t="shared" si="14"/>
        <v>98.24</v>
      </c>
      <c r="F460">
        <v>27016</v>
      </c>
      <c r="G460" s="2">
        <v>0</v>
      </c>
      <c r="H460" s="2">
        <f t="shared" si="15"/>
        <v>27016</v>
      </c>
    </row>
    <row r="461" spans="1:8" x14ac:dyDescent="0.25">
      <c r="A461" s="4">
        <v>44316</v>
      </c>
      <c r="B461" t="s">
        <v>12</v>
      </c>
      <c r="C461" t="s">
        <v>2674</v>
      </c>
      <c r="D461" s="7">
        <v>-275</v>
      </c>
      <c r="E461" s="2">
        <f t="shared" si="14"/>
        <v>0</v>
      </c>
      <c r="F461">
        <v>0</v>
      </c>
      <c r="G461" s="2">
        <v>0</v>
      </c>
      <c r="H461" s="2">
        <f t="shared" si="15"/>
        <v>0</v>
      </c>
    </row>
    <row r="462" spans="1:8" x14ac:dyDescent="0.25">
      <c r="A462" s="4">
        <v>44316</v>
      </c>
      <c r="B462" t="s">
        <v>12</v>
      </c>
      <c r="C462" t="s">
        <v>55</v>
      </c>
      <c r="D462" s="7">
        <v>13</v>
      </c>
      <c r="E462" s="2">
        <f t="shared" si="14"/>
        <v>101.83692307692309</v>
      </c>
      <c r="F462">
        <v>1323.88</v>
      </c>
      <c r="G462" s="2">
        <v>-0.49</v>
      </c>
      <c r="H462" s="2">
        <f t="shared" si="15"/>
        <v>1324.3700000000001</v>
      </c>
    </row>
    <row r="463" spans="1:8" x14ac:dyDescent="0.25">
      <c r="A463" s="4">
        <v>44319</v>
      </c>
      <c r="B463" t="s">
        <v>12</v>
      </c>
      <c r="C463" t="s">
        <v>49</v>
      </c>
      <c r="D463" s="7">
        <v>331</v>
      </c>
      <c r="E463" s="2">
        <f t="shared" si="14"/>
        <v>68.30187311178247</v>
      </c>
      <c r="F463">
        <v>22607.919999999998</v>
      </c>
      <c r="G463" s="2">
        <v>-8.59</v>
      </c>
      <c r="H463" s="2">
        <f t="shared" si="15"/>
        <v>22616.51</v>
      </c>
    </row>
    <row r="464" spans="1:8" x14ac:dyDescent="0.25">
      <c r="A464" s="4">
        <v>44319</v>
      </c>
      <c r="B464" t="s">
        <v>12</v>
      </c>
      <c r="C464" t="s">
        <v>50</v>
      </c>
      <c r="D464" s="7">
        <v>7822</v>
      </c>
      <c r="E464" s="2">
        <f t="shared" si="14"/>
        <v>111.41935566351316</v>
      </c>
      <c r="F464">
        <v>871522.2</v>
      </c>
      <c r="G464" s="2">
        <v>-331.63</v>
      </c>
      <c r="H464" s="2">
        <f t="shared" si="15"/>
        <v>871853.83</v>
      </c>
    </row>
    <row r="465" spans="1:8" x14ac:dyDescent="0.25">
      <c r="A465" s="4">
        <v>44319</v>
      </c>
      <c r="B465" t="s">
        <v>12</v>
      </c>
      <c r="C465" t="s">
        <v>51</v>
      </c>
      <c r="D465" s="7">
        <v>11</v>
      </c>
      <c r="E465" s="2">
        <f t="shared" si="14"/>
        <v>110.42272727272729</v>
      </c>
      <c r="F465">
        <v>1214.6500000000001</v>
      </c>
      <c r="G465" s="2">
        <v>-0.46</v>
      </c>
      <c r="H465" s="2">
        <f t="shared" si="15"/>
        <v>1215.1100000000001</v>
      </c>
    </row>
    <row r="466" spans="1:8" x14ac:dyDescent="0.25">
      <c r="A466" s="4">
        <v>44319</v>
      </c>
      <c r="B466" t="s">
        <v>12</v>
      </c>
      <c r="C466" t="s">
        <v>2672</v>
      </c>
      <c r="D466" s="7">
        <v>3776</v>
      </c>
      <c r="E466" s="2">
        <f t="shared" si="14"/>
        <v>94.396525423728818</v>
      </c>
      <c r="F466">
        <v>356441.28</v>
      </c>
      <c r="G466" s="2">
        <v>-135.61000000000001</v>
      </c>
      <c r="H466" s="2">
        <f t="shared" si="15"/>
        <v>356576.89</v>
      </c>
    </row>
    <row r="467" spans="1:8" x14ac:dyDescent="0.25">
      <c r="A467" s="4">
        <v>44319</v>
      </c>
      <c r="B467" t="s">
        <v>12</v>
      </c>
      <c r="C467" t="s">
        <v>53</v>
      </c>
      <c r="D467" s="7">
        <v>3384</v>
      </c>
      <c r="E467" s="2">
        <f t="shared" si="14"/>
        <v>96.679258274231671</v>
      </c>
      <c r="F467">
        <v>327162.61</v>
      </c>
      <c r="G467" s="2">
        <v>-124.46</v>
      </c>
      <c r="H467" s="2">
        <f t="shared" si="15"/>
        <v>327287.07</v>
      </c>
    </row>
    <row r="468" spans="1:8" x14ac:dyDescent="0.25">
      <c r="A468" s="4">
        <v>44319</v>
      </c>
      <c r="B468" t="s">
        <v>12</v>
      </c>
      <c r="C468" t="s">
        <v>55</v>
      </c>
      <c r="D468" s="7">
        <v>71</v>
      </c>
      <c r="E468" s="2">
        <f t="shared" si="14"/>
        <v>101.89521126760565</v>
      </c>
      <c r="F468">
        <v>7234.56</v>
      </c>
      <c r="G468" s="2">
        <v>-2.75</v>
      </c>
      <c r="H468" s="2">
        <f t="shared" si="15"/>
        <v>7237.31</v>
      </c>
    </row>
    <row r="469" spans="1:8" x14ac:dyDescent="0.25">
      <c r="A469" s="4">
        <v>44320</v>
      </c>
      <c r="B469" t="s">
        <v>12</v>
      </c>
      <c r="C469" t="s">
        <v>49</v>
      </c>
      <c r="D469" s="7">
        <v>261</v>
      </c>
      <c r="E469" s="2">
        <f t="shared" si="14"/>
        <v>68.385632183908058</v>
      </c>
      <c r="F469">
        <v>17848.650000000001</v>
      </c>
      <c r="G469" s="2">
        <v>-6.78</v>
      </c>
      <c r="H469" s="2">
        <f t="shared" si="15"/>
        <v>17855.43</v>
      </c>
    </row>
    <row r="470" spans="1:8" x14ac:dyDescent="0.25">
      <c r="A470" s="4">
        <v>44320</v>
      </c>
      <c r="B470" t="s">
        <v>12</v>
      </c>
      <c r="C470" t="s">
        <v>50</v>
      </c>
      <c r="D470" s="7">
        <v>6179</v>
      </c>
      <c r="E470" s="2">
        <f t="shared" si="14"/>
        <v>111.06737983492474</v>
      </c>
      <c r="F470">
        <v>686285.34</v>
      </c>
      <c r="G470" s="2">
        <v>-261.11</v>
      </c>
      <c r="H470" s="2">
        <f t="shared" si="15"/>
        <v>686546.45</v>
      </c>
    </row>
    <row r="471" spans="1:8" x14ac:dyDescent="0.25">
      <c r="A471" s="4">
        <v>44320</v>
      </c>
      <c r="B471" t="s">
        <v>12</v>
      </c>
      <c r="C471" t="s">
        <v>51</v>
      </c>
      <c r="D471" s="7">
        <v>42</v>
      </c>
      <c r="E471" s="2">
        <f t="shared" si="14"/>
        <v>110.40119047619048</v>
      </c>
      <c r="F471">
        <v>4636.8500000000004</v>
      </c>
      <c r="G471" s="2">
        <v>-1.76</v>
      </c>
      <c r="H471" s="2">
        <f t="shared" si="15"/>
        <v>4638.6100000000006</v>
      </c>
    </row>
    <row r="472" spans="1:8" x14ac:dyDescent="0.25">
      <c r="A472" s="4">
        <v>44320</v>
      </c>
      <c r="B472" t="s">
        <v>12</v>
      </c>
      <c r="C472" t="s">
        <v>2671</v>
      </c>
      <c r="D472" s="7">
        <v>2476</v>
      </c>
      <c r="E472" s="2">
        <f t="shared" si="14"/>
        <v>205.20811793214861</v>
      </c>
      <c r="F472">
        <v>508095.3</v>
      </c>
      <c r="G472" s="2">
        <v>-193.27</v>
      </c>
      <c r="H472" s="2">
        <f t="shared" si="15"/>
        <v>508288.57</v>
      </c>
    </row>
    <row r="473" spans="1:8" x14ac:dyDescent="0.25">
      <c r="A473" s="4">
        <v>44320</v>
      </c>
      <c r="B473" t="s">
        <v>12</v>
      </c>
      <c r="C473" t="s">
        <v>2672</v>
      </c>
      <c r="D473" s="7">
        <v>5210</v>
      </c>
      <c r="E473" s="2">
        <f t="shared" si="14"/>
        <v>93.793213051823415</v>
      </c>
      <c r="F473">
        <v>488662.64</v>
      </c>
      <c r="G473" s="2">
        <v>-185.87</v>
      </c>
      <c r="H473" s="2">
        <f t="shared" si="15"/>
        <v>488848.51</v>
      </c>
    </row>
    <row r="474" spans="1:8" x14ac:dyDescent="0.25">
      <c r="A474" s="4">
        <v>44320</v>
      </c>
      <c r="B474" t="s">
        <v>12</v>
      </c>
      <c r="C474" t="s">
        <v>53</v>
      </c>
      <c r="D474" s="7">
        <v>2101</v>
      </c>
      <c r="E474" s="2">
        <f t="shared" si="14"/>
        <v>96.55</v>
      </c>
      <c r="F474">
        <v>202851.55</v>
      </c>
      <c r="G474" s="2">
        <v>-77.150000000000006</v>
      </c>
      <c r="H474" s="2">
        <f t="shared" si="15"/>
        <v>202928.69999999998</v>
      </c>
    </row>
    <row r="475" spans="1:8" x14ac:dyDescent="0.25">
      <c r="A475" s="4">
        <v>44320</v>
      </c>
      <c r="B475" t="s">
        <v>12</v>
      </c>
      <c r="C475" t="s">
        <v>55</v>
      </c>
      <c r="D475" s="7">
        <v>277</v>
      </c>
      <c r="E475" s="2">
        <f t="shared" si="14"/>
        <v>101.53</v>
      </c>
      <c r="F475">
        <v>28123.81</v>
      </c>
      <c r="G475" s="2">
        <v>-10.69</v>
      </c>
      <c r="H475" s="2">
        <f t="shared" si="15"/>
        <v>28134.5</v>
      </c>
    </row>
    <row r="476" spans="1:8" x14ac:dyDescent="0.25">
      <c r="A476" s="4">
        <v>44321</v>
      </c>
      <c r="B476" t="s">
        <v>12</v>
      </c>
      <c r="C476" t="s">
        <v>49</v>
      </c>
      <c r="D476" s="7">
        <v>1505</v>
      </c>
      <c r="E476" s="2">
        <f t="shared" si="14"/>
        <v>68.534624584717605</v>
      </c>
      <c r="F476">
        <v>103144.61</v>
      </c>
      <c r="G476" s="2">
        <v>-39.22</v>
      </c>
      <c r="H476" s="2">
        <f t="shared" si="15"/>
        <v>103183.83</v>
      </c>
    </row>
    <row r="477" spans="1:8" x14ac:dyDescent="0.25">
      <c r="A477" s="4">
        <v>44321</v>
      </c>
      <c r="B477" t="s">
        <v>12</v>
      </c>
      <c r="C477" t="s">
        <v>50</v>
      </c>
      <c r="D477" s="7">
        <v>6627</v>
      </c>
      <c r="E477" s="2">
        <f t="shared" si="14"/>
        <v>110.17290327448318</v>
      </c>
      <c r="F477">
        <v>730115.83</v>
      </c>
      <c r="G477" s="2">
        <v>-277.76</v>
      </c>
      <c r="H477" s="2">
        <f t="shared" si="15"/>
        <v>730393.59</v>
      </c>
    </row>
    <row r="478" spans="1:8" x14ac:dyDescent="0.25">
      <c r="A478" s="4">
        <v>44321</v>
      </c>
      <c r="B478" t="s">
        <v>12</v>
      </c>
      <c r="C478" t="s">
        <v>51</v>
      </c>
      <c r="D478" s="7">
        <v>6</v>
      </c>
      <c r="E478" s="2">
        <f t="shared" si="14"/>
        <v>110.43</v>
      </c>
      <c r="F478">
        <v>662.58</v>
      </c>
      <c r="G478" s="2">
        <v>-0.24</v>
      </c>
      <c r="H478" s="2">
        <f t="shared" si="15"/>
        <v>662.82</v>
      </c>
    </row>
    <row r="479" spans="1:8" x14ac:dyDescent="0.25">
      <c r="A479" s="4">
        <v>44321</v>
      </c>
      <c r="B479" t="s">
        <v>12</v>
      </c>
      <c r="C479" t="s">
        <v>2671</v>
      </c>
      <c r="D479" s="7">
        <v>2489</v>
      </c>
      <c r="E479" s="2">
        <f t="shared" si="14"/>
        <v>204.69537163519487</v>
      </c>
      <c r="F479">
        <v>509486.78</v>
      </c>
      <c r="G479" s="2">
        <v>-193.77</v>
      </c>
      <c r="H479" s="2">
        <f t="shared" si="15"/>
        <v>509680.55000000005</v>
      </c>
    </row>
    <row r="480" spans="1:8" x14ac:dyDescent="0.25">
      <c r="A480" s="4">
        <v>44321</v>
      </c>
      <c r="B480" t="s">
        <v>12</v>
      </c>
      <c r="C480" t="s">
        <v>2672</v>
      </c>
      <c r="D480" s="7">
        <v>7853</v>
      </c>
      <c r="E480" s="2">
        <f t="shared" si="14"/>
        <v>92.389742773462373</v>
      </c>
      <c r="F480">
        <v>725536.65</v>
      </c>
      <c r="G480" s="2">
        <v>-275.95</v>
      </c>
      <c r="H480" s="2">
        <f t="shared" si="15"/>
        <v>725812.6</v>
      </c>
    </row>
    <row r="481" spans="1:8" x14ac:dyDescent="0.25">
      <c r="A481" s="4">
        <v>44321</v>
      </c>
      <c r="B481" t="s">
        <v>12</v>
      </c>
      <c r="C481" t="s">
        <v>53</v>
      </c>
      <c r="D481" s="7">
        <v>840</v>
      </c>
      <c r="E481" s="2">
        <f t="shared" si="14"/>
        <v>96.274595238095245</v>
      </c>
      <c r="F481">
        <v>80870.66</v>
      </c>
      <c r="G481" s="2">
        <v>-30.75</v>
      </c>
      <c r="H481" s="2">
        <f t="shared" si="15"/>
        <v>80901.41</v>
      </c>
    </row>
    <row r="482" spans="1:8" x14ac:dyDescent="0.25">
      <c r="A482" s="4">
        <v>44321</v>
      </c>
      <c r="B482" t="s">
        <v>12</v>
      </c>
      <c r="C482" t="s">
        <v>54</v>
      </c>
      <c r="D482" s="7">
        <v>85</v>
      </c>
      <c r="E482" s="2">
        <f t="shared" si="14"/>
        <v>54.35</v>
      </c>
      <c r="F482">
        <v>4619.75</v>
      </c>
      <c r="G482" s="2">
        <v>-1.76</v>
      </c>
      <c r="H482" s="2">
        <f t="shared" si="15"/>
        <v>4621.51</v>
      </c>
    </row>
    <row r="483" spans="1:8" x14ac:dyDescent="0.25">
      <c r="A483" s="4">
        <v>44321</v>
      </c>
      <c r="B483" t="s">
        <v>12</v>
      </c>
      <c r="C483" t="s">
        <v>55</v>
      </c>
      <c r="D483" s="7">
        <v>98</v>
      </c>
      <c r="E483" s="2">
        <f t="shared" si="14"/>
        <v>101.59938775510204</v>
      </c>
      <c r="F483">
        <v>9956.74</v>
      </c>
      <c r="G483" s="2">
        <v>-3.77</v>
      </c>
      <c r="H483" s="2">
        <f t="shared" si="15"/>
        <v>9960.51</v>
      </c>
    </row>
    <row r="484" spans="1:8" x14ac:dyDescent="0.25">
      <c r="A484" s="4">
        <v>44322</v>
      </c>
      <c r="B484" t="s">
        <v>12</v>
      </c>
      <c r="C484" t="s">
        <v>2676</v>
      </c>
      <c r="D484" s="7">
        <v>38571</v>
      </c>
      <c r="E484" s="2">
        <f t="shared" si="14"/>
        <v>0</v>
      </c>
      <c r="F484">
        <v>0</v>
      </c>
      <c r="G484" s="2">
        <v>0</v>
      </c>
      <c r="H484" s="2">
        <f t="shared" si="15"/>
        <v>0</v>
      </c>
    </row>
    <row r="485" spans="1:8" x14ac:dyDescent="0.25">
      <c r="A485" s="4">
        <v>44322</v>
      </c>
      <c r="B485" t="s">
        <v>12</v>
      </c>
      <c r="C485" t="s">
        <v>49</v>
      </c>
      <c r="D485" s="7">
        <v>745</v>
      </c>
      <c r="E485" s="2">
        <f t="shared" si="14"/>
        <v>68.611342281879189</v>
      </c>
      <c r="F485">
        <v>51115.45</v>
      </c>
      <c r="G485" s="2">
        <v>-19.440000000000001</v>
      </c>
      <c r="H485" s="2">
        <f t="shared" si="15"/>
        <v>51134.89</v>
      </c>
    </row>
    <row r="486" spans="1:8" x14ac:dyDescent="0.25">
      <c r="A486" s="4">
        <v>44322</v>
      </c>
      <c r="B486" t="s">
        <v>12</v>
      </c>
      <c r="C486" t="s">
        <v>2671</v>
      </c>
      <c r="D486" s="7">
        <v>2483</v>
      </c>
      <c r="E486" s="2">
        <f t="shared" si="14"/>
        <v>203.94973419250906</v>
      </c>
      <c r="F486">
        <v>506407.19</v>
      </c>
      <c r="G486" s="2">
        <v>-192.69</v>
      </c>
      <c r="H486" s="2">
        <f t="shared" si="15"/>
        <v>506599.88</v>
      </c>
    </row>
    <row r="487" spans="1:8" x14ac:dyDescent="0.25">
      <c r="A487" s="4">
        <v>44322</v>
      </c>
      <c r="B487" t="s">
        <v>12</v>
      </c>
      <c r="C487" t="s">
        <v>2672</v>
      </c>
      <c r="D487" s="7">
        <v>8059</v>
      </c>
      <c r="E487" s="2">
        <f t="shared" si="14"/>
        <v>91.472059808909293</v>
      </c>
      <c r="F487">
        <v>737173.33</v>
      </c>
      <c r="G487" s="2">
        <v>-280.54000000000002</v>
      </c>
      <c r="H487" s="2">
        <f t="shared" si="15"/>
        <v>737453.87</v>
      </c>
    </row>
    <row r="488" spans="1:8" x14ac:dyDescent="0.25">
      <c r="A488" s="4">
        <v>44322</v>
      </c>
      <c r="B488" t="s">
        <v>12</v>
      </c>
      <c r="C488" t="s">
        <v>53</v>
      </c>
      <c r="D488" s="7">
        <v>1279</v>
      </c>
      <c r="E488" s="2">
        <f t="shared" si="14"/>
        <v>96.428780297107124</v>
      </c>
      <c r="F488">
        <v>123332.41</v>
      </c>
      <c r="G488" s="2">
        <v>-46.92</v>
      </c>
      <c r="H488" s="2">
        <f t="shared" si="15"/>
        <v>123379.33</v>
      </c>
    </row>
    <row r="489" spans="1:8" x14ac:dyDescent="0.25">
      <c r="A489" s="4">
        <v>44322</v>
      </c>
      <c r="B489" t="s">
        <v>12</v>
      </c>
      <c r="C489" t="s">
        <v>54</v>
      </c>
      <c r="D489" s="7">
        <v>587</v>
      </c>
      <c r="E489" s="2">
        <f t="shared" si="14"/>
        <v>54.152436115843273</v>
      </c>
      <c r="F489">
        <v>31787.48</v>
      </c>
      <c r="G489" s="2">
        <v>-12.08</v>
      </c>
      <c r="H489" s="2">
        <f t="shared" si="15"/>
        <v>31799.56</v>
      </c>
    </row>
    <row r="490" spans="1:8" x14ac:dyDescent="0.25">
      <c r="A490" s="4">
        <v>44322</v>
      </c>
      <c r="B490" t="s">
        <v>12</v>
      </c>
      <c r="C490" t="s">
        <v>55</v>
      </c>
      <c r="D490" s="7">
        <v>301</v>
      </c>
      <c r="E490" s="2">
        <f t="shared" si="14"/>
        <v>101.53</v>
      </c>
      <c r="F490">
        <v>30560.53</v>
      </c>
      <c r="G490" s="2">
        <v>-11.62</v>
      </c>
      <c r="H490" s="2">
        <f t="shared" si="15"/>
        <v>30572.149999999998</v>
      </c>
    </row>
    <row r="491" spans="1:8" x14ac:dyDescent="0.25">
      <c r="A491" s="4">
        <v>44323</v>
      </c>
      <c r="B491" t="s">
        <v>12</v>
      </c>
      <c r="C491" t="s">
        <v>47</v>
      </c>
      <c r="D491" s="7">
        <v>128</v>
      </c>
      <c r="E491" s="2">
        <f t="shared" si="14"/>
        <v>88.75</v>
      </c>
      <c r="F491">
        <v>11360</v>
      </c>
      <c r="G491" s="2">
        <v>-4.3099999999999996</v>
      </c>
      <c r="H491" s="2">
        <f t="shared" si="15"/>
        <v>11364.31</v>
      </c>
    </row>
    <row r="492" spans="1:8" x14ac:dyDescent="0.25">
      <c r="A492" s="4">
        <v>44323</v>
      </c>
      <c r="B492" t="s">
        <v>12</v>
      </c>
      <c r="C492" t="s">
        <v>2670</v>
      </c>
      <c r="D492" s="7">
        <v>525</v>
      </c>
      <c r="E492" s="2">
        <f t="shared" si="14"/>
        <v>84.361447619047624</v>
      </c>
      <c r="F492">
        <v>44289.760000000002</v>
      </c>
      <c r="G492" s="2">
        <v>-16.84</v>
      </c>
      <c r="H492" s="2">
        <f t="shared" si="15"/>
        <v>44306.6</v>
      </c>
    </row>
    <row r="493" spans="1:8" x14ac:dyDescent="0.25">
      <c r="A493" s="4">
        <v>44323</v>
      </c>
      <c r="B493" t="s">
        <v>12</v>
      </c>
      <c r="C493" t="s">
        <v>49</v>
      </c>
      <c r="D493" s="7">
        <v>372</v>
      </c>
      <c r="E493" s="2">
        <f t="shared" si="14"/>
        <v>68.739220430107537</v>
      </c>
      <c r="F493">
        <v>25570.99</v>
      </c>
      <c r="G493" s="2">
        <v>-9.7200000000000006</v>
      </c>
      <c r="H493" s="2">
        <f t="shared" si="15"/>
        <v>25580.710000000003</v>
      </c>
    </row>
    <row r="494" spans="1:8" x14ac:dyDescent="0.25">
      <c r="A494" s="4">
        <v>44323</v>
      </c>
      <c r="B494" t="s">
        <v>12</v>
      </c>
      <c r="C494" t="s">
        <v>50</v>
      </c>
      <c r="D494" s="7">
        <v>5600</v>
      </c>
      <c r="E494" s="2">
        <f t="shared" si="14"/>
        <v>110.87151785714286</v>
      </c>
      <c r="F494">
        <v>620880.5</v>
      </c>
      <c r="G494" s="2">
        <v>-236.21</v>
      </c>
      <c r="H494" s="2">
        <f t="shared" si="15"/>
        <v>621116.71</v>
      </c>
    </row>
    <row r="495" spans="1:8" x14ac:dyDescent="0.25">
      <c r="A495" s="4">
        <v>44323</v>
      </c>
      <c r="B495" t="s">
        <v>12</v>
      </c>
      <c r="C495" t="s">
        <v>51</v>
      </c>
      <c r="D495" s="7">
        <v>233</v>
      </c>
      <c r="E495" s="2">
        <f t="shared" si="14"/>
        <v>110.22</v>
      </c>
      <c r="F495">
        <v>25681.26</v>
      </c>
      <c r="G495" s="2">
        <v>-9.76</v>
      </c>
      <c r="H495" s="2">
        <f t="shared" si="15"/>
        <v>25691.019999999997</v>
      </c>
    </row>
    <row r="496" spans="1:8" x14ac:dyDescent="0.25">
      <c r="A496" s="4">
        <v>44323</v>
      </c>
      <c r="B496" t="s">
        <v>12</v>
      </c>
      <c r="C496" t="s">
        <v>2671</v>
      </c>
      <c r="D496" s="7">
        <v>70</v>
      </c>
      <c r="E496" s="2">
        <f t="shared" si="14"/>
        <v>204.23514285714285</v>
      </c>
      <c r="F496">
        <v>14296.46</v>
      </c>
      <c r="G496" s="2">
        <v>-5.44</v>
      </c>
      <c r="H496" s="2">
        <f t="shared" si="15"/>
        <v>14301.9</v>
      </c>
    </row>
    <row r="497" spans="1:8" x14ac:dyDescent="0.25">
      <c r="A497" s="4">
        <v>44323</v>
      </c>
      <c r="B497" t="s">
        <v>12</v>
      </c>
      <c r="C497" t="s">
        <v>2672</v>
      </c>
      <c r="D497" s="7">
        <v>2487</v>
      </c>
      <c r="E497" s="2">
        <f t="shared" si="14"/>
        <v>90.395548854041024</v>
      </c>
      <c r="F497">
        <v>224813.73</v>
      </c>
      <c r="G497" s="2">
        <v>-85.52</v>
      </c>
      <c r="H497" s="2">
        <f t="shared" si="15"/>
        <v>224899.25</v>
      </c>
    </row>
    <row r="498" spans="1:8" x14ac:dyDescent="0.25">
      <c r="A498" s="4">
        <v>44323</v>
      </c>
      <c r="B498" t="s">
        <v>12</v>
      </c>
      <c r="C498" t="s">
        <v>53</v>
      </c>
      <c r="D498" s="7">
        <v>6629</v>
      </c>
      <c r="E498" s="2">
        <f t="shared" si="14"/>
        <v>96.255494041333534</v>
      </c>
      <c r="F498">
        <v>638077.67000000004</v>
      </c>
      <c r="G498" s="2">
        <v>-242.83</v>
      </c>
      <c r="H498" s="2">
        <f t="shared" si="15"/>
        <v>638320.5</v>
      </c>
    </row>
    <row r="499" spans="1:8" x14ac:dyDescent="0.25">
      <c r="A499" s="4">
        <v>44323</v>
      </c>
      <c r="B499" t="s">
        <v>12</v>
      </c>
      <c r="C499" t="s">
        <v>55</v>
      </c>
      <c r="D499" s="7">
        <v>433</v>
      </c>
      <c r="E499" s="2">
        <f t="shared" si="14"/>
        <v>100.8635103926097</v>
      </c>
      <c r="F499">
        <v>43673.9</v>
      </c>
      <c r="G499" s="2">
        <v>-16.61</v>
      </c>
      <c r="H499" s="2">
        <f t="shared" si="15"/>
        <v>43690.51</v>
      </c>
    </row>
    <row r="500" spans="1:8" x14ac:dyDescent="0.25">
      <c r="A500" s="4">
        <v>44326</v>
      </c>
      <c r="B500" t="s">
        <v>12</v>
      </c>
      <c r="C500" t="s">
        <v>2677</v>
      </c>
      <c r="D500" s="7">
        <v>122</v>
      </c>
      <c r="E500" s="2">
        <f t="shared" si="14"/>
        <v>98.240000000000009</v>
      </c>
      <c r="F500">
        <v>11985.28</v>
      </c>
      <c r="G500" s="2">
        <v>0</v>
      </c>
      <c r="H500" s="2">
        <f t="shared" si="15"/>
        <v>11985.28</v>
      </c>
    </row>
    <row r="501" spans="1:8" x14ac:dyDescent="0.25">
      <c r="A501" s="4">
        <v>44326</v>
      </c>
      <c r="B501" t="s">
        <v>12</v>
      </c>
      <c r="C501" t="s">
        <v>47</v>
      </c>
      <c r="D501" s="7">
        <v>136</v>
      </c>
      <c r="E501" s="2">
        <f t="shared" si="14"/>
        <v>88.25</v>
      </c>
      <c r="F501">
        <v>12002</v>
      </c>
      <c r="G501" s="2">
        <v>-4.57</v>
      </c>
      <c r="H501" s="2">
        <f t="shared" si="15"/>
        <v>12006.57</v>
      </c>
    </row>
    <row r="502" spans="1:8" x14ac:dyDescent="0.25">
      <c r="A502" s="4">
        <v>44326</v>
      </c>
      <c r="B502" t="s">
        <v>12</v>
      </c>
      <c r="C502" t="s">
        <v>2670</v>
      </c>
      <c r="D502" s="7">
        <v>2449</v>
      </c>
      <c r="E502" s="2">
        <f t="shared" si="14"/>
        <v>84.718954675377702</v>
      </c>
      <c r="F502">
        <v>207476.72</v>
      </c>
      <c r="G502" s="2">
        <v>-78.959999999999994</v>
      </c>
      <c r="H502" s="2">
        <f t="shared" si="15"/>
        <v>207555.68</v>
      </c>
    </row>
    <row r="503" spans="1:8" x14ac:dyDescent="0.25">
      <c r="A503" s="4">
        <v>44326</v>
      </c>
      <c r="B503" t="s">
        <v>12</v>
      </c>
      <c r="C503" t="s">
        <v>49</v>
      </c>
      <c r="D503" s="7">
        <v>601</v>
      </c>
      <c r="E503" s="2">
        <f t="shared" si="14"/>
        <v>68.525274542429287</v>
      </c>
      <c r="F503">
        <v>41183.69</v>
      </c>
      <c r="G503" s="2">
        <v>-15.66</v>
      </c>
      <c r="H503" s="2">
        <f t="shared" si="15"/>
        <v>41199.350000000006</v>
      </c>
    </row>
    <row r="504" spans="1:8" x14ac:dyDescent="0.25">
      <c r="A504" s="4">
        <v>44326</v>
      </c>
      <c r="B504" t="s">
        <v>12</v>
      </c>
      <c r="C504" t="s">
        <v>50</v>
      </c>
      <c r="D504" s="7">
        <v>2853</v>
      </c>
      <c r="E504" s="2">
        <f t="shared" si="14"/>
        <v>110.71999999999998</v>
      </c>
      <c r="F504">
        <v>315884.15999999997</v>
      </c>
      <c r="G504" s="2">
        <v>-120.22</v>
      </c>
      <c r="H504" s="2">
        <f t="shared" si="15"/>
        <v>316004.37999999995</v>
      </c>
    </row>
    <row r="505" spans="1:8" x14ac:dyDescent="0.25">
      <c r="A505" s="4">
        <v>44326</v>
      </c>
      <c r="B505" t="s">
        <v>12</v>
      </c>
      <c r="C505" t="s">
        <v>2671</v>
      </c>
      <c r="D505" s="7">
        <v>2596</v>
      </c>
      <c r="E505" s="2">
        <f t="shared" si="14"/>
        <v>204.43700308166407</v>
      </c>
      <c r="F505">
        <v>530718.46</v>
      </c>
      <c r="G505" s="2">
        <v>-202.05</v>
      </c>
      <c r="H505" s="2">
        <f t="shared" si="15"/>
        <v>530920.51</v>
      </c>
    </row>
    <row r="506" spans="1:8" x14ac:dyDescent="0.25">
      <c r="A506" s="4">
        <v>44326</v>
      </c>
      <c r="B506" t="s">
        <v>12</v>
      </c>
      <c r="C506" t="s">
        <v>2672</v>
      </c>
      <c r="D506" s="7">
        <v>992</v>
      </c>
      <c r="E506" s="2">
        <f t="shared" si="14"/>
        <v>90.255463709677414</v>
      </c>
      <c r="F506">
        <v>89533.42</v>
      </c>
      <c r="G506" s="2">
        <v>-34.07</v>
      </c>
      <c r="H506" s="2">
        <f t="shared" si="15"/>
        <v>89567.49</v>
      </c>
    </row>
    <row r="507" spans="1:8" x14ac:dyDescent="0.25">
      <c r="A507" s="4">
        <v>44326</v>
      </c>
      <c r="B507" t="s">
        <v>12</v>
      </c>
      <c r="C507" t="s">
        <v>53</v>
      </c>
      <c r="D507" s="7">
        <v>116</v>
      </c>
      <c r="E507" s="2">
        <f t="shared" si="14"/>
        <v>96.049137931034494</v>
      </c>
      <c r="F507">
        <v>11141.7</v>
      </c>
      <c r="G507" s="2">
        <v>-4.2300000000000004</v>
      </c>
      <c r="H507" s="2">
        <f t="shared" si="15"/>
        <v>11145.93</v>
      </c>
    </row>
    <row r="508" spans="1:8" x14ac:dyDescent="0.25">
      <c r="A508" s="4">
        <v>44327</v>
      </c>
      <c r="B508" t="s">
        <v>12</v>
      </c>
      <c r="C508" t="s">
        <v>47</v>
      </c>
      <c r="D508" s="7">
        <v>767</v>
      </c>
      <c r="E508" s="2">
        <f t="shared" si="14"/>
        <v>87.189504563233385</v>
      </c>
      <c r="F508">
        <v>66874.350000000006</v>
      </c>
      <c r="G508" s="2">
        <v>-25.47</v>
      </c>
      <c r="H508" s="2">
        <f t="shared" si="15"/>
        <v>66899.820000000007</v>
      </c>
    </row>
    <row r="509" spans="1:8" x14ac:dyDescent="0.25">
      <c r="A509" s="4">
        <v>44327</v>
      </c>
      <c r="B509" t="s">
        <v>12</v>
      </c>
      <c r="C509" t="s">
        <v>49</v>
      </c>
      <c r="D509" s="7">
        <v>26</v>
      </c>
      <c r="E509" s="2">
        <f t="shared" si="14"/>
        <v>68.600769230769231</v>
      </c>
      <c r="F509">
        <v>1783.62</v>
      </c>
      <c r="G509" s="2">
        <v>-0.67</v>
      </c>
      <c r="H509" s="2">
        <f t="shared" si="15"/>
        <v>1784.29</v>
      </c>
    </row>
    <row r="510" spans="1:8" x14ac:dyDescent="0.25">
      <c r="A510" s="4">
        <v>44327</v>
      </c>
      <c r="B510" t="s">
        <v>12</v>
      </c>
      <c r="C510" t="s">
        <v>50</v>
      </c>
      <c r="D510" s="7">
        <v>1563</v>
      </c>
      <c r="E510" s="2">
        <f t="shared" si="14"/>
        <v>109.19730646193219</v>
      </c>
      <c r="F510">
        <v>170675.39</v>
      </c>
      <c r="G510" s="2">
        <v>-65.010000000000005</v>
      </c>
      <c r="H510" s="2">
        <f t="shared" si="15"/>
        <v>170740.40000000002</v>
      </c>
    </row>
    <row r="511" spans="1:8" x14ac:dyDescent="0.25">
      <c r="A511" s="4">
        <v>44327</v>
      </c>
      <c r="B511" t="s">
        <v>12</v>
      </c>
      <c r="C511" t="s">
        <v>2671</v>
      </c>
      <c r="D511" s="7">
        <v>2727</v>
      </c>
      <c r="E511" s="2">
        <f t="shared" si="14"/>
        <v>200.17741107444078</v>
      </c>
      <c r="F511">
        <v>545883.80000000005</v>
      </c>
      <c r="G511" s="2">
        <v>-207.97</v>
      </c>
      <c r="H511" s="2">
        <f t="shared" si="15"/>
        <v>546091.77</v>
      </c>
    </row>
    <row r="512" spans="1:8" x14ac:dyDescent="0.25">
      <c r="A512" s="4">
        <v>44327</v>
      </c>
      <c r="B512" t="s">
        <v>12</v>
      </c>
      <c r="C512" t="s">
        <v>53</v>
      </c>
      <c r="D512" s="7">
        <v>4</v>
      </c>
      <c r="E512" s="2">
        <f t="shared" si="14"/>
        <v>95.192499999999995</v>
      </c>
      <c r="F512">
        <v>380.77</v>
      </c>
      <c r="G512" s="2">
        <v>-0.13</v>
      </c>
      <c r="H512" s="2">
        <f t="shared" si="15"/>
        <v>380.9</v>
      </c>
    </row>
    <row r="513" spans="1:8" x14ac:dyDescent="0.25">
      <c r="A513" s="4">
        <v>44327</v>
      </c>
      <c r="B513" t="s">
        <v>12</v>
      </c>
      <c r="C513" t="s">
        <v>55</v>
      </c>
      <c r="D513" s="7">
        <v>539</v>
      </c>
      <c r="E513" s="2">
        <f t="shared" ref="E513:E576" si="16">F513/D513</f>
        <v>99.534972170686459</v>
      </c>
      <c r="F513">
        <v>53649.35</v>
      </c>
      <c r="G513" s="2">
        <v>-20.420000000000002</v>
      </c>
      <c r="H513" s="2">
        <f t="shared" si="15"/>
        <v>53669.77</v>
      </c>
    </row>
    <row r="514" spans="1:8" x14ac:dyDescent="0.25">
      <c r="A514" s="4">
        <v>44328</v>
      </c>
      <c r="B514" t="s">
        <v>12</v>
      </c>
      <c r="C514" t="s">
        <v>2670</v>
      </c>
      <c r="D514" s="7">
        <v>92</v>
      </c>
      <c r="E514" s="2">
        <f t="shared" si="16"/>
        <v>84.138913043478254</v>
      </c>
      <c r="F514">
        <v>7740.78</v>
      </c>
      <c r="G514" s="2">
        <v>-2.93</v>
      </c>
      <c r="H514" s="2">
        <f t="shared" ref="H514:H577" si="17">F514-G514</f>
        <v>7743.71</v>
      </c>
    </row>
    <row r="515" spans="1:8" x14ac:dyDescent="0.25">
      <c r="A515" s="4">
        <v>44328</v>
      </c>
      <c r="B515" t="s">
        <v>12</v>
      </c>
      <c r="C515" t="s">
        <v>48</v>
      </c>
      <c r="D515" s="7">
        <v>98</v>
      </c>
      <c r="E515" s="2">
        <f t="shared" si="16"/>
        <v>108.53214285714286</v>
      </c>
      <c r="F515">
        <v>10636.15</v>
      </c>
      <c r="G515" s="2">
        <v>-4.04</v>
      </c>
      <c r="H515" s="2">
        <f t="shared" si="17"/>
        <v>10640.19</v>
      </c>
    </row>
    <row r="516" spans="1:8" x14ac:dyDescent="0.25">
      <c r="A516" s="4">
        <v>44328</v>
      </c>
      <c r="B516" t="s">
        <v>12</v>
      </c>
      <c r="C516" t="s">
        <v>49</v>
      </c>
      <c r="D516" s="7">
        <v>265</v>
      </c>
      <c r="E516" s="2">
        <f t="shared" si="16"/>
        <v>68.674981132075473</v>
      </c>
      <c r="F516">
        <v>18198.87</v>
      </c>
      <c r="G516" s="2">
        <v>-6.91</v>
      </c>
      <c r="H516" s="2">
        <f t="shared" si="17"/>
        <v>18205.78</v>
      </c>
    </row>
    <row r="517" spans="1:8" x14ac:dyDescent="0.25">
      <c r="A517" s="4">
        <v>44328</v>
      </c>
      <c r="B517" t="s">
        <v>12</v>
      </c>
      <c r="C517" t="s">
        <v>2671</v>
      </c>
      <c r="D517" s="7">
        <v>2879</v>
      </c>
      <c r="E517" s="2">
        <f t="shared" si="16"/>
        <v>200.469923584578</v>
      </c>
      <c r="F517">
        <v>577152.91</v>
      </c>
      <c r="G517" s="2">
        <v>-219.65</v>
      </c>
      <c r="H517" s="2">
        <f t="shared" si="17"/>
        <v>577372.56000000006</v>
      </c>
    </row>
    <row r="518" spans="1:8" x14ac:dyDescent="0.25">
      <c r="A518" s="4">
        <v>44328</v>
      </c>
      <c r="B518" t="s">
        <v>12</v>
      </c>
      <c r="C518" t="s">
        <v>2672</v>
      </c>
      <c r="D518" s="7">
        <v>84</v>
      </c>
      <c r="E518" s="2">
        <f t="shared" si="16"/>
        <v>89.599880952380957</v>
      </c>
      <c r="F518">
        <v>7526.39</v>
      </c>
      <c r="G518" s="2">
        <v>-2.86</v>
      </c>
      <c r="H518" s="2">
        <f t="shared" si="17"/>
        <v>7529.25</v>
      </c>
    </row>
    <row r="519" spans="1:8" x14ac:dyDescent="0.25">
      <c r="A519" s="4">
        <v>44328</v>
      </c>
      <c r="B519" t="s">
        <v>12</v>
      </c>
      <c r="C519" t="s">
        <v>53</v>
      </c>
      <c r="D519" s="7">
        <v>6674</v>
      </c>
      <c r="E519" s="2">
        <f t="shared" si="16"/>
        <v>95.618549595445003</v>
      </c>
      <c r="F519">
        <v>638158.19999999995</v>
      </c>
      <c r="G519" s="2">
        <v>-242.94</v>
      </c>
      <c r="H519" s="2">
        <f t="shared" si="17"/>
        <v>638401.1399999999</v>
      </c>
    </row>
    <row r="520" spans="1:8" x14ac:dyDescent="0.25">
      <c r="A520" s="4">
        <v>44329</v>
      </c>
      <c r="B520" t="s">
        <v>12</v>
      </c>
      <c r="C520" t="s">
        <v>2670</v>
      </c>
      <c r="D520" s="7">
        <v>391</v>
      </c>
      <c r="E520" s="2">
        <f t="shared" si="16"/>
        <v>83.524910485933503</v>
      </c>
      <c r="F520">
        <v>32658.240000000002</v>
      </c>
      <c r="G520" s="2">
        <v>-12.43</v>
      </c>
      <c r="H520" s="2">
        <f t="shared" si="17"/>
        <v>32670.670000000002</v>
      </c>
    </row>
    <row r="521" spans="1:8" x14ac:dyDescent="0.25">
      <c r="A521" s="4">
        <v>44329</v>
      </c>
      <c r="B521" t="s">
        <v>12</v>
      </c>
      <c r="C521" t="s">
        <v>49</v>
      </c>
      <c r="D521" s="7">
        <v>2</v>
      </c>
      <c r="E521" s="2">
        <f t="shared" si="16"/>
        <v>68.78</v>
      </c>
      <c r="F521">
        <v>137.56</v>
      </c>
      <c r="G521" s="2">
        <v>-0.04</v>
      </c>
      <c r="H521" s="2">
        <f t="shared" si="17"/>
        <v>137.6</v>
      </c>
    </row>
    <row r="522" spans="1:8" x14ac:dyDescent="0.25">
      <c r="A522" s="4">
        <v>44329</v>
      </c>
      <c r="B522" t="s">
        <v>12</v>
      </c>
      <c r="C522" t="s">
        <v>50</v>
      </c>
      <c r="D522" s="7">
        <v>1073</v>
      </c>
      <c r="E522" s="2">
        <f t="shared" si="16"/>
        <v>107.51562907735322</v>
      </c>
      <c r="F522">
        <v>115364.27</v>
      </c>
      <c r="G522" s="2">
        <v>-43.94</v>
      </c>
      <c r="H522" s="2">
        <f t="shared" si="17"/>
        <v>115408.21</v>
      </c>
    </row>
    <row r="523" spans="1:8" x14ac:dyDescent="0.25">
      <c r="A523" s="4">
        <v>44329</v>
      </c>
      <c r="B523" t="s">
        <v>12</v>
      </c>
      <c r="C523" t="s">
        <v>2671</v>
      </c>
      <c r="D523" s="7">
        <v>2938</v>
      </c>
      <c r="E523" s="2">
        <f t="shared" si="16"/>
        <v>199.81887678692988</v>
      </c>
      <c r="F523">
        <v>587067.86</v>
      </c>
      <c r="G523" s="2">
        <v>-223.71</v>
      </c>
      <c r="H523" s="2">
        <f t="shared" si="17"/>
        <v>587291.56999999995</v>
      </c>
    </row>
    <row r="524" spans="1:8" x14ac:dyDescent="0.25">
      <c r="A524" s="4">
        <v>44329</v>
      </c>
      <c r="B524" t="s">
        <v>12</v>
      </c>
      <c r="C524" t="s">
        <v>2672</v>
      </c>
      <c r="D524" s="7">
        <v>47</v>
      </c>
      <c r="E524" s="2">
        <f t="shared" si="16"/>
        <v>89.507021276595736</v>
      </c>
      <c r="F524">
        <v>4206.83</v>
      </c>
      <c r="G524" s="2">
        <v>-1.6</v>
      </c>
      <c r="H524" s="2">
        <f t="shared" si="17"/>
        <v>4208.43</v>
      </c>
    </row>
    <row r="525" spans="1:8" x14ac:dyDescent="0.25">
      <c r="A525" s="4">
        <v>44329</v>
      </c>
      <c r="B525" t="s">
        <v>12</v>
      </c>
      <c r="C525" t="s">
        <v>55</v>
      </c>
      <c r="D525" s="7">
        <v>202</v>
      </c>
      <c r="E525" s="2">
        <f t="shared" si="16"/>
        <v>99.305445544554459</v>
      </c>
      <c r="F525">
        <v>20059.7</v>
      </c>
      <c r="G525" s="2">
        <v>-7.64</v>
      </c>
      <c r="H525" s="2">
        <f t="shared" si="17"/>
        <v>20067.34</v>
      </c>
    </row>
    <row r="526" spans="1:8" x14ac:dyDescent="0.25">
      <c r="A526" s="4">
        <v>44330</v>
      </c>
      <c r="B526" t="s">
        <v>12</v>
      </c>
      <c r="C526" t="s">
        <v>2670</v>
      </c>
      <c r="D526" s="7">
        <v>144</v>
      </c>
      <c r="E526" s="2">
        <f t="shared" si="16"/>
        <v>83.614374999999995</v>
      </c>
      <c r="F526">
        <v>12040.47</v>
      </c>
      <c r="G526" s="2">
        <v>-4.58</v>
      </c>
      <c r="H526" s="2">
        <f t="shared" si="17"/>
        <v>12045.05</v>
      </c>
    </row>
    <row r="527" spans="1:8" x14ac:dyDescent="0.25">
      <c r="A527" s="4">
        <v>44330</v>
      </c>
      <c r="B527" t="s">
        <v>12</v>
      </c>
      <c r="C527" t="s">
        <v>48</v>
      </c>
      <c r="D527" s="7">
        <v>68</v>
      </c>
      <c r="E527" s="2">
        <f t="shared" si="16"/>
        <v>109.09617647058823</v>
      </c>
      <c r="F527">
        <v>7418.54</v>
      </c>
      <c r="G527" s="2">
        <v>-2.82</v>
      </c>
      <c r="H527" s="2">
        <f t="shared" si="17"/>
        <v>7421.36</v>
      </c>
    </row>
    <row r="528" spans="1:8" x14ac:dyDescent="0.25">
      <c r="A528" s="4">
        <v>44330</v>
      </c>
      <c r="B528" t="s">
        <v>12</v>
      </c>
      <c r="C528" t="s">
        <v>49</v>
      </c>
      <c r="D528" s="7">
        <v>213</v>
      </c>
      <c r="E528" s="2">
        <f t="shared" si="16"/>
        <v>68.899154929577463</v>
      </c>
      <c r="F528">
        <v>14675.52</v>
      </c>
      <c r="G528" s="2">
        <v>-5.6</v>
      </c>
      <c r="H528" s="2">
        <f t="shared" si="17"/>
        <v>14681.12</v>
      </c>
    </row>
    <row r="529" spans="1:8" x14ac:dyDescent="0.25">
      <c r="A529" s="4">
        <v>44330</v>
      </c>
      <c r="B529" t="s">
        <v>12</v>
      </c>
      <c r="C529" t="s">
        <v>2671</v>
      </c>
      <c r="D529" s="7">
        <v>1057</v>
      </c>
      <c r="E529" s="2">
        <f t="shared" si="16"/>
        <v>200.16754966887419</v>
      </c>
      <c r="F529">
        <v>211577.1</v>
      </c>
      <c r="G529" s="2">
        <v>-80.84</v>
      </c>
      <c r="H529" s="2">
        <f t="shared" si="17"/>
        <v>211657.94</v>
      </c>
    </row>
    <row r="530" spans="1:8" x14ac:dyDescent="0.25">
      <c r="A530" s="4">
        <v>44330</v>
      </c>
      <c r="B530" t="s">
        <v>12</v>
      </c>
      <c r="C530" t="s">
        <v>53</v>
      </c>
      <c r="D530" s="7">
        <v>1183</v>
      </c>
      <c r="E530" s="2">
        <f t="shared" si="16"/>
        <v>95.220600169061711</v>
      </c>
      <c r="F530">
        <v>112645.97</v>
      </c>
      <c r="G530" s="2">
        <v>-43</v>
      </c>
      <c r="H530" s="2">
        <f t="shared" si="17"/>
        <v>112688.97</v>
      </c>
    </row>
    <row r="531" spans="1:8" x14ac:dyDescent="0.25">
      <c r="A531" s="4">
        <v>44330</v>
      </c>
      <c r="B531" t="s">
        <v>12</v>
      </c>
      <c r="C531" t="s">
        <v>54</v>
      </c>
      <c r="D531" s="7">
        <v>1005</v>
      </c>
      <c r="E531" s="2">
        <f t="shared" si="16"/>
        <v>53.05</v>
      </c>
      <c r="F531">
        <v>53315.25</v>
      </c>
      <c r="G531" s="2">
        <v>-20.350000000000001</v>
      </c>
      <c r="H531" s="2">
        <f t="shared" si="17"/>
        <v>53335.6</v>
      </c>
    </row>
    <row r="532" spans="1:8" x14ac:dyDescent="0.25">
      <c r="A532" s="4">
        <v>44333</v>
      </c>
      <c r="B532" t="s">
        <v>12</v>
      </c>
      <c r="C532" t="s">
        <v>2670</v>
      </c>
      <c r="D532" s="7">
        <v>23</v>
      </c>
      <c r="E532" s="2">
        <f t="shared" si="16"/>
        <v>83.59434782608696</v>
      </c>
      <c r="F532">
        <v>1922.67</v>
      </c>
      <c r="G532" s="2">
        <v>-0.72</v>
      </c>
      <c r="H532" s="2">
        <f t="shared" si="17"/>
        <v>1923.39</v>
      </c>
    </row>
    <row r="533" spans="1:8" x14ac:dyDescent="0.25">
      <c r="A533" s="4">
        <v>44333</v>
      </c>
      <c r="B533" t="s">
        <v>12</v>
      </c>
      <c r="C533" t="s">
        <v>49</v>
      </c>
      <c r="D533" s="7">
        <v>1941</v>
      </c>
      <c r="E533" s="2">
        <f t="shared" si="16"/>
        <v>68.554451313755791</v>
      </c>
      <c r="F533">
        <v>133064.19</v>
      </c>
      <c r="G533" s="2">
        <v>-50.63</v>
      </c>
      <c r="H533" s="2">
        <f t="shared" si="17"/>
        <v>133114.82</v>
      </c>
    </row>
    <row r="534" spans="1:8" x14ac:dyDescent="0.25">
      <c r="A534" s="4">
        <v>44333</v>
      </c>
      <c r="B534" t="s">
        <v>12</v>
      </c>
      <c r="C534" t="s">
        <v>2671</v>
      </c>
      <c r="D534" s="7">
        <v>2983</v>
      </c>
      <c r="E534" s="2">
        <f t="shared" si="16"/>
        <v>202.07905464297684</v>
      </c>
      <c r="F534">
        <v>602801.81999999995</v>
      </c>
      <c r="G534" s="2">
        <v>-229.4</v>
      </c>
      <c r="H534" s="2">
        <f t="shared" si="17"/>
        <v>603031.22</v>
      </c>
    </row>
    <row r="535" spans="1:8" x14ac:dyDescent="0.25">
      <c r="A535" s="4">
        <v>44333</v>
      </c>
      <c r="B535" t="s">
        <v>12</v>
      </c>
      <c r="C535" t="s">
        <v>2672</v>
      </c>
      <c r="D535" s="7">
        <v>37</v>
      </c>
      <c r="E535" s="2">
        <f t="shared" si="16"/>
        <v>88.97</v>
      </c>
      <c r="F535">
        <v>3291.89</v>
      </c>
      <c r="G535" s="2">
        <v>-1.25</v>
      </c>
      <c r="H535" s="2">
        <f t="shared" si="17"/>
        <v>3293.14</v>
      </c>
    </row>
    <row r="536" spans="1:8" x14ac:dyDescent="0.25">
      <c r="A536" s="4">
        <v>44333</v>
      </c>
      <c r="B536" t="s">
        <v>12</v>
      </c>
      <c r="C536" t="s">
        <v>53</v>
      </c>
      <c r="D536" s="7">
        <v>6440</v>
      </c>
      <c r="E536" s="2">
        <f t="shared" si="16"/>
        <v>95.236004658385099</v>
      </c>
      <c r="F536">
        <v>613319.87</v>
      </c>
      <c r="G536" s="2">
        <v>-233.43</v>
      </c>
      <c r="H536" s="2">
        <f t="shared" si="17"/>
        <v>613553.30000000005</v>
      </c>
    </row>
    <row r="537" spans="1:8" x14ac:dyDescent="0.25">
      <c r="A537" s="4">
        <v>44333</v>
      </c>
      <c r="B537" t="s">
        <v>12</v>
      </c>
      <c r="C537" t="s">
        <v>54</v>
      </c>
      <c r="D537" s="7">
        <v>126</v>
      </c>
      <c r="E537" s="2">
        <f t="shared" si="16"/>
        <v>52.64</v>
      </c>
      <c r="F537">
        <v>6632.64</v>
      </c>
      <c r="G537" s="2">
        <v>-2.52</v>
      </c>
      <c r="H537" s="2">
        <f t="shared" si="17"/>
        <v>6635.1600000000008</v>
      </c>
    </row>
    <row r="538" spans="1:8" x14ac:dyDescent="0.25">
      <c r="A538" s="4">
        <v>44334</v>
      </c>
      <c r="B538" t="s">
        <v>12</v>
      </c>
      <c r="C538" t="s">
        <v>2670</v>
      </c>
      <c r="D538" s="7">
        <v>570</v>
      </c>
      <c r="E538" s="2">
        <f t="shared" si="16"/>
        <v>82.947105263157894</v>
      </c>
      <c r="F538">
        <v>47279.85</v>
      </c>
      <c r="G538" s="2">
        <v>-17.989999999999998</v>
      </c>
      <c r="H538" s="2">
        <f t="shared" si="17"/>
        <v>47297.84</v>
      </c>
    </row>
    <row r="539" spans="1:8" x14ac:dyDescent="0.25">
      <c r="A539" s="4">
        <v>44334</v>
      </c>
      <c r="B539" t="s">
        <v>12</v>
      </c>
      <c r="C539" t="s">
        <v>48</v>
      </c>
      <c r="D539" s="7">
        <v>61</v>
      </c>
      <c r="E539" s="2">
        <f t="shared" si="16"/>
        <v>108.34885245901638</v>
      </c>
      <c r="F539">
        <v>6609.28</v>
      </c>
      <c r="G539" s="2">
        <v>-2.5</v>
      </c>
      <c r="H539" s="2">
        <f t="shared" si="17"/>
        <v>6611.78</v>
      </c>
    </row>
    <row r="540" spans="1:8" x14ac:dyDescent="0.25">
      <c r="A540" s="4">
        <v>44334</v>
      </c>
      <c r="B540" t="s">
        <v>12</v>
      </c>
      <c r="C540" t="s">
        <v>49</v>
      </c>
      <c r="D540" s="7">
        <v>2005</v>
      </c>
      <c r="E540" s="2">
        <f t="shared" si="16"/>
        <v>68.468478802992507</v>
      </c>
      <c r="F540">
        <v>137279.29999999999</v>
      </c>
      <c r="G540" s="2">
        <v>-52.25</v>
      </c>
      <c r="H540" s="2">
        <f t="shared" si="17"/>
        <v>137331.54999999999</v>
      </c>
    </row>
    <row r="541" spans="1:8" x14ac:dyDescent="0.25">
      <c r="A541" s="4">
        <v>44334</v>
      </c>
      <c r="B541" t="s">
        <v>12</v>
      </c>
      <c r="C541" t="s">
        <v>2671</v>
      </c>
      <c r="D541" s="7">
        <v>3029</v>
      </c>
      <c r="E541" s="2">
        <f t="shared" si="16"/>
        <v>202.20018157807857</v>
      </c>
      <c r="F541">
        <v>612464.35</v>
      </c>
      <c r="G541" s="2">
        <v>-233.14</v>
      </c>
      <c r="H541" s="2">
        <f t="shared" si="17"/>
        <v>612697.49</v>
      </c>
    </row>
    <row r="542" spans="1:8" x14ac:dyDescent="0.25">
      <c r="A542" s="4">
        <v>44334</v>
      </c>
      <c r="B542" t="s">
        <v>12</v>
      </c>
      <c r="C542" t="s">
        <v>2672</v>
      </c>
      <c r="D542" s="7">
        <v>278</v>
      </c>
      <c r="E542" s="2">
        <f t="shared" si="16"/>
        <v>89.68147482014389</v>
      </c>
      <c r="F542">
        <v>24931.45</v>
      </c>
      <c r="G542" s="2">
        <v>-9.4700000000000006</v>
      </c>
      <c r="H542" s="2">
        <f t="shared" si="17"/>
        <v>24940.920000000002</v>
      </c>
    </row>
    <row r="543" spans="1:8" x14ac:dyDescent="0.25">
      <c r="A543" s="4">
        <v>44334</v>
      </c>
      <c r="B543" t="s">
        <v>12</v>
      </c>
      <c r="C543" t="s">
        <v>53</v>
      </c>
      <c r="D543" s="7">
        <v>4453</v>
      </c>
      <c r="E543" s="2">
        <f t="shared" si="16"/>
        <v>94.9</v>
      </c>
      <c r="F543">
        <v>422589.7</v>
      </c>
      <c r="G543" s="2">
        <v>-160.83000000000001</v>
      </c>
      <c r="H543" s="2">
        <f t="shared" si="17"/>
        <v>422750.53</v>
      </c>
    </row>
    <row r="544" spans="1:8" x14ac:dyDescent="0.25">
      <c r="A544" s="4">
        <v>44335</v>
      </c>
      <c r="B544" t="s">
        <v>12</v>
      </c>
      <c r="C544" t="s">
        <v>2670</v>
      </c>
      <c r="D544" s="7">
        <v>63</v>
      </c>
      <c r="E544" s="2">
        <f t="shared" si="16"/>
        <v>83.022857142857134</v>
      </c>
      <c r="F544">
        <v>5230.4399999999996</v>
      </c>
      <c r="G544" s="2">
        <v>-1.99</v>
      </c>
      <c r="H544" s="2">
        <f t="shared" si="17"/>
        <v>5232.4299999999994</v>
      </c>
    </row>
    <row r="545" spans="1:8" x14ac:dyDescent="0.25">
      <c r="A545" s="4">
        <v>44335</v>
      </c>
      <c r="B545" t="s">
        <v>12</v>
      </c>
      <c r="C545" t="s">
        <v>48</v>
      </c>
      <c r="D545" s="7">
        <v>214</v>
      </c>
      <c r="E545" s="2">
        <f t="shared" si="16"/>
        <v>108.60205607476635</v>
      </c>
      <c r="F545">
        <v>23240.84</v>
      </c>
      <c r="G545" s="2">
        <v>-8.85</v>
      </c>
      <c r="H545" s="2">
        <f t="shared" si="17"/>
        <v>23249.69</v>
      </c>
    </row>
    <row r="546" spans="1:8" x14ac:dyDescent="0.25">
      <c r="A546" s="4">
        <v>44335</v>
      </c>
      <c r="B546" t="s">
        <v>12</v>
      </c>
      <c r="C546" t="s">
        <v>49</v>
      </c>
      <c r="D546" s="7">
        <v>585</v>
      </c>
      <c r="E546" s="2">
        <f t="shared" si="16"/>
        <v>68.572461538461539</v>
      </c>
      <c r="F546">
        <v>40114.89</v>
      </c>
      <c r="G546" s="2">
        <v>-15.28</v>
      </c>
      <c r="H546" s="2">
        <f t="shared" si="17"/>
        <v>40130.17</v>
      </c>
    </row>
    <row r="547" spans="1:8" x14ac:dyDescent="0.25">
      <c r="A547" s="4">
        <v>44335</v>
      </c>
      <c r="B547" t="s">
        <v>12</v>
      </c>
      <c r="C547" t="s">
        <v>2671</v>
      </c>
      <c r="D547" s="7">
        <v>2822</v>
      </c>
      <c r="E547" s="2">
        <f t="shared" si="16"/>
        <v>200.71086109142453</v>
      </c>
      <c r="F547">
        <v>566406.05000000005</v>
      </c>
      <c r="G547" s="2">
        <v>-215.83</v>
      </c>
      <c r="H547" s="2">
        <f t="shared" si="17"/>
        <v>566621.88</v>
      </c>
    </row>
    <row r="548" spans="1:8" x14ac:dyDescent="0.25">
      <c r="A548" s="4">
        <v>44335</v>
      </c>
      <c r="B548" t="s">
        <v>12</v>
      </c>
      <c r="C548" t="s">
        <v>53</v>
      </c>
      <c r="D548" s="7">
        <v>1374</v>
      </c>
      <c r="E548" s="2">
        <f t="shared" si="16"/>
        <v>94.875407569141188</v>
      </c>
      <c r="F548">
        <v>130358.81</v>
      </c>
      <c r="G548" s="2">
        <v>-49.65</v>
      </c>
      <c r="H548" s="2">
        <f t="shared" si="17"/>
        <v>130408.45999999999</v>
      </c>
    </row>
    <row r="549" spans="1:8" x14ac:dyDescent="0.25">
      <c r="A549" s="4">
        <v>44335</v>
      </c>
      <c r="B549" t="s">
        <v>12</v>
      </c>
      <c r="C549" t="s">
        <v>54</v>
      </c>
      <c r="D549" s="7">
        <v>41</v>
      </c>
      <c r="E549" s="2">
        <f t="shared" si="16"/>
        <v>52.800000000000004</v>
      </c>
      <c r="F549">
        <v>2164.8000000000002</v>
      </c>
      <c r="G549" s="2">
        <v>-0.81</v>
      </c>
      <c r="H549" s="2">
        <f t="shared" si="17"/>
        <v>2165.61</v>
      </c>
    </row>
    <row r="550" spans="1:8" x14ac:dyDescent="0.25">
      <c r="A550" s="4">
        <v>44336</v>
      </c>
      <c r="B550" t="s">
        <v>12</v>
      </c>
      <c r="C550" t="s">
        <v>49</v>
      </c>
      <c r="D550" s="7">
        <v>82</v>
      </c>
      <c r="E550" s="2">
        <f t="shared" si="16"/>
        <v>68.575731707317075</v>
      </c>
      <c r="F550">
        <v>5623.21</v>
      </c>
      <c r="G550" s="2">
        <v>-2.15</v>
      </c>
      <c r="H550" s="2">
        <f t="shared" si="17"/>
        <v>5625.36</v>
      </c>
    </row>
    <row r="551" spans="1:8" x14ac:dyDescent="0.25">
      <c r="A551" s="4">
        <v>44336</v>
      </c>
      <c r="B551" t="s">
        <v>12</v>
      </c>
      <c r="C551" t="s">
        <v>2671</v>
      </c>
      <c r="D551" s="7">
        <v>1421</v>
      </c>
      <c r="E551" s="2">
        <f t="shared" si="16"/>
        <v>199.85866291344121</v>
      </c>
      <c r="F551">
        <v>283999.15999999997</v>
      </c>
      <c r="G551" s="2">
        <v>-108.66</v>
      </c>
      <c r="H551" s="2">
        <f t="shared" si="17"/>
        <v>284107.81999999995</v>
      </c>
    </row>
    <row r="552" spans="1:8" x14ac:dyDescent="0.25">
      <c r="A552" s="4">
        <v>44337</v>
      </c>
      <c r="B552" t="s">
        <v>12</v>
      </c>
      <c r="C552" t="s">
        <v>49</v>
      </c>
      <c r="D552" s="7">
        <v>26</v>
      </c>
      <c r="E552" s="2">
        <f t="shared" si="16"/>
        <v>68.86999999999999</v>
      </c>
      <c r="F552">
        <v>1790.62</v>
      </c>
      <c r="G552" s="2">
        <v>-0.67</v>
      </c>
      <c r="H552" s="2">
        <f t="shared" si="17"/>
        <v>1791.29</v>
      </c>
    </row>
    <row r="553" spans="1:8" x14ac:dyDescent="0.25">
      <c r="A553" s="4">
        <v>44337</v>
      </c>
      <c r="B553" t="s">
        <v>12</v>
      </c>
      <c r="C553" t="s">
        <v>2671</v>
      </c>
      <c r="D553" s="7">
        <v>570</v>
      </c>
      <c r="E553" s="2">
        <f t="shared" si="16"/>
        <v>200.2700701754386</v>
      </c>
      <c r="F553">
        <v>114153.94</v>
      </c>
      <c r="G553" s="2">
        <v>-44.01</v>
      </c>
      <c r="H553" s="2">
        <f t="shared" si="17"/>
        <v>114197.95</v>
      </c>
    </row>
    <row r="554" spans="1:8" x14ac:dyDescent="0.25">
      <c r="A554" s="4">
        <v>44337</v>
      </c>
      <c r="B554" t="s">
        <v>12</v>
      </c>
      <c r="C554" t="s">
        <v>53</v>
      </c>
      <c r="D554" s="7">
        <v>282</v>
      </c>
      <c r="E554" s="2">
        <f t="shared" si="16"/>
        <v>94.083829787234038</v>
      </c>
      <c r="F554">
        <v>26531.64</v>
      </c>
      <c r="G554" s="2">
        <v>-10.210000000000001</v>
      </c>
      <c r="H554" s="2">
        <f t="shared" si="17"/>
        <v>26541.85</v>
      </c>
    </row>
    <row r="555" spans="1:8" x14ac:dyDescent="0.25">
      <c r="A555" s="4">
        <v>44337</v>
      </c>
      <c r="B555" t="s">
        <v>12</v>
      </c>
      <c r="C555" t="s">
        <v>2678</v>
      </c>
      <c r="D555" s="7">
        <v>50607</v>
      </c>
      <c r="E555" s="2">
        <f t="shared" si="16"/>
        <v>92.67</v>
      </c>
      <c r="F555">
        <v>4689750.6900000004</v>
      </c>
      <c r="G555" s="2">
        <v>0</v>
      </c>
      <c r="H555" s="2">
        <f t="shared" si="17"/>
        <v>4689750.6900000004</v>
      </c>
    </row>
    <row r="556" spans="1:8" x14ac:dyDescent="0.25">
      <c r="A556" s="4">
        <v>44340</v>
      </c>
      <c r="B556" t="s">
        <v>12</v>
      </c>
      <c r="C556" t="s">
        <v>49</v>
      </c>
      <c r="D556" s="7">
        <v>5</v>
      </c>
      <c r="E556" s="2">
        <f t="shared" si="16"/>
        <v>68.81</v>
      </c>
      <c r="F556">
        <v>344.05</v>
      </c>
      <c r="G556" s="2">
        <v>-0.13</v>
      </c>
      <c r="H556" s="2">
        <f t="shared" si="17"/>
        <v>344.18</v>
      </c>
    </row>
    <row r="557" spans="1:8" x14ac:dyDescent="0.25">
      <c r="A557" s="4">
        <v>44340</v>
      </c>
      <c r="B557" t="s">
        <v>12</v>
      </c>
      <c r="C557" t="s">
        <v>2679</v>
      </c>
      <c r="D557" s="7">
        <v>38571</v>
      </c>
      <c r="E557" s="2">
        <f t="shared" si="16"/>
        <v>98.350000000000009</v>
      </c>
      <c r="F557">
        <v>3793457.85</v>
      </c>
      <c r="G557" s="2">
        <v>0</v>
      </c>
      <c r="H557" s="2">
        <f t="shared" si="17"/>
        <v>3793457.85</v>
      </c>
    </row>
    <row r="558" spans="1:8" x14ac:dyDescent="0.25">
      <c r="A558" s="4">
        <v>44340</v>
      </c>
      <c r="B558" t="s">
        <v>12</v>
      </c>
      <c r="C558" t="s">
        <v>2671</v>
      </c>
      <c r="D558" s="7">
        <v>2993</v>
      </c>
      <c r="E558" s="2">
        <f t="shared" si="16"/>
        <v>200.51689943200802</v>
      </c>
      <c r="F558">
        <v>600147.07999999996</v>
      </c>
      <c r="G558" s="2">
        <v>-228.7</v>
      </c>
      <c r="H558" s="2">
        <f t="shared" si="17"/>
        <v>600375.77999999991</v>
      </c>
    </row>
    <row r="559" spans="1:8" x14ac:dyDescent="0.25">
      <c r="A559" s="4">
        <v>44340</v>
      </c>
      <c r="B559" t="s">
        <v>12</v>
      </c>
      <c r="C559" t="s">
        <v>53</v>
      </c>
      <c r="D559" s="7">
        <v>1282</v>
      </c>
      <c r="E559" s="2">
        <f t="shared" si="16"/>
        <v>93.892581903276124</v>
      </c>
      <c r="F559">
        <v>120370.29</v>
      </c>
      <c r="G559" s="2">
        <v>-45.84</v>
      </c>
      <c r="H559" s="2">
        <f t="shared" si="17"/>
        <v>120416.12999999999</v>
      </c>
    </row>
    <row r="560" spans="1:8" x14ac:dyDescent="0.25">
      <c r="A560" s="4">
        <v>44340</v>
      </c>
      <c r="B560" t="s">
        <v>12</v>
      </c>
      <c r="C560" t="s">
        <v>54</v>
      </c>
      <c r="D560" s="7">
        <v>60</v>
      </c>
      <c r="E560" s="2">
        <f t="shared" si="16"/>
        <v>52.25</v>
      </c>
      <c r="F560">
        <v>3135</v>
      </c>
      <c r="G560" s="2">
        <v>-1.18</v>
      </c>
      <c r="H560" s="2">
        <f t="shared" si="17"/>
        <v>3136.18</v>
      </c>
    </row>
    <row r="561" spans="1:8" x14ac:dyDescent="0.25">
      <c r="A561" s="4">
        <v>44340</v>
      </c>
      <c r="B561" t="s">
        <v>12</v>
      </c>
      <c r="C561" t="s">
        <v>56</v>
      </c>
      <c r="D561" s="7">
        <v>298</v>
      </c>
      <c r="E561" s="2">
        <f t="shared" si="16"/>
        <v>112.71228187919463</v>
      </c>
      <c r="F561">
        <v>33588.26</v>
      </c>
      <c r="G561" s="2">
        <v>-12.78</v>
      </c>
      <c r="H561" s="2">
        <f t="shared" si="17"/>
        <v>33601.040000000001</v>
      </c>
    </row>
    <row r="562" spans="1:8" x14ac:dyDescent="0.25">
      <c r="A562" s="4">
        <v>44340</v>
      </c>
      <c r="B562" t="s">
        <v>12</v>
      </c>
      <c r="C562" t="s">
        <v>2676</v>
      </c>
      <c r="D562" s="7">
        <v>-38571</v>
      </c>
      <c r="E562" s="2">
        <f t="shared" si="16"/>
        <v>0</v>
      </c>
      <c r="F562">
        <v>0</v>
      </c>
      <c r="G562" s="2">
        <v>0</v>
      </c>
      <c r="H562" s="2">
        <f t="shared" si="17"/>
        <v>0</v>
      </c>
    </row>
    <row r="563" spans="1:8" x14ac:dyDescent="0.25">
      <c r="A563" s="4">
        <v>44341</v>
      </c>
      <c r="B563" t="s">
        <v>12</v>
      </c>
      <c r="C563" t="s">
        <v>49</v>
      </c>
      <c r="D563" s="7">
        <v>56</v>
      </c>
      <c r="E563" s="2">
        <f t="shared" si="16"/>
        <v>68.73571428571428</v>
      </c>
      <c r="F563">
        <v>3849.2</v>
      </c>
      <c r="G563" s="2">
        <v>-1.46</v>
      </c>
      <c r="H563" s="2">
        <f t="shared" si="17"/>
        <v>3850.66</v>
      </c>
    </row>
    <row r="564" spans="1:8" x14ac:dyDescent="0.25">
      <c r="A564" s="4">
        <v>44341</v>
      </c>
      <c r="B564" t="s">
        <v>12</v>
      </c>
      <c r="C564" t="s">
        <v>2671</v>
      </c>
      <c r="D564" s="7">
        <v>2471</v>
      </c>
      <c r="E564" s="2">
        <f t="shared" si="16"/>
        <v>198.87017806556051</v>
      </c>
      <c r="F564">
        <v>491408.21</v>
      </c>
      <c r="G564" s="2">
        <v>-187.43</v>
      </c>
      <c r="H564" s="2">
        <f t="shared" si="17"/>
        <v>491595.64</v>
      </c>
    </row>
    <row r="565" spans="1:8" x14ac:dyDescent="0.25">
      <c r="A565" s="4">
        <v>44341</v>
      </c>
      <c r="B565" t="s">
        <v>12</v>
      </c>
      <c r="C565" t="s">
        <v>53</v>
      </c>
      <c r="D565" s="7">
        <v>561</v>
      </c>
      <c r="E565" s="2">
        <f t="shared" si="16"/>
        <v>93.698823529411769</v>
      </c>
      <c r="F565">
        <v>52565.04</v>
      </c>
      <c r="G565" s="2">
        <v>-20.03</v>
      </c>
      <c r="H565" s="2">
        <f t="shared" si="17"/>
        <v>52585.07</v>
      </c>
    </row>
    <row r="566" spans="1:8" x14ac:dyDescent="0.25">
      <c r="A566" s="4">
        <v>44341</v>
      </c>
      <c r="B566" t="s">
        <v>12</v>
      </c>
      <c r="C566" t="s">
        <v>54</v>
      </c>
      <c r="D566" s="7">
        <v>16</v>
      </c>
      <c r="E566" s="2">
        <f t="shared" si="16"/>
        <v>52.307499999999997</v>
      </c>
      <c r="F566">
        <v>836.92</v>
      </c>
      <c r="G566" s="2">
        <v>-0.32</v>
      </c>
      <c r="H566" s="2">
        <f t="shared" si="17"/>
        <v>837.24</v>
      </c>
    </row>
    <row r="567" spans="1:8" x14ac:dyDescent="0.25">
      <c r="A567" s="4">
        <v>44342</v>
      </c>
      <c r="B567" t="s">
        <v>12</v>
      </c>
      <c r="C567" t="s">
        <v>49</v>
      </c>
      <c r="D567" s="7">
        <v>74</v>
      </c>
      <c r="E567" s="2">
        <f t="shared" si="16"/>
        <v>68.499594594594598</v>
      </c>
      <c r="F567">
        <v>5068.97</v>
      </c>
      <c r="G567" s="2">
        <v>-1.94</v>
      </c>
      <c r="H567" s="2">
        <f t="shared" si="17"/>
        <v>5070.91</v>
      </c>
    </row>
    <row r="568" spans="1:8" x14ac:dyDescent="0.25">
      <c r="A568" s="4">
        <v>44342</v>
      </c>
      <c r="B568" t="s">
        <v>12</v>
      </c>
      <c r="C568" t="s">
        <v>2671</v>
      </c>
      <c r="D568" s="7">
        <v>1262</v>
      </c>
      <c r="E568" s="2">
        <f t="shared" si="16"/>
        <v>198.7287083993661</v>
      </c>
      <c r="F568">
        <v>250795.63</v>
      </c>
      <c r="G568" s="2">
        <v>-96.04</v>
      </c>
      <c r="H568" s="2">
        <f t="shared" si="17"/>
        <v>250891.67</v>
      </c>
    </row>
    <row r="569" spans="1:8" x14ac:dyDescent="0.25">
      <c r="A569" s="4">
        <v>44343</v>
      </c>
      <c r="B569" t="s">
        <v>12</v>
      </c>
      <c r="C569" t="s">
        <v>2680</v>
      </c>
      <c r="D569" s="7">
        <v>1806</v>
      </c>
      <c r="E569" s="2">
        <f t="shared" si="16"/>
        <v>104.12235326688815</v>
      </c>
      <c r="F569">
        <v>188044.97</v>
      </c>
      <c r="G569" s="2">
        <v>-72.209999999999994</v>
      </c>
      <c r="H569" s="2">
        <f t="shared" si="17"/>
        <v>188117.18</v>
      </c>
    </row>
    <row r="570" spans="1:8" x14ac:dyDescent="0.25">
      <c r="A570" s="4">
        <v>44344</v>
      </c>
      <c r="B570" t="s">
        <v>12</v>
      </c>
      <c r="C570" t="s">
        <v>48</v>
      </c>
      <c r="D570" s="7">
        <v>13729</v>
      </c>
      <c r="E570" s="2">
        <f t="shared" si="16"/>
        <v>107.13905965474542</v>
      </c>
      <c r="F570">
        <v>1470912.15</v>
      </c>
      <c r="G570" s="2">
        <v>-559.46</v>
      </c>
      <c r="H570" s="2">
        <f t="shared" si="17"/>
        <v>1471471.6099999999</v>
      </c>
    </row>
    <row r="571" spans="1:8" x14ac:dyDescent="0.25">
      <c r="A571" s="4">
        <v>44344</v>
      </c>
      <c r="B571" t="s">
        <v>12</v>
      </c>
      <c r="C571" t="s">
        <v>2680</v>
      </c>
      <c r="D571" s="7">
        <v>6769</v>
      </c>
      <c r="E571" s="2">
        <f t="shared" si="16"/>
        <v>104.64628010045797</v>
      </c>
      <c r="F571">
        <v>708350.67</v>
      </c>
      <c r="G571" s="2">
        <v>-269.41000000000003</v>
      </c>
      <c r="H571" s="2">
        <f t="shared" si="17"/>
        <v>708620.08000000007</v>
      </c>
    </row>
    <row r="572" spans="1:8" x14ac:dyDescent="0.25">
      <c r="A572" s="4">
        <v>44347</v>
      </c>
      <c r="B572" t="s">
        <v>12</v>
      </c>
      <c r="C572" t="s">
        <v>48</v>
      </c>
      <c r="D572" s="7">
        <v>349</v>
      </c>
      <c r="E572" s="2">
        <f t="shared" si="16"/>
        <v>108.74303724928367</v>
      </c>
      <c r="F572">
        <v>37951.32</v>
      </c>
      <c r="G572" s="2">
        <v>-14.44</v>
      </c>
      <c r="H572" s="2">
        <f t="shared" si="17"/>
        <v>37965.760000000002</v>
      </c>
    </row>
    <row r="573" spans="1:8" x14ac:dyDescent="0.25">
      <c r="A573" s="4">
        <v>44347</v>
      </c>
      <c r="B573" t="s">
        <v>12</v>
      </c>
      <c r="C573" t="s">
        <v>2680</v>
      </c>
      <c r="D573" s="7">
        <v>9422</v>
      </c>
      <c r="E573" s="2">
        <f t="shared" si="16"/>
        <v>104.64983443005731</v>
      </c>
      <c r="F573">
        <v>986010.74</v>
      </c>
      <c r="G573" s="2">
        <v>-375.42</v>
      </c>
      <c r="H573" s="2">
        <f t="shared" si="17"/>
        <v>986386.16</v>
      </c>
    </row>
    <row r="574" spans="1:8" x14ac:dyDescent="0.25">
      <c r="A574" s="4">
        <v>44348</v>
      </c>
      <c r="B574" t="s">
        <v>12</v>
      </c>
      <c r="C574" t="s">
        <v>2677</v>
      </c>
      <c r="D574" s="7">
        <v>-122</v>
      </c>
      <c r="E574" s="2">
        <f t="shared" si="16"/>
        <v>98.240000000000009</v>
      </c>
      <c r="F574">
        <v>-11985.28</v>
      </c>
      <c r="G574" s="2">
        <v>0</v>
      </c>
      <c r="H574" s="2">
        <f t="shared" si="17"/>
        <v>-11985.28</v>
      </c>
    </row>
    <row r="575" spans="1:8" x14ac:dyDescent="0.25">
      <c r="A575" s="4">
        <v>44348</v>
      </c>
      <c r="B575" t="s">
        <v>12</v>
      </c>
      <c r="C575" t="s">
        <v>48</v>
      </c>
      <c r="D575" s="7">
        <v>1513</v>
      </c>
      <c r="E575" s="2">
        <f t="shared" si="16"/>
        <v>109.46893588896232</v>
      </c>
      <c r="F575">
        <v>165626.5</v>
      </c>
      <c r="G575" s="2">
        <v>-63.7</v>
      </c>
      <c r="H575" s="2">
        <f t="shared" si="17"/>
        <v>165690.20000000001</v>
      </c>
    </row>
    <row r="576" spans="1:8" x14ac:dyDescent="0.25">
      <c r="A576" s="4">
        <v>44348</v>
      </c>
      <c r="B576" t="s">
        <v>12</v>
      </c>
      <c r="C576" t="s">
        <v>2681</v>
      </c>
      <c r="D576" s="7">
        <v>36095</v>
      </c>
      <c r="E576" s="2">
        <f t="shared" si="16"/>
        <v>98.35</v>
      </c>
      <c r="F576">
        <v>3549943.25</v>
      </c>
      <c r="G576" s="2">
        <v>0</v>
      </c>
      <c r="H576" s="2">
        <f t="shared" si="17"/>
        <v>3549943.25</v>
      </c>
    </row>
    <row r="577" spans="1:8" x14ac:dyDescent="0.25">
      <c r="A577" s="4">
        <v>44348</v>
      </c>
      <c r="B577" t="s">
        <v>12</v>
      </c>
      <c r="C577" t="s">
        <v>2673</v>
      </c>
      <c r="D577" s="7">
        <v>275</v>
      </c>
      <c r="E577" s="2">
        <f t="shared" ref="E577:E640" si="18">F577/D577</f>
        <v>98.24</v>
      </c>
      <c r="F577">
        <v>27016</v>
      </c>
      <c r="G577" s="2">
        <v>0</v>
      </c>
      <c r="H577" s="2">
        <f t="shared" si="17"/>
        <v>27016</v>
      </c>
    </row>
    <row r="578" spans="1:8" x14ac:dyDescent="0.25">
      <c r="A578" s="4">
        <v>44348</v>
      </c>
      <c r="B578" t="s">
        <v>12</v>
      </c>
      <c r="C578" t="s">
        <v>2673</v>
      </c>
      <c r="D578" s="7">
        <v>122</v>
      </c>
      <c r="E578" s="2">
        <f t="shared" si="18"/>
        <v>98.240000000000009</v>
      </c>
      <c r="F578">
        <v>11985.28</v>
      </c>
      <c r="G578" s="2">
        <v>0</v>
      </c>
      <c r="H578" s="2">
        <f t="shared" ref="H578:H641" si="19">F578-G578</f>
        <v>11985.28</v>
      </c>
    </row>
    <row r="579" spans="1:8" x14ac:dyDescent="0.25">
      <c r="A579" s="4">
        <v>44348</v>
      </c>
      <c r="B579" t="s">
        <v>12</v>
      </c>
      <c r="C579" t="s">
        <v>2675</v>
      </c>
      <c r="D579" s="7">
        <v>-275</v>
      </c>
      <c r="E579" s="2">
        <f t="shared" si="18"/>
        <v>98.24</v>
      </c>
      <c r="F579">
        <v>-27016</v>
      </c>
      <c r="G579" s="2">
        <v>0</v>
      </c>
      <c r="H579" s="2">
        <f t="shared" si="19"/>
        <v>-27016</v>
      </c>
    </row>
    <row r="580" spans="1:8" x14ac:dyDescent="0.25">
      <c r="A580" s="4">
        <v>44349</v>
      </c>
      <c r="B580" t="s">
        <v>12</v>
      </c>
      <c r="C580" t="s">
        <v>48</v>
      </c>
      <c r="D580" s="7">
        <v>15567</v>
      </c>
      <c r="E580" s="2">
        <f t="shared" si="18"/>
        <v>110.43865035009956</v>
      </c>
      <c r="F580">
        <v>1719198.47</v>
      </c>
      <c r="G580" s="2">
        <v>-654.04</v>
      </c>
      <c r="H580" s="2">
        <f t="shared" si="19"/>
        <v>1719852.51</v>
      </c>
    </row>
    <row r="581" spans="1:8" x14ac:dyDescent="0.25">
      <c r="A581" s="4">
        <v>44351</v>
      </c>
      <c r="B581" t="s">
        <v>12</v>
      </c>
      <c r="C581" t="s">
        <v>48</v>
      </c>
      <c r="D581" s="7">
        <v>16927</v>
      </c>
      <c r="E581" s="2">
        <f t="shared" si="18"/>
        <v>110.76052933183671</v>
      </c>
      <c r="F581">
        <v>1874843.48</v>
      </c>
      <c r="G581" s="2">
        <v>-713.2</v>
      </c>
      <c r="H581" s="2">
        <f t="shared" si="19"/>
        <v>1875556.68</v>
      </c>
    </row>
    <row r="582" spans="1:8" x14ac:dyDescent="0.25">
      <c r="A582" s="4">
        <v>44354</v>
      </c>
      <c r="B582" t="s">
        <v>12</v>
      </c>
      <c r="C582" t="s">
        <v>49</v>
      </c>
      <c r="D582" s="7">
        <v>189</v>
      </c>
      <c r="E582" s="2">
        <f t="shared" si="18"/>
        <v>68.720052910052914</v>
      </c>
      <c r="F582">
        <v>12988.09</v>
      </c>
      <c r="G582" s="2">
        <v>-5.68</v>
      </c>
      <c r="H582" s="2">
        <f t="shared" si="19"/>
        <v>12993.77</v>
      </c>
    </row>
    <row r="583" spans="1:8" x14ac:dyDescent="0.25">
      <c r="A583" s="4">
        <v>44355</v>
      </c>
      <c r="B583" t="s">
        <v>12</v>
      </c>
      <c r="C583" t="s">
        <v>49</v>
      </c>
      <c r="D583" s="7">
        <v>2672</v>
      </c>
      <c r="E583" s="2">
        <f t="shared" si="18"/>
        <v>68.281014221556887</v>
      </c>
      <c r="F583">
        <v>182446.87</v>
      </c>
      <c r="G583" s="2">
        <v>-70.09</v>
      </c>
      <c r="H583" s="2">
        <f t="shared" si="19"/>
        <v>182516.96</v>
      </c>
    </row>
    <row r="584" spans="1:8" x14ac:dyDescent="0.25">
      <c r="A584" s="4">
        <v>44356</v>
      </c>
      <c r="B584" t="s">
        <v>12</v>
      </c>
      <c r="C584" t="s">
        <v>49</v>
      </c>
      <c r="D584" s="7">
        <v>860</v>
      </c>
      <c r="E584" s="2">
        <f t="shared" si="18"/>
        <v>68.151058139534882</v>
      </c>
      <c r="F584">
        <v>58609.91</v>
      </c>
      <c r="G584" s="2">
        <v>-23.02</v>
      </c>
      <c r="H584" s="2">
        <f t="shared" si="19"/>
        <v>58632.93</v>
      </c>
    </row>
    <row r="585" spans="1:8" x14ac:dyDescent="0.25">
      <c r="A585" s="4">
        <v>44357</v>
      </c>
      <c r="B585" t="s">
        <v>12</v>
      </c>
      <c r="C585" t="s">
        <v>49</v>
      </c>
      <c r="D585" s="7">
        <v>603</v>
      </c>
      <c r="E585" s="2">
        <f t="shared" si="18"/>
        <v>68.029303482587068</v>
      </c>
      <c r="F585">
        <v>41021.67</v>
      </c>
      <c r="G585" s="2">
        <v>-15.66</v>
      </c>
      <c r="H585" s="2">
        <f t="shared" si="19"/>
        <v>41037.33</v>
      </c>
    </row>
    <row r="586" spans="1:8" x14ac:dyDescent="0.25">
      <c r="A586" s="4">
        <v>44357</v>
      </c>
      <c r="B586" t="s">
        <v>12</v>
      </c>
      <c r="C586" t="s">
        <v>2682</v>
      </c>
      <c r="D586" s="7">
        <v>3556</v>
      </c>
      <c r="E586" s="2">
        <f t="shared" si="18"/>
        <v>93.881397637795274</v>
      </c>
      <c r="F586">
        <v>333842.25</v>
      </c>
      <c r="G586" s="2">
        <v>-1768.44</v>
      </c>
      <c r="H586" s="2">
        <f t="shared" si="19"/>
        <v>335610.69</v>
      </c>
    </row>
    <row r="587" spans="1:8" x14ac:dyDescent="0.25">
      <c r="A587" s="4">
        <v>44358</v>
      </c>
      <c r="B587" t="s">
        <v>12</v>
      </c>
      <c r="C587" t="s">
        <v>49</v>
      </c>
      <c r="D587" s="7">
        <v>30</v>
      </c>
      <c r="E587" s="2">
        <f t="shared" si="18"/>
        <v>68.047666666666672</v>
      </c>
      <c r="F587">
        <v>2041.43</v>
      </c>
      <c r="G587" s="2">
        <v>-0.78</v>
      </c>
      <c r="H587" s="2">
        <f t="shared" si="19"/>
        <v>2042.21</v>
      </c>
    </row>
    <row r="588" spans="1:8" x14ac:dyDescent="0.25">
      <c r="A588" s="4">
        <v>44358</v>
      </c>
      <c r="B588" t="s">
        <v>12</v>
      </c>
      <c r="C588" t="s">
        <v>2682</v>
      </c>
      <c r="D588" s="7">
        <v>1601</v>
      </c>
      <c r="E588" s="2">
        <f t="shared" si="18"/>
        <v>94.929931292941916</v>
      </c>
      <c r="F588">
        <v>151982.82</v>
      </c>
      <c r="G588" s="2">
        <v>-58.5</v>
      </c>
      <c r="H588" s="2">
        <f t="shared" si="19"/>
        <v>152041.32</v>
      </c>
    </row>
    <row r="589" spans="1:8" x14ac:dyDescent="0.25">
      <c r="A589" s="4">
        <v>44361</v>
      </c>
      <c r="B589" t="s">
        <v>12</v>
      </c>
      <c r="C589" t="s">
        <v>48</v>
      </c>
      <c r="D589" s="7">
        <v>334</v>
      </c>
      <c r="E589" s="2">
        <f t="shared" si="18"/>
        <v>110.00577844311377</v>
      </c>
      <c r="F589">
        <v>36741.93</v>
      </c>
      <c r="G589" s="2">
        <v>-13.98</v>
      </c>
      <c r="H589" s="2">
        <f t="shared" si="19"/>
        <v>36755.910000000003</v>
      </c>
    </row>
    <row r="590" spans="1:8" x14ac:dyDescent="0.25">
      <c r="A590" s="4">
        <v>44361</v>
      </c>
      <c r="B590" t="s">
        <v>12</v>
      </c>
      <c r="C590" t="s">
        <v>49</v>
      </c>
      <c r="D590" s="7">
        <v>382</v>
      </c>
      <c r="E590" s="2">
        <f t="shared" si="18"/>
        <v>68.049738219895289</v>
      </c>
      <c r="F590">
        <v>25995</v>
      </c>
      <c r="G590" s="2">
        <v>-9.8800000000000008</v>
      </c>
      <c r="H590" s="2">
        <f t="shared" si="19"/>
        <v>26004.880000000001</v>
      </c>
    </row>
    <row r="591" spans="1:8" x14ac:dyDescent="0.25">
      <c r="A591" s="4">
        <v>44361</v>
      </c>
      <c r="B591" t="s">
        <v>12</v>
      </c>
      <c r="C591" t="s">
        <v>2682</v>
      </c>
      <c r="D591" s="7">
        <v>8835</v>
      </c>
      <c r="E591" s="2">
        <f t="shared" si="18"/>
        <v>94.809979626485571</v>
      </c>
      <c r="F591">
        <v>837646.17</v>
      </c>
      <c r="G591" s="2">
        <v>-319.02999999999997</v>
      </c>
      <c r="H591" s="2">
        <f t="shared" si="19"/>
        <v>837965.20000000007</v>
      </c>
    </row>
    <row r="592" spans="1:8" x14ac:dyDescent="0.25">
      <c r="A592" s="4">
        <v>44362</v>
      </c>
      <c r="B592" t="s">
        <v>12</v>
      </c>
      <c r="C592" t="s">
        <v>2682</v>
      </c>
      <c r="D592" s="7">
        <v>9560</v>
      </c>
      <c r="E592" s="2">
        <f t="shared" si="18"/>
        <v>93.06027928870293</v>
      </c>
      <c r="F592">
        <v>889656.27</v>
      </c>
      <c r="G592" s="2">
        <v>-338.82</v>
      </c>
      <c r="H592" s="2">
        <f t="shared" si="19"/>
        <v>889995.09</v>
      </c>
    </row>
    <row r="593" spans="1:8" x14ac:dyDescent="0.25">
      <c r="A593" s="4">
        <v>44362</v>
      </c>
      <c r="B593" t="s">
        <v>12</v>
      </c>
      <c r="C593" t="s">
        <v>2682</v>
      </c>
      <c r="D593" s="7">
        <v>50607</v>
      </c>
      <c r="E593" s="2">
        <f t="shared" si="18"/>
        <v>92.67</v>
      </c>
      <c r="F593">
        <v>4689750.6900000004</v>
      </c>
      <c r="G593" s="2">
        <v>0</v>
      </c>
      <c r="H593" s="2">
        <f t="shared" si="19"/>
        <v>4689750.6900000004</v>
      </c>
    </row>
    <row r="594" spans="1:8" x14ac:dyDescent="0.25">
      <c r="A594" s="4">
        <v>44362</v>
      </c>
      <c r="B594" t="s">
        <v>12</v>
      </c>
      <c r="C594" t="s">
        <v>2678</v>
      </c>
      <c r="D594" s="7">
        <v>-50607</v>
      </c>
      <c r="E594" s="2">
        <f t="shared" si="18"/>
        <v>92.67</v>
      </c>
      <c r="F594">
        <v>-4689750.6900000004</v>
      </c>
      <c r="G594" s="2">
        <v>0</v>
      </c>
      <c r="H594" s="2">
        <f t="shared" si="19"/>
        <v>-4689750.6900000004</v>
      </c>
    </row>
    <row r="595" spans="1:8" x14ac:dyDescent="0.25">
      <c r="A595" s="4">
        <v>44364</v>
      </c>
      <c r="B595" t="s">
        <v>12</v>
      </c>
      <c r="C595" t="s">
        <v>49</v>
      </c>
      <c r="D595" s="7">
        <v>121</v>
      </c>
      <c r="E595" s="2">
        <f t="shared" si="18"/>
        <v>68.05</v>
      </c>
      <c r="F595">
        <v>8234.0499999999993</v>
      </c>
      <c r="G595" s="2">
        <v>-3.15</v>
      </c>
      <c r="H595" s="2">
        <f t="shared" si="19"/>
        <v>8237.1999999999989</v>
      </c>
    </row>
    <row r="596" spans="1:8" x14ac:dyDescent="0.25">
      <c r="A596" s="4">
        <v>44364</v>
      </c>
      <c r="B596" t="s">
        <v>12</v>
      </c>
      <c r="C596" t="s">
        <v>2682</v>
      </c>
      <c r="D596" s="7">
        <v>3243</v>
      </c>
      <c r="E596" s="2">
        <f t="shared" si="18"/>
        <v>92.327530064754853</v>
      </c>
      <c r="F596">
        <v>299418.18</v>
      </c>
      <c r="G596" s="2">
        <v>-114.51</v>
      </c>
      <c r="H596" s="2">
        <f t="shared" si="19"/>
        <v>299532.69</v>
      </c>
    </row>
    <row r="597" spans="1:8" x14ac:dyDescent="0.25">
      <c r="A597" s="4">
        <v>44365</v>
      </c>
      <c r="B597" t="s">
        <v>12</v>
      </c>
      <c r="C597" t="s">
        <v>49</v>
      </c>
      <c r="D597" s="7">
        <v>7</v>
      </c>
      <c r="E597" s="2">
        <f t="shared" si="18"/>
        <v>68.048571428571421</v>
      </c>
      <c r="F597">
        <v>476.34</v>
      </c>
      <c r="G597" s="2">
        <v>-0.19</v>
      </c>
      <c r="H597" s="2">
        <f t="shared" si="19"/>
        <v>476.53</v>
      </c>
    </row>
    <row r="598" spans="1:8" x14ac:dyDescent="0.25">
      <c r="A598" s="4">
        <v>44365</v>
      </c>
      <c r="B598" t="s">
        <v>12</v>
      </c>
      <c r="C598" t="s">
        <v>2682</v>
      </c>
      <c r="D598" s="7">
        <v>221</v>
      </c>
      <c r="E598" s="2">
        <f t="shared" si="18"/>
        <v>92.121990950226234</v>
      </c>
      <c r="F598">
        <v>20358.96</v>
      </c>
      <c r="G598" s="2">
        <v>-8.49</v>
      </c>
      <c r="H598" s="2">
        <f t="shared" si="19"/>
        <v>20367.45</v>
      </c>
    </row>
    <row r="599" spans="1:8" x14ac:dyDescent="0.25">
      <c r="A599" s="4">
        <v>44368</v>
      </c>
      <c r="B599" t="s">
        <v>12</v>
      </c>
      <c r="C599" t="s">
        <v>49</v>
      </c>
      <c r="D599" s="7">
        <v>306</v>
      </c>
      <c r="E599" s="2">
        <f t="shared" si="18"/>
        <v>68.097614379084959</v>
      </c>
      <c r="F599">
        <v>20837.87</v>
      </c>
      <c r="G599" s="2">
        <v>-8.68</v>
      </c>
      <c r="H599" s="2">
        <f t="shared" si="19"/>
        <v>20846.55</v>
      </c>
    </row>
    <row r="600" spans="1:8" x14ac:dyDescent="0.25">
      <c r="A600" s="4">
        <v>44369</v>
      </c>
      <c r="B600" t="s">
        <v>12</v>
      </c>
      <c r="C600" t="s">
        <v>49</v>
      </c>
      <c r="D600" s="7">
        <v>55</v>
      </c>
      <c r="E600" s="2">
        <f t="shared" si="18"/>
        <v>67.581818181818178</v>
      </c>
      <c r="F600">
        <v>3717</v>
      </c>
      <c r="G600" s="2">
        <v>-2.16</v>
      </c>
      <c r="H600" s="2">
        <f t="shared" si="19"/>
        <v>3719.16</v>
      </c>
    </row>
    <row r="601" spans="1:8" x14ac:dyDescent="0.25">
      <c r="A601" s="4">
        <v>44369</v>
      </c>
      <c r="B601" t="s">
        <v>12</v>
      </c>
      <c r="C601" t="s">
        <v>2683</v>
      </c>
      <c r="D601" s="7">
        <v>96554</v>
      </c>
      <c r="E601" s="2">
        <f t="shared" si="18"/>
        <v>103.57</v>
      </c>
      <c r="F601">
        <v>10000097.779999999</v>
      </c>
      <c r="G601" s="2">
        <v>0</v>
      </c>
      <c r="H601" s="2">
        <f t="shared" si="19"/>
        <v>10000097.779999999</v>
      </c>
    </row>
    <row r="602" spans="1:8" x14ac:dyDescent="0.25">
      <c r="A602" s="4">
        <v>44371</v>
      </c>
      <c r="B602" t="s">
        <v>12</v>
      </c>
      <c r="C602" t="s">
        <v>2682</v>
      </c>
      <c r="D602" s="7">
        <v>1</v>
      </c>
      <c r="E602" s="2">
        <f t="shared" si="18"/>
        <v>91.48</v>
      </c>
      <c r="F602">
        <v>91.48</v>
      </c>
      <c r="G602" s="2">
        <v>0</v>
      </c>
      <c r="H602" s="2">
        <f t="shared" si="19"/>
        <v>91.48</v>
      </c>
    </row>
    <row r="603" spans="1:8" x14ac:dyDescent="0.25">
      <c r="A603" s="4">
        <v>44375</v>
      </c>
      <c r="B603" t="s">
        <v>12</v>
      </c>
      <c r="C603" t="s">
        <v>2682</v>
      </c>
      <c r="D603" s="7">
        <v>-1</v>
      </c>
      <c r="E603" s="2">
        <f t="shared" si="18"/>
        <v>91.48</v>
      </c>
      <c r="F603">
        <v>-91.48</v>
      </c>
      <c r="G603" s="2">
        <v>0</v>
      </c>
      <c r="H603" s="2">
        <f t="shared" si="19"/>
        <v>-91.48</v>
      </c>
    </row>
    <row r="604" spans="1:8" x14ac:dyDescent="0.25">
      <c r="A604" s="4">
        <v>44379</v>
      </c>
      <c r="B604" t="s">
        <v>12</v>
      </c>
      <c r="C604" t="s">
        <v>2684</v>
      </c>
      <c r="D604" s="7">
        <v>64000</v>
      </c>
      <c r="E604" s="2">
        <f t="shared" si="18"/>
        <v>103.4</v>
      </c>
      <c r="F604">
        <v>6617600</v>
      </c>
      <c r="G604" s="2">
        <v>0</v>
      </c>
      <c r="H604" s="2">
        <f t="shared" si="19"/>
        <v>6617600</v>
      </c>
    </row>
    <row r="605" spans="1:8" x14ac:dyDescent="0.25">
      <c r="A605" s="4">
        <v>44389</v>
      </c>
      <c r="B605" t="s">
        <v>12</v>
      </c>
      <c r="C605" t="s">
        <v>2685</v>
      </c>
      <c r="D605" s="7">
        <v>64000</v>
      </c>
      <c r="E605" s="2">
        <f t="shared" si="18"/>
        <v>103.4</v>
      </c>
      <c r="F605">
        <v>6617600</v>
      </c>
      <c r="G605" s="2">
        <v>0</v>
      </c>
      <c r="H605" s="2">
        <f t="shared" si="19"/>
        <v>6617600</v>
      </c>
    </row>
    <row r="606" spans="1:8" x14ac:dyDescent="0.25">
      <c r="A606" s="4">
        <v>44389</v>
      </c>
      <c r="B606" t="s">
        <v>12</v>
      </c>
      <c r="C606" t="s">
        <v>2684</v>
      </c>
      <c r="D606" s="7">
        <v>-64000</v>
      </c>
      <c r="E606" s="2">
        <f t="shared" si="18"/>
        <v>103.4</v>
      </c>
      <c r="F606">
        <v>-6617600</v>
      </c>
      <c r="G606" s="2">
        <v>0</v>
      </c>
      <c r="H606" s="2">
        <f t="shared" si="19"/>
        <v>-6617600</v>
      </c>
    </row>
    <row r="607" spans="1:8" x14ac:dyDescent="0.25">
      <c r="A607" s="4">
        <v>44391</v>
      </c>
      <c r="B607" t="s">
        <v>12</v>
      </c>
      <c r="C607" t="s">
        <v>2680</v>
      </c>
      <c r="D607" s="7">
        <v>96554</v>
      </c>
      <c r="E607" s="2">
        <f t="shared" si="18"/>
        <v>103.57</v>
      </c>
      <c r="F607">
        <v>10000097.779999999</v>
      </c>
      <c r="G607" s="2">
        <v>0</v>
      </c>
      <c r="H607" s="2">
        <f t="shared" si="19"/>
        <v>10000097.779999999</v>
      </c>
    </row>
    <row r="608" spans="1:8" x14ac:dyDescent="0.25">
      <c r="A608" s="4">
        <v>44391</v>
      </c>
      <c r="B608" t="s">
        <v>12</v>
      </c>
      <c r="C608" t="s">
        <v>2683</v>
      </c>
      <c r="D608" s="7">
        <v>-96554</v>
      </c>
      <c r="E608" s="2">
        <f t="shared" si="18"/>
        <v>103.57</v>
      </c>
      <c r="F608">
        <v>-10000097.779999999</v>
      </c>
      <c r="G608" s="2">
        <v>0</v>
      </c>
      <c r="H608" s="2">
        <f t="shared" si="19"/>
        <v>-10000097.779999999</v>
      </c>
    </row>
    <row r="609" spans="1:8" x14ac:dyDescent="0.25">
      <c r="A609" s="4">
        <v>44392</v>
      </c>
      <c r="B609" t="s">
        <v>12</v>
      </c>
      <c r="C609" t="s">
        <v>47</v>
      </c>
      <c r="D609" s="7">
        <v>640</v>
      </c>
      <c r="E609" s="2">
        <f t="shared" si="18"/>
        <v>84.150328125000001</v>
      </c>
      <c r="F609">
        <v>53856.21</v>
      </c>
      <c r="G609" s="2">
        <v>-21.22</v>
      </c>
      <c r="H609" s="2">
        <f t="shared" si="19"/>
        <v>53877.43</v>
      </c>
    </row>
    <row r="610" spans="1:8" x14ac:dyDescent="0.25">
      <c r="A610" s="4">
        <v>44393</v>
      </c>
      <c r="B610" t="s">
        <v>12</v>
      </c>
      <c r="C610" t="s">
        <v>47</v>
      </c>
      <c r="D610" s="7">
        <v>2059</v>
      </c>
      <c r="E610" s="2">
        <f t="shared" si="18"/>
        <v>84.996940262263237</v>
      </c>
      <c r="F610">
        <v>175008.7</v>
      </c>
      <c r="G610" s="2">
        <v>-67.260000000000005</v>
      </c>
      <c r="H610" s="2">
        <f t="shared" si="19"/>
        <v>175075.96000000002</v>
      </c>
    </row>
    <row r="611" spans="1:8" x14ac:dyDescent="0.25">
      <c r="A611" s="4">
        <v>44393</v>
      </c>
      <c r="B611" t="s">
        <v>12</v>
      </c>
      <c r="C611" t="s">
        <v>2681</v>
      </c>
      <c r="D611" s="7">
        <v>-36095</v>
      </c>
      <c r="E611" s="2">
        <f t="shared" si="18"/>
        <v>98.35</v>
      </c>
      <c r="F611">
        <v>-3549943.25</v>
      </c>
      <c r="G611" s="2">
        <v>0</v>
      </c>
      <c r="H611" s="2">
        <f t="shared" si="19"/>
        <v>-3549943.25</v>
      </c>
    </row>
    <row r="612" spans="1:8" x14ac:dyDescent="0.25">
      <c r="A612" s="4">
        <v>44393</v>
      </c>
      <c r="B612" t="s">
        <v>12</v>
      </c>
      <c r="C612" t="s">
        <v>52</v>
      </c>
      <c r="D612" s="7">
        <v>36095</v>
      </c>
      <c r="E612" s="2">
        <f t="shared" si="18"/>
        <v>98.35</v>
      </c>
      <c r="F612">
        <v>3549943.25</v>
      </c>
      <c r="G612" s="2">
        <v>0</v>
      </c>
      <c r="H612" s="2">
        <f t="shared" si="19"/>
        <v>3549943.25</v>
      </c>
    </row>
    <row r="613" spans="1:8" x14ac:dyDescent="0.25">
      <c r="A613" s="4">
        <v>44393</v>
      </c>
      <c r="B613" t="s">
        <v>12</v>
      </c>
      <c r="C613" t="s">
        <v>52</v>
      </c>
      <c r="D613" s="7">
        <v>38571</v>
      </c>
      <c r="E613" s="2">
        <f t="shared" si="18"/>
        <v>98.350000000000009</v>
      </c>
      <c r="F613">
        <v>3793457.85</v>
      </c>
      <c r="G613" s="2">
        <v>0</v>
      </c>
      <c r="H613" s="2">
        <f t="shared" si="19"/>
        <v>3793457.85</v>
      </c>
    </row>
    <row r="614" spans="1:8" x14ac:dyDescent="0.25">
      <c r="A614" s="4">
        <v>44393</v>
      </c>
      <c r="B614" t="s">
        <v>12</v>
      </c>
      <c r="C614" t="s">
        <v>2679</v>
      </c>
      <c r="D614" s="7">
        <v>-38571</v>
      </c>
      <c r="E614" s="2">
        <f t="shared" si="18"/>
        <v>98.350000000000009</v>
      </c>
      <c r="F614">
        <v>-3793457.85</v>
      </c>
      <c r="G614" s="2">
        <v>0</v>
      </c>
      <c r="H614" s="2">
        <f t="shared" si="19"/>
        <v>-3793457.85</v>
      </c>
    </row>
    <row r="615" spans="1:8" x14ac:dyDescent="0.25">
      <c r="A615" s="4">
        <v>44396</v>
      </c>
      <c r="B615" t="s">
        <v>12</v>
      </c>
      <c r="C615" t="s">
        <v>47</v>
      </c>
      <c r="D615" s="7">
        <v>2213</v>
      </c>
      <c r="E615" s="2">
        <f t="shared" si="18"/>
        <v>86.104071396294628</v>
      </c>
      <c r="F615">
        <v>190548.31</v>
      </c>
      <c r="G615" s="2">
        <v>-73.150000000000006</v>
      </c>
      <c r="H615" s="2">
        <f t="shared" si="19"/>
        <v>190621.46</v>
      </c>
    </row>
    <row r="616" spans="1:8" x14ac:dyDescent="0.25">
      <c r="A616" s="4">
        <v>44397</v>
      </c>
      <c r="B616" t="s">
        <v>12</v>
      </c>
      <c r="C616" t="s">
        <v>47</v>
      </c>
      <c r="D616" s="7">
        <v>1902</v>
      </c>
      <c r="E616" s="2">
        <f t="shared" si="18"/>
        <v>85.979484752891693</v>
      </c>
      <c r="F616">
        <v>163532.98000000001</v>
      </c>
      <c r="G616" s="2">
        <v>-62.89</v>
      </c>
      <c r="H616" s="2">
        <f t="shared" si="19"/>
        <v>163595.87000000002</v>
      </c>
    </row>
    <row r="617" spans="1:8" x14ac:dyDescent="0.25">
      <c r="A617" s="4">
        <v>44398</v>
      </c>
      <c r="B617" t="s">
        <v>12</v>
      </c>
      <c r="C617" t="s">
        <v>47</v>
      </c>
      <c r="D617" s="7">
        <v>2573</v>
      </c>
      <c r="E617" s="2">
        <f t="shared" si="18"/>
        <v>86.01</v>
      </c>
      <c r="F617">
        <v>221303.73</v>
      </c>
      <c r="G617" s="2">
        <v>-84.62</v>
      </c>
      <c r="H617" s="2">
        <f t="shared" si="19"/>
        <v>221388.35</v>
      </c>
    </row>
    <row r="618" spans="1:8" x14ac:dyDescent="0.25">
      <c r="A618" s="4">
        <v>44398</v>
      </c>
      <c r="B618" t="s">
        <v>12</v>
      </c>
      <c r="C618" t="s">
        <v>53</v>
      </c>
      <c r="D618" s="7">
        <v>-1084</v>
      </c>
      <c r="E618" s="2">
        <f t="shared" si="18"/>
        <v>96.639686346863471</v>
      </c>
      <c r="F618">
        <v>-104757.42</v>
      </c>
      <c r="G618" s="2">
        <v>-40.04</v>
      </c>
      <c r="H618" s="2">
        <f t="shared" si="19"/>
        <v>-104717.38</v>
      </c>
    </row>
    <row r="619" spans="1:8" x14ac:dyDescent="0.25">
      <c r="A619" s="4">
        <v>44399</v>
      </c>
      <c r="B619" t="s">
        <v>12</v>
      </c>
      <c r="C619" t="s">
        <v>47</v>
      </c>
      <c r="D619" s="7">
        <v>901</v>
      </c>
      <c r="E619" s="2">
        <f t="shared" si="18"/>
        <v>85.937069922308552</v>
      </c>
      <c r="F619">
        <v>77429.3</v>
      </c>
      <c r="G619" s="2">
        <v>-30</v>
      </c>
      <c r="H619" s="2">
        <f t="shared" si="19"/>
        <v>77459.3</v>
      </c>
    </row>
    <row r="620" spans="1:8" x14ac:dyDescent="0.25">
      <c r="A620" s="4">
        <v>44399</v>
      </c>
      <c r="B620" t="s">
        <v>12</v>
      </c>
      <c r="C620" t="s">
        <v>53</v>
      </c>
      <c r="D620" s="7">
        <v>-270</v>
      </c>
      <c r="E620" s="2">
        <f t="shared" si="18"/>
        <v>96.655074074074065</v>
      </c>
      <c r="F620">
        <v>-26096.87</v>
      </c>
      <c r="G620" s="2">
        <v>-10.09</v>
      </c>
      <c r="H620" s="2">
        <f t="shared" si="19"/>
        <v>-26086.78</v>
      </c>
    </row>
    <row r="621" spans="1:8" x14ac:dyDescent="0.25">
      <c r="A621" s="4">
        <v>44400</v>
      </c>
      <c r="B621" t="s">
        <v>12</v>
      </c>
      <c r="C621" t="s">
        <v>47</v>
      </c>
      <c r="D621" s="7">
        <v>2120</v>
      </c>
      <c r="E621" s="2">
        <f t="shared" si="18"/>
        <v>85.788254716981129</v>
      </c>
      <c r="F621">
        <v>181871.1</v>
      </c>
      <c r="G621" s="2">
        <v>-69.790000000000006</v>
      </c>
      <c r="H621" s="2">
        <f t="shared" si="19"/>
        <v>181940.89</v>
      </c>
    </row>
    <row r="622" spans="1:8" x14ac:dyDescent="0.25">
      <c r="A622" s="4">
        <v>44400</v>
      </c>
      <c r="B622" t="s">
        <v>12</v>
      </c>
      <c r="C622" t="s">
        <v>53</v>
      </c>
      <c r="D622" s="7">
        <v>-246</v>
      </c>
      <c r="E622" s="2">
        <f t="shared" si="18"/>
        <v>96.518292682926827</v>
      </c>
      <c r="F622">
        <v>-23743.5</v>
      </c>
      <c r="G622" s="2">
        <v>-9.1</v>
      </c>
      <c r="H622" s="2">
        <f t="shared" si="19"/>
        <v>-23734.400000000001</v>
      </c>
    </row>
    <row r="623" spans="1:8" x14ac:dyDescent="0.25">
      <c r="A623" s="4">
        <v>44403</v>
      </c>
      <c r="B623" t="s">
        <v>12</v>
      </c>
      <c r="C623" t="s">
        <v>53</v>
      </c>
      <c r="D623" s="7">
        <v>-626</v>
      </c>
      <c r="E623" s="2">
        <f t="shared" si="18"/>
        <v>96.592779552715655</v>
      </c>
      <c r="F623">
        <v>-60467.08</v>
      </c>
      <c r="G623" s="2">
        <v>-23.73</v>
      </c>
      <c r="H623" s="2">
        <f t="shared" si="19"/>
        <v>-60443.35</v>
      </c>
    </row>
    <row r="624" spans="1:8" x14ac:dyDescent="0.25">
      <c r="A624" s="4">
        <v>44407</v>
      </c>
      <c r="B624" t="s">
        <v>12</v>
      </c>
      <c r="C624" t="s">
        <v>2686</v>
      </c>
      <c r="D624" s="7">
        <v>56883</v>
      </c>
      <c r="E624" s="2">
        <f t="shared" si="18"/>
        <v>0</v>
      </c>
      <c r="F624">
        <v>0</v>
      </c>
      <c r="G624" s="2">
        <v>0</v>
      </c>
      <c r="H624" s="2">
        <f t="shared" si="19"/>
        <v>0</v>
      </c>
    </row>
    <row r="625" spans="1:8" x14ac:dyDescent="0.25">
      <c r="A625" s="4">
        <v>44412</v>
      </c>
      <c r="B625" t="s">
        <v>12</v>
      </c>
      <c r="C625" t="s">
        <v>53</v>
      </c>
      <c r="D625" s="7">
        <v>-1193</v>
      </c>
      <c r="E625" s="2">
        <f t="shared" si="18"/>
        <v>95.752112321877618</v>
      </c>
      <c r="F625">
        <v>-114232.27</v>
      </c>
      <c r="G625" s="2">
        <v>-44.17</v>
      </c>
      <c r="H625" s="2">
        <f t="shared" si="19"/>
        <v>-114188.1</v>
      </c>
    </row>
    <row r="626" spans="1:8" x14ac:dyDescent="0.25">
      <c r="A626" s="4">
        <v>44420</v>
      </c>
      <c r="B626" t="s">
        <v>12</v>
      </c>
      <c r="C626" t="s">
        <v>2680</v>
      </c>
      <c r="D626" s="7">
        <v>902</v>
      </c>
      <c r="E626" s="2">
        <f t="shared" si="18"/>
        <v>100.19386917960088</v>
      </c>
      <c r="F626">
        <v>90374.87</v>
      </c>
      <c r="G626" s="2">
        <v>-34.770000000000003</v>
      </c>
      <c r="H626" s="2">
        <f t="shared" si="19"/>
        <v>90409.64</v>
      </c>
    </row>
    <row r="627" spans="1:8" x14ac:dyDescent="0.25">
      <c r="A627" s="4">
        <v>44420</v>
      </c>
      <c r="B627" t="s">
        <v>12</v>
      </c>
      <c r="C627" t="s">
        <v>2682</v>
      </c>
      <c r="D627" s="7">
        <v>774</v>
      </c>
      <c r="E627" s="2">
        <f t="shared" si="18"/>
        <v>88.121976744186057</v>
      </c>
      <c r="F627">
        <v>68206.41</v>
      </c>
      <c r="G627" s="2">
        <v>-26.24</v>
      </c>
      <c r="H627" s="2">
        <f t="shared" si="19"/>
        <v>68232.650000000009</v>
      </c>
    </row>
    <row r="628" spans="1:8" x14ac:dyDescent="0.25">
      <c r="A628" s="4">
        <v>44421</v>
      </c>
      <c r="B628" t="s">
        <v>12</v>
      </c>
      <c r="C628" t="s">
        <v>2680</v>
      </c>
      <c r="D628" s="7">
        <v>287</v>
      </c>
      <c r="E628" s="2">
        <f t="shared" si="18"/>
        <v>100.53989547038327</v>
      </c>
      <c r="F628">
        <v>28854.95</v>
      </c>
      <c r="G628" s="2">
        <v>-11.44</v>
      </c>
      <c r="H628" s="2">
        <f t="shared" si="19"/>
        <v>28866.39</v>
      </c>
    </row>
    <row r="629" spans="1:8" x14ac:dyDescent="0.25">
      <c r="A629" s="4">
        <v>44421</v>
      </c>
      <c r="B629" t="s">
        <v>12</v>
      </c>
      <c r="C629" t="s">
        <v>2682</v>
      </c>
      <c r="D629" s="7">
        <v>187</v>
      </c>
      <c r="E629" s="2">
        <f t="shared" si="18"/>
        <v>86.779572192513371</v>
      </c>
      <c r="F629">
        <v>16227.78</v>
      </c>
      <c r="G629" s="2">
        <v>-6.44</v>
      </c>
      <c r="H629" s="2">
        <f t="shared" si="19"/>
        <v>16234.220000000001</v>
      </c>
    </row>
    <row r="630" spans="1:8" x14ac:dyDescent="0.25">
      <c r="A630" s="4">
        <v>44424</v>
      </c>
      <c r="B630" t="s">
        <v>12</v>
      </c>
      <c r="C630" t="s">
        <v>2680</v>
      </c>
      <c r="D630" s="7">
        <v>275</v>
      </c>
      <c r="E630" s="2">
        <f t="shared" si="18"/>
        <v>100.60927272727272</v>
      </c>
      <c r="F630">
        <v>27667.55</v>
      </c>
      <c r="G630" s="2">
        <v>-10.79</v>
      </c>
      <c r="H630" s="2">
        <f t="shared" si="19"/>
        <v>27678.34</v>
      </c>
    </row>
    <row r="631" spans="1:8" x14ac:dyDescent="0.25">
      <c r="A631" s="4">
        <v>44424</v>
      </c>
      <c r="B631" t="s">
        <v>12</v>
      </c>
      <c r="C631" t="s">
        <v>2682</v>
      </c>
      <c r="D631" s="7">
        <v>548</v>
      </c>
      <c r="E631" s="2">
        <f t="shared" si="18"/>
        <v>86.695401459854011</v>
      </c>
      <c r="F631">
        <v>47509.08</v>
      </c>
      <c r="G631" s="2">
        <v>-18.53</v>
      </c>
      <c r="H631" s="2">
        <f t="shared" si="19"/>
        <v>47527.61</v>
      </c>
    </row>
    <row r="632" spans="1:8" x14ac:dyDescent="0.25">
      <c r="A632" s="4">
        <v>44425</v>
      </c>
      <c r="B632" t="s">
        <v>12</v>
      </c>
      <c r="C632" t="s">
        <v>2680</v>
      </c>
      <c r="D632" s="7">
        <v>684</v>
      </c>
      <c r="E632" s="2">
        <f t="shared" si="18"/>
        <v>100.67843567251462</v>
      </c>
      <c r="F632">
        <v>68864.05</v>
      </c>
      <c r="G632" s="2">
        <v>-26.92</v>
      </c>
      <c r="H632" s="2">
        <f t="shared" si="19"/>
        <v>68890.97</v>
      </c>
    </row>
    <row r="633" spans="1:8" x14ac:dyDescent="0.25">
      <c r="A633" s="4">
        <v>44425</v>
      </c>
      <c r="B633" t="s">
        <v>12</v>
      </c>
      <c r="C633" t="s">
        <v>2686</v>
      </c>
      <c r="D633" s="7">
        <v>-56883</v>
      </c>
      <c r="E633" s="2">
        <f t="shared" si="18"/>
        <v>0</v>
      </c>
      <c r="F633">
        <v>0</v>
      </c>
      <c r="G633" s="2">
        <v>0</v>
      </c>
      <c r="H633" s="2">
        <f t="shared" si="19"/>
        <v>0</v>
      </c>
    </row>
    <row r="634" spans="1:8" x14ac:dyDescent="0.25">
      <c r="A634" s="4">
        <v>44426</v>
      </c>
      <c r="B634" t="s">
        <v>12</v>
      </c>
      <c r="C634" t="s">
        <v>2674</v>
      </c>
      <c r="D634" s="7">
        <v>207</v>
      </c>
      <c r="E634" s="2">
        <f t="shared" si="18"/>
        <v>0</v>
      </c>
      <c r="F634">
        <v>0</v>
      </c>
      <c r="G634" s="2">
        <v>0</v>
      </c>
      <c r="H634" s="2">
        <f t="shared" si="19"/>
        <v>0</v>
      </c>
    </row>
    <row r="635" spans="1:8" x14ac:dyDescent="0.25">
      <c r="A635" s="4">
        <v>44426</v>
      </c>
      <c r="B635" t="s">
        <v>12</v>
      </c>
      <c r="C635" t="s">
        <v>2680</v>
      </c>
      <c r="D635" s="7">
        <v>640</v>
      </c>
      <c r="E635" s="2">
        <f t="shared" si="18"/>
        <v>100.15209374999999</v>
      </c>
      <c r="F635">
        <v>64097.34</v>
      </c>
      <c r="G635" s="2">
        <v>-25.11</v>
      </c>
      <c r="H635" s="2">
        <f t="shared" si="19"/>
        <v>64122.45</v>
      </c>
    </row>
    <row r="636" spans="1:8" x14ac:dyDescent="0.25">
      <c r="A636" s="4">
        <v>44427</v>
      </c>
      <c r="B636" t="s">
        <v>12</v>
      </c>
      <c r="C636" t="s">
        <v>47</v>
      </c>
      <c r="D636" s="7">
        <v>1471</v>
      </c>
      <c r="E636" s="2">
        <f t="shared" si="18"/>
        <v>78.2</v>
      </c>
      <c r="F636">
        <v>115032.2</v>
      </c>
      <c r="G636" s="2">
        <v>-44.26</v>
      </c>
      <c r="H636" s="2">
        <f t="shared" si="19"/>
        <v>115076.45999999999</v>
      </c>
    </row>
    <row r="637" spans="1:8" x14ac:dyDescent="0.25">
      <c r="A637" s="4">
        <v>44427</v>
      </c>
      <c r="B637" t="s">
        <v>12</v>
      </c>
      <c r="C637" t="s">
        <v>2680</v>
      </c>
      <c r="D637" s="7">
        <v>449</v>
      </c>
      <c r="E637" s="2">
        <f t="shared" si="18"/>
        <v>100.07634743875278</v>
      </c>
      <c r="F637">
        <v>44934.28</v>
      </c>
      <c r="G637" s="2">
        <v>-17.28</v>
      </c>
      <c r="H637" s="2">
        <f t="shared" si="19"/>
        <v>44951.56</v>
      </c>
    </row>
    <row r="638" spans="1:8" x14ac:dyDescent="0.25">
      <c r="A638" s="4">
        <v>44428</v>
      </c>
      <c r="B638" t="s">
        <v>12</v>
      </c>
      <c r="C638" t="s">
        <v>47</v>
      </c>
      <c r="D638" s="7">
        <v>1046</v>
      </c>
      <c r="E638" s="2">
        <f t="shared" si="18"/>
        <v>79.100000000000009</v>
      </c>
      <c r="F638">
        <v>82738.600000000006</v>
      </c>
      <c r="G638" s="2">
        <v>-32.090000000000003</v>
      </c>
      <c r="H638" s="2">
        <f t="shared" si="19"/>
        <v>82770.69</v>
      </c>
    </row>
    <row r="639" spans="1:8" x14ac:dyDescent="0.25">
      <c r="A639" s="4">
        <v>44428</v>
      </c>
      <c r="B639" t="s">
        <v>12</v>
      </c>
      <c r="C639" t="s">
        <v>2680</v>
      </c>
      <c r="D639" s="7">
        <v>133</v>
      </c>
      <c r="E639" s="2">
        <f t="shared" si="18"/>
        <v>100.29518796992481</v>
      </c>
      <c r="F639">
        <v>13339.26</v>
      </c>
      <c r="G639" s="2">
        <v>-5.17</v>
      </c>
      <c r="H639" s="2">
        <f t="shared" si="19"/>
        <v>13344.43</v>
      </c>
    </row>
    <row r="640" spans="1:8" x14ac:dyDescent="0.25">
      <c r="A640" s="4">
        <v>44431</v>
      </c>
      <c r="B640" t="s">
        <v>12</v>
      </c>
      <c r="C640" t="s">
        <v>47</v>
      </c>
      <c r="D640" s="7">
        <v>1060</v>
      </c>
      <c r="E640" s="2">
        <f t="shared" si="18"/>
        <v>79.11</v>
      </c>
      <c r="F640">
        <v>83856.600000000006</v>
      </c>
      <c r="G640" s="2">
        <v>-32.5</v>
      </c>
      <c r="H640" s="2">
        <f t="shared" si="19"/>
        <v>83889.1</v>
      </c>
    </row>
    <row r="641" spans="1:8" x14ac:dyDescent="0.25">
      <c r="A641" s="4">
        <v>44431</v>
      </c>
      <c r="B641" t="s">
        <v>12</v>
      </c>
      <c r="C641" t="s">
        <v>2680</v>
      </c>
      <c r="D641" s="7">
        <v>174</v>
      </c>
      <c r="E641" s="2">
        <f t="shared" ref="E641:E704" si="20">F641/D641</f>
        <v>101.16160919540229</v>
      </c>
      <c r="F641">
        <v>17602.12</v>
      </c>
      <c r="G641" s="2">
        <v>-6.81</v>
      </c>
      <c r="H641" s="2">
        <f t="shared" si="19"/>
        <v>17608.93</v>
      </c>
    </row>
    <row r="642" spans="1:8" x14ac:dyDescent="0.25">
      <c r="A642" s="4">
        <v>44432</v>
      </c>
      <c r="B642" t="s">
        <v>12</v>
      </c>
      <c r="C642" t="s">
        <v>2680</v>
      </c>
      <c r="D642" s="7">
        <v>183</v>
      </c>
      <c r="E642" s="2">
        <f t="shared" si="20"/>
        <v>101.69437158469945</v>
      </c>
      <c r="F642">
        <v>18610.07</v>
      </c>
      <c r="G642" s="2">
        <v>-7.57</v>
      </c>
      <c r="H642" s="2">
        <f t="shared" ref="H642:H705" si="21">F642-G642</f>
        <v>18617.64</v>
      </c>
    </row>
    <row r="643" spans="1:8" x14ac:dyDescent="0.25">
      <c r="A643" s="4">
        <v>44432</v>
      </c>
      <c r="B643" t="s">
        <v>12</v>
      </c>
      <c r="C643" t="s">
        <v>2682</v>
      </c>
      <c r="D643" s="7">
        <v>120</v>
      </c>
      <c r="E643" s="2">
        <f t="shared" si="20"/>
        <v>86.328083333333339</v>
      </c>
      <c r="F643">
        <v>10359.370000000001</v>
      </c>
      <c r="G643" s="2">
        <v>-4.1900000000000004</v>
      </c>
      <c r="H643" s="2">
        <f t="shared" si="21"/>
        <v>10363.560000000001</v>
      </c>
    </row>
    <row r="644" spans="1:8" x14ac:dyDescent="0.25">
      <c r="A644" s="4">
        <v>44433</v>
      </c>
      <c r="B644" t="s">
        <v>12</v>
      </c>
      <c r="C644" t="s">
        <v>2680</v>
      </c>
      <c r="D644" s="7">
        <v>197</v>
      </c>
      <c r="E644" s="2">
        <f t="shared" si="20"/>
        <v>101.35421319796954</v>
      </c>
      <c r="F644">
        <v>19966.78</v>
      </c>
      <c r="G644" s="2">
        <v>-8.34</v>
      </c>
      <c r="H644" s="2">
        <f t="shared" si="21"/>
        <v>19975.12</v>
      </c>
    </row>
    <row r="645" spans="1:8" x14ac:dyDescent="0.25">
      <c r="A645" s="4">
        <v>44434</v>
      </c>
      <c r="B645" t="s">
        <v>12</v>
      </c>
      <c r="C645" t="s">
        <v>47</v>
      </c>
      <c r="D645" s="7">
        <v>1082</v>
      </c>
      <c r="E645" s="2">
        <f t="shared" si="20"/>
        <v>79.25</v>
      </c>
      <c r="F645">
        <v>85748.5</v>
      </c>
      <c r="G645" s="2">
        <v>-33.229999999999997</v>
      </c>
      <c r="H645" s="2">
        <f t="shared" si="21"/>
        <v>85781.73</v>
      </c>
    </row>
    <row r="646" spans="1:8" x14ac:dyDescent="0.25">
      <c r="A646" s="4">
        <v>44434</v>
      </c>
      <c r="B646" t="s">
        <v>12</v>
      </c>
      <c r="C646" t="s">
        <v>2680</v>
      </c>
      <c r="D646" s="7">
        <v>137</v>
      </c>
      <c r="E646" s="2">
        <f t="shared" si="20"/>
        <v>101.48087591240875</v>
      </c>
      <c r="F646">
        <v>13902.88</v>
      </c>
      <c r="G646" s="2">
        <v>-5.39</v>
      </c>
      <c r="H646" s="2">
        <f t="shared" si="21"/>
        <v>13908.269999999999</v>
      </c>
    </row>
    <row r="647" spans="1:8" x14ac:dyDescent="0.25">
      <c r="A647" s="4">
        <v>44435</v>
      </c>
      <c r="B647" t="s">
        <v>12</v>
      </c>
      <c r="C647" t="s">
        <v>47</v>
      </c>
      <c r="D647" s="7">
        <v>961</v>
      </c>
      <c r="E647" s="2">
        <f t="shared" si="20"/>
        <v>78.1607075962539</v>
      </c>
      <c r="F647">
        <v>75112.44</v>
      </c>
      <c r="G647" s="2">
        <v>-29.25</v>
      </c>
      <c r="H647" s="2">
        <f t="shared" si="21"/>
        <v>75141.69</v>
      </c>
    </row>
    <row r="648" spans="1:8" x14ac:dyDescent="0.25">
      <c r="A648" s="4">
        <v>44435</v>
      </c>
      <c r="B648" t="s">
        <v>12</v>
      </c>
      <c r="C648" t="s">
        <v>2680</v>
      </c>
      <c r="D648" s="7">
        <v>64</v>
      </c>
      <c r="E648" s="2">
        <f t="shared" si="20"/>
        <v>101.39109375</v>
      </c>
      <c r="F648">
        <v>6489.03</v>
      </c>
      <c r="G648" s="2">
        <v>-2.5099999999999998</v>
      </c>
      <c r="H648" s="2">
        <f t="shared" si="21"/>
        <v>6491.54</v>
      </c>
    </row>
    <row r="649" spans="1:8" x14ac:dyDescent="0.25">
      <c r="A649" s="4">
        <v>44438</v>
      </c>
      <c r="B649" t="s">
        <v>12</v>
      </c>
      <c r="C649" t="s">
        <v>47</v>
      </c>
      <c r="D649" s="7">
        <v>1014</v>
      </c>
      <c r="E649" s="2">
        <f t="shared" si="20"/>
        <v>78.61999999999999</v>
      </c>
      <c r="F649">
        <v>79720.679999999993</v>
      </c>
      <c r="G649" s="2">
        <v>-30.82</v>
      </c>
      <c r="H649" s="2">
        <f t="shared" si="21"/>
        <v>79751.5</v>
      </c>
    </row>
    <row r="650" spans="1:8" x14ac:dyDescent="0.25">
      <c r="A650" s="4">
        <v>44438</v>
      </c>
      <c r="B650" t="s">
        <v>12</v>
      </c>
      <c r="C650" t="s">
        <v>2680</v>
      </c>
      <c r="D650" s="7">
        <v>41</v>
      </c>
      <c r="E650" s="2">
        <f t="shared" si="20"/>
        <v>101.66707317073171</v>
      </c>
      <c r="F650">
        <v>4168.3500000000004</v>
      </c>
      <c r="G650" s="2">
        <v>-1.6</v>
      </c>
      <c r="H650" s="2">
        <f t="shared" si="21"/>
        <v>4169.9500000000007</v>
      </c>
    </row>
    <row r="651" spans="1:8" x14ac:dyDescent="0.25">
      <c r="A651" s="4">
        <v>44438</v>
      </c>
      <c r="B651" t="s">
        <v>12</v>
      </c>
      <c r="C651" t="s">
        <v>2682</v>
      </c>
      <c r="D651" s="7">
        <v>391</v>
      </c>
      <c r="E651" s="2">
        <f t="shared" si="20"/>
        <v>86.199999999999989</v>
      </c>
      <c r="F651">
        <v>33704.199999999997</v>
      </c>
      <c r="G651" s="2">
        <v>-13.01</v>
      </c>
      <c r="H651" s="2">
        <f t="shared" si="21"/>
        <v>33717.21</v>
      </c>
    </row>
    <row r="652" spans="1:8" x14ac:dyDescent="0.25">
      <c r="A652" s="4">
        <v>44439</v>
      </c>
      <c r="B652" t="s">
        <v>12</v>
      </c>
      <c r="C652" t="s">
        <v>2680</v>
      </c>
      <c r="D652" s="7">
        <v>59</v>
      </c>
      <c r="E652" s="2">
        <f t="shared" si="20"/>
        <v>102.06</v>
      </c>
      <c r="F652">
        <v>6021.54</v>
      </c>
      <c r="G652" s="2">
        <v>-2.3199999999999998</v>
      </c>
      <c r="H652" s="2">
        <f t="shared" si="21"/>
        <v>6023.86</v>
      </c>
    </row>
    <row r="653" spans="1:8" x14ac:dyDescent="0.25">
      <c r="A653" s="4">
        <v>44439</v>
      </c>
      <c r="B653" t="s">
        <v>12</v>
      </c>
      <c r="C653" t="s">
        <v>53</v>
      </c>
      <c r="D653" s="7">
        <v>-1333</v>
      </c>
      <c r="E653" s="2">
        <f t="shared" si="20"/>
        <v>94.217974493623402</v>
      </c>
      <c r="F653">
        <v>-125592.56</v>
      </c>
      <c r="G653" s="2">
        <v>-48.45</v>
      </c>
      <c r="H653" s="2">
        <f t="shared" si="21"/>
        <v>-125544.11</v>
      </c>
    </row>
    <row r="654" spans="1:8" x14ac:dyDescent="0.25">
      <c r="A654" s="4">
        <v>44440</v>
      </c>
      <c r="B654" t="s">
        <v>12</v>
      </c>
      <c r="C654" t="s">
        <v>47</v>
      </c>
      <c r="D654" s="7">
        <v>140</v>
      </c>
      <c r="E654" s="2">
        <f t="shared" si="20"/>
        <v>78.650000000000006</v>
      </c>
      <c r="F654">
        <v>11011</v>
      </c>
      <c r="G654" s="2">
        <v>-4.29</v>
      </c>
      <c r="H654" s="2">
        <f t="shared" si="21"/>
        <v>11015.29</v>
      </c>
    </row>
    <row r="655" spans="1:8" x14ac:dyDescent="0.25">
      <c r="A655" s="4">
        <v>44440</v>
      </c>
      <c r="B655" t="s">
        <v>12</v>
      </c>
      <c r="C655" t="s">
        <v>2680</v>
      </c>
      <c r="D655" s="7">
        <v>205</v>
      </c>
      <c r="E655" s="2">
        <f t="shared" si="20"/>
        <v>101.34609756097561</v>
      </c>
      <c r="F655">
        <v>20775.95</v>
      </c>
      <c r="G655" s="2">
        <v>-8.08</v>
      </c>
      <c r="H655" s="2">
        <f t="shared" si="21"/>
        <v>20784.030000000002</v>
      </c>
    </row>
    <row r="656" spans="1:8" x14ac:dyDescent="0.25">
      <c r="A656" s="4">
        <v>44440</v>
      </c>
      <c r="B656" t="s">
        <v>12</v>
      </c>
      <c r="C656" t="s">
        <v>53</v>
      </c>
      <c r="D656" s="7">
        <v>-474</v>
      </c>
      <c r="E656" s="2">
        <f t="shared" si="20"/>
        <v>93.454725738396633</v>
      </c>
      <c r="F656">
        <v>-44297.54</v>
      </c>
      <c r="G656" s="2">
        <v>-17.29</v>
      </c>
      <c r="H656" s="2">
        <f t="shared" si="21"/>
        <v>-44280.25</v>
      </c>
    </row>
    <row r="657" spans="1:8" x14ac:dyDescent="0.25">
      <c r="A657" s="4">
        <v>44441</v>
      </c>
      <c r="B657" t="s">
        <v>12</v>
      </c>
      <c r="C657" t="s">
        <v>47</v>
      </c>
      <c r="D657" s="7">
        <v>1085</v>
      </c>
      <c r="E657" s="2">
        <f t="shared" si="20"/>
        <v>78.3</v>
      </c>
      <c r="F657">
        <v>84955.5</v>
      </c>
      <c r="G657" s="2">
        <v>-32.520000000000003</v>
      </c>
      <c r="H657" s="2">
        <f t="shared" si="21"/>
        <v>84988.02</v>
      </c>
    </row>
    <row r="658" spans="1:8" x14ac:dyDescent="0.25">
      <c r="A658" s="4">
        <v>44441</v>
      </c>
      <c r="B658" t="s">
        <v>12</v>
      </c>
      <c r="C658" t="s">
        <v>2680</v>
      </c>
      <c r="D658" s="7">
        <v>98</v>
      </c>
      <c r="E658" s="2">
        <f t="shared" si="20"/>
        <v>102.55704081632653</v>
      </c>
      <c r="F658">
        <v>10050.59</v>
      </c>
      <c r="G658" s="2">
        <v>-3.83</v>
      </c>
      <c r="H658" s="2">
        <f t="shared" si="21"/>
        <v>10054.42</v>
      </c>
    </row>
    <row r="659" spans="1:8" x14ac:dyDescent="0.25">
      <c r="A659" s="4">
        <v>44441</v>
      </c>
      <c r="B659" t="s">
        <v>12</v>
      </c>
      <c r="C659" t="s">
        <v>53</v>
      </c>
      <c r="D659" s="7">
        <v>-1871</v>
      </c>
      <c r="E659" s="2">
        <f t="shared" si="20"/>
        <v>94.021207910208446</v>
      </c>
      <c r="F659">
        <v>-175913.68</v>
      </c>
      <c r="G659" s="2">
        <v>-67.349999999999994</v>
      </c>
      <c r="H659" s="2">
        <f t="shared" si="21"/>
        <v>-175846.33</v>
      </c>
    </row>
    <row r="660" spans="1:8" x14ac:dyDescent="0.25">
      <c r="A660" s="4">
        <v>44441</v>
      </c>
      <c r="B660" t="s">
        <v>12</v>
      </c>
      <c r="C660" t="s">
        <v>2674</v>
      </c>
      <c r="D660" s="7">
        <v>-207</v>
      </c>
      <c r="E660" s="2">
        <f t="shared" si="20"/>
        <v>0</v>
      </c>
      <c r="F660">
        <v>0</v>
      </c>
      <c r="G660" s="2">
        <v>0</v>
      </c>
      <c r="H660" s="2">
        <f t="shared" si="21"/>
        <v>0</v>
      </c>
    </row>
    <row r="661" spans="1:8" x14ac:dyDescent="0.25">
      <c r="A661" s="4">
        <v>44442</v>
      </c>
      <c r="B661" t="s">
        <v>12</v>
      </c>
      <c r="C661" t="s">
        <v>53</v>
      </c>
      <c r="D661" s="7">
        <v>-966</v>
      </c>
      <c r="E661" s="2">
        <f t="shared" si="20"/>
        <v>93.013871635610755</v>
      </c>
      <c r="F661">
        <v>-89851.4</v>
      </c>
      <c r="G661" s="2">
        <v>-34.9</v>
      </c>
      <c r="H661" s="2">
        <f t="shared" si="21"/>
        <v>-89816.5</v>
      </c>
    </row>
    <row r="662" spans="1:8" x14ac:dyDescent="0.25">
      <c r="A662" s="4">
        <v>44445</v>
      </c>
      <c r="B662" t="s">
        <v>12</v>
      </c>
      <c r="C662" t="s">
        <v>47</v>
      </c>
      <c r="D662" s="7">
        <v>1</v>
      </c>
      <c r="E662" s="2">
        <f t="shared" si="20"/>
        <v>78.55</v>
      </c>
      <c r="F662">
        <v>78.55</v>
      </c>
      <c r="G662" s="2">
        <v>-0.03</v>
      </c>
      <c r="H662" s="2">
        <f t="shared" si="21"/>
        <v>78.58</v>
      </c>
    </row>
    <row r="663" spans="1:8" x14ac:dyDescent="0.25">
      <c r="A663" s="4">
        <v>44445</v>
      </c>
      <c r="B663" t="s">
        <v>12</v>
      </c>
      <c r="C663" t="s">
        <v>2680</v>
      </c>
      <c r="D663" s="7">
        <v>174</v>
      </c>
      <c r="E663" s="2">
        <f t="shared" si="20"/>
        <v>102.75235632183907</v>
      </c>
      <c r="F663">
        <v>17878.91</v>
      </c>
      <c r="G663" s="2">
        <v>-7.54</v>
      </c>
      <c r="H663" s="2">
        <f t="shared" si="21"/>
        <v>17886.45</v>
      </c>
    </row>
    <row r="664" spans="1:8" x14ac:dyDescent="0.25">
      <c r="A664" s="4">
        <v>44448</v>
      </c>
      <c r="B664" t="s">
        <v>12</v>
      </c>
      <c r="C664" t="s">
        <v>2680</v>
      </c>
      <c r="D664" s="7">
        <v>152</v>
      </c>
      <c r="E664" s="2">
        <f t="shared" si="20"/>
        <v>102.43769736842106</v>
      </c>
      <c r="F664">
        <v>15570.53</v>
      </c>
      <c r="G664" s="2">
        <v>-6.67</v>
      </c>
      <c r="H664" s="2">
        <f t="shared" si="21"/>
        <v>15577.2</v>
      </c>
    </row>
    <row r="665" spans="1:8" x14ac:dyDescent="0.25">
      <c r="A665" s="4">
        <v>44449</v>
      </c>
      <c r="B665" t="s">
        <v>12</v>
      </c>
      <c r="C665" t="s">
        <v>2680</v>
      </c>
      <c r="D665" s="7">
        <v>99</v>
      </c>
      <c r="E665" s="2">
        <f t="shared" si="20"/>
        <v>101.60010101010101</v>
      </c>
      <c r="F665">
        <v>10058.41</v>
      </c>
      <c r="G665" s="2">
        <v>-4.58</v>
      </c>
      <c r="H665" s="2">
        <f t="shared" si="21"/>
        <v>10062.99</v>
      </c>
    </row>
    <row r="666" spans="1:8" x14ac:dyDescent="0.25">
      <c r="A666" s="4">
        <v>44452</v>
      </c>
      <c r="B666" t="s">
        <v>12</v>
      </c>
      <c r="C666" t="s">
        <v>2680</v>
      </c>
      <c r="D666" s="7">
        <v>40</v>
      </c>
      <c r="E666" s="2">
        <f t="shared" si="20"/>
        <v>101.38200000000001</v>
      </c>
      <c r="F666">
        <v>4055.28</v>
      </c>
      <c r="G666" s="2">
        <v>-1.68</v>
      </c>
      <c r="H666" s="2">
        <f t="shared" si="21"/>
        <v>4056.96</v>
      </c>
    </row>
    <row r="667" spans="1:8" x14ac:dyDescent="0.25">
      <c r="A667" s="4">
        <v>44452</v>
      </c>
      <c r="B667" t="s">
        <v>12</v>
      </c>
      <c r="C667" t="s">
        <v>2687</v>
      </c>
      <c r="D667" s="7">
        <v>207</v>
      </c>
      <c r="E667" s="2">
        <f t="shared" si="20"/>
        <v>78.800289855072464</v>
      </c>
      <c r="F667">
        <v>16311.66</v>
      </c>
      <c r="G667" s="2">
        <v>-6.81</v>
      </c>
      <c r="H667" s="2">
        <f t="shared" si="21"/>
        <v>16318.47</v>
      </c>
    </row>
    <row r="668" spans="1:8" x14ac:dyDescent="0.25">
      <c r="A668" s="4">
        <v>44453</v>
      </c>
      <c r="B668" t="s">
        <v>12</v>
      </c>
      <c r="C668" t="s">
        <v>47</v>
      </c>
      <c r="D668" s="7">
        <v>469</v>
      </c>
      <c r="E668" s="2">
        <f t="shared" si="20"/>
        <v>78.595735607675905</v>
      </c>
      <c r="F668">
        <v>36861.4</v>
      </c>
      <c r="G668" s="2">
        <v>-14.13</v>
      </c>
      <c r="H668" s="2">
        <f t="shared" si="21"/>
        <v>36875.53</v>
      </c>
    </row>
    <row r="669" spans="1:8" x14ac:dyDescent="0.25">
      <c r="A669" s="4">
        <v>44453</v>
      </c>
      <c r="B669" t="s">
        <v>12</v>
      </c>
      <c r="C669" t="s">
        <v>2680</v>
      </c>
      <c r="D669" s="7">
        <v>119</v>
      </c>
      <c r="E669" s="2">
        <f t="shared" si="20"/>
        <v>101.71226890756303</v>
      </c>
      <c r="F669">
        <v>12103.76</v>
      </c>
      <c r="G669" s="2">
        <v>-4.63</v>
      </c>
      <c r="H669" s="2">
        <f t="shared" si="21"/>
        <v>12108.39</v>
      </c>
    </row>
    <row r="670" spans="1:8" x14ac:dyDescent="0.25">
      <c r="A670" s="4">
        <v>44453</v>
      </c>
      <c r="B670" t="s">
        <v>12</v>
      </c>
      <c r="C670" t="s">
        <v>2687</v>
      </c>
      <c r="D670" s="7">
        <v>2054</v>
      </c>
      <c r="E670" s="2">
        <f t="shared" si="20"/>
        <v>79.084518013631936</v>
      </c>
      <c r="F670">
        <v>162439.6</v>
      </c>
      <c r="G670" s="2">
        <v>-62.33</v>
      </c>
      <c r="H670" s="2">
        <f t="shared" si="21"/>
        <v>162501.93</v>
      </c>
    </row>
    <row r="671" spans="1:8" x14ac:dyDescent="0.25">
      <c r="A671" s="4">
        <v>44454</v>
      </c>
      <c r="B671" t="s">
        <v>12</v>
      </c>
      <c r="C671" t="s">
        <v>2687</v>
      </c>
      <c r="D671" s="7">
        <v>1543</v>
      </c>
      <c r="E671" s="2">
        <f t="shared" si="20"/>
        <v>79.146720674011661</v>
      </c>
      <c r="F671">
        <v>122123.39</v>
      </c>
      <c r="G671" s="2">
        <v>-47.16</v>
      </c>
      <c r="H671" s="2">
        <f t="shared" si="21"/>
        <v>122170.55</v>
      </c>
    </row>
    <row r="672" spans="1:8" x14ac:dyDescent="0.25">
      <c r="A672" s="4">
        <v>44455</v>
      </c>
      <c r="B672" t="s">
        <v>12</v>
      </c>
      <c r="C672" t="s">
        <v>2687</v>
      </c>
      <c r="D672" s="7">
        <v>2800</v>
      </c>
      <c r="E672" s="2">
        <f t="shared" si="20"/>
        <v>79.620357142857145</v>
      </c>
      <c r="F672">
        <v>222937</v>
      </c>
      <c r="G672" s="2">
        <v>-85.46</v>
      </c>
      <c r="H672" s="2">
        <f t="shared" si="21"/>
        <v>223022.46</v>
      </c>
    </row>
    <row r="673" spans="1:8" x14ac:dyDescent="0.25">
      <c r="A673" s="4">
        <v>44459</v>
      </c>
      <c r="B673" t="s">
        <v>12</v>
      </c>
      <c r="C673" t="s">
        <v>2680</v>
      </c>
      <c r="D673" s="7">
        <v>187</v>
      </c>
      <c r="E673" s="2">
        <f t="shared" si="20"/>
        <v>100.91577540106952</v>
      </c>
      <c r="F673">
        <v>18871.25</v>
      </c>
      <c r="G673" s="2">
        <v>-7.92</v>
      </c>
      <c r="H673" s="2">
        <f t="shared" si="21"/>
        <v>18879.169999999998</v>
      </c>
    </row>
    <row r="674" spans="1:8" x14ac:dyDescent="0.25">
      <c r="A674" s="4">
        <v>44460</v>
      </c>
      <c r="B674" t="s">
        <v>12</v>
      </c>
      <c r="C674" t="s">
        <v>53</v>
      </c>
      <c r="D674" s="7">
        <v>-179</v>
      </c>
      <c r="E674" s="2">
        <f t="shared" si="20"/>
        <v>86.608547486033515</v>
      </c>
      <c r="F674">
        <v>-15502.93</v>
      </c>
      <c r="G674" s="2">
        <v>-6.65</v>
      </c>
      <c r="H674" s="2">
        <f t="shared" si="21"/>
        <v>-15496.28</v>
      </c>
    </row>
    <row r="675" spans="1:8" x14ac:dyDescent="0.25">
      <c r="A675" s="4">
        <v>44461</v>
      </c>
      <c r="B675" t="s">
        <v>12</v>
      </c>
      <c r="C675" t="s">
        <v>53</v>
      </c>
      <c r="D675" s="7">
        <v>-1569</v>
      </c>
      <c r="E675" s="2">
        <f t="shared" si="20"/>
        <v>86.025863607393234</v>
      </c>
      <c r="F675">
        <v>-134974.57999999999</v>
      </c>
      <c r="G675" s="2">
        <v>-52.04</v>
      </c>
      <c r="H675" s="2">
        <f t="shared" si="21"/>
        <v>-134922.53999999998</v>
      </c>
    </row>
    <row r="676" spans="1:8" x14ac:dyDescent="0.25">
      <c r="A676" s="4">
        <v>44462</v>
      </c>
      <c r="B676" t="s">
        <v>12</v>
      </c>
      <c r="C676" t="s">
        <v>53</v>
      </c>
      <c r="D676" s="7">
        <v>-973</v>
      </c>
      <c r="E676" s="2">
        <f t="shared" si="20"/>
        <v>85.990000000000009</v>
      </c>
      <c r="F676">
        <v>-83668.27</v>
      </c>
      <c r="G676" s="2">
        <v>-32.549999999999997</v>
      </c>
      <c r="H676" s="2">
        <f t="shared" si="21"/>
        <v>-83635.72</v>
      </c>
    </row>
    <row r="677" spans="1:8" x14ac:dyDescent="0.25">
      <c r="A677" s="4">
        <v>44463</v>
      </c>
      <c r="B677" t="s">
        <v>12</v>
      </c>
      <c r="C677" t="s">
        <v>53</v>
      </c>
      <c r="D677" s="7">
        <v>-1606</v>
      </c>
      <c r="E677" s="2">
        <f t="shared" si="20"/>
        <v>86.16747820672478</v>
      </c>
      <c r="F677">
        <v>-138384.97</v>
      </c>
      <c r="G677" s="2">
        <v>-53.33</v>
      </c>
      <c r="H677" s="2">
        <f t="shared" si="21"/>
        <v>-138331.64000000001</v>
      </c>
    </row>
    <row r="678" spans="1:8" x14ac:dyDescent="0.25">
      <c r="A678" s="4">
        <v>44466</v>
      </c>
      <c r="B678" t="s">
        <v>12</v>
      </c>
      <c r="C678" t="s">
        <v>53</v>
      </c>
      <c r="D678" s="7">
        <v>-437</v>
      </c>
      <c r="E678" s="2">
        <f t="shared" si="20"/>
        <v>87.024256292906173</v>
      </c>
      <c r="F678">
        <v>-38029.599999999999</v>
      </c>
      <c r="G678" s="2">
        <v>-14.93</v>
      </c>
      <c r="H678" s="2">
        <f t="shared" si="21"/>
        <v>-38014.67</v>
      </c>
    </row>
    <row r="679" spans="1:8" x14ac:dyDescent="0.25">
      <c r="A679" s="4">
        <v>44466</v>
      </c>
      <c r="B679" t="s">
        <v>12</v>
      </c>
      <c r="C679" t="s">
        <v>53</v>
      </c>
      <c r="D679" s="7">
        <v>-257</v>
      </c>
      <c r="E679" s="2">
        <f t="shared" si="20"/>
        <v>86.868871595330731</v>
      </c>
      <c r="F679">
        <v>-22325.3</v>
      </c>
      <c r="G679" s="2">
        <v>-8.75</v>
      </c>
      <c r="H679" s="2">
        <f t="shared" si="21"/>
        <v>-22316.55</v>
      </c>
    </row>
    <row r="680" spans="1:8" x14ac:dyDescent="0.25">
      <c r="A680" s="4">
        <v>44467</v>
      </c>
      <c r="B680" t="s">
        <v>12</v>
      </c>
      <c r="C680" t="s">
        <v>53</v>
      </c>
      <c r="D680" s="7">
        <v>-188</v>
      </c>
      <c r="E680" s="2">
        <f t="shared" si="20"/>
        <v>86.001010638297871</v>
      </c>
      <c r="F680">
        <v>-16168.19</v>
      </c>
      <c r="G680" s="2">
        <v>-6.9</v>
      </c>
      <c r="H680" s="2">
        <f t="shared" si="21"/>
        <v>-16161.29</v>
      </c>
    </row>
    <row r="681" spans="1:8" x14ac:dyDescent="0.25">
      <c r="A681" s="4">
        <v>44468</v>
      </c>
      <c r="B681" t="s">
        <v>12</v>
      </c>
      <c r="C681" t="s">
        <v>53</v>
      </c>
      <c r="D681" s="7">
        <v>-1702</v>
      </c>
      <c r="E681" s="2">
        <f t="shared" si="20"/>
        <v>85.992655699177433</v>
      </c>
      <c r="F681">
        <v>-146359.5</v>
      </c>
      <c r="G681" s="2">
        <v>-56.36</v>
      </c>
      <c r="H681" s="2">
        <f t="shared" si="21"/>
        <v>-146303.14000000001</v>
      </c>
    </row>
    <row r="682" spans="1:8" x14ac:dyDescent="0.25">
      <c r="A682" s="4">
        <v>44469</v>
      </c>
      <c r="B682" t="s">
        <v>12</v>
      </c>
      <c r="C682" t="s">
        <v>53</v>
      </c>
      <c r="D682" s="7">
        <v>-1211</v>
      </c>
      <c r="E682" s="2">
        <f t="shared" si="20"/>
        <v>86.522625928984311</v>
      </c>
      <c r="F682">
        <v>-104778.9</v>
      </c>
      <c r="G682" s="2">
        <v>-40.57</v>
      </c>
      <c r="H682" s="2">
        <f t="shared" si="21"/>
        <v>-104738.32999999999</v>
      </c>
    </row>
    <row r="683" spans="1:8" x14ac:dyDescent="0.25">
      <c r="A683" s="4">
        <v>44470</v>
      </c>
      <c r="B683" t="s">
        <v>12</v>
      </c>
      <c r="C683" t="s">
        <v>53</v>
      </c>
      <c r="D683" s="7">
        <v>-518</v>
      </c>
      <c r="E683" s="2">
        <f t="shared" si="20"/>
        <v>86.139478764478767</v>
      </c>
      <c r="F683">
        <v>-44620.25</v>
      </c>
      <c r="G683" s="2">
        <v>-17.71</v>
      </c>
      <c r="H683" s="2">
        <f t="shared" si="21"/>
        <v>-44602.54</v>
      </c>
    </row>
    <row r="684" spans="1:8" x14ac:dyDescent="0.25">
      <c r="A684" s="4">
        <v>44473</v>
      </c>
      <c r="B684" t="s">
        <v>12</v>
      </c>
      <c r="C684" t="s">
        <v>2685</v>
      </c>
      <c r="D684" s="7">
        <v>-18943</v>
      </c>
      <c r="E684" s="2">
        <f t="shared" si="20"/>
        <v>102.11339017051154</v>
      </c>
      <c r="F684">
        <v>-1934333.95</v>
      </c>
      <c r="G684" s="2">
        <v>-735.75</v>
      </c>
      <c r="H684" s="2">
        <f t="shared" si="21"/>
        <v>-1933598.2</v>
      </c>
    </row>
    <row r="685" spans="1:8" x14ac:dyDescent="0.25">
      <c r="A685" s="4">
        <v>44473</v>
      </c>
      <c r="B685" t="s">
        <v>12</v>
      </c>
      <c r="C685" t="s">
        <v>53</v>
      </c>
      <c r="D685" s="7">
        <v>-1756</v>
      </c>
      <c r="E685" s="2">
        <f t="shared" si="20"/>
        <v>86.061116173120737</v>
      </c>
      <c r="F685">
        <v>-151123.32</v>
      </c>
      <c r="G685" s="2">
        <v>-57.48</v>
      </c>
      <c r="H685" s="2">
        <f t="shared" si="21"/>
        <v>-151065.84</v>
      </c>
    </row>
    <row r="686" spans="1:8" x14ac:dyDescent="0.25">
      <c r="A686" s="4">
        <v>44474</v>
      </c>
      <c r="B686" t="s">
        <v>12</v>
      </c>
      <c r="C686" t="s">
        <v>2685</v>
      </c>
      <c r="D686" s="7">
        <v>-18973</v>
      </c>
      <c r="E686" s="2">
        <f t="shared" si="20"/>
        <v>102.3836899804986</v>
      </c>
      <c r="F686">
        <v>-1942525.75</v>
      </c>
      <c r="G686" s="2">
        <v>-738.86</v>
      </c>
      <c r="H686" s="2">
        <f t="shared" si="21"/>
        <v>-1941786.89</v>
      </c>
    </row>
    <row r="687" spans="1:8" x14ac:dyDescent="0.25">
      <c r="A687" s="4">
        <v>44474</v>
      </c>
      <c r="B687" t="s">
        <v>12</v>
      </c>
      <c r="C687" t="s">
        <v>53</v>
      </c>
      <c r="D687" s="7">
        <v>-1784</v>
      </c>
      <c r="E687" s="2">
        <f t="shared" si="20"/>
        <v>86.261799327354254</v>
      </c>
      <c r="F687">
        <v>-153891.04999999999</v>
      </c>
      <c r="G687" s="2">
        <v>-58.53</v>
      </c>
      <c r="H687" s="2">
        <f t="shared" si="21"/>
        <v>-153832.51999999999</v>
      </c>
    </row>
    <row r="688" spans="1:8" x14ac:dyDescent="0.25">
      <c r="A688" s="4">
        <v>44475</v>
      </c>
      <c r="B688" t="s">
        <v>12</v>
      </c>
      <c r="C688" t="s">
        <v>2685</v>
      </c>
      <c r="D688" s="7">
        <v>-5215</v>
      </c>
      <c r="E688" s="2">
        <f t="shared" si="20"/>
        <v>102.81708724832214</v>
      </c>
      <c r="F688">
        <v>-536191.11</v>
      </c>
      <c r="G688" s="2">
        <v>-204.38</v>
      </c>
      <c r="H688" s="2">
        <f t="shared" si="21"/>
        <v>-535986.73</v>
      </c>
    </row>
    <row r="689" spans="1:8" x14ac:dyDescent="0.25">
      <c r="A689" s="4">
        <v>44475</v>
      </c>
      <c r="B689" t="s">
        <v>12</v>
      </c>
      <c r="C689" t="s">
        <v>53</v>
      </c>
      <c r="D689" s="7">
        <v>-1452</v>
      </c>
      <c r="E689" s="2">
        <f t="shared" si="20"/>
        <v>86.302796143250688</v>
      </c>
      <c r="F689">
        <v>-125311.66</v>
      </c>
      <c r="G689" s="2">
        <v>-47.75</v>
      </c>
      <c r="H689" s="2">
        <f t="shared" si="21"/>
        <v>-125263.91</v>
      </c>
    </row>
    <row r="690" spans="1:8" x14ac:dyDescent="0.25">
      <c r="A690" s="4">
        <v>44476</v>
      </c>
      <c r="B690" t="s">
        <v>12</v>
      </c>
      <c r="C690" t="s">
        <v>2685</v>
      </c>
      <c r="D690" s="7">
        <v>-9113</v>
      </c>
      <c r="E690" s="2">
        <f t="shared" si="20"/>
        <v>103.40537583671677</v>
      </c>
      <c r="F690">
        <v>-942333.19</v>
      </c>
      <c r="G690" s="2">
        <v>-358.81</v>
      </c>
      <c r="H690" s="2">
        <f t="shared" si="21"/>
        <v>-941974.37999999989</v>
      </c>
    </row>
    <row r="691" spans="1:8" x14ac:dyDescent="0.25">
      <c r="A691" s="4">
        <v>44476</v>
      </c>
      <c r="B691" t="s">
        <v>12</v>
      </c>
      <c r="C691" t="s">
        <v>53</v>
      </c>
      <c r="D691" s="7">
        <v>-510</v>
      </c>
      <c r="E691" s="2">
        <f t="shared" si="20"/>
        <v>86.181549019607843</v>
      </c>
      <c r="F691">
        <v>-43952.59</v>
      </c>
      <c r="G691" s="2">
        <v>-16.73</v>
      </c>
      <c r="H691" s="2">
        <f t="shared" si="21"/>
        <v>-43935.859999999993</v>
      </c>
    </row>
    <row r="692" spans="1:8" x14ac:dyDescent="0.25">
      <c r="A692" s="4">
        <v>44477</v>
      </c>
      <c r="B692" t="s">
        <v>12</v>
      </c>
      <c r="C692" t="s">
        <v>2670</v>
      </c>
      <c r="D692" s="7">
        <v>-4465</v>
      </c>
      <c r="E692" s="2">
        <f t="shared" si="20"/>
        <v>71.989162374020154</v>
      </c>
      <c r="F692">
        <v>-321431.61</v>
      </c>
      <c r="G692" s="2">
        <v>-122.54</v>
      </c>
      <c r="H692" s="2">
        <f t="shared" si="21"/>
        <v>-321309.07</v>
      </c>
    </row>
    <row r="693" spans="1:8" x14ac:dyDescent="0.25">
      <c r="A693" s="4">
        <v>44477</v>
      </c>
      <c r="B693" t="s">
        <v>12</v>
      </c>
      <c r="C693" t="s">
        <v>2672</v>
      </c>
      <c r="D693" s="7">
        <v>-2492</v>
      </c>
      <c r="E693" s="2">
        <f t="shared" si="20"/>
        <v>77.973707865168549</v>
      </c>
      <c r="F693">
        <v>-194310.48</v>
      </c>
      <c r="G693" s="2">
        <v>-74.040000000000006</v>
      </c>
      <c r="H693" s="2">
        <f t="shared" si="21"/>
        <v>-194236.44</v>
      </c>
    </row>
    <row r="694" spans="1:8" x14ac:dyDescent="0.25">
      <c r="A694" s="4">
        <v>44477</v>
      </c>
      <c r="B694" t="s">
        <v>12</v>
      </c>
      <c r="C694" t="s">
        <v>2685</v>
      </c>
      <c r="D694" s="7">
        <v>-18</v>
      </c>
      <c r="E694" s="2">
        <f t="shared" si="20"/>
        <v>103.35</v>
      </c>
      <c r="F694">
        <v>-1860.3</v>
      </c>
      <c r="G694" s="2">
        <v>-0.7</v>
      </c>
      <c r="H694" s="2">
        <f t="shared" si="21"/>
        <v>-1859.6</v>
      </c>
    </row>
    <row r="695" spans="1:8" x14ac:dyDescent="0.25">
      <c r="A695" s="4">
        <v>44477</v>
      </c>
      <c r="B695" t="s">
        <v>12</v>
      </c>
      <c r="C695" t="s">
        <v>53</v>
      </c>
      <c r="D695" s="7">
        <v>-1697</v>
      </c>
      <c r="E695" s="2">
        <f t="shared" si="20"/>
        <v>86.236399528579852</v>
      </c>
      <c r="F695">
        <v>-146343.17000000001</v>
      </c>
      <c r="G695" s="2">
        <v>-55.77</v>
      </c>
      <c r="H695" s="2">
        <f t="shared" si="21"/>
        <v>-146287.40000000002</v>
      </c>
    </row>
    <row r="696" spans="1:8" x14ac:dyDescent="0.25">
      <c r="A696" s="4">
        <v>44480</v>
      </c>
      <c r="B696" t="s">
        <v>12</v>
      </c>
      <c r="C696" t="s">
        <v>2670</v>
      </c>
      <c r="D696" s="7">
        <v>-1307</v>
      </c>
      <c r="E696" s="2">
        <f t="shared" si="20"/>
        <v>72.334713083397091</v>
      </c>
      <c r="F696">
        <v>-94541.47</v>
      </c>
      <c r="G696" s="2">
        <v>-36.24</v>
      </c>
      <c r="H696" s="2">
        <f t="shared" si="21"/>
        <v>-94505.23</v>
      </c>
    </row>
    <row r="697" spans="1:8" x14ac:dyDescent="0.25">
      <c r="A697" s="4">
        <v>44480</v>
      </c>
      <c r="B697" t="s">
        <v>12</v>
      </c>
      <c r="C697" t="s">
        <v>50</v>
      </c>
      <c r="D697" s="7">
        <v>-119</v>
      </c>
      <c r="E697" s="2">
        <f t="shared" si="20"/>
        <v>101.2073949579832</v>
      </c>
      <c r="F697">
        <v>-12043.68</v>
      </c>
      <c r="G697" s="2">
        <v>-4.5999999999999996</v>
      </c>
      <c r="H697" s="2">
        <f t="shared" si="21"/>
        <v>-12039.08</v>
      </c>
    </row>
    <row r="698" spans="1:8" x14ac:dyDescent="0.25">
      <c r="A698" s="4">
        <v>44480</v>
      </c>
      <c r="B698" t="s">
        <v>12</v>
      </c>
      <c r="C698" t="s">
        <v>2672</v>
      </c>
      <c r="D698" s="7">
        <v>-690</v>
      </c>
      <c r="E698" s="2">
        <f t="shared" si="20"/>
        <v>78.083115942028982</v>
      </c>
      <c r="F698">
        <v>-53877.35</v>
      </c>
      <c r="G698" s="2">
        <v>-20.62</v>
      </c>
      <c r="H698" s="2">
        <f t="shared" si="21"/>
        <v>-53856.729999999996</v>
      </c>
    </row>
    <row r="699" spans="1:8" x14ac:dyDescent="0.25">
      <c r="A699" s="4">
        <v>44480</v>
      </c>
      <c r="B699" t="s">
        <v>12</v>
      </c>
      <c r="C699" t="s">
        <v>2685</v>
      </c>
      <c r="D699" s="7">
        <v>-519</v>
      </c>
      <c r="E699" s="2">
        <f t="shared" si="20"/>
        <v>103.25998073217727</v>
      </c>
      <c r="F699">
        <v>-53591.93</v>
      </c>
      <c r="G699" s="2">
        <v>-20.51</v>
      </c>
      <c r="H699" s="2">
        <f t="shared" si="21"/>
        <v>-53571.42</v>
      </c>
    </row>
    <row r="700" spans="1:8" x14ac:dyDescent="0.25">
      <c r="A700" s="4">
        <v>44480</v>
      </c>
      <c r="B700" t="s">
        <v>12</v>
      </c>
      <c r="C700" t="s">
        <v>53</v>
      </c>
      <c r="D700" s="7">
        <v>-471</v>
      </c>
      <c r="E700" s="2">
        <f t="shared" si="20"/>
        <v>86.501273885350315</v>
      </c>
      <c r="F700">
        <v>-40742.1</v>
      </c>
      <c r="G700" s="2">
        <v>-15.6</v>
      </c>
      <c r="H700" s="2">
        <f t="shared" si="21"/>
        <v>-40726.5</v>
      </c>
    </row>
    <row r="701" spans="1:8" x14ac:dyDescent="0.25">
      <c r="A701" s="4">
        <v>44482</v>
      </c>
      <c r="B701" t="s">
        <v>12</v>
      </c>
      <c r="C701" t="s">
        <v>2672</v>
      </c>
      <c r="D701" s="7">
        <v>-4080</v>
      </c>
      <c r="E701" s="2">
        <f t="shared" si="20"/>
        <v>77.786769607843141</v>
      </c>
      <c r="F701">
        <v>-317370.02</v>
      </c>
      <c r="G701" s="2">
        <v>-120.98</v>
      </c>
      <c r="H701" s="2">
        <f t="shared" si="21"/>
        <v>-317249.04000000004</v>
      </c>
    </row>
    <row r="702" spans="1:8" x14ac:dyDescent="0.25">
      <c r="A702" s="4">
        <v>44482</v>
      </c>
      <c r="B702" t="s">
        <v>12</v>
      </c>
      <c r="C702" t="s">
        <v>2685</v>
      </c>
      <c r="D702" s="7">
        <v>-1884</v>
      </c>
      <c r="E702" s="2">
        <f t="shared" si="20"/>
        <v>103.30129511677283</v>
      </c>
      <c r="F702">
        <v>-194619.64</v>
      </c>
      <c r="G702" s="2">
        <v>-74.17</v>
      </c>
      <c r="H702" s="2">
        <f t="shared" si="21"/>
        <v>-194545.47</v>
      </c>
    </row>
    <row r="703" spans="1:8" x14ac:dyDescent="0.25">
      <c r="A703" s="4">
        <v>44482</v>
      </c>
      <c r="B703" t="s">
        <v>12</v>
      </c>
      <c r="C703" t="s">
        <v>53</v>
      </c>
      <c r="D703" s="7">
        <v>-1648</v>
      </c>
      <c r="E703" s="2">
        <f t="shared" si="20"/>
        <v>86.699908980582535</v>
      </c>
      <c r="F703">
        <v>-142881.45000000001</v>
      </c>
      <c r="G703" s="2">
        <v>-54.45</v>
      </c>
      <c r="H703" s="2">
        <f t="shared" si="21"/>
        <v>-142827</v>
      </c>
    </row>
    <row r="704" spans="1:8" x14ac:dyDescent="0.25">
      <c r="A704" s="4">
        <v>44483</v>
      </c>
      <c r="B704" t="s">
        <v>12</v>
      </c>
      <c r="C704" t="s">
        <v>2670</v>
      </c>
      <c r="D704" s="7">
        <v>-1161</v>
      </c>
      <c r="E704" s="2">
        <f t="shared" si="20"/>
        <v>72.181524547803619</v>
      </c>
      <c r="F704">
        <v>-83802.75</v>
      </c>
      <c r="G704" s="2">
        <v>-31.96</v>
      </c>
      <c r="H704" s="2">
        <f t="shared" si="21"/>
        <v>-83770.789999999994</v>
      </c>
    </row>
    <row r="705" spans="1:8" x14ac:dyDescent="0.25">
      <c r="A705" s="4">
        <v>44483</v>
      </c>
      <c r="B705" t="s">
        <v>12</v>
      </c>
      <c r="C705" t="s">
        <v>50</v>
      </c>
      <c r="D705" s="7">
        <v>-706</v>
      </c>
      <c r="E705" s="2">
        <f t="shared" ref="E705:E768" si="22">F705/D705</f>
        <v>101.14515580736543</v>
      </c>
      <c r="F705">
        <v>-71408.479999999996</v>
      </c>
      <c r="G705" s="2">
        <v>-27.23</v>
      </c>
      <c r="H705" s="2">
        <f t="shared" si="21"/>
        <v>-71381.25</v>
      </c>
    </row>
    <row r="706" spans="1:8" x14ac:dyDescent="0.25">
      <c r="A706" s="4">
        <v>44483</v>
      </c>
      <c r="B706" t="s">
        <v>12</v>
      </c>
      <c r="C706" t="s">
        <v>2672</v>
      </c>
      <c r="D706" s="7">
        <v>-1152</v>
      </c>
      <c r="E706" s="2">
        <f t="shared" si="22"/>
        <v>77.988402777777779</v>
      </c>
      <c r="F706">
        <v>-89842.64</v>
      </c>
      <c r="G706" s="2">
        <v>-34.270000000000003</v>
      </c>
      <c r="H706" s="2">
        <f t="shared" ref="H706:H769" si="23">F706-G706</f>
        <v>-89808.37</v>
      </c>
    </row>
    <row r="707" spans="1:8" x14ac:dyDescent="0.25">
      <c r="A707" s="4">
        <v>44483</v>
      </c>
      <c r="B707" t="s">
        <v>12</v>
      </c>
      <c r="C707" t="s">
        <v>2685</v>
      </c>
      <c r="D707" s="7">
        <v>-1844</v>
      </c>
      <c r="E707" s="2">
        <f t="shared" si="22"/>
        <v>103.4</v>
      </c>
      <c r="F707">
        <v>-190669.6</v>
      </c>
      <c r="G707" s="2">
        <v>-72.709999999999994</v>
      </c>
      <c r="H707" s="2">
        <f t="shared" si="23"/>
        <v>-190596.89</v>
      </c>
    </row>
    <row r="708" spans="1:8" x14ac:dyDescent="0.25">
      <c r="A708" s="4">
        <v>44483</v>
      </c>
      <c r="B708" t="s">
        <v>12</v>
      </c>
      <c r="C708" t="s">
        <v>53</v>
      </c>
      <c r="D708" s="7">
        <v>-1210</v>
      </c>
      <c r="E708" s="2">
        <f t="shared" si="22"/>
        <v>87.795090909090902</v>
      </c>
      <c r="F708">
        <v>-106232.06</v>
      </c>
      <c r="G708" s="2">
        <v>-40.520000000000003</v>
      </c>
      <c r="H708" s="2">
        <f t="shared" si="23"/>
        <v>-106191.54</v>
      </c>
    </row>
    <row r="709" spans="1:8" x14ac:dyDescent="0.25">
      <c r="A709" s="4">
        <v>44484</v>
      </c>
      <c r="B709" t="s">
        <v>12</v>
      </c>
      <c r="C709" t="s">
        <v>2670</v>
      </c>
      <c r="D709" s="7">
        <v>-4814</v>
      </c>
      <c r="E709" s="2">
        <f t="shared" si="22"/>
        <v>72.540081013710008</v>
      </c>
      <c r="F709">
        <v>-349207.95</v>
      </c>
      <c r="G709" s="2">
        <v>-133.04</v>
      </c>
      <c r="H709" s="2">
        <f t="shared" si="23"/>
        <v>-349074.91000000003</v>
      </c>
    </row>
    <row r="710" spans="1:8" x14ac:dyDescent="0.25">
      <c r="A710" s="4">
        <v>44484</v>
      </c>
      <c r="B710" t="s">
        <v>12</v>
      </c>
      <c r="C710" t="s">
        <v>50</v>
      </c>
      <c r="D710" s="7">
        <v>-1380</v>
      </c>
      <c r="E710" s="2">
        <f t="shared" si="22"/>
        <v>101.31536956521738</v>
      </c>
      <c r="F710">
        <v>-139815.21</v>
      </c>
      <c r="G710" s="2">
        <v>-53.24</v>
      </c>
      <c r="H710" s="2">
        <f t="shared" si="23"/>
        <v>-139761.97</v>
      </c>
    </row>
    <row r="711" spans="1:8" x14ac:dyDescent="0.25">
      <c r="A711" s="4">
        <v>44484</v>
      </c>
      <c r="B711" t="s">
        <v>12</v>
      </c>
      <c r="C711" t="s">
        <v>2672</v>
      </c>
      <c r="D711" s="7">
        <v>-4238</v>
      </c>
      <c r="E711" s="2">
        <f t="shared" si="22"/>
        <v>77.395969797074088</v>
      </c>
      <c r="F711">
        <v>-328004.12</v>
      </c>
      <c r="G711" s="2">
        <v>-124.92</v>
      </c>
      <c r="H711" s="2">
        <f t="shared" si="23"/>
        <v>-327879.2</v>
      </c>
    </row>
    <row r="712" spans="1:8" x14ac:dyDescent="0.25">
      <c r="A712" s="4">
        <v>44484</v>
      </c>
      <c r="B712" t="s">
        <v>12</v>
      </c>
      <c r="C712" t="s">
        <v>53</v>
      </c>
      <c r="D712" s="7">
        <v>-603</v>
      </c>
      <c r="E712" s="2">
        <f t="shared" si="22"/>
        <v>87.523897180762859</v>
      </c>
      <c r="F712">
        <v>-52776.91</v>
      </c>
      <c r="G712" s="2">
        <v>-20.079999999999998</v>
      </c>
      <c r="H712" s="2">
        <f t="shared" si="23"/>
        <v>-52756.83</v>
      </c>
    </row>
    <row r="713" spans="1:8" x14ac:dyDescent="0.25">
      <c r="A713" s="4">
        <v>44487</v>
      </c>
      <c r="B713" t="s">
        <v>12</v>
      </c>
      <c r="C713" t="s">
        <v>2670</v>
      </c>
      <c r="D713" s="7">
        <v>-5021</v>
      </c>
      <c r="E713" s="2">
        <f t="shared" si="22"/>
        <v>72.881109340768774</v>
      </c>
      <c r="F713">
        <v>-365936.05</v>
      </c>
      <c r="G713" s="2">
        <v>-139.61000000000001</v>
      </c>
      <c r="H713" s="2">
        <f t="shared" si="23"/>
        <v>-365796.44</v>
      </c>
    </row>
    <row r="714" spans="1:8" x14ac:dyDescent="0.25">
      <c r="A714" s="4">
        <v>44487</v>
      </c>
      <c r="B714" t="s">
        <v>12</v>
      </c>
      <c r="C714" t="s">
        <v>2672</v>
      </c>
      <c r="D714" s="7">
        <v>-202</v>
      </c>
      <c r="E714" s="2">
        <f t="shared" si="22"/>
        <v>77.609900990099007</v>
      </c>
      <c r="F714">
        <v>-15677.2</v>
      </c>
      <c r="G714" s="2">
        <v>-5.97</v>
      </c>
      <c r="H714" s="2">
        <f t="shared" si="23"/>
        <v>-15671.230000000001</v>
      </c>
    </row>
    <row r="715" spans="1:8" x14ac:dyDescent="0.25">
      <c r="A715" s="4">
        <v>44487</v>
      </c>
      <c r="B715" t="s">
        <v>12</v>
      </c>
      <c r="C715" t="s">
        <v>2685</v>
      </c>
      <c r="D715" s="7">
        <v>-1063</v>
      </c>
      <c r="E715" s="2">
        <f t="shared" si="22"/>
        <v>103.55</v>
      </c>
      <c r="F715">
        <v>-110073.65</v>
      </c>
      <c r="G715" s="2">
        <v>-41.98</v>
      </c>
      <c r="H715" s="2">
        <f t="shared" si="23"/>
        <v>-110031.67</v>
      </c>
    </row>
    <row r="716" spans="1:8" x14ac:dyDescent="0.25">
      <c r="A716" s="4">
        <v>44487</v>
      </c>
      <c r="B716" t="s">
        <v>12</v>
      </c>
      <c r="C716" t="s">
        <v>53</v>
      </c>
      <c r="D716" s="7">
        <v>-484</v>
      </c>
      <c r="E716" s="2">
        <f t="shared" si="22"/>
        <v>87.098119834710744</v>
      </c>
      <c r="F716">
        <v>-42155.49</v>
      </c>
      <c r="G716" s="2">
        <v>-16.059999999999999</v>
      </c>
      <c r="H716" s="2">
        <f t="shared" si="23"/>
        <v>-42139.43</v>
      </c>
    </row>
    <row r="717" spans="1:8" x14ac:dyDescent="0.25">
      <c r="A717" s="4">
        <v>44488</v>
      </c>
      <c r="B717" t="s">
        <v>12</v>
      </c>
      <c r="C717" t="s">
        <v>2672</v>
      </c>
      <c r="D717" s="7">
        <v>-4483</v>
      </c>
      <c r="E717" s="2">
        <f t="shared" si="22"/>
        <v>76.937851884898507</v>
      </c>
      <c r="F717">
        <v>-344912.39</v>
      </c>
      <c r="G717" s="2">
        <v>-131.47</v>
      </c>
      <c r="H717" s="2">
        <f t="shared" si="23"/>
        <v>-344780.92000000004</v>
      </c>
    </row>
    <row r="718" spans="1:8" x14ac:dyDescent="0.25">
      <c r="A718" s="4">
        <v>44488</v>
      </c>
      <c r="B718" t="s">
        <v>12</v>
      </c>
      <c r="C718" t="s">
        <v>2685</v>
      </c>
      <c r="D718" s="7">
        <v>-765</v>
      </c>
      <c r="E718" s="2">
        <f t="shared" si="22"/>
        <v>103.65</v>
      </c>
      <c r="F718">
        <v>-79292.25</v>
      </c>
      <c r="G718" s="2">
        <v>-30.22</v>
      </c>
      <c r="H718" s="2">
        <f t="shared" si="23"/>
        <v>-79262.03</v>
      </c>
    </row>
    <row r="719" spans="1:8" x14ac:dyDescent="0.25">
      <c r="A719" s="4">
        <v>44488</v>
      </c>
      <c r="B719" t="s">
        <v>12</v>
      </c>
      <c r="C719" t="s">
        <v>53</v>
      </c>
      <c r="D719" s="7">
        <v>-2844</v>
      </c>
      <c r="E719" s="2">
        <f t="shared" si="22"/>
        <v>86.606765119549934</v>
      </c>
      <c r="F719">
        <v>-246309.64</v>
      </c>
      <c r="G719" s="2">
        <v>-93.86</v>
      </c>
      <c r="H719" s="2">
        <f t="shared" si="23"/>
        <v>-246215.78000000003</v>
      </c>
    </row>
    <row r="720" spans="1:8" x14ac:dyDescent="0.25">
      <c r="A720" s="4">
        <v>44489</v>
      </c>
      <c r="B720" t="s">
        <v>12</v>
      </c>
      <c r="C720" t="s">
        <v>2670</v>
      </c>
      <c r="D720" s="7">
        <v>-897</v>
      </c>
      <c r="E720" s="2">
        <f t="shared" si="22"/>
        <v>72.952118171683395</v>
      </c>
      <c r="F720">
        <v>-65438.05</v>
      </c>
      <c r="G720" s="2">
        <v>-24.97</v>
      </c>
      <c r="H720" s="2">
        <f t="shared" si="23"/>
        <v>-65413.08</v>
      </c>
    </row>
    <row r="721" spans="1:8" x14ac:dyDescent="0.25">
      <c r="A721" s="4">
        <v>44489</v>
      </c>
      <c r="B721" t="s">
        <v>12</v>
      </c>
      <c r="C721" t="s">
        <v>2672</v>
      </c>
      <c r="D721" s="7">
        <v>-517</v>
      </c>
      <c r="E721" s="2">
        <f t="shared" si="22"/>
        <v>76.984738878143133</v>
      </c>
      <c r="F721">
        <v>-39801.11</v>
      </c>
      <c r="G721" s="2">
        <v>-15.19</v>
      </c>
      <c r="H721" s="2">
        <f t="shared" si="23"/>
        <v>-39785.919999999998</v>
      </c>
    </row>
    <row r="722" spans="1:8" x14ac:dyDescent="0.25">
      <c r="A722" s="4">
        <v>44489</v>
      </c>
      <c r="B722" t="s">
        <v>12</v>
      </c>
      <c r="C722" t="s">
        <v>2685</v>
      </c>
      <c r="D722" s="7">
        <v>-1042</v>
      </c>
      <c r="E722" s="2">
        <f t="shared" si="22"/>
        <v>103.38369481765835</v>
      </c>
      <c r="F722">
        <v>-107725.81</v>
      </c>
      <c r="G722" s="2">
        <v>-41.11</v>
      </c>
      <c r="H722" s="2">
        <f t="shared" si="23"/>
        <v>-107684.7</v>
      </c>
    </row>
    <row r="723" spans="1:8" x14ac:dyDescent="0.25">
      <c r="A723" s="4">
        <v>44489</v>
      </c>
      <c r="B723" t="s">
        <v>12</v>
      </c>
      <c r="C723" t="s">
        <v>53</v>
      </c>
      <c r="D723" s="7">
        <v>-2889</v>
      </c>
      <c r="E723" s="2">
        <f t="shared" si="22"/>
        <v>86.610415368639664</v>
      </c>
      <c r="F723">
        <v>-250217.49</v>
      </c>
      <c r="G723" s="2">
        <v>-95.49</v>
      </c>
      <c r="H723" s="2">
        <f t="shared" si="23"/>
        <v>-250122</v>
      </c>
    </row>
    <row r="724" spans="1:8" x14ac:dyDescent="0.25">
      <c r="A724" s="4">
        <v>44490</v>
      </c>
      <c r="B724" t="s">
        <v>12</v>
      </c>
      <c r="C724" t="s">
        <v>2688</v>
      </c>
      <c r="D724" s="7">
        <v>39486</v>
      </c>
      <c r="E724" s="2">
        <f t="shared" si="22"/>
        <v>0</v>
      </c>
      <c r="F724">
        <v>0</v>
      </c>
      <c r="G724" s="2">
        <v>0</v>
      </c>
      <c r="H724" s="2">
        <f t="shared" si="23"/>
        <v>0</v>
      </c>
    </row>
    <row r="725" spans="1:8" x14ac:dyDescent="0.25">
      <c r="A725" s="4">
        <v>44490</v>
      </c>
      <c r="B725" t="s">
        <v>12</v>
      </c>
      <c r="C725" t="s">
        <v>2685</v>
      </c>
      <c r="D725" s="7">
        <v>-1365</v>
      </c>
      <c r="E725" s="2">
        <f t="shared" si="22"/>
        <v>103.41798534798534</v>
      </c>
      <c r="F725">
        <v>-141165.54999999999</v>
      </c>
      <c r="G725" s="2">
        <v>-53.91</v>
      </c>
      <c r="H725" s="2">
        <f t="shared" si="23"/>
        <v>-141111.63999999998</v>
      </c>
    </row>
    <row r="726" spans="1:8" x14ac:dyDescent="0.25">
      <c r="A726" s="4">
        <v>44490</v>
      </c>
      <c r="B726" t="s">
        <v>12</v>
      </c>
      <c r="C726" t="s">
        <v>53</v>
      </c>
      <c r="D726" s="7">
        <v>-2644</v>
      </c>
      <c r="E726" s="2">
        <f t="shared" si="22"/>
        <v>86.459201966717103</v>
      </c>
      <c r="F726">
        <v>-228598.13</v>
      </c>
      <c r="G726" s="2">
        <v>-87.35</v>
      </c>
      <c r="H726" s="2">
        <f t="shared" si="23"/>
        <v>-228510.78</v>
      </c>
    </row>
    <row r="727" spans="1:8" x14ac:dyDescent="0.25">
      <c r="A727" s="4">
        <v>44491</v>
      </c>
      <c r="B727" t="s">
        <v>12</v>
      </c>
      <c r="C727" t="s">
        <v>2670</v>
      </c>
      <c r="D727" s="7">
        <v>-12</v>
      </c>
      <c r="E727" s="2">
        <f t="shared" si="22"/>
        <v>72.25</v>
      </c>
      <c r="F727">
        <v>-867</v>
      </c>
      <c r="G727" s="2">
        <v>-0.32</v>
      </c>
      <c r="H727" s="2">
        <f t="shared" si="23"/>
        <v>-866.68</v>
      </c>
    </row>
    <row r="728" spans="1:8" x14ac:dyDescent="0.25">
      <c r="A728" s="4">
        <v>44491</v>
      </c>
      <c r="B728" t="s">
        <v>12</v>
      </c>
      <c r="C728" t="s">
        <v>2676</v>
      </c>
      <c r="D728" s="7">
        <v>38536</v>
      </c>
      <c r="E728" s="2">
        <f t="shared" si="22"/>
        <v>0</v>
      </c>
      <c r="F728">
        <v>0</v>
      </c>
      <c r="G728" s="2">
        <v>0</v>
      </c>
      <c r="H728" s="2">
        <f t="shared" si="23"/>
        <v>0</v>
      </c>
    </row>
    <row r="729" spans="1:8" x14ac:dyDescent="0.25">
      <c r="A729" s="4">
        <v>44491</v>
      </c>
      <c r="B729" t="s">
        <v>12</v>
      </c>
      <c r="C729" t="s">
        <v>2672</v>
      </c>
      <c r="D729" s="7">
        <v>-611</v>
      </c>
      <c r="E729" s="2">
        <f t="shared" si="22"/>
        <v>75.473207855973811</v>
      </c>
      <c r="F729">
        <v>-46114.13</v>
      </c>
      <c r="G729" s="2">
        <v>-17.64</v>
      </c>
      <c r="H729" s="2">
        <f t="shared" si="23"/>
        <v>-46096.49</v>
      </c>
    </row>
    <row r="730" spans="1:8" x14ac:dyDescent="0.25">
      <c r="A730" s="4">
        <v>44491</v>
      </c>
      <c r="B730" t="s">
        <v>12</v>
      </c>
      <c r="C730" t="s">
        <v>2685</v>
      </c>
      <c r="D730" s="7">
        <v>-1710</v>
      </c>
      <c r="E730" s="2">
        <f t="shared" si="22"/>
        <v>103.2</v>
      </c>
      <c r="F730">
        <v>-176472</v>
      </c>
      <c r="G730" s="2">
        <v>-67.58</v>
      </c>
      <c r="H730" s="2">
        <f t="shared" si="23"/>
        <v>-176404.42</v>
      </c>
    </row>
    <row r="731" spans="1:8" x14ac:dyDescent="0.25">
      <c r="A731" s="4">
        <v>44491</v>
      </c>
      <c r="B731" t="s">
        <v>12</v>
      </c>
      <c r="C731" t="s">
        <v>53</v>
      </c>
      <c r="D731" s="7">
        <v>-571</v>
      </c>
      <c r="E731" s="2">
        <f t="shared" si="22"/>
        <v>86.609439579684761</v>
      </c>
      <c r="F731">
        <v>-49453.99</v>
      </c>
      <c r="G731" s="2">
        <v>-18.920000000000002</v>
      </c>
      <c r="H731" s="2">
        <f t="shared" si="23"/>
        <v>-49435.07</v>
      </c>
    </row>
    <row r="732" spans="1:8" x14ac:dyDescent="0.25">
      <c r="A732" s="4">
        <v>44494</v>
      </c>
      <c r="B732" t="s">
        <v>12</v>
      </c>
      <c r="C732" t="s">
        <v>2670</v>
      </c>
      <c r="D732" s="7">
        <v>-1638</v>
      </c>
      <c r="E732" s="2">
        <f t="shared" si="22"/>
        <v>70.58616605616605</v>
      </c>
      <c r="F732">
        <v>-115620.14</v>
      </c>
      <c r="G732" s="2">
        <v>-44.01</v>
      </c>
      <c r="H732" s="2">
        <f t="shared" si="23"/>
        <v>-115576.13</v>
      </c>
    </row>
    <row r="733" spans="1:8" x14ac:dyDescent="0.25">
      <c r="A733" s="4">
        <v>44494</v>
      </c>
      <c r="B733" t="s">
        <v>12</v>
      </c>
      <c r="C733" t="s">
        <v>48</v>
      </c>
      <c r="D733" s="7">
        <v>-80</v>
      </c>
      <c r="E733" s="2">
        <f t="shared" si="22"/>
        <v>99.263625000000005</v>
      </c>
      <c r="F733">
        <v>-7941.09</v>
      </c>
      <c r="G733" s="2">
        <v>-3</v>
      </c>
      <c r="H733" s="2">
        <f t="shared" si="23"/>
        <v>-7938.09</v>
      </c>
    </row>
    <row r="734" spans="1:8" x14ac:dyDescent="0.25">
      <c r="A734" s="4">
        <v>44494</v>
      </c>
      <c r="B734" t="s">
        <v>12</v>
      </c>
      <c r="C734" t="s">
        <v>2671</v>
      </c>
      <c r="D734" s="7">
        <v>-1177</v>
      </c>
      <c r="E734" s="2">
        <f t="shared" si="22"/>
        <v>186.91087510620221</v>
      </c>
      <c r="F734">
        <v>-219994.1</v>
      </c>
      <c r="G734" s="2">
        <v>-83.71</v>
      </c>
      <c r="H734" s="2">
        <f t="shared" si="23"/>
        <v>-219910.39</v>
      </c>
    </row>
    <row r="735" spans="1:8" x14ac:dyDescent="0.25">
      <c r="A735" s="4">
        <v>44494</v>
      </c>
      <c r="B735" t="s">
        <v>12</v>
      </c>
      <c r="C735" t="s">
        <v>2672</v>
      </c>
      <c r="D735" s="7">
        <v>-4954</v>
      </c>
      <c r="E735" s="2">
        <f t="shared" si="22"/>
        <v>76.062291077916839</v>
      </c>
      <c r="F735">
        <v>-376812.59</v>
      </c>
      <c r="G735" s="2">
        <v>-143.47999999999999</v>
      </c>
      <c r="H735" s="2">
        <f t="shared" si="23"/>
        <v>-376669.11000000004</v>
      </c>
    </row>
    <row r="736" spans="1:8" x14ac:dyDescent="0.25">
      <c r="A736" s="4">
        <v>44494</v>
      </c>
      <c r="B736" t="s">
        <v>12</v>
      </c>
      <c r="C736" t="s">
        <v>53</v>
      </c>
      <c r="D736" s="7">
        <v>-2667</v>
      </c>
      <c r="E736" s="2">
        <f t="shared" si="22"/>
        <v>86.700281214848147</v>
      </c>
      <c r="F736">
        <v>-231229.65</v>
      </c>
      <c r="G736" s="2">
        <v>-88.01</v>
      </c>
      <c r="H736" s="2">
        <f t="shared" si="23"/>
        <v>-231141.63999999998</v>
      </c>
    </row>
    <row r="737" spans="1:8" x14ac:dyDescent="0.25">
      <c r="A737" s="4">
        <v>44494</v>
      </c>
      <c r="B737" t="s">
        <v>12</v>
      </c>
      <c r="C737" t="s">
        <v>2673</v>
      </c>
      <c r="D737" s="7">
        <v>-623</v>
      </c>
      <c r="E737" s="2">
        <f t="shared" si="22"/>
        <v>99.102006420545749</v>
      </c>
      <c r="F737">
        <v>-61740.55</v>
      </c>
      <c r="G737" s="2">
        <v>-23.49</v>
      </c>
      <c r="H737" s="2">
        <f t="shared" si="23"/>
        <v>-61717.060000000005</v>
      </c>
    </row>
    <row r="738" spans="1:8" x14ac:dyDescent="0.25">
      <c r="A738" s="4">
        <v>44494</v>
      </c>
      <c r="B738" t="s">
        <v>12</v>
      </c>
      <c r="C738" t="s">
        <v>56</v>
      </c>
      <c r="D738" s="7">
        <v>-2068</v>
      </c>
      <c r="E738" s="2">
        <f t="shared" si="22"/>
        <v>101.20250483558993</v>
      </c>
      <c r="F738">
        <v>-209286.78</v>
      </c>
      <c r="G738" s="2">
        <v>-79.650000000000006</v>
      </c>
      <c r="H738" s="2">
        <f t="shared" si="23"/>
        <v>-209207.13</v>
      </c>
    </row>
    <row r="739" spans="1:8" x14ac:dyDescent="0.25">
      <c r="A739" s="4">
        <v>44495</v>
      </c>
      <c r="B739" t="s">
        <v>12</v>
      </c>
      <c r="C739" t="s">
        <v>2670</v>
      </c>
      <c r="D739" s="7">
        <v>-576</v>
      </c>
      <c r="E739" s="2">
        <f t="shared" si="22"/>
        <v>70.180972222222223</v>
      </c>
      <c r="F739">
        <v>-40424.239999999998</v>
      </c>
      <c r="G739" s="2">
        <v>-15.37</v>
      </c>
      <c r="H739" s="2">
        <f t="shared" si="23"/>
        <v>-40408.869999999995</v>
      </c>
    </row>
    <row r="740" spans="1:8" x14ac:dyDescent="0.25">
      <c r="A740" s="4">
        <v>44495</v>
      </c>
      <c r="B740" t="s">
        <v>12</v>
      </c>
      <c r="C740" t="s">
        <v>48</v>
      </c>
      <c r="D740" s="7">
        <v>-1580</v>
      </c>
      <c r="E740" s="2">
        <f t="shared" si="22"/>
        <v>99.046221518987338</v>
      </c>
      <c r="F740">
        <v>-156493.03</v>
      </c>
      <c r="G740" s="2">
        <v>-59.53</v>
      </c>
      <c r="H740" s="2">
        <f t="shared" si="23"/>
        <v>-156433.5</v>
      </c>
    </row>
    <row r="741" spans="1:8" x14ac:dyDescent="0.25">
      <c r="A741" s="4">
        <v>44495</v>
      </c>
      <c r="B741" t="s">
        <v>12</v>
      </c>
      <c r="C741" t="s">
        <v>50</v>
      </c>
      <c r="D741" s="7">
        <v>-995</v>
      </c>
      <c r="E741" s="2">
        <f t="shared" si="22"/>
        <v>97.865427135678402</v>
      </c>
      <c r="F741">
        <v>-97376.1</v>
      </c>
      <c r="G741" s="2">
        <v>-37.04</v>
      </c>
      <c r="H741" s="2">
        <f t="shared" si="23"/>
        <v>-97339.060000000012</v>
      </c>
    </row>
    <row r="742" spans="1:8" x14ac:dyDescent="0.25">
      <c r="A742" s="4">
        <v>44495</v>
      </c>
      <c r="B742" t="s">
        <v>12</v>
      </c>
      <c r="C742" t="s">
        <v>2671</v>
      </c>
      <c r="D742" s="7">
        <v>-1156</v>
      </c>
      <c r="E742" s="2">
        <f t="shared" si="22"/>
        <v>184.24217128027684</v>
      </c>
      <c r="F742">
        <v>-212983.95</v>
      </c>
      <c r="G742" s="2">
        <v>-81.02</v>
      </c>
      <c r="H742" s="2">
        <f t="shared" si="23"/>
        <v>-212902.93000000002</v>
      </c>
    </row>
    <row r="743" spans="1:8" x14ac:dyDescent="0.25">
      <c r="A743" s="4">
        <v>44495</v>
      </c>
      <c r="B743" t="s">
        <v>12</v>
      </c>
      <c r="C743" t="s">
        <v>2672</v>
      </c>
      <c r="D743" s="7">
        <v>-4894</v>
      </c>
      <c r="E743" s="2">
        <f t="shared" si="22"/>
        <v>76.065247241520225</v>
      </c>
      <c r="F743">
        <v>-372263.32</v>
      </c>
      <c r="G743" s="2">
        <v>-141.75</v>
      </c>
      <c r="H743" s="2">
        <f t="shared" si="23"/>
        <v>-372121.57</v>
      </c>
    </row>
    <row r="744" spans="1:8" x14ac:dyDescent="0.25">
      <c r="A744" s="4">
        <v>44495</v>
      </c>
      <c r="B744" t="s">
        <v>12</v>
      </c>
      <c r="C744" t="s">
        <v>2685</v>
      </c>
      <c r="D744" s="7">
        <v>-1173</v>
      </c>
      <c r="E744" s="2">
        <f t="shared" si="22"/>
        <v>102.79519181585677</v>
      </c>
      <c r="F744">
        <v>-120578.76</v>
      </c>
      <c r="G744" s="2">
        <v>-45.87</v>
      </c>
      <c r="H744" s="2">
        <f t="shared" si="23"/>
        <v>-120532.89</v>
      </c>
    </row>
    <row r="745" spans="1:8" x14ac:dyDescent="0.25">
      <c r="A745" s="4">
        <v>44495</v>
      </c>
      <c r="B745" t="s">
        <v>12</v>
      </c>
      <c r="C745" t="s">
        <v>53</v>
      </c>
      <c r="D745" s="7">
        <v>-2642</v>
      </c>
      <c r="E745" s="2">
        <f t="shared" si="22"/>
        <v>86.621472369417106</v>
      </c>
      <c r="F745">
        <v>-228853.93</v>
      </c>
      <c r="G745" s="2">
        <v>-87.07</v>
      </c>
      <c r="H745" s="2">
        <f t="shared" si="23"/>
        <v>-228766.86</v>
      </c>
    </row>
    <row r="746" spans="1:8" x14ac:dyDescent="0.25">
      <c r="A746" s="4">
        <v>44495</v>
      </c>
      <c r="B746" t="s">
        <v>12</v>
      </c>
      <c r="C746" t="s">
        <v>2673</v>
      </c>
      <c r="D746" s="7">
        <v>-3</v>
      </c>
      <c r="E746" s="2">
        <f t="shared" si="22"/>
        <v>99.490000000000009</v>
      </c>
      <c r="F746">
        <v>-298.47000000000003</v>
      </c>
      <c r="G746" s="2">
        <v>-0.1</v>
      </c>
      <c r="H746" s="2">
        <f t="shared" si="23"/>
        <v>-298.37</v>
      </c>
    </row>
    <row r="747" spans="1:8" x14ac:dyDescent="0.25">
      <c r="A747" s="4">
        <v>44495</v>
      </c>
      <c r="B747" t="s">
        <v>12</v>
      </c>
      <c r="C747" t="s">
        <v>56</v>
      </c>
      <c r="D747" s="7">
        <v>-2514</v>
      </c>
      <c r="E747" s="2">
        <f t="shared" si="22"/>
        <v>100.80028639618139</v>
      </c>
      <c r="F747">
        <v>-253411.92</v>
      </c>
      <c r="G747" s="2">
        <v>-96.42</v>
      </c>
      <c r="H747" s="2">
        <f t="shared" si="23"/>
        <v>-253315.5</v>
      </c>
    </row>
    <row r="748" spans="1:8" x14ac:dyDescent="0.25">
      <c r="A748" s="4">
        <v>44496</v>
      </c>
      <c r="B748" t="s">
        <v>12</v>
      </c>
      <c r="C748" t="s">
        <v>2670</v>
      </c>
      <c r="D748" s="7">
        <v>-1899</v>
      </c>
      <c r="E748" s="2">
        <f t="shared" si="22"/>
        <v>69.597419694576089</v>
      </c>
      <c r="F748">
        <v>-132165.5</v>
      </c>
      <c r="G748" s="2">
        <v>-50.3</v>
      </c>
      <c r="H748" s="2">
        <f t="shared" si="23"/>
        <v>-132115.20000000001</v>
      </c>
    </row>
    <row r="749" spans="1:8" x14ac:dyDescent="0.25">
      <c r="A749" s="4">
        <v>44496</v>
      </c>
      <c r="B749" t="s">
        <v>12</v>
      </c>
      <c r="C749" t="s">
        <v>48</v>
      </c>
      <c r="D749" s="7">
        <v>-1207</v>
      </c>
      <c r="E749" s="2">
        <f t="shared" si="22"/>
        <v>96.502369511184753</v>
      </c>
      <c r="F749">
        <v>-116478.36</v>
      </c>
      <c r="G749" s="2">
        <v>-44.33</v>
      </c>
      <c r="H749" s="2">
        <f t="shared" si="23"/>
        <v>-116434.03</v>
      </c>
    </row>
    <row r="750" spans="1:8" x14ac:dyDescent="0.25">
      <c r="A750" s="4">
        <v>44496</v>
      </c>
      <c r="B750" t="s">
        <v>12</v>
      </c>
      <c r="C750" t="s">
        <v>50</v>
      </c>
      <c r="D750" s="7">
        <v>-182</v>
      </c>
      <c r="E750" s="2">
        <f t="shared" si="22"/>
        <v>97.250439560439574</v>
      </c>
      <c r="F750">
        <v>-17699.580000000002</v>
      </c>
      <c r="G750" s="2">
        <v>-6.73</v>
      </c>
      <c r="H750" s="2">
        <f t="shared" si="23"/>
        <v>-17692.850000000002</v>
      </c>
    </row>
    <row r="751" spans="1:8" x14ac:dyDescent="0.25">
      <c r="A751" s="4">
        <v>44496</v>
      </c>
      <c r="B751" t="s">
        <v>12</v>
      </c>
      <c r="C751" t="s">
        <v>2671</v>
      </c>
      <c r="D751" s="7">
        <v>-1289</v>
      </c>
      <c r="E751" s="2">
        <f t="shared" si="22"/>
        <v>182.87858805275408</v>
      </c>
      <c r="F751">
        <v>-235730.5</v>
      </c>
      <c r="G751" s="2">
        <v>-89.73</v>
      </c>
      <c r="H751" s="2">
        <f t="shared" si="23"/>
        <v>-235640.77</v>
      </c>
    </row>
    <row r="752" spans="1:8" x14ac:dyDescent="0.25">
      <c r="A752" s="4">
        <v>44496</v>
      </c>
      <c r="B752" t="s">
        <v>12</v>
      </c>
      <c r="C752" t="s">
        <v>2672</v>
      </c>
      <c r="D752" s="7">
        <v>-2112</v>
      </c>
      <c r="E752" s="2">
        <f t="shared" si="22"/>
        <v>74.802362689393931</v>
      </c>
      <c r="F752">
        <v>-157982.59</v>
      </c>
      <c r="G752" s="2">
        <v>-60.13</v>
      </c>
      <c r="H752" s="2">
        <f t="shared" si="23"/>
        <v>-157922.46</v>
      </c>
    </row>
    <row r="753" spans="1:8" x14ac:dyDescent="0.25">
      <c r="A753" s="4">
        <v>44496</v>
      </c>
      <c r="B753" t="s">
        <v>12</v>
      </c>
      <c r="C753" t="s">
        <v>2685</v>
      </c>
      <c r="D753" s="7">
        <v>-372</v>
      </c>
      <c r="E753" s="2">
        <f t="shared" si="22"/>
        <v>102.58551075268817</v>
      </c>
      <c r="F753">
        <v>-38161.81</v>
      </c>
      <c r="G753" s="2">
        <v>-14.51</v>
      </c>
      <c r="H753" s="2">
        <f t="shared" si="23"/>
        <v>-38147.299999999996</v>
      </c>
    </row>
    <row r="754" spans="1:8" x14ac:dyDescent="0.25">
      <c r="A754" s="4">
        <v>44496</v>
      </c>
      <c r="B754" t="s">
        <v>12</v>
      </c>
      <c r="C754" t="s">
        <v>53</v>
      </c>
      <c r="D754" s="7">
        <v>-1199</v>
      </c>
      <c r="E754" s="2">
        <f t="shared" si="22"/>
        <v>86.277623019182641</v>
      </c>
      <c r="F754">
        <v>-103446.87</v>
      </c>
      <c r="G754" s="2">
        <v>-39.380000000000003</v>
      </c>
      <c r="H754" s="2">
        <f t="shared" si="23"/>
        <v>-103407.48999999999</v>
      </c>
    </row>
    <row r="755" spans="1:8" x14ac:dyDescent="0.25">
      <c r="A755" s="4">
        <v>44496</v>
      </c>
      <c r="B755" t="s">
        <v>12</v>
      </c>
      <c r="C755" t="s">
        <v>56</v>
      </c>
      <c r="D755" s="7">
        <v>-2666</v>
      </c>
      <c r="E755" s="2">
        <f t="shared" si="22"/>
        <v>99.027798199549878</v>
      </c>
      <c r="F755">
        <v>-264008.11</v>
      </c>
      <c r="G755" s="2">
        <v>-100.6</v>
      </c>
      <c r="H755" s="2">
        <f t="shared" si="23"/>
        <v>-263907.51</v>
      </c>
    </row>
    <row r="756" spans="1:8" x14ac:dyDescent="0.25">
      <c r="A756" s="4">
        <v>44497</v>
      </c>
      <c r="B756" t="s">
        <v>12</v>
      </c>
      <c r="C756" t="s">
        <v>2670</v>
      </c>
      <c r="D756" s="7">
        <v>-68</v>
      </c>
      <c r="E756" s="2">
        <f t="shared" si="22"/>
        <v>69.125882352941176</v>
      </c>
      <c r="F756">
        <v>-4700.5600000000004</v>
      </c>
      <c r="G756" s="2">
        <v>-1.78</v>
      </c>
      <c r="H756" s="2">
        <f t="shared" si="23"/>
        <v>-4698.7800000000007</v>
      </c>
    </row>
    <row r="757" spans="1:8" x14ac:dyDescent="0.25">
      <c r="A757" s="4">
        <v>44497</v>
      </c>
      <c r="B757" t="s">
        <v>12</v>
      </c>
      <c r="C757" t="s">
        <v>48</v>
      </c>
      <c r="D757" s="7">
        <v>-2052</v>
      </c>
      <c r="E757" s="2">
        <f t="shared" si="22"/>
        <v>96.391169590643273</v>
      </c>
      <c r="F757">
        <v>-197794.68</v>
      </c>
      <c r="G757" s="2">
        <v>-75.31</v>
      </c>
      <c r="H757" s="2">
        <f t="shared" si="23"/>
        <v>-197719.37</v>
      </c>
    </row>
    <row r="758" spans="1:8" x14ac:dyDescent="0.25">
      <c r="A758" s="4">
        <v>44497</v>
      </c>
      <c r="B758" t="s">
        <v>12</v>
      </c>
      <c r="C758" t="s">
        <v>50</v>
      </c>
      <c r="D758" s="7">
        <v>-1337</v>
      </c>
      <c r="E758" s="2">
        <f t="shared" si="22"/>
        <v>97.241308900523563</v>
      </c>
      <c r="F758">
        <v>-130011.63</v>
      </c>
      <c r="G758" s="2">
        <v>-49.5</v>
      </c>
      <c r="H758" s="2">
        <f t="shared" si="23"/>
        <v>-129962.13</v>
      </c>
    </row>
    <row r="759" spans="1:8" x14ac:dyDescent="0.25">
      <c r="A759" s="4">
        <v>44497</v>
      </c>
      <c r="B759" t="s">
        <v>12</v>
      </c>
      <c r="C759" t="s">
        <v>2671</v>
      </c>
      <c r="D759" s="7">
        <v>-253</v>
      </c>
      <c r="E759" s="2">
        <f t="shared" si="22"/>
        <v>185.64462450592885</v>
      </c>
      <c r="F759">
        <v>-46968.09</v>
      </c>
      <c r="G759" s="2">
        <v>-17.87</v>
      </c>
      <c r="H759" s="2">
        <f t="shared" si="23"/>
        <v>-46950.219999999994</v>
      </c>
    </row>
    <row r="760" spans="1:8" x14ac:dyDescent="0.25">
      <c r="A760" s="4">
        <v>44497</v>
      </c>
      <c r="B760" t="s">
        <v>12</v>
      </c>
      <c r="C760" t="s">
        <v>2672</v>
      </c>
      <c r="D760" s="7">
        <v>-1056</v>
      </c>
      <c r="E760" s="2">
        <f t="shared" si="22"/>
        <v>74.355662878787882</v>
      </c>
      <c r="F760">
        <v>-78519.58</v>
      </c>
      <c r="G760" s="2">
        <v>-29.89</v>
      </c>
      <c r="H760" s="2">
        <f t="shared" si="23"/>
        <v>-78489.69</v>
      </c>
    </row>
    <row r="761" spans="1:8" x14ac:dyDescent="0.25">
      <c r="A761" s="4">
        <v>44497</v>
      </c>
      <c r="B761" t="s">
        <v>12</v>
      </c>
      <c r="C761" t="s">
        <v>2685</v>
      </c>
      <c r="D761" s="7">
        <v>-1</v>
      </c>
      <c r="E761" s="2">
        <f t="shared" si="22"/>
        <v>101.86</v>
      </c>
      <c r="F761">
        <v>-101.86</v>
      </c>
      <c r="G761" s="2">
        <v>-0.03</v>
      </c>
      <c r="H761" s="2">
        <f t="shared" si="23"/>
        <v>-101.83</v>
      </c>
    </row>
    <row r="762" spans="1:8" x14ac:dyDescent="0.25">
      <c r="A762" s="4">
        <v>44497</v>
      </c>
      <c r="B762" t="s">
        <v>12</v>
      </c>
      <c r="C762" t="s">
        <v>53</v>
      </c>
      <c r="D762" s="7">
        <v>-2564</v>
      </c>
      <c r="E762" s="2">
        <f t="shared" si="22"/>
        <v>86.341306552262083</v>
      </c>
      <c r="F762">
        <v>-221379.11</v>
      </c>
      <c r="G762" s="2">
        <v>-84.29</v>
      </c>
      <c r="H762" s="2">
        <f t="shared" si="23"/>
        <v>-221294.81999999998</v>
      </c>
    </row>
    <row r="763" spans="1:8" x14ac:dyDescent="0.25">
      <c r="A763" s="4">
        <v>44497</v>
      </c>
      <c r="B763" t="s">
        <v>12</v>
      </c>
      <c r="C763" t="s">
        <v>56</v>
      </c>
      <c r="D763" s="7">
        <v>-2735</v>
      </c>
      <c r="E763" s="2">
        <f t="shared" si="22"/>
        <v>98.830939670932352</v>
      </c>
      <c r="F763">
        <v>-270302.62</v>
      </c>
      <c r="G763" s="2">
        <v>-103</v>
      </c>
      <c r="H763" s="2">
        <f t="shared" si="23"/>
        <v>-270199.62</v>
      </c>
    </row>
    <row r="764" spans="1:8" x14ac:dyDescent="0.25">
      <c r="A764" s="4">
        <v>44498</v>
      </c>
      <c r="B764" t="s">
        <v>12</v>
      </c>
      <c r="C764" t="s">
        <v>2670</v>
      </c>
      <c r="D764" s="7">
        <v>-4116</v>
      </c>
      <c r="E764" s="2">
        <f t="shared" si="22"/>
        <v>67.443967444120503</v>
      </c>
      <c r="F764">
        <v>-277599.37</v>
      </c>
      <c r="G764" s="2">
        <v>-105.7</v>
      </c>
      <c r="H764" s="2">
        <f t="shared" si="23"/>
        <v>-277493.67</v>
      </c>
    </row>
    <row r="765" spans="1:8" x14ac:dyDescent="0.25">
      <c r="A765" s="4">
        <v>44498</v>
      </c>
      <c r="B765" t="s">
        <v>12</v>
      </c>
      <c r="C765" t="s">
        <v>48</v>
      </c>
      <c r="D765" s="7">
        <v>-2603</v>
      </c>
      <c r="E765" s="2">
        <f t="shared" si="22"/>
        <v>95.608240491740304</v>
      </c>
      <c r="F765">
        <v>-248868.25</v>
      </c>
      <c r="G765" s="2">
        <v>-94.7</v>
      </c>
      <c r="H765" s="2">
        <f t="shared" si="23"/>
        <v>-248773.55</v>
      </c>
    </row>
    <row r="766" spans="1:8" x14ac:dyDescent="0.25">
      <c r="A766" s="4">
        <v>44498</v>
      </c>
      <c r="B766" t="s">
        <v>12</v>
      </c>
      <c r="C766" t="s">
        <v>50</v>
      </c>
      <c r="D766" s="7">
        <v>-1341</v>
      </c>
      <c r="E766" s="2">
        <f t="shared" si="22"/>
        <v>98.258747203579432</v>
      </c>
      <c r="F766">
        <v>-131764.98000000001</v>
      </c>
      <c r="G766" s="2">
        <v>-50.13</v>
      </c>
      <c r="H766" s="2">
        <f t="shared" si="23"/>
        <v>-131714.85</v>
      </c>
    </row>
    <row r="767" spans="1:8" x14ac:dyDescent="0.25">
      <c r="A767" s="4">
        <v>44498</v>
      </c>
      <c r="B767" t="s">
        <v>12</v>
      </c>
      <c r="C767" t="s">
        <v>2671</v>
      </c>
      <c r="D767" s="7">
        <v>-794</v>
      </c>
      <c r="E767" s="2">
        <f t="shared" si="22"/>
        <v>181.82051637279596</v>
      </c>
      <c r="F767">
        <v>-144365.49</v>
      </c>
      <c r="G767" s="2">
        <v>-54.93</v>
      </c>
      <c r="H767" s="2">
        <f t="shared" si="23"/>
        <v>-144310.56</v>
      </c>
    </row>
    <row r="768" spans="1:8" x14ac:dyDescent="0.25">
      <c r="A768" s="4">
        <v>44498</v>
      </c>
      <c r="B768" t="s">
        <v>12</v>
      </c>
      <c r="C768" t="s">
        <v>2672</v>
      </c>
      <c r="D768" s="7">
        <v>-1300</v>
      </c>
      <c r="E768" s="2">
        <f t="shared" si="22"/>
        <v>73.56507692307693</v>
      </c>
      <c r="F768">
        <v>-95634.6</v>
      </c>
      <c r="G768" s="2">
        <v>-36.39</v>
      </c>
      <c r="H768" s="2">
        <f t="shared" si="23"/>
        <v>-95598.21</v>
      </c>
    </row>
    <row r="769" spans="1:8" x14ac:dyDescent="0.25">
      <c r="A769" s="4">
        <v>44498</v>
      </c>
      <c r="B769" t="s">
        <v>12</v>
      </c>
      <c r="C769" t="s">
        <v>53</v>
      </c>
      <c r="D769" s="7">
        <v>-2521</v>
      </c>
      <c r="E769" s="2">
        <f t="shared" ref="E769:E832" si="24">F769/D769</f>
        <v>87.474859182863938</v>
      </c>
      <c r="F769">
        <v>-220524.12</v>
      </c>
      <c r="G769" s="2">
        <v>-83.92</v>
      </c>
      <c r="H769" s="2">
        <f t="shared" si="23"/>
        <v>-220440.19999999998</v>
      </c>
    </row>
    <row r="770" spans="1:8" x14ac:dyDescent="0.25">
      <c r="A770" s="4">
        <v>44498</v>
      </c>
      <c r="B770" t="s">
        <v>12</v>
      </c>
      <c r="C770" t="s">
        <v>56</v>
      </c>
      <c r="D770" s="7">
        <v>-2242</v>
      </c>
      <c r="E770" s="2">
        <f t="shared" si="24"/>
        <v>98.283755575379118</v>
      </c>
      <c r="F770">
        <v>-220352.18</v>
      </c>
      <c r="G770" s="2">
        <v>-83.84</v>
      </c>
      <c r="H770" s="2">
        <f t="shared" ref="H770:H833" si="25">F770-G770</f>
        <v>-220268.34</v>
      </c>
    </row>
    <row r="771" spans="1:8" x14ac:dyDescent="0.25">
      <c r="A771" s="4">
        <v>44501</v>
      </c>
      <c r="B771" t="s">
        <v>12</v>
      </c>
      <c r="C771" t="s">
        <v>2670</v>
      </c>
      <c r="D771" s="7">
        <v>-465</v>
      </c>
      <c r="E771" s="2">
        <f t="shared" si="24"/>
        <v>66.999462365591398</v>
      </c>
      <c r="F771">
        <v>-31154.75</v>
      </c>
      <c r="G771" s="2">
        <v>-11.85</v>
      </c>
      <c r="H771" s="2">
        <f t="shared" si="25"/>
        <v>-31142.9</v>
      </c>
    </row>
    <row r="772" spans="1:8" x14ac:dyDescent="0.25">
      <c r="A772" s="4">
        <v>44501</v>
      </c>
      <c r="B772" t="s">
        <v>12</v>
      </c>
      <c r="C772" t="s">
        <v>48</v>
      </c>
      <c r="D772" s="7">
        <v>-2160</v>
      </c>
      <c r="E772" s="2">
        <f t="shared" si="24"/>
        <v>94.519370370370368</v>
      </c>
      <c r="F772">
        <v>-204161.84</v>
      </c>
      <c r="G772" s="2">
        <v>-77.709999999999994</v>
      </c>
      <c r="H772" s="2">
        <f t="shared" si="25"/>
        <v>-204084.13</v>
      </c>
    </row>
    <row r="773" spans="1:8" x14ac:dyDescent="0.25">
      <c r="A773" s="4">
        <v>44501</v>
      </c>
      <c r="B773" t="s">
        <v>12</v>
      </c>
      <c r="C773" t="s">
        <v>50</v>
      </c>
      <c r="D773" s="7">
        <v>-1545</v>
      </c>
      <c r="E773" s="2">
        <f t="shared" si="24"/>
        <v>97.763132686084148</v>
      </c>
      <c r="F773">
        <v>-151044.04</v>
      </c>
      <c r="G773" s="2">
        <v>-57.5</v>
      </c>
      <c r="H773" s="2">
        <f t="shared" si="25"/>
        <v>-150986.54</v>
      </c>
    </row>
    <row r="774" spans="1:8" x14ac:dyDescent="0.25">
      <c r="A774" s="4">
        <v>44501</v>
      </c>
      <c r="B774" t="s">
        <v>12</v>
      </c>
      <c r="C774" t="s">
        <v>51</v>
      </c>
      <c r="D774" s="7">
        <v>-45</v>
      </c>
      <c r="E774" s="2">
        <f t="shared" si="24"/>
        <v>103.44622222222222</v>
      </c>
      <c r="F774">
        <v>-4655.08</v>
      </c>
      <c r="G774" s="2">
        <v>-1.76</v>
      </c>
      <c r="H774" s="2">
        <f t="shared" si="25"/>
        <v>-4653.32</v>
      </c>
    </row>
    <row r="775" spans="1:8" x14ac:dyDescent="0.25">
      <c r="A775" s="4">
        <v>44501</v>
      </c>
      <c r="B775" t="s">
        <v>12</v>
      </c>
      <c r="C775" t="s">
        <v>2671</v>
      </c>
      <c r="D775" s="7">
        <v>-532</v>
      </c>
      <c r="E775" s="2">
        <f t="shared" si="24"/>
        <v>179.00080827067669</v>
      </c>
      <c r="F775">
        <v>-95228.43</v>
      </c>
      <c r="G775" s="2">
        <v>-36.25</v>
      </c>
      <c r="H775" s="2">
        <f t="shared" si="25"/>
        <v>-95192.18</v>
      </c>
    </row>
    <row r="776" spans="1:8" x14ac:dyDescent="0.25">
      <c r="A776" s="4">
        <v>44501</v>
      </c>
      <c r="B776" t="s">
        <v>12</v>
      </c>
      <c r="C776" t="s">
        <v>53</v>
      </c>
      <c r="D776" s="7">
        <v>-2517</v>
      </c>
      <c r="E776" s="2">
        <f t="shared" si="24"/>
        <v>86.42555423122765</v>
      </c>
      <c r="F776">
        <v>-217533.12</v>
      </c>
      <c r="G776" s="2">
        <v>-82.82</v>
      </c>
      <c r="H776" s="2">
        <f t="shared" si="25"/>
        <v>-217450.3</v>
      </c>
    </row>
    <row r="777" spans="1:8" x14ac:dyDescent="0.25">
      <c r="A777" s="4">
        <v>44501</v>
      </c>
      <c r="B777" t="s">
        <v>12</v>
      </c>
      <c r="C777" t="s">
        <v>56</v>
      </c>
      <c r="D777" s="7">
        <v>-3112</v>
      </c>
      <c r="E777" s="2">
        <f t="shared" si="24"/>
        <v>97.403512210796904</v>
      </c>
      <c r="F777">
        <v>-303119.73</v>
      </c>
      <c r="G777" s="2">
        <v>-115.49</v>
      </c>
      <c r="H777" s="2">
        <f t="shared" si="25"/>
        <v>-303004.24</v>
      </c>
    </row>
    <row r="778" spans="1:8" x14ac:dyDescent="0.25">
      <c r="A778" s="4">
        <v>44503</v>
      </c>
      <c r="B778" t="s">
        <v>12</v>
      </c>
      <c r="C778" t="s">
        <v>2670</v>
      </c>
      <c r="D778" s="7">
        <v>-5132</v>
      </c>
      <c r="E778" s="2">
        <f t="shared" si="24"/>
        <v>66.631878409976622</v>
      </c>
      <c r="F778">
        <v>-341954.8</v>
      </c>
      <c r="G778" s="2">
        <v>-130.19</v>
      </c>
      <c r="H778" s="2">
        <f t="shared" si="25"/>
        <v>-341824.61</v>
      </c>
    </row>
    <row r="779" spans="1:8" x14ac:dyDescent="0.25">
      <c r="A779" s="4">
        <v>44503</v>
      </c>
      <c r="B779" t="s">
        <v>12</v>
      </c>
      <c r="C779" t="s">
        <v>48</v>
      </c>
      <c r="D779" s="7">
        <v>-1799</v>
      </c>
      <c r="E779" s="2">
        <f t="shared" si="24"/>
        <v>94.376709282934968</v>
      </c>
      <c r="F779">
        <v>-169783.7</v>
      </c>
      <c r="G779" s="2">
        <v>-64.61</v>
      </c>
      <c r="H779" s="2">
        <f t="shared" si="25"/>
        <v>-169719.09000000003</v>
      </c>
    </row>
    <row r="780" spans="1:8" x14ac:dyDescent="0.25">
      <c r="A780" s="4">
        <v>44503</v>
      </c>
      <c r="B780" t="s">
        <v>12</v>
      </c>
      <c r="C780" t="s">
        <v>50</v>
      </c>
      <c r="D780" s="7">
        <v>-312</v>
      </c>
      <c r="E780" s="2">
        <f t="shared" si="24"/>
        <v>97.95221153846154</v>
      </c>
      <c r="F780">
        <v>-30561.09</v>
      </c>
      <c r="G780" s="2">
        <v>-11.62</v>
      </c>
      <c r="H780" s="2">
        <f t="shared" si="25"/>
        <v>-30549.47</v>
      </c>
    </row>
    <row r="781" spans="1:8" x14ac:dyDescent="0.25">
      <c r="A781" s="4">
        <v>44503</v>
      </c>
      <c r="B781" t="s">
        <v>12</v>
      </c>
      <c r="C781" t="s">
        <v>2671</v>
      </c>
      <c r="D781" s="7">
        <v>-1294</v>
      </c>
      <c r="E781" s="2">
        <f t="shared" si="24"/>
        <v>180.20490726429674</v>
      </c>
      <c r="F781">
        <v>-233185.15</v>
      </c>
      <c r="G781" s="2">
        <v>-88.73</v>
      </c>
      <c r="H781" s="2">
        <f t="shared" si="25"/>
        <v>-233096.41999999998</v>
      </c>
    </row>
    <row r="782" spans="1:8" x14ac:dyDescent="0.25">
      <c r="A782" s="4">
        <v>44503</v>
      </c>
      <c r="B782" t="s">
        <v>12</v>
      </c>
      <c r="C782" t="s">
        <v>2672</v>
      </c>
      <c r="D782" s="7">
        <v>-84</v>
      </c>
      <c r="E782" s="2">
        <f t="shared" si="24"/>
        <v>71</v>
      </c>
      <c r="F782">
        <v>-5964</v>
      </c>
      <c r="G782" s="2">
        <v>-2.2599999999999998</v>
      </c>
      <c r="H782" s="2">
        <f t="shared" si="25"/>
        <v>-5961.74</v>
      </c>
    </row>
    <row r="783" spans="1:8" x14ac:dyDescent="0.25">
      <c r="A783" s="4">
        <v>44503</v>
      </c>
      <c r="B783" t="s">
        <v>12</v>
      </c>
      <c r="C783" t="s">
        <v>53</v>
      </c>
      <c r="D783" s="7">
        <v>-2497</v>
      </c>
      <c r="E783" s="2">
        <f t="shared" si="24"/>
        <v>87.03041649979977</v>
      </c>
      <c r="F783">
        <v>-217314.95</v>
      </c>
      <c r="G783" s="2">
        <v>-82.7</v>
      </c>
      <c r="H783" s="2">
        <f t="shared" si="25"/>
        <v>-217232.25</v>
      </c>
    </row>
    <row r="784" spans="1:8" x14ac:dyDescent="0.25">
      <c r="A784" s="4">
        <v>44503</v>
      </c>
      <c r="B784" t="s">
        <v>12</v>
      </c>
      <c r="C784" t="s">
        <v>2684</v>
      </c>
      <c r="D784" s="7">
        <v>177767</v>
      </c>
      <c r="E784" s="2">
        <f t="shared" si="24"/>
        <v>98.44</v>
      </c>
      <c r="F784">
        <v>17499383.48</v>
      </c>
      <c r="G784" s="2">
        <v>0</v>
      </c>
      <c r="H784" s="2">
        <f t="shared" si="25"/>
        <v>17499383.48</v>
      </c>
    </row>
    <row r="785" spans="1:8" x14ac:dyDescent="0.25">
      <c r="A785" s="4">
        <v>44503</v>
      </c>
      <c r="B785" t="s">
        <v>12</v>
      </c>
      <c r="C785" t="s">
        <v>56</v>
      </c>
      <c r="D785" s="7">
        <v>-3165</v>
      </c>
      <c r="E785" s="2">
        <f t="shared" si="24"/>
        <v>95.899248025276464</v>
      </c>
      <c r="F785">
        <v>-303521.12</v>
      </c>
      <c r="G785" s="2">
        <v>-115.51</v>
      </c>
      <c r="H785" s="2">
        <f t="shared" si="25"/>
        <v>-303405.61</v>
      </c>
    </row>
    <row r="786" spans="1:8" x14ac:dyDescent="0.25">
      <c r="A786" s="4">
        <v>44504</v>
      </c>
      <c r="B786" t="s">
        <v>12</v>
      </c>
      <c r="C786" t="s">
        <v>2670</v>
      </c>
      <c r="D786" s="7">
        <v>-2722</v>
      </c>
      <c r="E786" s="2">
        <f t="shared" si="24"/>
        <v>66.43202792064659</v>
      </c>
      <c r="F786">
        <v>-180827.98</v>
      </c>
      <c r="G786" s="2">
        <v>-68.81</v>
      </c>
      <c r="H786" s="2">
        <f t="shared" si="25"/>
        <v>-180759.17</v>
      </c>
    </row>
    <row r="787" spans="1:8" x14ac:dyDescent="0.25">
      <c r="A787" s="4">
        <v>44504</v>
      </c>
      <c r="B787" t="s">
        <v>12</v>
      </c>
      <c r="C787" t="s">
        <v>50</v>
      </c>
      <c r="D787" s="7">
        <v>-1624</v>
      </c>
      <c r="E787" s="2">
        <f t="shared" si="24"/>
        <v>97.814094827586203</v>
      </c>
      <c r="F787">
        <v>-158850.09</v>
      </c>
      <c r="G787" s="2">
        <v>-60.45</v>
      </c>
      <c r="H787" s="2">
        <f t="shared" si="25"/>
        <v>-158789.63999999998</v>
      </c>
    </row>
    <row r="788" spans="1:8" x14ac:dyDescent="0.25">
      <c r="A788" s="4">
        <v>44504</v>
      </c>
      <c r="B788" t="s">
        <v>12</v>
      </c>
      <c r="C788" t="s">
        <v>2671</v>
      </c>
      <c r="D788" s="7">
        <v>-1297</v>
      </c>
      <c r="E788" s="2">
        <f t="shared" si="24"/>
        <v>182.18548959136467</v>
      </c>
      <c r="F788">
        <v>-236294.58</v>
      </c>
      <c r="G788" s="2">
        <v>-89.92</v>
      </c>
      <c r="H788" s="2">
        <f t="shared" si="25"/>
        <v>-236204.65999999997</v>
      </c>
    </row>
    <row r="789" spans="1:8" x14ac:dyDescent="0.25">
      <c r="A789" s="4">
        <v>44504</v>
      </c>
      <c r="B789" t="s">
        <v>12</v>
      </c>
      <c r="C789" t="s">
        <v>2672</v>
      </c>
      <c r="D789" s="7">
        <v>-3436</v>
      </c>
      <c r="E789" s="2">
        <f t="shared" si="24"/>
        <v>71.934921420256117</v>
      </c>
      <c r="F789">
        <v>-247168.39</v>
      </c>
      <c r="G789" s="2">
        <v>-94.05</v>
      </c>
      <c r="H789" s="2">
        <f t="shared" si="25"/>
        <v>-247074.34000000003</v>
      </c>
    </row>
    <row r="790" spans="1:8" x14ac:dyDescent="0.25">
      <c r="A790" s="4">
        <v>44504</v>
      </c>
      <c r="B790" t="s">
        <v>12</v>
      </c>
      <c r="C790" t="s">
        <v>53</v>
      </c>
      <c r="D790" s="7">
        <v>-2647</v>
      </c>
      <c r="E790" s="2">
        <f t="shared" si="24"/>
        <v>86.94089157536834</v>
      </c>
      <c r="F790">
        <v>-230132.54</v>
      </c>
      <c r="G790" s="2">
        <v>-87.56</v>
      </c>
      <c r="H790" s="2">
        <f t="shared" si="25"/>
        <v>-230044.98</v>
      </c>
    </row>
    <row r="791" spans="1:8" x14ac:dyDescent="0.25">
      <c r="A791" s="4">
        <v>44504</v>
      </c>
      <c r="B791" t="s">
        <v>12</v>
      </c>
      <c r="C791" t="s">
        <v>54</v>
      </c>
      <c r="D791" s="7">
        <v>-68</v>
      </c>
      <c r="E791" s="2">
        <f t="shared" si="24"/>
        <v>49.89352941176471</v>
      </c>
      <c r="F791">
        <v>-3392.76</v>
      </c>
      <c r="G791" s="2">
        <v>-1.28</v>
      </c>
      <c r="H791" s="2">
        <f t="shared" si="25"/>
        <v>-3391.48</v>
      </c>
    </row>
    <row r="792" spans="1:8" x14ac:dyDescent="0.25">
      <c r="A792" s="4">
        <v>44504</v>
      </c>
      <c r="B792" t="s">
        <v>12</v>
      </c>
      <c r="C792" t="s">
        <v>56</v>
      </c>
      <c r="D792" s="7">
        <v>-3164</v>
      </c>
      <c r="E792" s="2">
        <f t="shared" si="24"/>
        <v>95.910897597977254</v>
      </c>
      <c r="F792">
        <v>-303462.08</v>
      </c>
      <c r="G792" s="2">
        <v>-115.53</v>
      </c>
      <c r="H792" s="2">
        <f t="shared" si="25"/>
        <v>-303346.55</v>
      </c>
    </row>
    <row r="793" spans="1:8" x14ac:dyDescent="0.25">
      <c r="A793" s="4">
        <v>44505</v>
      </c>
      <c r="B793" t="s">
        <v>12</v>
      </c>
      <c r="C793" t="s">
        <v>2670</v>
      </c>
      <c r="D793" s="7">
        <v>-2565</v>
      </c>
      <c r="E793" s="2">
        <f t="shared" si="24"/>
        <v>66.283730994152037</v>
      </c>
      <c r="F793">
        <v>-170017.77</v>
      </c>
      <c r="G793" s="2">
        <v>-64.69</v>
      </c>
      <c r="H793" s="2">
        <f t="shared" si="25"/>
        <v>-169953.08</v>
      </c>
    </row>
    <row r="794" spans="1:8" x14ac:dyDescent="0.25">
      <c r="A794" s="4">
        <v>44505</v>
      </c>
      <c r="B794" t="s">
        <v>12</v>
      </c>
      <c r="C794" t="s">
        <v>48</v>
      </c>
      <c r="D794" s="7">
        <v>-2164</v>
      </c>
      <c r="E794" s="2">
        <f t="shared" si="24"/>
        <v>93.851751386321624</v>
      </c>
      <c r="F794">
        <v>-203095.19</v>
      </c>
      <c r="G794" s="2">
        <v>-77.28</v>
      </c>
      <c r="H794" s="2">
        <f t="shared" si="25"/>
        <v>-203017.91</v>
      </c>
    </row>
    <row r="795" spans="1:8" x14ac:dyDescent="0.25">
      <c r="A795" s="4">
        <v>44505</v>
      </c>
      <c r="B795" t="s">
        <v>12</v>
      </c>
      <c r="C795" t="s">
        <v>50</v>
      </c>
      <c r="D795" s="7">
        <v>-714</v>
      </c>
      <c r="E795" s="2">
        <f t="shared" si="24"/>
        <v>97.786176470588231</v>
      </c>
      <c r="F795">
        <v>-69819.33</v>
      </c>
      <c r="G795" s="2">
        <v>-26.56</v>
      </c>
      <c r="H795" s="2">
        <f t="shared" si="25"/>
        <v>-69792.77</v>
      </c>
    </row>
    <row r="796" spans="1:8" x14ac:dyDescent="0.25">
      <c r="A796" s="4">
        <v>44505</v>
      </c>
      <c r="B796" t="s">
        <v>12</v>
      </c>
      <c r="C796" t="s">
        <v>2671</v>
      </c>
      <c r="D796" s="7">
        <v>-1121</v>
      </c>
      <c r="E796" s="2">
        <f t="shared" si="24"/>
        <v>181.44807314897415</v>
      </c>
      <c r="F796">
        <v>-203403.29</v>
      </c>
      <c r="G796" s="2">
        <v>-77.400000000000006</v>
      </c>
      <c r="H796" s="2">
        <f t="shared" si="25"/>
        <v>-203325.89</v>
      </c>
    </row>
    <row r="797" spans="1:8" x14ac:dyDescent="0.25">
      <c r="A797" s="4">
        <v>44505</v>
      </c>
      <c r="B797" t="s">
        <v>12</v>
      </c>
      <c r="C797" t="s">
        <v>2672</v>
      </c>
      <c r="D797" s="7">
        <v>-3516</v>
      </c>
      <c r="E797" s="2">
        <f t="shared" si="24"/>
        <v>71.709439704209331</v>
      </c>
      <c r="F797">
        <v>-252130.39</v>
      </c>
      <c r="G797" s="2">
        <v>-95.93</v>
      </c>
      <c r="H797" s="2">
        <f t="shared" si="25"/>
        <v>-252034.46000000002</v>
      </c>
    </row>
    <row r="798" spans="1:8" x14ac:dyDescent="0.25">
      <c r="A798" s="4">
        <v>44505</v>
      </c>
      <c r="B798" t="s">
        <v>12</v>
      </c>
      <c r="C798" t="s">
        <v>2689</v>
      </c>
      <c r="D798" s="7">
        <v>2703</v>
      </c>
      <c r="E798" s="2">
        <f t="shared" si="24"/>
        <v>97.191527931927496</v>
      </c>
      <c r="F798">
        <v>262708.7</v>
      </c>
      <c r="G798" s="2">
        <v>-100.05</v>
      </c>
      <c r="H798" s="2">
        <f t="shared" si="25"/>
        <v>262808.75</v>
      </c>
    </row>
    <row r="799" spans="1:8" x14ac:dyDescent="0.25">
      <c r="A799" s="4">
        <v>44505</v>
      </c>
      <c r="B799" t="s">
        <v>12</v>
      </c>
      <c r="C799" t="s">
        <v>53</v>
      </c>
      <c r="D799" s="7">
        <v>-2102</v>
      </c>
      <c r="E799" s="2">
        <f t="shared" si="24"/>
        <v>88.282431018078029</v>
      </c>
      <c r="F799">
        <v>-185569.67</v>
      </c>
      <c r="G799" s="2">
        <v>-70.599999999999994</v>
      </c>
      <c r="H799" s="2">
        <f t="shared" si="25"/>
        <v>-185499.07</v>
      </c>
    </row>
    <row r="800" spans="1:8" x14ac:dyDescent="0.25">
      <c r="A800" s="4">
        <v>44505</v>
      </c>
      <c r="B800" t="s">
        <v>12</v>
      </c>
      <c r="C800" t="s">
        <v>54</v>
      </c>
      <c r="D800" s="7">
        <v>-50</v>
      </c>
      <c r="E800" s="2">
        <f t="shared" si="24"/>
        <v>49.654399999999995</v>
      </c>
      <c r="F800">
        <v>-2482.7199999999998</v>
      </c>
      <c r="G800" s="2">
        <v>-0.93</v>
      </c>
      <c r="H800" s="2">
        <f t="shared" si="25"/>
        <v>-2481.79</v>
      </c>
    </row>
    <row r="801" spans="1:8" x14ac:dyDescent="0.25">
      <c r="A801" s="4">
        <v>44505</v>
      </c>
      <c r="B801" t="s">
        <v>12</v>
      </c>
      <c r="C801" t="s">
        <v>56</v>
      </c>
      <c r="D801" s="7">
        <v>-407</v>
      </c>
      <c r="E801" s="2">
        <f t="shared" si="24"/>
        <v>95.655872235872238</v>
      </c>
      <c r="F801">
        <v>-38931.94</v>
      </c>
      <c r="G801" s="2">
        <v>-14.8</v>
      </c>
      <c r="H801" s="2">
        <f t="shared" si="25"/>
        <v>-38917.14</v>
      </c>
    </row>
    <row r="802" spans="1:8" x14ac:dyDescent="0.25">
      <c r="A802" s="4">
        <v>44508</v>
      </c>
      <c r="B802" t="s">
        <v>12</v>
      </c>
      <c r="C802" t="s">
        <v>2670</v>
      </c>
      <c r="D802" s="7">
        <v>-5166</v>
      </c>
      <c r="E802" s="2">
        <f t="shared" si="24"/>
        <v>66.619041811846685</v>
      </c>
      <c r="F802">
        <v>-344153.97</v>
      </c>
      <c r="G802" s="2">
        <v>-130.88</v>
      </c>
      <c r="H802" s="2">
        <f t="shared" si="25"/>
        <v>-344023.08999999997</v>
      </c>
    </row>
    <row r="803" spans="1:8" x14ac:dyDescent="0.25">
      <c r="A803" s="4">
        <v>44508</v>
      </c>
      <c r="B803" t="s">
        <v>12</v>
      </c>
      <c r="C803" t="s">
        <v>48</v>
      </c>
      <c r="D803" s="7">
        <v>-2497</v>
      </c>
      <c r="E803" s="2">
        <f t="shared" si="24"/>
        <v>94.009611533840612</v>
      </c>
      <c r="F803">
        <v>-234742</v>
      </c>
      <c r="G803" s="2">
        <v>-89.27</v>
      </c>
      <c r="H803" s="2">
        <f t="shared" si="25"/>
        <v>-234652.73</v>
      </c>
    </row>
    <row r="804" spans="1:8" x14ac:dyDescent="0.25">
      <c r="A804" s="4">
        <v>44508</v>
      </c>
      <c r="B804" t="s">
        <v>12</v>
      </c>
      <c r="C804" t="s">
        <v>50</v>
      </c>
      <c r="D804" s="7">
        <v>-1383</v>
      </c>
      <c r="E804" s="2">
        <f t="shared" si="24"/>
        <v>97.459110629067254</v>
      </c>
      <c r="F804">
        <v>-134785.95000000001</v>
      </c>
      <c r="G804" s="2">
        <v>-51.25</v>
      </c>
      <c r="H804" s="2">
        <f t="shared" si="25"/>
        <v>-134734.70000000001</v>
      </c>
    </row>
    <row r="805" spans="1:8" x14ac:dyDescent="0.25">
      <c r="A805" s="4">
        <v>44508</v>
      </c>
      <c r="B805" t="s">
        <v>12</v>
      </c>
      <c r="C805" t="s">
        <v>2671</v>
      </c>
      <c r="D805" s="7">
        <v>-1322</v>
      </c>
      <c r="E805" s="2">
        <f t="shared" si="24"/>
        <v>179.0575567322239</v>
      </c>
      <c r="F805">
        <v>-236714.09</v>
      </c>
      <c r="G805" s="2">
        <v>-90.01</v>
      </c>
      <c r="H805" s="2">
        <f t="shared" si="25"/>
        <v>-236624.08</v>
      </c>
    </row>
    <row r="806" spans="1:8" x14ac:dyDescent="0.25">
      <c r="A806" s="4">
        <v>44508</v>
      </c>
      <c r="B806" t="s">
        <v>12</v>
      </c>
      <c r="C806" t="s">
        <v>2672</v>
      </c>
      <c r="D806" s="7">
        <v>-3590</v>
      </c>
      <c r="E806" s="2">
        <f t="shared" si="24"/>
        <v>72.844615598885795</v>
      </c>
      <c r="F806">
        <v>-261512.17</v>
      </c>
      <c r="G806" s="2">
        <v>-99.45</v>
      </c>
      <c r="H806" s="2">
        <f t="shared" si="25"/>
        <v>-261412.72</v>
      </c>
    </row>
    <row r="807" spans="1:8" x14ac:dyDescent="0.25">
      <c r="A807" s="4">
        <v>44508</v>
      </c>
      <c r="B807" t="s">
        <v>12</v>
      </c>
      <c r="C807" t="s">
        <v>2689</v>
      </c>
      <c r="D807" s="7">
        <v>10296</v>
      </c>
      <c r="E807" s="2">
        <f t="shared" si="24"/>
        <v>97.20750000000001</v>
      </c>
      <c r="F807">
        <v>1000848.42</v>
      </c>
      <c r="G807" s="2">
        <v>-380.74</v>
      </c>
      <c r="H807" s="2">
        <f t="shared" si="25"/>
        <v>1001229.16</v>
      </c>
    </row>
    <row r="808" spans="1:8" x14ac:dyDescent="0.25">
      <c r="A808" s="4">
        <v>44508</v>
      </c>
      <c r="B808" t="s">
        <v>12</v>
      </c>
      <c r="C808" t="s">
        <v>53</v>
      </c>
      <c r="D808" s="7">
        <v>-345</v>
      </c>
      <c r="E808" s="2">
        <f t="shared" si="24"/>
        <v>87.786927536231886</v>
      </c>
      <c r="F808">
        <v>-30286.49</v>
      </c>
      <c r="G808" s="2">
        <v>-11.51</v>
      </c>
      <c r="H808" s="2">
        <f t="shared" si="25"/>
        <v>-30274.980000000003</v>
      </c>
    </row>
    <row r="809" spans="1:8" x14ac:dyDescent="0.25">
      <c r="A809" s="4">
        <v>44508</v>
      </c>
      <c r="B809" t="s">
        <v>12</v>
      </c>
      <c r="C809" t="s">
        <v>54</v>
      </c>
      <c r="D809" s="7">
        <v>-11</v>
      </c>
      <c r="E809" s="2">
        <f t="shared" si="24"/>
        <v>49.549090909090907</v>
      </c>
      <c r="F809">
        <v>-545.04</v>
      </c>
      <c r="G809" s="2">
        <v>-0.2</v>
      </c>
      <c r="H809" s="2">
        <f t="shared" si="25"/>
        <v>-544.83999999999992</v>
      </c>
    </row>
    <row r="810" spans="1:8" x14ac:dyDescent="0.25">
      <c r="A810" s="4">
        <v>44508</v>
      </c>
      <c r="B810" t="s">
        <v>12</v>
      </c>
      <c r="C810" t="s">
        <v>56</v>
      </c>
      <c r="D810" s="7">
        <v>-277</v>
      </c>
      <c r="E810" s="2">
        <f t="shared" si="24"/>
        <v>95.499675090252708</v>
      </c>
      <c r="F810">
        <v>-26453.41</v>
      </c>
      <c r="G810" s="2">
        <v>-10.06</v>
      </c>
      <c r="H810" s="2">
        <f t="shared" si="25"/>
        <v>-26443.35</v>
      </c>
    </row>
    <row r="811" spans="1:8" x14ac:dyDescent="0.25">
      <c r="A811" s="4">
        <v>44509</v>
      </c>
      <c r="B811" t="s">
        <v>12</v>
      </c>
      <c r="C811" t="s">
        <v>2670</v>
      </c>
      <c r="D811" s="7">
        <v>-1827</v>
      </c>
      <c r="E811" s="2">
        <f t="shared" si="24"/>
        <v>64.568790366721402</v>
      </c>
      <c r="F811">
        <v>-117967.18</v>
      </c>
      <c r="G811" s="2">
        <v>-44.87</v>
      </c>
      <c r="H811" s="2">
        <f t="shared" si="25"/>
        <v>-117922.31</v>
      </c>
    </row>
    <row r="812" spans="1:8" x14ac:dyDescent="0.25">
      <c r="A812" s="4">
        <v>44509</v>
      </c>
      <c r="B812" t="s">
        <v>12</v>
      </c>
      <c r="C812" t="s">
        <v>48</v>
      </c>
      <c r="D812" s="7">
        <v>-1980</v>
      </c>
      <c r="E812" s="2">
        <f t="shared" si="24"/>
        <v>92.587560606060606</v>
      </c>
      <c r="F812">
        <v>-183323.37</v>
      </c>
      <c r="G812" s="2">
        <v>-69.73</v>
      </c>
      <c r="H812" s="2">
        <f t="shared" si="25"/>
        <v>-183253.63999999998</v>
      </c>
    </row>
    <row r="813" spans="1:8" x14ac:dyDescent="0.25">
      <c r="A813" s="4">
        <v>44509</v>
      </c>
      <c r="B813" t="s">
        <v>12</v>
      </c>
      <c r="C813" t="s">
        <v>50</v>
      </c>
      <c r="D813" s="7">
        <v>-839</v>
      </c>
      <c r="E813" s="2">
        <f t="shared" si="24"/>
        <v>95.551585220500598</v>
      </c>
      <c r="F813">
        <v>-80167.78</v>
      </c>
      <c r="G813" s="2">
        <v>-30.49</v>
      </c>
      <c r="H813" s="2">
        <f t="shared" si="25"/>
        <v>-80137.289999999994</v>
      </c>
    </row>
    <row r="814" spans="1:8" x14ac:dyDescent="0.25">
      <c r="A814" s="4">
        <v>44509</v>
      </c>
      <c r="B814" t="s">
        <v>12</v>
      </c>
      <c r="C814" t="s">
        <v>2671</v>
      </c>
      <c r="D814" s="7">
        <v>-206</v>
      </c>
      <c r="E814" s="2">
        <f t="shared" si="24"/>
        <v>178.47344660194173</v>
      </c>
      <c r="F814">
        <v>-36765.53</v>
      </c>
      <c r="G814" s="2">
        <v>-13.98</v>
      </c>
      <c r="H814" s="2">
        <f t="shared" si="25"/>
        <v>-36751.549999999996</v>
      </c>
    </row>
    <row r="815" spans="1:8" x14ac:dyDescent="0.25">
      <c r="A815" s="4">
        <v>44509</v>
      </c>
      <c r="B815" t="s">
        <v>12</v>
      </c>
      <c r="C815" t="s">
        <v>2672</v>
      </c>
      <c r="D815" s="7">
        <v>-1882</v>
      </c>
      <c r="E815" s="2">
        <f t="shared" si="24"/>
        <v>72.091211477151973</v>
      </c>
      <c r="F815">
        <v>-135675.66</v>
      </c>
      <c r="G815" s="2">
        <v>-51.61</v>
      </c>
      <c r="H815" s="2">
        <f t="shared" si="25"/>
        <v>-135624.05000000002</v>
      </c>
    </row>
    <row r="816" spans="1:8" x14ac:dyDescent="0.25">
      <c r="A816" s="4">
        <v>44509</v>
      </c>
      <c r="B816" t="s">
        <v>12</v>
      </c>
      <c r="C816" t="s">
        <v>2689</v>
      </c>
      <c r="D816" s="7">
        <v>11015</v>
      </c>
      <c r="E816" s="2">
        <f t="shared" si="24"/>
        <v>97.148817067635036</v>
      </c>
      <c r="F816">
        <v>1070094.22</v>
      </c>
      <c r="G816" s="2">
        <v>-407.17</v>
      </c>
      <c r="H816" s="2">
        <f t="shared" si="25"/>
        <v>1070501.3899999999</v>
      </c>
    </row>
    <row r="817" spans="1:8" x14ac:dyDescent="0.25">
      <c r="A817" s="4">
        <v>44509</v>
      </c>
      <c r="B817" t="s">
        <v>12</v>
      </c>
      <c r="C817" t="s">
        <v>53</v>
      </c>
      <c r="D817" s="7">
        <v>-593</v>
      </c>
      <c r="E817" s="2">
        <f t="shared" si="24"/>
        <v>87.036205733558177</v>
      </c>
      <c r="F817">
        <v>-51612.47</v>
      </c>
      <c r="G817" s="2">
        <v>-19.63</v>
      </c>
      <c r="H817" s="2">
        <f t="shared" si="25"/>
        <v>-51592.840000000004</v>
      </c>
    </row>
    <row r="818" spans="1:8" x14ac:dyDescent="0.25">
      <c r="A818" s="4">
        <v>44509</v>
      </c>
      <c r="B818" t="s">
        <v>12</v>
      </c>
      <c r="C818" t="s">
        <v>2676</v>
      </c>
      <c r="D818" s="7">
        <v>-38536</v>
      </c>
      <c r="E818" s="2">
        <f t="shared" si="24"/>
        <v>0</v>
      </c>
      <c r="F818">
        <v>0</v>
      </c>
      <c r="G818" s="2">
        <v>0</v>
      </c>
      <c r="H818" s="2">
        <f t="shared" si="25"/>
        <v>0</v>
      </c>
    </row>
    <row r="819" spans="1:8" x14ac:dyDescent="0.25">
      <c r="A819" s="4">
        <v>44510</v>
      </c>
      <c r="B819" t="s">
        <v>12</v>
      </c>
      <c r="C819" t="s">
        <v>2670</v>
      </c>
      <c r="D819" s="7">
        <v>-5367</v>
      </c>
      <c r="E819" s="2">
        <f t="shared" si="24"/>
        <v>64.41551704863052</v>
      </c>
      <c r="F819">
        <v>-345718.08</v>
      </c>
      <c r="G819" s="2">
        <v>-131.49</v>
      </c>
      <c r="H819" s="2">
        <f t="shared" si="25"/>
        <v>-345586.59</v>
      </c>
    </row>
    <row r="820" spans="1:8" x14ac:dyDescent="0.25">
      <c r="A820" s="4">
        <v>44510</v>
      </c>
      <c r="B820" t="s">
        <v>12</v>
      </c>
      <c r="C820" t="s">
        <v>48</v>
      </c>
      <c r="D820" s="7">
        <v>-2171</v>
      </c>
      <c r="E820" s="2">
        <f t="shared" si="24"/>
        <v>92.425016121602951</v>
      </c>
      <c r="F820">
        <v>-200654.71</v>
      </c>
      <c r="G820" s="2">
        <v>-76.31</v>
      </c>
      <c r="H820" s="2">
        <f t="shared" si="25"/>
        <v>-200578.4</v>
      </c>
    </row>
    <row r="821" spans="1:8" x14ac:dyDescent="0.25">
      <c r="A821" s="4">
        <v>44510</v>
      </c>
      <c r="B821" t="s">
        <v>12</v>
      </c>
      <c r="C821" t="s">
        <v>50</v>
      </c>
      <c r="D821" s="7">
        <v>-1612</v>
      </c>
      <c r="E821" s="2">
        <f t="shared" si="24"/>
        <v>94.850477667493792</v>
      </c>
      <c r="F821">
        <v>-152898.97</v>
      </c>
      <c r="G821" s="2">
        <v>-58.15</v>
      </c>
      <c r="H821" s="2">
        <f t="shared" si="25"/>
        <v>-152840.82</v>
      </c>
    </row>
    <row r="822" spans="1:8" x14ac:dyDescent="0.25">
      <c r="A822" s="4">
        <v>44510</v>
      </c>
      <c r="B822" t="s">
        <v>12</v>
      </c>
      <c r="C822" t="s">
        <v>2671</v>
      </c>
      <c r="D822" s="7">
        <v>-238</v>
      </c>
      <c r="E822" s="2">
        <f t="shared" si="24"/>
        <v>175.44495798319329</v>
      </c>
      <c r="F822">
        <v>-41755.9</v>
      </c>
      <c r="G822" s="2">
        <v>-15.87</v>
      </c>
      <c r="H822" s="2">
        <f t="shared" si="25"/>
        <v>-41740.03</v>
      </c>
    </row>
    <row r="823" spans="1:8" x14ac:dyDescent="0.25">
      <c r="A823" s="4">
        <v>44510</v>
      </c>
      <c r="B823" t="s">
        <v>12</v>
      </c>
      <c r="C823" t="s">
        <v>2672</v>
      </c>
      <c r="D823" s="7">
        <v>-3642</v>
      </c>
      <c r="E823" s="2">
        <f t="shared" si="24"/>
        <v>72.006803953871511</v>
      </c>
      <c r="F823">
        <v>-262248.78000000003</v>
      </c>
      <c r="G823" s="2">
        <v>-99.74</v>
      </c>
      <c r="H823" s="2">
        <f t="shared" si="25"/>
        <v>-262149.04000000004</v>
      </c>
    </row>
    <row r="824" spans="1:8" x14ac:dyDescent="0.25">
      <c r="A824" s="4">
        <v>44510</v>
      </c>
      <c r="B824" t="s">
        <v>12</v>
      </c>
      <c r="C824" t="s">
        <v>2689</v>
      </c>
      <c r="D824" s="7">
        <v>5280</v>
      </c>
      <c r="E824" s="2">
        <f t="shared" si="24"/>
        <v>97.058768939393943</v>
      </c>
      <c r="F824">
        <v>512470.3</v>
      </c>
      <c r="G824" s="2">
        <v>-195.01</v>
      </c>
      <c r="H824" s="2">
        <f t="shared" si="25"/>
        <v>512665.31</v>
      </c>
    </row>
    <row r="825" spans="1:8" x14ac:dyDescent="0.25">
      <c r="A825" s="4">
        <v>44510</v>
      </c>
      <c r="B825" t="s">
        <v>12</v>
      </c>
      <c r="C825" t="s">
        <v>53</v>
      </c>
      <c r="D825" s="7">
        <v>-2597</v>
      </c>
      <c r="E825" s="2">
        <f t="shared" si="24"/>
        <v>86.413338467462452</v>
      </c>
      <c r="F825">
        <v>-224415.44</v>
      </c>
      <c r="G825" s="2">
        <v>-85.36</v>
      </c>
      <c r="H825" s="2">
        <f t="shared" si="25"/>
        <v>-224330.08000000002</v>
      </c>
    </row>
    <row r="826" spans="1:8" x14ac:dyDescent="0.25">
      <c r="A826" s="4">
        <v>44510</v>
      </c>
      <c r="B826" t="s">
        <v>12</v>
      </c>
      <c r="C826" t="s">
        <v>54</v>
      </c>
      <c r="D826" s="7">
        <v>-7</v>
      </c>
      <c r="E826" s="2">
        <f t="shared" si="24"/>
        <v>48.342857142857142</v>
      </c>
      <c r="F826">
        <v>-338.4</v>
      </c>
      <c r="G826" s="2">
        <v>-0.12</v>
      </c>
      <c r="H826" s="2">
        <f t="shared" si="25"/>
        <v>-338.28</v>
      </c>
    </row>
    <row r="827" spans="1:8" x14ac:dyDescent="0.25">
      <c r="A827" s="4">
        <v>44510</v>
      </c>
      <c r="B827" t="s">
        <v>12</v>
      </c>
      <c r="C827" t="s">
        <v>56</v>
      </c>
      <c r="D827" s="7">
        <v>-3170</v>
      </c>
      <c r="E827" s="2">
        <f t="shared" si="24"/>
        <v>94.362261829652994</v>
      </c>
      <c r="F827">
        <v>-299128.37</v>
      </c>
      <c r="G827" s="2">
        <v>-113.77</v>
      </c>
      <c r="H827" s="2">
        <f t="shared" si="25"/>
        <v>-299014.59999999998</v>
      </c>
    </row>
    <row r="828" spans="1:8" x14ac:dyDescent="0.25">
      <c r="A828" s="4">
        <v>44511</v>
      </c>
      <c r="B828" t="s">
        <v>12</v>
      </c>
      <c r="C828" t="s">
        <v>2670</v>
      </c>
      <c r="D828" s="7">
        <v>-5294</v>
      </c>
      <c r="E828" s="2">
        <f t="shared" si="24"/>
        <v>63.721163581412924</v>
      </c>
      <c r="F828">
        <v>-337339.84</v>
      </c>
      <c r="G828" s="2">
        <v>-128.29</v>
      </c>
      <c r="H828" s="2">
        <f t="shared" si="25"/>
        <v>-337211.55000000005</v>
      </c>
    </row>
    <row r="829" spans="1:8" x14ac:dyDescent="0.25">
      <c r="A829" s="4">
        <v>44511</v>
      </c>
      <c r="B829" t="s">
        <v>12</v>
      </c>
      <c r="C829" t="s">
        <v>48</v>
      </c>
      <c r="D829" s="7">
        <v>-2457</v>
      </c>
      <c r="E829" s="2">
        <f t="shared" si="24"/>
        <v>91.305034595034599</v>
      </c>
      <c r="F829">
        <v>-224336.47</v>
      </c>
      <c r="G829" s="2">
        <v>-85.31</v>
      </c>
      <c r="H829" s="2">
        <f t="shared" si="25"/>
        <v>-224251.16</v>
      </c>
    </row>
    <row r="830" spans="1:8" x14ac:dyDescent="0.25">
      <c r="A830" s="4">
        <v>44511</v>
      </c>
      <c r="B830" t="s">
        <v>12</v>
      </c>
      <c r="C830" t="s">
        <v>50</v>
      </c>
      <c r="D830" s="7">
        <v>-596</v>
      </c>
      <c r="E830" s="2">
        <f t="shared" si="24"/>
        <v>94.469295302013421</v>
      </c>
      <c r="F830">
        <v>-56303.7</v>
      </c>
      <c r="G830" s="2">
        <v>-21.41</v>
      </c>
      <c r="H830" s="2">
        <f t="shared" si="25"/>
        <v>-56282.289999999994</v>
      </c>
    </row>
    <row r="831" spans="1:8" x14ac:dyDescent="0.25">
      <c r="A831" s="4">
        <v>44511</v>
      </c>
      <c r="B831" t="s">
        <v>12</v>
      </c>
      <c r="C831" t="s">
        <v>2671</v>
      </c>
      <c r="D831" s="7">
        <v>-1405</v>
      </c>
      <c r="E831" s="2">
        <f t="shared" si="24"/>
        <v>167.89368683274023</v>
      </c>
      <c r="F831">
        <v>-235890.63</v>
      </c>
      <c r="G831" s="2">
        <v>-89.71</v>
      </c>
      <c r="H831" s="2">
        <f t="shared" si="25"/>
        <v>-235800.92</v>
      </c>
    </row>
    <row r="832" spans="1:8" x14ac:dyDescent="0.25">
      <c r="A832" s="4">
        <v>44511</v>
      </c>
      <c r="B832" t="s">
        <v>12</v>
      </c>
      <c r="C832" t="s">
        <v>2672</v>
      </c>
      <c r="D832" s="7">
        <v>-1467</v>
      </c>
      <c r="E832" s="2">
        <f t="shared" si="24"/>
        <v>72.502917518745733</v>
      </c>
      <c r="F832">
        <v>-106361.78</v>
      </c>
      <c r="G832" s="2">
        <v>-40.44</v>
      </c>
      <c r="H832" s="2">
        <f t="shared" si="25"/>
        <v>-106321.34</v>
      </c>
    </row>
    <row r="833" spans="1:8" x14ac:dyDescent="0.25">
      <c r="A833" s="4">
        <v>44511</v>
      </c>
      <c r="B833" t="s">
        <v>12</v>
      </c>
      <c r="C833" t="s">
        <v>2689</v>
      </c>
      <c r="D833" s="7">
        <v>10959</v>
      </c>
      <c r="E833" s="2">
        <f t="shared" ref="E833:E896" si="26">F833/D833</f>
        <v>97.700060224473035</v>
      </c>
      <c r="F833">
        <v>1070694.96</v>
      </c>
      <c r="G833" s="2">
        <v>-407.26</v>
      </c>
      <c r="H833" s="2">
        <f t="shared" si="25"/>
        <v>1071102.22</v>
      </c>
    </row>
    <row r="834" spans="1:8" x14ac:dyDescent="0.25">
      <c r="A834" s="4">
        <v>44511</v>
      </c>
      <c r="B834" t="s">
        <v>12</v>
      </c>
      <c r="C834" t="s">
        <v>53</v>
      </c>
      <c r="D834" s="7">
        <v>-3222</v>
      </c>
      <c r="E834" s="2">
        <f t="shared" si="26"/>
        <v>86.277700186219732</v>
      </c>
      <c r="F834">
        <v>-277986.75</v>
      </c>
      <c r="G834" s="2">
        <v>-105.71</v>
      </c>
      <c r="H834" s="2">
        <f t="shared" ref="H834:H897" si="27">F834-G834</f>
        <v>-277881.03999999998</v>
      </c>
    </row>
    <row r="835" spans="1:8" x14ac:dyDescent="0.25">
      <c r="A835" s="4">
        <v>44511</v>
      </c>
      <c r="B835" t="s">
        <v>12</v>
      </c>
      <c r="C835" t="s">
        <v>54</v>
      </c>
      <c r="D835" s="7">
        <v>-122</v>
      </c>
      <c r="E835" s="2">
        <f t="shared" si="26"/>
        <v>47.875245901639339</v>
      </c>
      <c r="F835">
        <v>-5840.78</v>
      </c>
      <c r="G835" s="2">
        <v>-2.2200000000000002</v>
      </c>
      <c r="H835" s="2">
        <f t="shared" si="27"/>
        <v>-5838.5599999999995</v>
      </c>
    </row>
    <row r="836" spans="1:8" x14ac:dyDescent="0.25">
      <c r="A836" s="4">
        <v>44511</v>
      </c>
      <c r="B836" t="s">
        <v>12</v>
      </c>
      <c r="C836" t="s">
        <v>2688</v>
      </c>
      <c r="D836" s="7">
        <v>-39486</v>
      </c>
      <c r="E836" s="2">
        <f t="shared" si="26"/>
        <v>0</v>
      </c>
      <c r="F836">
        <v>0</v>
      </c>
      <c r="G836" s="2">
        <v>0</v>
      </c>
      <c r="H836" s="2">
        <f t="shared" si="27"/>
        <v>0</v>
      </c>
    </row>
    <row r="837" spans="1:8" x14ac:dyDescent="0.25">
      <c r="A837" s="4">
        <v>44512</v>
      </c>
      <c r="B837" t="s">
        <v>12</v>
      </c>
      <c r="C837" t="s">
        <v>2670</v>
      </c>
      <c r="D837" s="7">
        <v>-5432</v>
      </c>
      <c r="E837" s="2">
        <f t="shared" si="26"/>
        <v>63.547087628865988</v>
      </c>
      <c r="F837">
        <v>-345187.78</v>
      </c>
      <c r="G837" s="2">
        <v>-131.25</v>
      </c>
      <c r="H837" s="2">
        <f t="shared" si="27"/>
        <v>-345056.53</v>
      </c>
    </row>
    <row r="838" spans="1:8" x14ac:dyDescent="0.25">
      <c r="A838" s="4">
        <v>44512</v>
      </c>
      <c r="B838" t="s">
        <v>12</v>
      </c>
      <c r="C838" t="s">
        <v>48</v>
      </c>
      <c r="D838" s="7">
        <v>-2433</v>
      </c>
      <c r="E838" s="2">
        <f t="shared" si="26"/>
        <v>90.779889025893965</v>
      </c>
      <c r="F838">
        <v>-220867.47</v>
      </c>
      <c r="G838" s="2">
        <v>-83.98</v>
      </c>
      <c r="H838" s="2">
        <f t="shared" si="27"/>
        <v>-220783.49</v>
      </c>
    </row>
    <row r="839" spans="1:8" x14ac:dyDescent="0.25">
      <c r="A839" s="4">
        <v>44512</v>
      </c>
      <c r="B839" t="s">
        <v>12</v>
      </c>
      <c r="C839" t="s">
        <v>50</v>
      </c>
      <c r="D839" s="7">
        <v>-1162</v>
      </c>
      <c r="E839" s="2">
        <f t="shared" si="26"/>
        <v>93.53505163511187</v>
      </c>
      <c r="F839">
        <v>-108687.73</v>
      </c>
      <c r="G839" s="2">
        <v>-41.32</v>
      </c>
      <c r="H839" s="2">
        <f t="shared" si="27"/>
        <v>-108646.40999999999</v>
      </c>
    </row>
    <row r="840" spans="1:8" x14ac:dyDescent="0.25">
      <c r="A840" s="4">
        <v>44512</v>
      </c>
      <c r="B840" t="s">
        <v>12</v>
      </c>
      <c r="C840" t="s">
        <v>2671</v>
      </c>
      <c r="D840" s="7">
        <v>-630</v>
      </c>
      <c r="E840" s="2">
        <f t="shared" si="26"/>
        <v>167.18915873015874</v>
      </c>
      <c r="F840">
        <v>-105329.17</v>
      </c>
      <c r="G840" s="2">
        <v>-40.04</v>
      </c>
      <c r="H840" s="2">
        <f t="shared" si="27"/>
        <v>-105289.13</v>
      </c>
    </row>
    <row r="841" spans="1:8" x14ac:dyDescent="0.25">
      <c r="A841" s="4">
        <v>44512</v>
      </c>
      <c r="B841" t="s">
        <v>12</v>
      </c>
      <c r="C841" t="s">
        <v>2672</v>
      </c>
      <c r="D841" s="7">
        <v>-3515</v>
      </c>
      <c r="E841" s="2">
        <f t="shared" si="26"/>
        <v>72.043786628733997</v>
      </c>
      <c r="F841">
        <v>-253233.91</v>
      </c>
      <c r="G841" s="2">
        <v>-96.29</v>
      </c>
      <c r="H841" s="2">
        <f t="shared" si="27"/>
        <v>-253137.62</v>
      </c>
    </row>
    <row r="842" spans="1:8" x14ac:dyDescent="0.25">
      <c r="A842" s="4">
        <v>44512</v>
      </c>
      <c r="B842" t="s">
        <v>12</v>
      </c>
      <c r="C842" t="s">
        <v>2689</v>
      </c>
      <c r="D842" s="7">
        <v>9866</v>
      </c>
      <c r="E842" s="2">
        <f t="shared" si="26"/>
        <v>97.65774478005271</v>
      </c>
      <c r="F842">
        <v>963491.31</v>
      </c>
      <c r="G842" s="2">
        <v>-366.47</v>
      </c>
      <c r="H842" s="2">
        <f t="shared" si="27"/>
        <v>963857.78</v>
      </c>
    </row>
    <row r="843" spans="1:8" x14ac:dyDescent="0.25">
      <c r="A843" s="4">
        <v>44512</v>
      </c>
      <c r="B843" t="s">
        <v>12</v>
      </c>
      <c r="C843" t="s">
        <v>53</v>
      </c>
      <c r="D843" s="7">
        <v>-4194</v>
      </c>
      <c r="E843" s="2">
        <f t="shared" si="26"/>
        <v>86.381742966142113</v>
      </c>
      <c r="F843">
        <v>-362285.03</v>
      </c>
      <c r="G843" s="2">
        <v>-137.77000000000001</v>
      </c>
      <c r="H843" s="2">
        <f t="shared" si="27"/>
        <v>-362147.26</v>
      </c>
    </row>
    <row r="844" spans="1:8" x14ac:dyDescent="0.25">
      <c r="A844" s="4">
        <v>44512</v>
      </c>
      <c r="B844" t="s">
        <v>12</v>
      </c>
      <c r="C844" t="s">
        <v>54</v>
      </c>
      <c r="D844" s="7">
        <v>-1020</v>
      </c>
      <c r="E844" s="2">
        <f t="shared" si="26"/>
        <v>47.658941176470591</v>
      </c>
      <c r="F844">
        <v>-48612.12</v>
      </c>
      <c r="G844" s="2">
        <v>-18.489999999999998</v>
      </c>
      <c r="H844" s="2">
        <f t="shared" si="27"/>
        <v>-48593.630000000005</v>
      </c>
    </row>
    <row r="845" spans="1:8" x14ac:dyDescent="0.25">
      <c r="A845" s="4">
        <v>44512</v>
      </c>
      <c r="B845" t="s">
        <v>12</v>
      </c>
      <c r="C845" t="s">
        <v>56</v>
      </c>
      <c r="D845" s="7">
        <v>-3096</v>
      </c>
      <c r="E845" s="2">
        <f t="shared" si="26"/>
        <v>93.335167958656328</v>
      </c>
      <c r="F845">
        <v>-288965.68</v>
      </c>
      <c r="G845" s="2">
        <v>-109.87</v>
      </c>
      <c r="H845" s="2">
        <f t="shared" si="27"/>
        <v>-288855.81</v>
      </c>
    </row>
    <row r="846" spans="1:8" x14ac:dyDescent="0.25">
      <c r="A846" s="4">
        <v>44516</v>
      </c>
      <c r="B846" t="s">
        <v>12</v>
      </c>
      <c r="C846" t="s">
        <v>2670</v>
      </c>
      <c r="D846" s="7">
        <v>-5489</v>
      </c>
      <c r="E846" s="2">
        <f t="shared" si="26"/>
        <v>62.630083803971587</v>
      </c>
      <c r="F846">
        <v>-343776.53</v>
      </c>
      <c r="G846" s="2">
        <v>-130.71</v>
      </c>
      <c r="H846" s="2">
        <f t="shared" si="27"/>
        <v>-343645.82</v>
      </c>
    </row>
    <row r="847" spans="1:8" x14ac:dyDescent="0.25">
      <c r="A847" s="4">
        <v>44516</v>
      </c>
      <c r="B847" t="s">
        <v>12</v>
      </c>
      <c r="C847" t="s">
        <v>48</v>
      </c>
      <c r="D847" s="7">
        <v>-2412</v>
      </c>
      <c r="E847" s="2">
        <f t="shared" si="26"/>
        <v>90.103814262023221</v>
      </c>
      <c r="F847">
        <v>-217330.4</v>
      </c>
      <c r="G847" s="2">
        <v>-82.63</v>
      </c>
      <c r="H847" s="2">
        <f t="shared" si="27"/>
        <v>-217247.77</v>
      </c>
    </row>
    <row r="848" spans="1:8" x14ac:dyDescent="0.25">
      <c r="A848" s="4">
        <v>44516</v>
      </c>
      <c r="B848" t="s">
        <v>12</v>
      </c>
      <c r="C848" t="s">
        <v>50</v>
      </c>
      <c r="D848" s="7">
        <v>-1577</v>
      </c>
      <c r="E848" s="2">
        <f t="shared" si="26"/>
        <v>91.950640456563093</v>
      </c>
      <c r="F848">
        <v>-145006.16</v>
      </c>
      <c r="G848" s="2">
        <v>-55.14</v>
      </c>
      <c r="H848" s="2">
        <f t="shared" si="27"/>
        <v>-144951.01999999999</v>
      </c>
    </row>
    <row r="849" spans="1:8" x14ac:dyDescent="0.25">
      <c r="A849" s="4">
        <v>44516</v>
      </c>
      <c r="B849" t="s">
        <v>12</v>
      </c>
      <c r="C849" t="s">
        <v>2671</v>
      </c>
      <c r="D849" s="7">
        <v>-1393</v>
      </c>
      <c r="E849" s="2">
        <f t="shared" si="26"/>
        <v>165.7008470926059</v>
      </c>
      <c r="F849">
        <v>-230821.28</v>
      </c>
      <c r="G849" s="2">
        <v>-87.76</v>
      </c>
      <c r="H849" s="2">
        <f t="shared" si="27"/>
        <v>-230733.52</v>
      </c>
    </row>
    <row r="850" spans="1:8" x14ac:dyDescent="0.25">
      <c r="A850" s="4">
        <v>44516</v>
      </c>
      <c r="B850" t="s">
        <v>12</v>
      </c>
      <c r="C850" t="s">
        <v>2672</v>
      </c>
      <c r="D850" s="7">
        <v>-3760</v>
      </c>
      <c r="E850" s="2">
        <f t="shared" si="26"/>
        <v>72.58126861702128</v>
      </c>
      <c r="F850">
        <v>-272905.57</v>
      </c>
      <c r="G850" s="2">
        <v>-103.77</v>
      </c>
      <c r="H850" s="2">
        <f t="shared" si="27"/>
        <v>-272801.8</v>
      </c>
    </row>
    <row r="851" spans="1:8" x14ac:dyDescent="0.25">
      <c r="A851" s="4">
        <v>44516</v>
      </c>
      <c r="B851" t="s">
        <v>12</v>
      </c>
      <c r="C851" t="s">
        <v>2689</v>
      </c>
      <c r="D851" s="7">
        <v>9034</v>
      </c>
      <c r="E851" s="2">
        <f t="shared" si="26"/>
        <v>97.965375249059107</v>
      </c>
      <c r="F851">
        <v>885019.2</v>
      </c>
      <c r="G851" s="2">
        <v>-336.62</v>
      </c>
      <c r="H851" s="2">
        <f t="shared" si="27"/>
        <v>885355.82</v>
      </c>
    </row>
    <row r="852" spans="1:8" x14ac:dyDescent="0.25">
      <c r="A852" s="4">
        <v>44516</v>
      </c>
      <c r="B852" t="s">
        <v>12</v>
      </c>
      <c r="C852" t="s">
        <v>53</v>
      </c>
      <c r="D852" s="7">
        <v>-4160</v>
      </c>
      <c r="E852" s="2">
        <f t="shared" si="26"/>
        <v>85.993735576923072</v>
      </c>
      <c r="F852">
        <v>-357733.94</v>
      </c>
      <c r="G852" s="2">
        <v>-136.03</v>
      </c>
      <c r="H852" s="2">
        <f t="shared" si="27"/>
        <v>-357597.91</v>
      </c>
    </row>
    <row r="853" spans="1:8" x14ac:dyDescent="0.25">
      <c r="A853" s="4">
        <v>44516</v>
      </c>
      <c r="B853" t="s">
        <v>12</v>
      </c>
      <c r="C853" t="s">
        <v>56</v>
      </c>
      <c r="D853" s="7">
        <v>-3361</v>
      </c>
      <c r="E853" s="2">
        <f t="shared" si="26"/>
        <v>90.630589110383809</v>
      </c>
      <c r="F853">
        <v>-304609.40999999997</v>
      </c>
      <c r="G853" s="2">
        <v>-115.83</v>
      </c>
      <c r="H853" s="2">
        <f t="shared" si="27"/>
        <v>-304493.57999999996</v>
      </c>
    </row>
    <row r="854" spans="1:8" x14ac:dyDescent="0.25">
      <c r="A854" s="4">
        <v>44517</v>
      </c>
      <c r="B854" t="s">
        <v>12</v>
      </c>
      <c r="C854" t="s">
        <v>2670</v>
      </c>
      <c r="D854" s="7">
        <v>-5686</v>
      </c>
      <c r="E854" s="2">
        <f t="shared" si="26"/>
        <v>62.391660218079487</v>
      </c>
      <c r="F854">
        <v>-354758.98</v>
      </c>
      <c r="G854" s="2">
        <v>-134.9</v>
      </c>
      <c r="H854" s="2">
        <f t="shared" si="27"/>
        <v>-354624.07999999996</v>
      </c>
    </row>
    <row r="855" spans="1:8" x14ac:dyDescent="0.25">
      <c r="A855" s="4">
        <v>44517</v>
      </c>
      <c r="B855" t="s">
        <v>12</v>
      </c>
      <c r="C855" t="s">
        <v>50</v>
      </c>
      <c r="D855" s="7">
        <v>-1785</v>
      </c>
      <c r="E855" s="2">
        <f t="shared" si="26"/>
        <v>90.748879551820721</v>
      </c>
      <c r="F855">
        <v>-161986.75</v>
      </c>
      <c r="G855" s="2">
        <v>-61.59</v>
      </c>
      <c r="H855" s="2">
        <f t="shared" si="27"/>
        <v>-161925.16</v>
      </c>
    </row>
    <row r="856" spans="1:8" x14ac:dyDescent="0.25">
      <c r="A856" s="4">
        <v>44517</v>
      </c>
      <c r="B856" t="s">
        <v>12</v>
      </c>
      <c r="C856" t="s">
        <v>2671</v>
      </c>
      <c r="D856" s="7">
        <v>-1457</v>
      </c>
      <c r="E856" s="2">
        <f t="shared" si="26"/>
        <v>162.86824296499657</v>
      </c>
      <c r="F856">
        <v>-237299.03</v>
      </c>
      <c r="G856" s="2">
        <v>-90.24</v>
      </c>
      <c r="H856" s="2">
        <f t="shared" si="27"/>
        <v>-237208.79</v>
      </c>
    </row>
    <row r="857" spans="1:8" x14ac:dyDescent="0.25">
      <c r="A857" s="4">
        <v>44517</v>
      </c>
      <c r="B857" t="s">
        <v>12</v>
      </c>
      <c r="C857" t="s">
        <v>2672</v>
      </c>
      <c r="D857" s="7">
        <v>-3764</v>
      </c>
      <c r="E857" s="2">
        <f t="shared" si="26"/>
        <v>71.571485122210419</v>
      </c>
      <c r="F857">
        <v>-269395.07</v>
      </c>
      <c r="G857" s="2">
        <v>-102.43</v>
      </c>
      <c r="H857" s="2">
        <f t="shared" si="27"/>
        <v>-269292.64</v>
      </c>
    </row>
    <row r="858" spans="1:8" x14ac:dyDescent="0.25">
      <c r="A858" s="4">
        <v>44517</v>
      </c>
      <c r="B858" t="s">
        <v>12</v>
      </c>
      <c r="C858" t="s">
        <v>2689</v>
      </c>
      <c r="D858" s="7">
        <v>11495</v>
      </c>
      <c r="E858" s="2">
        <f t="shared" si="26"/>
        <v>97.963009134406263</v>
      </c>
      <c r="F858">
        <v>1126084.79</v>
      </c>
      <c r="G858" s="2">
        <v>-428.29</v>
      </c>
      <c r="H858" s="2">
        <f t="shared" si="27"/>
        <v>1126513.08</v>
      </c>
    </row>
    <row r="859" spans="1:8" x14ac:dyDescent="0.25">
      <c r="A859" s="4">
        <v>44517</v>
      </c>
      <c r="B859" t="s">
        <v>12</v>
      </c>
      <c r="C859" t="s">
        <v>53</v>
      </c>
      <c r="D859" s="7">
        <v>-1901</v>
      </c>
      <c r="E859" s="2">
        <f t="shared" si="26"/>
        <v>85.637190952130453</v>
      </c>
      <c r="F859">
        <v>-162796.29999999999</v>
      </c>
      <c r="G859" s="2">
        <v>-61.9</v>
      </c>
      <c r="H859" s="2">
        <f t="shared" si="27"/>
        <v>-162734.39999999999</v>
      </c>
    </row>
    <row r="860" spans="1:8" x14ac:dyDescent="0.25">
      <c r="A860" s="4">
        <v>44517</v>
      </c>
      <c r="B860" t="s">
        <v>12</v>
      </c>
      <c r="C860" t="s">
        <v>56</v>
      </c>
      <c r="D860" s="7">
        <v>-3651</v>
      </c>
      <c r="E860" s="2">
        <f t="shared" si="26"/>
        <v>89.684667214461783</v>
      </c>
      <c r="F860">
        <v>-327438.71999999997</v>
      </c>
      <c r="G860" s="2">
        <v>-124.5</v>
      </c>
      <c r="H860" s="2">
        <f t="shared" si="27"/>
        <v>-327314.21999999997</v>
      </c>
    </row>
    <row r="861" spans="1:8" x14ac:dyDescent="0.25">
      <c r="A861" s="4">
        <v>44518</v>
      </c>
      <c r="B861" t="s">
        <v>12</v>
      </c>
      <c r="C861" t="s">
        <v>2670</v>
      </c>
      <c r="D861" s="7">
        <v>-1089</v>
      </c>
      <c r="E861" s="2">
        <f t="shared" si="26"/>
        <v>63.132855831037645</v>
      </c>
      <c r="F861">
        <v>-68751.679999999993</v>
      </c>
      <c r="G861" s="2">
        <v>-26.13</v>
      </c>
      <c r="H861" s="2">
        <f t="shared" si="27"/>
        <v>-68725.549999999988</v>
      </c>
    </row>
    <row r="862" spans="1:8" x14ac:dyDescent="0.25">
      <c r="A862" s="4">
        <v>44518</v>
      </c>
      <c r="B862" t="s">
        <v>12</v>
      </c>
      <c r="C862" t="s">
        <v>48</v>
      </c>
      <c r="D862" s="7">
        <v>-2557</v>
      </c>
      <c r="E862" s="2">
        <f t="shared" si="26"/>
        <v>87.108556902620251</v>
      </c>
      <c r="F862">
        <v>-222736.58</v>
      </c>
      <c r="G862" s="2">
        <v>-84.68</v>
      </c>
      <c r="H862" s="2">
        <f t="shared" si="27"/>
        <v>-222651.9</v>
      </c>
    </row>
    <row r="863" spans="1:8" x14ac:dyDescent="0.25">
      <c r="A863" s="4">
        <v>44518</v>
      </c>
      <c r="B863" t="s">
        <v>12</v>
      </c>
      <c r="C863" t="s">
        <v>50</v>
      </c>
      <c r="D863" s="7">
        <v>-1196</v>
      </c>
      <c r="E863" s="2">
        <f t="shared" si="26"/>
        <v>89.827366220735783</v>
      </c>
      <c r="F863">
        <v>-107433.53</v>
      </c>
      <c r="G863" s="2">
        <v>-40.840000000000003</v>
      </c>
      <c r="H863" s="2">
        <f t="shared" si="27"/>
        <v>-107392.69</v>
      </c>
    </row>
    <row r="864" spans="1:8" x14ac:dyDescent="0.25">
      <c r="A864" s="4">
        <v>44518</v>
      </c>
      <c r="B864" t="s">
        <v>12</v>
      </c>
      <c r="C864" t="s">
        <v>2671</v>
      </c>
      <c r="D864" s="7">
        <v>-1466</v>
      </c>
      <c r="E864" s="2">
        <f t="shared" si="26"/>
        <v>164.12164392905865</v>
      </c>
      <c r="F864">
        <v>-240602.33</v>
      </c>
      <c r="G864" s="2">
        <v>-91.47</v>
      </c>
      <c r="H864" s="2">
        <f t="shared" si="27"/>
        <v>-240510.86</v>
      </c>
    </row>
    <row r="865" spans="1:8" x14ac:dyDescent="0.25">
      <c r="A865" s="4">
        <v>44518</v>
      </c>
      <c r="B865" t="s">
        <v>12</v>
      </c>
      <c r="C865" t="s">
        <v>2672</v>
      </c>
      <c r="D865" s="7">
        <v>-3661</v>
      </c>
      <c r="E865" s="2">
        <f t="shared" si="26"/>
        <v>70.988180824911225</v>
      </c>
      <c r="F865">
        <v>-259887.73</v>
      </c>
      <c r="G865" s="2">
        <v>-98.8</v>
      </c>
      <c r="H865" s="2">
        <f t="shared" si="27"/>
        <v>-259788.93000000002</v>
      </c>
    </row>
    <row r="866" spans="1:8" x14ac:dyDescent="0.25">
      <c r="A866" s="4">
        <v>44518</v>
      </c>
      <c r="B866" t="s">
        <v>12</v>
      </c>
      <c r="C866" t="s">
        <v>2689</v>
      </c>
      <c r="D866" s="7">
        <v>17768</v>
      </c>
      <c r="E866" s="2">
        <f t="shared" si="26"/>
        <v>97.846770036019805</v>
      </c>
      <c r="F866">
        <v>1738541.41</v>
      </c>
      <c r="G866" s="2">
        <v>-661.14</v>
      </c>
      <c r="H866" s="2">
        <f t="shared" si="27"/>
        <v>1739202.5499999998</v>
      </c>
    </row>
    <row r="867" spans="1:8" x14ac:dyDescent="0.25">
      <c r="A867" s="4">
        <v>44518</v>
      </c>
      <c r="B867" t="s">
        <v>12</v>
      </c>
      <c r="C867" t="s">
        <v>53</v>
      </c>
      <c r="D867" s="7">
        <v>-2847</v>
      </c>
      <c r="E867" s="2">
        <f t="shared" si="26"/>
        <v>84.216666666666669</v>
      </c>
      <c r="F867">
        <v>-239764.85</v>
      </c>
      <c r="G867" s="2">
        <v>-91.15</v>
      </c>
      <c r="H867" s="2">
        <f t="shared" si="27"/>
        <v>-239673.7</v>
      </c>
    </row>
    <row r="868" spans="1:8" x14ac:dyDescent="0.25">
      <c r="A868" s="4">
        <v>44518</v>
      </c>
      <c r="B868" t="s">
        <v>12</v>
      </c>
      <c r="C868" t="s">
        <v>56</v>
      </c>
      <c r="D868" s="7">
        <v>-4728</v>
      </c>
      <c r="E868" s="2">
        <f t="shared" si="26"/>
        <v>89.378115482233497</v>
      </c>
      <c r="F868">
        <v>-422579.73</v>
      </c>
      <c r="G868" s="2">
        <v>-160.66</v>
      </c>
      <c r="H868" s="2">
        <f t="shared" si="27"/>
        <v>-422419.07</v>
      </c>
    </row>
    <row r="869" spans="1:8" x14ac:dyDescent="0.25">
      <c r="A869" s="4">
        <v>44519</v>
      </c>
      <c r="B869" t="s">
        <v>12</v>
      </c>
      <c r="C869" t="s">
        <v>2670</v>
      </c>
      <c r="D869" s="7">
        <v>-76</v>
      </c>
      <c r="E869" s="2">
        <f t="shared" si="26"/>
        <v>63.465921052631579</v>
      </c>
      <c r="F869">
        <v>-4823.41</v>
      </c>
      <c r="G869" s="2">
        <v>-1.83</v>
      </c>
      <c r="H869" s="2">
        <f t="shared" si="27"/>
        <v>-4821.58</v>
      </c>
    </row>
    <row r="870" spans="1:8" x14ac:dyDescent="0.25">
      <c r="A870" s="4">
        <v>44519</v>
      </c>
      <c r="B870" t="s">
        <v>12</v>
      </c>
      <c r="C870" t="s">
        <v>48</v>
      </c>
      <c r="D870" s="7">
        <v>-2640</v>
      </c>
      <c r="E870" s="2">
        <f t="shared" si="26"/>
        <v>85.945481060606056</v>
      </c>
      <c r="F870">
        <v>-226896.07</v>
      </c>
      <c r="G870" s="2">
        <v>-86.26</v>
      </c>
      <c r="H870" s="2">
        <f t="shared" si="27"/>
        <v>-226809.81</v>
      </c>
    </row>
    <row r="871" spans="1:8" x14ac:dyDescent="0.25">
      <c r="A871" s="4">
        <v>44519</v>
      </c>
      <c r="B871" t="s">
        <v>12</v>
      </c>
      <c r="C871" t="s">
        <v>50</v>
      </c>
      <c r="D871" s="7">
        <v>-1464</v>
      </c>
      <c r="E871" s="2">
        <f t="shared" si="26"/>
        <v>88.473060109289619</v>
      </c>
      <c r="F871">
        <v>-129524.56</v>
      </c>
      <c r="G871" s="2">
        <v>-49.24</v>
      </c>
      <c r="H871" s="2">
        <f t="shared" si="27"/>
        <v>-129475.31999999999</v>
      </c>
    </row>
    <row r="872" spans="1:8" x14ac:dyDescent="0.25">
      <c r="A872" s="4">
        <v>44519</v>
      </c>
      <c r="B872" t="s">
        <v>12</v>
      </c>
      <c r="C872" t="s">
        <v>2671</v>
      </c>
      <c r="D872" s="7">
        <v>-2171</v>
      </c>
      <c r="E872" s="2">
        <f t="shared" si="26"/>
        <v>164.98352372178718</v>
      </c>
      <c r="F872">
        <v>-358179.23</v>
      </c>
      <c r="G872" s="2">
        <v>-136.16999999999999</v>
      </c>
      <c r="H872" s="2">
        <f t="shared" si="27"/>
        <v>-358043.06</v>
      </c>
    </row>
    <row r="873" spans="1:8" x14ac:dyDescent="0.25">
      <c r="A873" s="4">
        <v>44519</v>
      </c>
      <c r="B873" t="s">
        <v>12</v>
      </c>
      <c r="C873" t="s">
        <v>2672</v>
      </c>
      <c r="D873" s="7">
        <v>-3178</v>
      </c>
      <c r="E873" s="2">
        <f t="shared" si="26"/>
        <v>69.904354940213977</v>
      </c>
      <c r="F873">
        <v>-222156.04</v>
      </c>
      <c r="G873" s="2">
        <v>-84.46</v>
      </c>
      <c r="H873" s="2">
        <f t="shared" si="27"/>
        <v>-222071.58000000002</v>
      </c>
    </row>
    <row r="874" spans="1:8" x14ac:dyDescent="0.25">
      <c r="A874" s="4">
        <v>44519</v>
      </c>
      <c r="B874" t="s">
        <v>12</v>
      </c>
      <c r="C874" t="s">
        <v>2685</v>
      </c>
      <c r="D874" s="7">
        <v>177767</v>
      </c>
      <c r="E874" s="2">
        <f t="shared" si="26"/>
        <v>98.44</v>
      </c>
      <c r="F874">
        <v>17499383.48</v>
      </c>
      <c r="G874" s="2">
        <v>0</v>
      </c>
      <c r="H874" s="2">
        <f t="shared" si="27"/>
        <v>17499383.48</v>
      </c>
    </row>
    <row r="875" spans="1:8" x14ac:dyDescent="0.25">
      <c r="A875" s="4">
        <v>44519</v>
      </c>
      <c r="B875" t="s">
        <v>12</v>
      </c>
      <c r="C875" t="s">
        <v>2689</v>
      </c>
      <c r="D875" s="7">
        <v>17700</v>
      </c>
      <c r="E875" s="2">
        <f t="shared" si="26"/>
        <v>97.963880790960445</v>
      </c>
      <c r="F875">
        <v>1733960.69</v>
      </c>
      <c r="G875" s="2">
        <v>-659.38</v>
      </c>
      <c r="H875" s="2">
        <f t="shared" si="27"/>
        <v>1734620.0699999998</v>
      </c>
    </row>
    <row r="876" spans="1:8" x14ac:dyDescent="0.25">
      <c r="A876" s="4">
        <v>44519</v>
      </c>
      <c r="B876" t="s">
        <v>12</v>
      </c>
      <c r="C876" t="s">
        <v>53</v>
      </c>
      <c r="D876" s="7">
        <v>-3400</v>
      </c>
      <c r="E876" s="2">
        <f t="shared" si="26"/>
        <v>83.280179411764706</v>
      </c>
      <c r="F876">
        <v>-283152.61</v>
      </c>
      <c r="G876" s="2">
        <v>-107.64</v>
      </c>
      <c r="H876" s="2">
        <f t="shared" si="27"/>
        <v>-283044.96999999997</v>
      </c>
    </row>
    <row r="877" spans="1:8" x14ac:dyDescent="0.25">
      <c r="A877" s="4">
        <v>44519</v>
      </c>
      <c r="B877" t="s">
        <v>12</v>
      </c>
      <c r="C877" t="s">
        <v>2684</v>
      </c>
      <c r="D877" s="7">
        <v>-177767</v>
      </c>
      <c r="E877" s="2">
        <f t="shared" si="26"/>
        <v>98.44</v>
      </c>
      <c r="F877">
        <v>-17499383.48</v>
      </c>
      <c r="G877" s="2">
        <v>0</v>
      </c>
      <c r="H877" s="2">
        <f t="shared" si="27"/>
        <v>-17499383.48</v>
      </c>
    </row>
    <row r="878" spans="1:8" x14ac:dyDescent="0.25">
      <c r="A878" s="4">
        <v>44519</v>
      </c>
      <c r="B878" t="s">
        <v>12</v>
      </c>
      <c r="C878" t="s">
        <v>56</v>
      </c>
      <c r="D878" s="7">
        <v>-4807</v>
      </c>
      <c r="E878" s="2">
        <f t="shared" si="26"/>
        <v>90.073137091741216</v>
      </c>
      <c r="F878">
        <v>-432981.57</v>
      </c>
      <c r="G878" s="2">
        <v>-164.61</v>
      </c>
      <c r="H878" s="2">
        <f t="shared" si="27"/>
        <v>-432816.96</v>
      </c>
    </row>
    <row r="879" spans="1:8" x14ac:dyDescent="0.25">
      <c r="A879" s="4">
        <v>44522</v>
      </c>
      <c r="B879" t="s">
        <v>12</v>
      </c>
      <c r="C879" t="s">
        <v>2670</v>
      </c>
      <c r="D879" s="7">
        <v>-5</v>
      </c>
      <c r="E879" s="2">
        <f t="shared" si="26"/>
        <v>63.620000000000005</v>
      </c>
      <c r="F879">
        <v>-318.10000000000002</v>
      </c>
      <c r="G879" s="2">
        <v>-0.11</v>
      </c>
      <c r="H879" s="2">
        <f t="shared" si="27"/>
        <v>-317.99</v>
      </c>
    </row>
    <row r="880" spans="1:8" x14ac:dyDescent="0.25">
      <c r="A880" s="4">
        <v>44522</v>
      </c>
      <c r="B880" t="s">
        <v>12</v>
      </c>
      <c r="C880" t="s">
        <v>48</v>
      </c>
      <c r="D880" s="7">
        <v>-1923</v>
      </c>
      <c r="E880" s="2">
        <f t="shared" si="26"/>
        <v>85.56534581383255</v>
      </c>
      <c r="F880">
        <v>-164542.16</v>
      </c>
      <c r="G880" s="2">
        <v>-62.55</v>
      </c>
      <c r="H880" s="2">
        <f t="shared" si="27"/>
        <v>-164479.61000000002</v>
      </c>
    </row>
    <row r="881" spans="1:8" x14ac:dyDescent="0.25">
      <c r="A881" s="4">
        <v>44522</v>
      </c>
      <c r="B881" t="s">
        <v>12</v>
      </c>
      <c r="C881" t="s">
        <v>50</v>
      </c>
      <c r="D881" s="7">
        <v>-2429</v>
      </c>
      <c r="E881" s="2">
        <f t="shared" si="26"/>
        <v>88.136340057636886</v>
      </c>
      <c r="F881">
        <v>-214083.17</v>
      </c>
      <c r="G881" s="2">
        <v>-81.39</v>
      </c>
      <c r="H881" s="2">
        <f t="shared" si="27"/>
        <v>-214001.78</v>
      </c>
    </row>
    <row r="882" spans="1:8" x14ac:dyDescent="0.25">
      <c r="A882" s="4">
        <v>44522</v>
      </c>
      <c r="B882" t="s">
        <v>12</v>
      </c>
      <c r="C882" t="s">
        <v>2671</v>
      </c>
      <c r="D882" s="7">
        <v>-2079</v>
      </c>
      <c r="E882" s="2">
        <f t="shared" si="26"/>
        <v>163.41219817219817</v>
      </c>
      <c r="F882">
        <v>-339733.96</v>
      </c>
      <c r="G882" s="2">
        <v>-129.16999999999999</v>
      </c>
      <c r="H882" s="2">
        <f t="shared" si="27"/>
        <v>-339604.79000000004</v>
      </c>
    </row>
    <row r="883" spans="1:8" x14ac:dyDescent="0.25">
      <c r="A883" s="4">
        <v>44522</v>
      </c>
      <c r="B883" t="s">
        <v>12</v>
      </c>
      <c r="C883" t="s">
        <v>2672</v>
      </c>
      <c r="D883" s="7">
        <v>-3174</v>
      </c>
      <c r="E883" s="2">
        <f t="shared" si="26"/>
        <v>69.645693131695026</v>
      </c>
      <c r="F883">
        <v>-221055.43</v>
      </c>
      <c r="G883" s="2">
        <v>-84.03</v>
      </c>
      <c r="H883" s="2">
        <f t="shared" si="27"/>
        <v>-220971.4</v>
      </c>
    </row>
    <row r="884" spans="1:8" x14ac:dyDescent="0.25">
      <c r="A884" s="4">
        <v>44522</v>
      </c>
      <c r="B884" t="s">
        <v>12</v>
      </c>
      <c r="C884" t="s">
        <v>2689</v>
      </c>
      <c r="D884" s="7">
        <v>20288</v>
      </c>
      <c r="E884" s="2">
        <f t="shared" si="26"/>
        <v>97.987407827287072</v>
      </c>
      <c r="F884">
        <v>1987968.53</v>
      </c>
      <c r="G884" s="2">
        <v>-755.91</v>
      </c>
      <c r="H884" s="2">
        <f t="shared" si="27"/>
        <v>1988724.44</v>
      </c>
    </row>
    <row r="885" spans="1:8" x14ac:dyDescent="0.25">
      <c r="A885" s="4">
        <v>44522</v>
      </c>
      <c r="B885" t="s">
        <v>12</v>
      </c>
      <c r="C885" t="s">
        <v>53</v>
      </c>
      <c r="D885" s="7">
        <v>-2749</v>
      </c>
      <c r="E885" s="2">
        <f t="shared" si="26"/>
        <v>81.969268825027285</v>
      </c>
      <c r="F885">
        <v>-225333.52</v>
      </c>
      <c r="G885" s="2">
        <v>-85.67</v>
      </c>
      <c r="H885" s="2">
        <f t="shared" si="27"/>
        <v>-225247.84999999998</v>
      </c>
    </row>
    <row r="886" spans="1:8" x14ac:dyDescent="0.25">
      <c r="A886" s="4">
        <v>44522</v>
      </c>
      <c r="B886" t="s">
        <v>12</v>
      </c>
      <c r="C886" t="s">
        <v>56</v>
      </c>
      <c r="D886" s="7">
        <v>-4921</v>
      </c>
      <c r="E886" s="2">
        <f t="shared" si="26"/>
        <v>90.009790692948584</v>
      </c>
      <c r="F886">
        <v>-442938.18</v>
      </c>
      <c r="G886" s="2">
        <v>-168.39</v>
      </c>
      <c r="H886" s="2">
        <f t="shared" si="27"/>
        <v>-442769.79</v>
      </c>
    </row>
    <row r="887" spans="1:8" x14ac:dyDescent="0.25">
      <c r="A887" s="4">
        <v>44523</v>
      </c>
      <c r="B887" t="s">
        <v>12</v>
      </c>
      <c r="C887" t="s">
        <v>48</v>
      </c>
      <c r="D887" s="7">
        <v>-2641</v>
      </c>
      <c r="E887" s="2">
        <f t="shared" si="26"/>
        <v>83.854225672093904</v>
      </c>
      <c r="F887">
        <v>-221459.01</v>
      </c>
      <c r="G887" s="2">
        <v>-84.2</v>
      </c>
      <c r="H887" s="2">
        <f t="shared" si="27"/>
        <v>-221374.81</v>
      </c>
    </row>
    <row r="888" spans="1:8" x14ac:dyDescent="0.25">
      <c r="A888" s="4">
        <v>44523</v>
      </c>
      <c r="B888" t="s">
        <v>12</v>
      </c>
      <c r="C888" t="s">
        <v>50</v>
      </c>
      <c r="D888" s="7">
        <v>-2468</v>
      </c>
      <c r="E888" s="2">
        <f t="shared" si="26"/>
        <v>87.296770664505672</v>
      </c>
      <c r="F888">
        <v>-215448.43</v>
      </c>
      <c r="G888" s="2">
        <v>-81.92</v>
      </c>
      <c r="H888" s="2">
        <f t="shared" si="27"/>
        <v>-215366.50999999998</v>
      </c>
    </row>
    <row r="889" spans="1:8" x14ac:dyDescent="0.25">
      <c r="A889" s="4">
        <v>44523</v>
      </c>
      <c r="B889" t="s">
        <v>12</v>
      </c>
      <c r="C889" t="s">
        <v>2671</v>
      </c>
      <c r="D889" s="7">
        <v>-35</v>
      </c>
      <c r="E889" s="2">
        <f t="shared" si="26"/>
        <v>160.94485714285713</v>
      </c>
      <c r="F889">
        <v>-5633.07</v>
      </c>
      <c r="G889" s="2">
        <v>-2.13</v>
      </c>
      <c r="H889" s="2">
        <f t="shared" si="27"/>
        <v>-5630.94</v>
      </c>
    </row>
    <row r="890" spans="1:8" x14ac:dyDescent="0.25">
      <c r="A890" s="4">
        <v>44523</v>
      </c>
      <c r="B890" t="s">
        <v>12</v>
      </c>
      <c r="C890" t="s">
        <v>2672</v>
      </c>
      <c r="D890" s="7">
        <v>-2273</v>
      </c>
      <c r="E890" s="2">
        <f t="shared" si="26"/>
        <v>68.552384513858343</v>
      </c>
      <c r="F890">
        <v>-155819.57</v>
      </c>
      <c r="G890" s="2">
        <v>-59.24</v>
      </c>
      <c r="H890" s="2">
        <f t="shared" si="27"/>
        <v>-155760.33000000002</v>
      </c>
    </row>
    <row r="891" spans="1:8" x14ac:dyDescent="0.25">
      <c r="A891" s="4">
        <v>44523</v>
      </c>
      <c r="B891" t="s">
        <v>12</v>
      </c>
      <c r="C891" t="s">
        <v>2689</v>
      </c>
      <c r="D891" s="7">
        <v>20891</v>
      </c>
      <c r="E891" s="2">
        <f t="shared" si="26"/>
        <v>97.882488631468092</v>
      </c>
      <c r="F891">
        <v>2044863.07</v>
      </c>
      <c r="G891" s="2">
        <v>-777.57</v>
      </c>
      <c r="H891" s="2">
        <f t="shared" si="27"/>
        <v>2045640.6400000001</v>
      </c>
    </row>
    <row r="892" spans="1:8" x14ac:dyDescent="0.25">
      <c r="A892" s="4">
        <v>44523</v>
      </c>
      <c r="B892" t="s">
        <v>12</v>
      </c>
      <c r="C892" t="s">
        <v>53</v>
      </c>
      <c r="D892" s="7">
        <v>-1522</v>
      </c>
      <c r="E892" s="2">
        <f t="shared" si="26"/>
        <v>81.267693823915891</v>
      </c>
      <c r="F892">
        <v>-123689.43</v>
      </c>
      <c r="G892" s="2">
        <v>-47.02</v>
      </c>
      <c r="H892" s="2">
        <f t="shared" si="27"/>
        <v>-123642.40999999999</v>
      </c>
    </row>
    <row r="893" spans="1:8" x14ac:dyDescent="0.25">
      <c r="A893" s="4">
        <v>44523</v>
      </c>
      <c r="B893" t="s">
        <v>12</v>
      </c>
      <c r="C893" t="s">
        <v>56</v>
      </c>
      <c r="D893" s="7">
        <v>-4957</v>
      </c>
      <c r="E893" s="2">
        <f t="shared" si="26"/>
        <v>89.464464393786557</v>
      </c>
      <c r="F893">
        <v>-443475.35</v>
      </c>
      <c r="G893" s="2">
        <v>-168.61</v>
      </c>
      <c r="H893" s="2">
        <f t="shared" si="27"/>
        <v>-443306.74</v>
      </c>
    </row>
    <row r="894" spans="1:8" x14ac:dyDescent="0.25">
      <c r="A894" s="4">
        <v>44524</v>
      </c>
      <c r="B894" t="s">
        <v>12</v>
      </c>
      <c r="C894" t="s">
        <v>48</v>
      </c>
      <c r="D894" s="7">
        <v>-2658</v>
      </c>
      <c r="E894" s="2">
        <f t="shared" si="26"/>
        <v>84.490673438675699</v>
      </c>
      <c r="F894">
        <v>-224576.21</v>
      </c>
      <c r="G894" s="2">
        <v>-85.37</v>
      </c>
      <c r="H894" s="2">
        <f t="shared" si="27"/>
        <v>-224490.84</v>
      </c>
    </row>
    <row r="895" spans="1:8" x14ac:dyDescent="0.25">
      <c r="A895" s="4">
        <v>44524</v>
      </c>
      <c r="B895" t="s">
        <v>12</v>
      </c>
      <c r="C895" t="s">
        <v>50</v>
      </c>
      <c r="D895" s="7">
        <v>-2606</v>
      </c>
      <c r="E895" s="2">
        <f t="shared" si="26"/>
        <v>87.614109746738293</v>
      </c>
      <c r="F895">
        <v>-228322.37</v>
      </c>
      <c r="G895" s="2">
        <v>-86.8</v>
      </c>
      <c r="H895" s="2">
        <f t="shared" si="27"/>
        <v>-228235.57</v>
      </c>
    </row>
    <row r="896" spans="1:8" x14ac:dyDescent="0.25">
      <c r="A896" s="4">
        <v>44524</v>
      </c>
      <c r="B896" t="s">
        <v>12</v>
      </c>
      <c r="C896" t="s">
        <v>2672</v>
      </c>
      <c r="D896" s="7">
        <v>-3087</v>
      </c>
      <c r="E896" s="2">
        <f t="shared" si="26"/>
        <v>68.328250728862969</v>
      </c>
      <c r="F896">
        <v>-210929.31</v>
      </c>
      <c r="G896" s="2">
        <v>-80.180000000000007</v>
      </c>
      <c r="H896" s="2">
        <f t="shared" si="27"/>
        <v>-210849.13</v>
      </c>
    </row>
    <row r="897" spans="1:8" x14ac:dyDescent="0.25">
      <c r="A897" s="4">
        <v>44524</v>
      </c>
      <c r="B897" t="s">
        <v>12</v>
      </c>
      <c r="C897" t="s">
        <v>2689</v>
      </c>
      <c r="D897" s="7">
        <v>21201</v>
      </c>
      <c r="E897" s="2">
        <f t="shared" ref="E897:E960" si="28">F897/D897</f>
        <v>98.159256638837789</v>
      </c>
      <c r="F897">
        <v>2081074.4</v>
      </c>
      <c r="G897" s="2">
        <v>-791.32</v>
      </c>
      <c r="H897" s="2">
        <f t="shared" si="27"/>
        <v>2081865.72</v>
      </c>
    </row>
    <row r="898" spans="1:8" x14ac:dyDescent="0.25">
      <c r="A898" s="4">
        <v>44524</v>
      </c>
      <c r="B898" t="s">
        <v>12</v>
      </c>
      <c r="C898" t="s">
        <v>53</v>
      </c>
      <c r="D898" s="7">
        <v>-4919</v>
      </c>
      <c r="E898" s="2">
        <f t="shared" si="28"/>
        <v>80.297170156535884</v>
      </c>
      <c r="F898">
        <v>-394981.78</v>
      </c>
      <c r="G898" s="2">
        <v>-150.16</v>
      </c>
      <c r="H898" s="2">
        <f t="shared" ref="H898:H961" si="29">F898-G898</f>
        <v>-394831.62000000005</v>
      </c>
    </row>
    <row r="899" spans="1:8" x14ac:dyDescent="0.25">
      <c r="A899" s="4">
        <v>44524</v>
      </c>
      <c r="B899" t="s">
        <v>12</v>
      </c>
      <c r="C899" t="s">
        <v>56</v>
      </c>
      <c r="D899" s="7">
        <v>-4879</v>
      </c>
      <c r="E899" s="2">
        <f t="shared" si="28"/>
        <v>88.50012912482066</v>
      </c>
      <c r="F899">
        <v>-431792.13</v>
      </c>
      <c r="G899" s="2">
        <v>-164.16</v>
      </c>
      <c r="H899" s="2">
        <f t="shared" si="29"/>
        <v>-431627.97000000003</v>
      </c>
    </row>
    <row r="900" spans="1:8" x14ac:dyDescent="0.25">
      <c r="A900" s="4">
        <v>44525</v>
      </c>
      <c r="B900" t="s">
        <v>12</v>
      </c>
      <c r="C900" t="s">
        <v>48</v>
      </c>
      <c r="D900" s="7">
        <v>-5160</v>
      </c>
      <c r="E900" s="2">
        <f t="shared" si="28"/>
        <v>85.121441860465126</v>
      </c>
      <c r="F900">
        <v>-439226.64</v>
      </c>
      <c r="G900" s="2">
        <v>-166.95</v>
      </c>
      <c r="H900" s="2">
        <f t="shared" si="29"/>
        <v>-439059.69</v>
      </c>
    </row>
    <row r="901" spans="1:8" x14ac:dyDescent="0.25">
      <c r="A901" s="4">
        <v>44525</v>
      </c>
      <c r="B901" t="s">
        <v>12</v>
      </c>
      <c r="C901" t="s">
        <v>50</v>
      </c>
      <c r="D901" s="7">
        <v>-3264</v>
      </c>
      <c r="E901" s="2">
        <f t="shared" si="28"/>
        <v>85.360943627450979</v>
      </c>
      <c r="F901">
        <v>-278618.12</v>
      </c>
      <c r="G901" s="2">
        <v>-105.9</v>
      </c>
      <c r="H901" s="2">
        <f t="shared" si="29"/>
        <v>-278512.21999999997</v>
      </c>
    </row>
    <row r="902" spans="1:8" x14ac:dyDescent="0.25">
      <c r="A902" s="4">
        <v>44525</v>
      </c>
      <c r="B902" t="s">
        <v>12</v>
      </c>
      <c r="C902" t="s">
        <v>2671</v>
      </c>
      <c r="D902" s="7">
        <v>-1108</v>
      </c>
      <c r="E902" s="2">
        <f t="shared" si="28"/>
        <v>162.66579422382674</v>
      </c>
      <c r="F902">
        <v>-180233.7</v>
      </c>
      <c r="G902" s="2">
        <v>-68.510000000000005</v>
      </c>
      <c r="H902" s="2">
        <f t="shared" si="29"/>
        <v>-180165.19</v>
      </c>
    </row>
    <row r="903" spans="1:8" x14ac:dyDescent="0.25">
      <c r="A903" s="4">
        <v>44525</v>
      </c>
      <c r="B903" t="s">
        <v>12</v>
      </c>
      <c r="C903" t="s">
        <v>2672</v>
      </c>
      <c r="D903" s="7">
        <v>-4881</v>
      </c>
      <c r="E903" s="2">
        <f t="shared" si="28"/>
        <v>68.177387830362633</v>
      </c>
      <c r="F903">
        <v>-332773.83</v>
      </c>
      <c r="G903" s="2">
        <v>-126.47</v>
      </c>
      <c r="H903" s="2">
        <f t="shared" si="29"/>
        <v>-332647.36000000004</v>
      </c>
    </row>
    <row r="904" spans="1:8" x14ac:dyDescent="0.25">
      <c r="A904" s="4">
        <v>44525</v>
      </c>
      <c r="B904" t="s">
        <v>12</v>
      </c>
      <c r="C904" t="s">
        <v>2689</v>
      </c>
      <c r="D904" s="7">
        <v>49478</v>
      </c>
      <c r="E904" s="2">
        <f t="shared" si="28"/>
        <v>98.89710335906868</v>
      </c>
      <c r="F904">
        <v>4893230.88</v>
      </c>
      <c r="G904" s="2">
        <v>-1860</v>
      </c>
      <c r="H904" s="2">
        <f t="shared" si="29"/>
        <v>4895090.88</v>
      </c>
    </row>
    <row r="905" spans="1:8" x14ac:dyDescent="0.25">
      <c r="A905" s="4">
        <v>44525</v>
      </c>
      <c r="B905" t="s">
        <v>12</v>
      </c>
      <c r="C905" t="s">
        <v>53</v>
      </c>
      <c r="D905" s="7">
        <v>-5748</v>
      </c>
      <c r="E905" s="2">
        <f t="shared" si="28"/>
        <v>80.760657620041755</v>
      </c>
      <c r="F905">
        <v>-464212.26</v>
      </c>
      <c r="G905" s="2">
        <v>-176.45</v>
      </c>
      <c r="H905" s="2">
        <f t="shared" si="29"/>
        <v>-464035.81</v>
      </c>
    </row>
    <row r="906" spans="1:8" x14ac:dyDescent="0.25">
      <c r="A906" s="4">
        <v>44525</v>
      </c>
      <c r="B906" t="s">
        <v>12</v>
      </c>
      <c r="C906" t="s">
        <v>56</v>
      </c>
      <c r="D906" s="7">
        <v>-4317</v>
      </c>
      <c r="E906" s="2">
        <f t="shared" si="28"/>
        <v>87.187194811211484</v>
      </c>
      <c r="F906">
        <v>-376387.12</v>
      </c>
      <c r="G906" s="2">
        <v>-143.05000000000001</v>
      </c>
      <c r="H906" s="2">
        <f t="shared" si="29"/>
        <v>-376244.07</v>
      </c>
    </row>
    <row r="907" spans="1:8" x14ac:dyDescent="0.25">
      <c r="A907" s="4">
        <v>44526</v>
      </c>
      <c r="B907" t="s">
        <v>12</v>
      </c>
      <c r="C907" t="s">
        <v>48</v>
      </c>
      <c r="D907" s="7">
        <v>-5086</v>
      </c>
      <c r="E907" s="2">
        <f t="shared" si="28"/>
        <v>83.94554463232403</v>
      </c>
      <c r="F907">
        <v>-426947.04</v>
      </c>
      <c r="G907" s="2">
        <v>-162.27000000000001</v>
      </c>
      <c r="H907" s="2">
        <f t="shared" si="29"/>
        <v>-426784.76999999996</v>
      </c>
    </row>
    <row r="908" spans="1:8" x14ac:dyDescent="0.25">
      <c r="A908" s="4">
        <v>44526</v>
      </c>
      <c r="B908" t="s">
        <v>12</v>
      </c>
      <c r="C908" t="s">
        <v>50</v>
      </c>
      <c r="D908" s="7">
        <v>-3144</v>
      </c>
      <c r="E908" s="2">
        <f t="shared" si="28"/>
        <v>85.308797709923667</v>
      </c>
      <c r="F908">
        <v>-268210.86</v>
      </c>
      <c r="G908" s="2">
        <v>-101.94</v>
      </c>
      <c r="H908" s="2">
        <f t="shared" si="29"/>
        <v>-268108.92</v>
      </c>
    </row>
    <row r="909" spans="1:8" x14ac:dyDescent="0.25">
      <c r="A909" s="4">
        <v>44526</v>
      </c>
      <c r="B909" t="s">
        <v>12</v>
      </c>
      <c r="C909" t="s">
        <v>2671</v>
      </c>
      <c r="D909" s="7">
        <v>-89</v>
      </c>
      <c r="E909" s="2">
        <f t="shared" si="28"/>
        <v>160.42483146067414</v>
      </c>
      <c r="F909">
        <v>-14277.81</v>
      </c>
      <c r="G909" s="2">
        <v>-5.42</v>
      </c>
      <c r="H909" s="2">
        <f t="shared" si="29"/>
        <v>-14272.39</v>
      </c>
    </row>
    <row r="910" spans="1:8" x14ac:dyDescent="0.25">
      <c r="A910" s="4">
        <v>44526</v>
      </c>
      <c r="B910" t="s">
        <v>12</v>
      </c>
      <c r="C910" t="s">
        <v>2672</v>
      </c>
      <c r="D910" s="7">
        <v>-5135</v>
      </c>
      <c r="E910" s="2">
        <f t="shared" si="28"/>
        <v>69.096344693281395</v>
      </c>
      <c r="F910">
        <v>-354809.73</v>
      </c>
      <c r="G910" s="2">
        <v>-134.86000000000001</v>
      </c>
      <c r="H910" s="2">
        <f t="shared" si="29"/>
        <v>-354674.87</v>
      </c>
    </row>
    <row r="911" spans="1:8" x14ac:dyDescent="0.25">
      <c r="A911" s="4">
        <v>44526</v>
      </c>
      <c r="B911" t="s">
        <v>12</v>
      </c>
      <c r="C911" t="s">
        <v>2689</v>
      </c>
      <c r="D911" s="7">
        <v>52597</v>
      </c>
      <c r="E911" s="2">
        <f t="shared" si="28"/>
        <v>98.859526208719132</v>
      </c>
      <c r="F911">
        <v>5199714.5</v>
      </c>
      <c r="G911" s="2">
        <v>-1976.48</v>
      </c>
      <c r="H911" s="2">
        <f t="shared" si="29"/>
        <v>5201690.9800000004</v>
      </c>
    </row>
    <row r="912" spans="1:8" x14ac:dyDescent="0.25">
      <c r="A912" s="4">
        <v>44526</v>
      </c>
      <c r="B912" t="s">
        <v>12</v>
      </c>
      <c r="C912" t="s">
        <v>53</v>
      </c>
      <c r="D912" s="7">
        <v>-5877</v>
      </c>
      <c r="E912" s="2">
        <f t="shared" si="28"/>
        <v>83.456198740854177</v>
      </c>
      <c r="F912">
        <v>-490472.08</v>
      </c>
      <c r="G912" s="2">
        <v>-186.42</v>
      </c>
      <c r="H912" s="2">
        <f t="shared" si="29"/>
        <v>-490285.66000000003</v>
      </c>
    </row>
    <row r="913" spans="1:8" x14ac:dyDescent="0.25">
      <c r="A913" s="4">
        <v>44526</v>
      </c>
      <c r="B913" t="s">
        <v>12</v>
      </c>
      <c r="C913" t="s">
        <v>56</v>
      </c>
      <c r="D913" s="7">
        <v>-6389</v>
      </c>
      <c r="E913" s="2">
        <f t="shared" si="28"/>
        <v>86.666763186727181</v>
      </c>
      <c r="F913">
        <v>-553713.94999999995</v>
      </c>
      <c r="G913" s="2">
        <v>-210.45</v>
      </c>
      <c r="H913" s="2">
        <f t="shared" si="29"/>
        <v>-553503.5</v>
      </c>
    </row>
    <row r="914" spans="1:8" x14ac:dyDescent="0.25">
      <c r="A914" s="4">
        <v>44529</v>
      </c>
      <c r="B914" t="s">
        <v>12</v>
      </c>
      <c r="C914" t="s">
        <v>48</v>
      </c>
      <c r="D914" s="7">
        <v>-5405</v>
      </c>
      <c r="E914" s="2">
        <f t="shared" si="28"/>
        <v>85.94767992599445</v>
      </c>
      <c r="F914">
        <v>-464547.21</v>
      </c>
      <c r="G914" s="2">
        <v>-176.68</v>
      </c>
      <c r="H914" s="2">
        <f t="shared" si="29"/>
        <v>-464370.53</v>
      </c>
    </row>
    <row r="915" spans="1:8" x14ac:dyDescent="0.25">
      <c r="A915" s="4">
        <v>44529</v>
      </c>
      <c r="B915" t="s">
        <v>12</v>
      </c>
      <c r="C915" t="s">
        <v>50</v>
      </c>
      <c r="D915" s="7">
        <v>-3221</v>
      </c>
      <c r="E915" s="2">
        <f t="shared" si="28"/>
        <v>86.180164545172303</v>
      </c>
      <c r="F915">
        <v>-277586.31</v>
      </c>
      <c r="G915" s="2">
        <v>-105.57</v>
      </c>
      <c r="H915" s="2">
        <f t="shared" si="29"/>
        <v>-277480.74</v>
      </c>
    </row>
    <row r="916" spans="1:8" x14ac:dyDescent="0.25">
      <c r="A916" s="4">
        <v>44529</v>
      </c>
      <c r="B916" t="s">
        <v>12</v>
      </c>
      <c r="C916" t="s">
        <v>2672</v>
      </c>
      <c r="D916" s="7">
        <v>-5164</v>
      </c>
      <c r="E916" s="2">
        <f t="shared" si="28"/>
        <v>70.545402788536023</v>
      </c>
      <c r="F916">
        <v>-364296.46</v>
      </c>
      <c r="G916" s="2">
        <v>-138.55000000000001</v>
      </c>
      <c r="H916" s="2">
        <f t="shared" si="29"/>
        <v>-364157.91000000003</v>
      </c>
    </row>
    <row r="917" spans="1:8" x14ac:dyDescent="0.25">
      <c r="A917" s="4">
        <v>44529</v>
      </c>
      <c r="B917" t="s">
        <v>12</v>
      </c>
      <c r="C917" t="s">
        <v>53</v>
      </c>
      <c r="D917" s="7">
        <v>-5907</v>
      </c>
      <c r="E917" s="2">
        <f t="shared" si="28"/>
        <v>84.360482478415435</v>
      </c>
      <c r="F917">
        <v>-498317.37</v>
      </c>
      <c r="G917" s="2">
        <v>-189.52</v>
      </c>
      <c r="H917" s="2">
        <f t="shared" si="29"/>
        <v>-498127.85</v>
      </c>
    </row>
    <row r="918" spans="1:8" x14ac:dyDescent="0.25">
      <c r="A918" s="4">
        <v>44529</v>
      </c>
      <c r="B918" t="s">
        <v>12</v>
      </c>
      <c r="C918" t="s">
        <v>56</v>
      </c>
      <c r="D918" s="7">
        <v>-6513</v>
      </c>
      <c r="E918" s="2">
        <f t="shared" si="28"/>
        <v>89.324874865653314</v>
      </c>
      <c r="F918">
        <v>-581772.91</v>
      </c>
      <c r="G918" s="2">
        <v>-221.31</v>
      </c>
      <c r="H918" s="2">
        <f t="shared" si="29"/>
        <v>-581551.6</v>
      </c>
    </row>
    <row r="919" spans="1:8" x14ac:dyDescent="0.25">
      <c r="A919" s="4">
        <v>44530</v>
      </c>
      <c r="B919" t="s">
        <v>12</v>
      </c>
      <c r="C919" t="s">
        <v>48</v>
      </c>
      <c r="D919" s="7">
        <v>-5536</v>
      </c>
      <c r="E919" s="2">
        <f t="shared" si="28"/>
        <v>86.859120303468217</v>
      </c>
      <c r="F919">
        <v>-480852.09</v>
      </c>
      <c r="G919" s="2">
        <v>-182.89</v>
      </c>
      <c r="H919" s="2">
        <f t="shared" si="29"/>
        <v>-480669.2</v>
      </c>
    </row>
    <row r="920" spans="1:8" x14ac:dyDescent="0.25">
      <c r="A920" s="4">
        <v>44530</v>
      </c>
      <c r="B920" t="s">
        <v>12</v>
      </c>
      <c r="C920" t="s">
        <v>50</v>
      </c>
      <c r="D920" s="7">
        <v>-3283</v>
      </c>
      <c r="E920" s="2">
        <f t="shared" si="28"/>
        <v>86.239399939080116</v>
      </c>
      <c r="F920">
        <v>-283123.95</v>
      </c>
      <c r="G920" s="2">
        <v>-107.68</v>
      </c>
      <c r="H920" s="2">
        <f t="shared" si="29"/>
        <v>-283016.27</v>
      </c>
    </row>
    <row r="921" spans="1:8" x14ac:dyDescent="0.25">
      <c r="A921" s="4">
        <v>44530</v>
      </c>
      <c r="B921" t="s">
        <v>12</v>
      </c>
      <c r="C921" t="s">
        <v>2672</v>
      </c>
      <c r="D921" s="7">
        <v>-1323</v>
      </c>
      <c r="E921" s="2">
        <f t="shared" si="28"/>
        <v>69.98095993953136</v>
      </c>
      <c r="F921">
        <v>-92584.81</v>
      </c>
      <c r="G921" s="2">
        <v>-35.200000000000003</v>
      </c>
      <c r="H921" s="2">
        <f t="shared" si="29"/>
        <v>-92549.61</v>
      </c>
    </row>
    <row r="922" spans="1:8" x14ac:dyDescent="0.25">
      <c r="A922" s="4">
        <v>44530</v>
      </c>
      <c r="B922" t="s">
        <v>12</v>
      </c>
      <c r="C922" t="s">
        <v>2689</v>
      </c>
      <c r="D922" s="7">
        <v>2312</v>
      </c>
      <c r="E922" s="2">
        <f t="shared" si="28"/>
        <v>98.638438581314887</v>
      </c>
      <c r="F922">
        <v>228052.07</v>
      </c>
      <c r="G922" s="2">
        <v>-86.72</v>
      </c>
      <c r="H922" s="2">
        <f t="shared" si="29"/>
        <v>228138.79</v>
      </c>
    </row>
    <row r="923" spans="1:8" x14ac:dyDescent="0.25">
      <c r="A923" s="4">
        <v>44530</v>
      </c>
      <c r="B923" t="s">
        <v>12</v>
      </c>
      <c r="C923" t="s">
        <v>53</v>
      </c>
      <c r="D923" s="7">
        <v>-5884</v>
      </c>
      <c r="E923" s="2">
        <f t="shared" si="28"/>
        <v>84.299352481305235</v>
      </c>
      <c r="F923">
        <v>-496017.39</v>
      </c>
      <c r="G923" s="2">
        <v>-188.66</v>
      </c>
      <c r="H923" s="2">
        <f t="shared" si="29"/>
        <v>-495828.73000000004</v>
      </c>
    </row>
    <row r="924" spans="1:8" x14ac:dyDescent="0.25">
      <c r="A924" s="4">
        <v>44530</v>
      </c>
      <c r="B924" t="s">
        <v>12</v>
      </c>
      <c r="C924" t="s">
        <v>56</v>
      </c>
      <c r="D924" s="7">
        <v>-6587</v>
      </c>
      <c r="E924" s="2">
        <f t="shared" si="28"/>
        <v>90.927387277971761</v>
      </c>
      <c r="F924">
        <v>-598938.69999999995</v>
      </c>
      <c r="G924" s="2">
        <v>-227.84</v>
      </c>
      <c r="H924" s="2">
        <f t="shared" si="29"/>
        <v>-598710.86</v>
      </c>
    </row>
    <row r="925" spans="1:8" x14ac:dyDescent="0.25">
      <c r="A925" s="4">
        <v>44531</v>
      </c>
      <c r="B925" t="s">
        <v>12</v>
      </c>
      <c r="C925" t="s">
        <v>48</v>
      </c>
      <c r="D925" s="7">
        <v>-5746</v>
      </c>
      <c r="E925" s="2">
        <f t="shared" si="28"/>
        <v>88.373331012878523</v>
      </c>
      <c r="F925">
        <v>-507793.16</v>
      </c>
      <c r="G925" s="2">
        <v>-193.14</v>
      </c>
      <c r="H925" s="2">
        <f t="shared" si="29"/>
        <v>-507600.01999999996</v>
      </c>
    </row>
    <row r="926" spans="1:8" x14ac:dyDescent="0.25">
      <c r="A926" s="4">
        <v>44531</v>
      </c>
      <c r="B926" t="s">
        <v>12</v>
      </c>
      <c r="C926" t="s">
        <v>50</v>
      </c>
      <c r="D926" s="7">
        <v>-3391</v>
      </c>
      <c r="E926" s="2">
        <f t="shared" si="28"/>
        <v>89.237932763196696</v>
      </c>
      <c r="F926">
        <v>-302605.83</v>
      </c>
      <c r="G926" s="2">
        <v>-115.09</v>
      </c>
      <c r="H926" s="2">
        <f t="shared" si="29"/>
        <v>-302490.74</v>
      </c>
    </row>
    <row r="927" spans="1:8" x14ac:dyDescent="0.25">
      <c r="A927" s="4">
        <v>44531</v>
      </c>
      <c r="B927" t="s">
        <v>12</v>
      </c>
      <c r="C927" t="s">
        <v>2680</v>
      </c>
      <c r="D927" s="7">
        <v>250</v>
      </c>
      <c r="E927" s="2">
        <f t="shared" si="28"/>
        <v>98.110119999999995</v>
      </c>
      <c r="F927">
        <v>24527.53</v>
      </c>
      <c r="G927" s="2">
        <v>-9.32</v>
      </c>
      <c r="H927" s="2">
        <f t="shared" si="29"/>
        <v>24536.85</v>
      </c>
    </row>
    <row r="928" spans="1:8" x14ac:dyDescent="0.25">
      <c r="A928" s="4">
        <v>44531</v>
      </c>
      <c r="B928" t="s">
        <v>12</v>
      </c>
      <c r="C928" t="s">
        <v>2671</v>
      </c>
      <c r="D928" s="7">
        <v>-80</v>
      </c>
      <c r="E928" s="2">
        <f t="shared" si="28"/>
        <v>160.44475</v>
      </c>
      <c r="F928">
        <v>-12835.58</v>
      </c>
      <c r="G928" s="2">
        <v>-4.88</v>
      </c>
      <c r="H928" s="2">
        <f t="shared" si="29"/>
        <v>-12830.7</v>
      </c>
    </row>
    <row r="929" spans="1:8" x14ac:dyDescent="0.25">
      <c r="A929" s="4">
        <v>44531</v>
      </c>
      <c r="B929" t="s">
        <v>12</v>
      </c>
      <c r="C929" t="s">
        <v>2672</v>
      </c>
      <c r="D929" s="7">
        <v>-5404</v>
      </c>
      <c r="E929" s="2">
        <f t="shared" si="28"/>
        <v>69.053874907475944</v>
      </c>
      <c r="F929">
        <v>-373167.14</v>
      </c>
      <c r="G929" s="2">
        <v>-141.93</v>
      </c>
      <c r="H929" s="2">
        <f t="shared" si="29"/>
        <v>-373025.21</v>
      </c>
    </row>
    <row r="930" spans="1:8" x14ac:dyDescent="0.25">
      <c r="A930" s="4">
        <v>44531</v>
      </c>
      <c r="B930" t="s">
        <v>12</v>
      </c>
      <c r="C930" t="s">
        <v>2689</v>
      </c>
      <c r="D930" s="7">
        <v>376</v>
      </c>
      <c r="E930" s="2">
        <f t="shared" si="28"/>
        <v>98.314707446808512</v>
      </c>
      <c r="F930">
        <v>36966.33</v>
      </c>
      <c r="G930" s="2">
        <v>-14.05</v>
      </c>
      <c r="H930" s="2">
        <f t="shared" si="29"/>
        <v>36980.380000000005</v>
      </c>
    </row>
    <row r="931" spans="1:8" x14ac:dyDescent="0.25">
      <c r="A931" s="4">
        <v>44531</v>
      </c>
      <c r="B931" t="s">
        <v>12</v>
      </c>
      <c r="C931" t="s">
        <v>53</v>
      </c>
      <c r="D931" s="7">
        <v>-6020</v>
      </c>
      <c r="E931" s="2">
        <f t="shared" si="28"/>
        <v>84.432691029900326</v>
      </c>
      <c r="F931">
        <v>-508284.8</v>
      </c>
      <c r="G931" s="2">
        <v>-193.38</v>
      </c>
      <c r="H931" s="2">
        <f t="shared" si="29"/>
        <v>-508091.42</v>
      </c>
    </row>
    <row r="932" spans="1:8" x14ac:dyDescent="0.25">
      <c r="A932" s="4">
        <v>44531</v>
      </c>
      <c r="B932" t="s">
        <v>12</v>
      </c>
      <c r="C932" t="s">
        <v>56</v>
      </c>
      <c r="D932" s="7">
        <v>-3400</v>
      </c>
      <c r="E932" s="2">
        <f t="shared" si="28"/>
        <v>91.089767647058835</v>
      </c>
      <c r="F932">
        <v>-309705.21000000002</v>
      </c>
      <c r="G932" s="2">
        <v>-117.79</v>
      </c>
      <c r="H932" s="2">
        <f t="shared" si="29"/>
        <v>-309587.42000000004</v>
      </c>
    </row>
    <row r="933" spans="1:8" x14ac:dyDescent="0.25">
      <c r="A933" s="4">
        <v>44532</v>
      </c>
      <c r="B933" t="s">
        <v>12</v>
      </c>
      <c r="C933" t="s">
        <v>48</v>
      </c>
      <c r="D933" s="7">
        <v>-5698</v>
      </c>
      <c r="E933" s="2">
        <f t="shared" si="28"/>
        <v>86.56661986661986</v>
      </c>
      <c r="F933">
        <v>-493256.6</v>
      </c>
      <c r="G933" s="2">
        <v>-187.54</v>
      </c>
      <c r="H933" s="2">
        <f t="shared" si="29"/>
        <v>-493069.06</v>
      </c>
    </row>
    <row r="934" spans="1:8" x14ac:dyDescent="0.25">
      <c r="A934" s="4">
        <v>44532</v>
      </c>
      <c r="B934" t="s">
        <v>12</v>
      </c>
      <c r="C934" t="s">
        <v>50</v>
      </c>
      <c r="D934" s="7">
        <v>-3465</v>
      </c>
      <c r="E934" s="2">
        <f t="shared" si="28"/>
        <v>89.605477633477634</v>
      </c>
      <c r="F934">
        <v>-310482.98</v>
      </c>
      <c r="G934" s="2">
        <v>-118.04</v>
      </c>
      <c r="H934" s="2">
        <f t="shared" si="29"/>
        <v>-310364.94</v>
      </c>
    </row>
    <row r="935" spans="1:8" x14ac:dyDescent="0.25">
      <c r="A935" s="4">
        <v>44532</v>
      </c>
      <c r="B935" t="s">
        <v>12</v>
      </c>
      <c r="C935" t="s">
        <v>2680</v>
      </c>
      <c r="D935" s="7">
        <v>8658</v>
      </c>
      <c r="E935" s="2">
        <f t="shared" si="28"/>
        <v>98.945940170940162</v>
      </c>
      <c r="F935">
        <v>856673.95</v>
      </c>
      <c r="G935" s="2">
        <v>-325.8</v>
      </c>
      <c r="H935" s="2">
        <f t="shared" si="29"/>
        <v>856999.75</v>
      </c>
    </row>
    <row r="936" spans="1:8" x14ac:dyDescent="0.25">
      <c r="A936" s="4">
        <v>44532</v>
      </c>
      <c r="B936" t="s">
        <v>12</v>
      </c>
      <c r="C936" t="s">
        <v>2671</v>
      </c>
      <c r="D936" s="7">
        <v>-201</v>
      </c>
      <c r="E936" s="2">
        <f t="shared" si="28"/>
        <v>160.4</v>
      </c>
      <c r="F936">
        <v>-32240.400000000001</v>
      </c>
      <c r="G936" s="2">
        <v>-12.25</v>
      </c>
      <c r="H936" s="2">
        <f t="shared" si="29"/>
        <v>-32228.15</v>
      </c>
    </row>
    <row r="937" spans="1:8" x14ac:dyDescent="0.25">
      <c r="A937" s="4">
        <v>44532</v>
      </c>
      <c r="B937" t="s">
        <v>12</v>
      </c>
      <c r="C937" t="s">
        <v>2672</v>
      </c>
      <c r="D937" s="7">
        <v>-5661</v>
      </c>
      <c r="E937" s="2">
        <f t="shared" si="28"/>
        <v>69.644008125772828</v>
      </c>
      <c r="F937">
        <v>-394254.73</v>
      </c>
      <c r="G937" s="2">
        <v>-149.91</v>
      </c>
      <c r="H937" s="2">
        <f t="shared" si="29"/>
        <v>-394104.82</v>
      </c>
    </row>
    <row r="938" spans="1:8" x14ac:dyDescent="0.25">
      <c r="A938" s="4">
        <v>44532</v>
      </c>
      <c r="B938" t="s">
        <v>12</v>
      </c>
      <c r="C938" t="s">
        <v>2689</v>
      </c>
      <c r="D938" s="7">
        <v>2492</v>
      </c>
      <c r="E938" s="2">
        <f t="shared" si="28"/>
        <v>98.80881621187801</v>
      </c>
      <c r="F938">
        <v>246231.57</v>
      </c>
      <c r="G938" s="2">
        <v>-93.63</v>
      </c>
      <c r="H938" s="2">
        <f t="shared" si="29"/>
        <v>246325.2</v>
      </c>
    </row>
    <row r="939" spans="1:8" x14ac:dyDescent="0.25">
      <c r="A939" s="4">
        <v>44532</v>
      </c>
      <c r="B939" t="s">
        <v>12</v>
      </c>
      <c r="C939" t="s">
        <v>53</v>
      </c>
      <c r="D939" s="7">
        <v>-6008</v>
      </c>
      <c r="E939" s="2">
        <f t="shared" si="28"/>
        <v>84.935863848202388</v>
      </c>
      <c r="F939">
        <v>-510294.67</v>
      </c>
      <c r="G939" s="2">
        <v>-194.03</v>
      </c>
      <c r="H939" s="2">
        <f t="shared" si="29"/>
        <v>-510100.63999999996</v>
      </c>
    </row>
    <row r="940" spans="1:8" x14ac:dyDescent="0.25">
      <c r="A940" s="4">
        <v>44532</v>
      </c>
      <c r="B940" t="s">
        <v>12</v>
      </c>
      <c r="C940" t="s">
        <v>56</v>
      </c>
      <c r="D940" s="7">
        <v>-3773</v>
      </c>
      <c r="E940" s="2">
        <f t="shared" si="28"/>
        <v>88.252009011396765</v>
      </c>
      <c r="F940">
        <v>-332974.83</v>
      </c>
      <c r="G940" s="2">
        <v>-126.59</v>
      </c>
      <c r="H940" s="2">
        <f t="shared" si="29"/>
        <v>-332848.24</v>
      </c>
    </row>
    <row r="941" spans="1:8" x14ac:dyDescent="0.25">
      <c r="A941" s="4">
        <v>44533</v>
      </c>
      <c r="B941" t="s">
        <v>12</v>
      </c>
      <c r="C941" t="s">
        <v>48</v>
      </c>
      <c r="D941" s="7">
        <v>-6246</v>
      </c>
      <c r="E941" s="2">
        <f t="shared" si="28"/>
        <v>89.216719500480309</v>
      </c>
      <c r="F941">
        <v>-557247.63</v>
      </c>
      <c r="G941" s="2">
        <v>-211.91</v>
      </c>
      <c r="H941" s="2">
        <f t="shared" si="29"/>
        <v>-557035.72</v>
      </c>
    </row>
    <row r="942" spans="1:8" x14ac:dyDescent="0.25">
      <c r="A942" s="4">
        <v>44533</v>
      </c>
      <c r="B942" t="s">
        <v>12</v>
      </c>
      <c r="C942" t="s">
        <v>50</v>
      </c>
      <c r="D942" s="7">
        <v>-3248</v>
      </c>
      <c r="E942" s="2">
        <f t="shared" si="28"/>
        <v>91.618599137931042</v>
      </c>
      <c r="F942">
        <v>-297577.21000000002</v>
      </c>
      <c r="G942" s="2">
        <v>-113.16</v>
      </c>
      <c r="H942" s="2">
        <f t="shared" si="29"/>
        <v>-297464.05000000005</v>
      </c>
    </row>
    <row r="943" spans="1:8" x14ac:dyDescent="0.25">
      <c r="A943" s="4">
        <v>44533</v>
      </c>
      <c r="B943" t="s">
        <v>12</v>
      </c>
      <c r="C943" t="s">
        <v>2671</v>
      </c>
      <c r="D943" s="7">
        <v>-805</v>
      </c>
      <c r="E943" s="2">
        <f t="shared" si="28"/>
        <v>155.66672049689441</v>
      </c>
      <c r="F943">
        <v>-125311.71</v>
      </c>
      <c r="G943" s="2">
        <v>-47.64</v>
      </c>
      <c r="H943" s="2">
        <f t="shared" si="29"/>
        <v>-125264.07</v>
      </c>
    </row>
    <row r="944" spans="1:8" x14ac:dyDescent="0.25">
      <c r="A944" s="4">
        <v>44533</v>
      </c>
      <c r="B944" t="s">
        <v>12</v>
      </c>
      <c r="C944" t="s">
        <v>2672</v>
      </c>
      <c r="D944" s="7">
        <v>-5916</v>
      </c>
      <c r="E944" s="2">
        <f t="shared" si="28"/>
        <v>73.214372887085872</v>
      </c>
      <c r="F944">
        <v>-433136.23</v>
      </c>
      <c r="G944" s="2">
        <v>-164.71</v>
      </c>
      <c r="H944" s="2">
        <f t="shared" si="29"/>
        <v>-432971.51999999996</v>
      </c>
    </row>
    <row r="945" spans="1:8" x14ac:dyDescent="0.25">
      <c r="A945" s="4">
        <v>44533</v>
      </c>
      <c r="B945" t="s">
        <v>12</v>
      </c>
      <c r="C945" t="s">
        <v>53</v>
      </c>
      <c r="D945" s="7">
        <v>-6006</v>
      </c>
      <c r="E945" s="2">
        <f t="shared" si="28"/>
        <v>85.837252747252748</v>
      </c>
      <c r="F945">
        <v>-515538.54</v>
      </c>
      <c r="G945" s="2">
        <v>-196.04</v>
      </c>
      <c r="H945" s="2">
        <f t="shared" si="29"/>
        <v>-515342.5</v>
      </c>
    </row>
    <row r="946" spans="1:8" x14ac:dyDescent="0.25">
      <c r="A946" s="4">
        <v>44533</v>
      </c>
      <c r="B946" t="s">
        <v>12</v>
      </c>
      <c r="C946" t="s">
        <v>56</v>
      </c>
      <c r="D946" s="7">
        <v>-6932</v>
      </c>
      <c r="E946" s="2">
        <f t="shared" si="28"/>
        <v>88.858825735718412</v>
      </c>
      <c r="F946">
        <v>-615969.38</v>
      </c>
      <c r="G946" s="2">
        <v>-234.31</v>
      </c>
      <c r="H946" s="2">
        <f t="shared" si="29"/>
        <v>-615735.06999999995</v>
      </c>
    </row>
    <row r="947" spans="1:8" x14ac:dyDescent="0.25">
      <c r="A947" s="4">
        <v>44536</v>
      </c>
      <c r="B947" t="s">
        <v>12</v>
      </c>
      <c r="C947" t="s">
        <v>2680</v>
      </c>
      <c r="D947" s="7">
        <v>2889</v>
      </c>
      <c r="E947" s="2">
        <f t="shared" si="28"/>
        <v>100.37754932502595</v>
      </c>
      <c r="F947">
        <v>289990.74</v>
      </c>
      <c r="G947" s="2">
        <v>-110.39</v>
      </c>
      <c r="H947" s="2">
        <f t="shared" si="29"/>
        <v>290101.13</v>
      </c>
    </row>
    <row r="948" spans="1:8" x14ac:dyDescent="0.25">
      <c r="A948" s="4">
        <v>44536</v>
      </c>
      <c r="B948" t="s">
        <v>12</v>
      </c>
      <c r="C948" t="s">
        <v>2689</v>
      </c>
      <c r="D948" s="7">
        <v>2072</v>
      </c>
      <c r="E948" s="2">
        <f t="shared" si="28"/>
        <v>99.072504826254828</v>
      </c>
      <c r="F948">
        <v>205278.23</v>
      </c>
      <c r="G948" s="2">
        <v>-78.150000000000006</v>
      </c>
      <c r="H948" s="2">
        <f t="shared" si="29"/>
        <v>205356.38</v>
      </c>
    </row>
    <row r="949" spans="1:8" x14ac:dyDescent="0.25">
      <c r="A949" s="4">
        <v>44536</v>
      </c>
      <c r="B949" t="s">
        <v>12</v>
      </c>
      <c r="C949" t="s">
        <v>53</v>
      </c>
      <c r="D949" s="7">
        <v>-5934</v>
      </c>
      <c r="E949" s="2">
        <f t="shared" si="28"/>
        <v>89.772192450286482</v>
      </c>
      <c r="F949">
        <v>-532708.18999999994</v>
      </c>
      <c r="G949" s="2">
        <v>-202.84</v>
      </c>
      <c r="H949" s="2">
        <f t="shared" si="29"/>
        <v>-532505.35</v>
      </c>
    </row>
    <row r="950" spans="1:8" x14ac:dyDescent="0.25">
      <c r="A950" s="4">
        <v>44537</v>
      </c>
      <c r="B950" t="s">
        <v>12</v>
      </c>
      <c r="C950" t="s">
        <v>2680</v>
      </c>
      <c r="D950" s="7">
        <v>6396</v>
      </c>
      <c r="E950" s="2">
        <f t="shared" si="28"/>
        <v>100.952698561601</v>
      </c>
      <c r="F950">
        <v>645693.46</v>
      </c>
      <c r="G950" s="2">
        <v>-245.51</v>
      </c>
      <c r="H950" s="2">
        <f t="shared" si="29"/>
        <v>645938.97</v>
      </c>
    </row>
    <row r="951" spans="1:8" x14ac:dyDescent="0.25">
      <c r="A951" s="4">
        <v>44537</v>
      </c>
      <c r="B951" t="s">
        <v>12</v>
      </c>
      <c r="C951" t="s">
        <v>2689</v>
      </c>
      <c r="D951" s="7">
        <v>20436</v>
      </c>
      <c r="E951" s="2">
        <f t="shared" si="28"/>
        <v>99.630185946369153</v>
      </c>
      <c r="F951">
        <v>2036042.48</v>
      </c>
      <c r="G951" s="2">
        <v>-774.19</v>
      </c>
      <c r="H951" s="2">
        <f t="shared" si="29"/>
        <v>2036816.67</v>
      </c>
    </row>
    <row r="952" spans="1:8" x14ac:dyDescent="0.25">
      <c r="A952" s="4">
        <v>44537</v>
      </c>
      <c r="B952" t="s">
        <v>12</v>
      </c>
      <c r="C952" t="s">
        <v>53</v>
      </c>
      <c r="D952" s="7">
        <v>-6113</v>
      </c>
      <c r="E952" s="2">
        <f t="shared" si="28"/>
        <v>90.251689841321763</v>
      </c>
      <c r="F952">
        <v>-551708.57999999996</v>
      </c>
      <c r="G952" s="2">
        <v>-209.77</v>
      </c>
      <c r="H952" s="2">
        <f t="shared" si="29"/>
        <v>-551498.80999999994</v>
      </c>
    </row>
    <row r="953" spans="1:8" x14ac:dyDescent="0.25">
      <c r="A953" s="4">
        <v>44538</v>
      </c>
      <c r="B953" t="s">
        <v>12</v>
      </c>
      <c r="C953" t="s">
        <v>2680</v>
      </c>
      <c r="D953" s="7">
        <v>6379</v>
      </c>
      <c r="E953" s="2">
        <f t="shared" si="28"/>
        <v>100.9292396927418</v>
      </c>
      <c r="F953">
        <v>643827.62</v>
      </c>
      <c r="G953" s="2">
        <v>-244.79</v>
      </c>
      <c r="H953" s="2">
        <f t="shared" si="29"/>
        <v>644072.41</v>
      </c>
    </row>
    <row r="954" spans="1:8" x14ac:dyDescent="0.25">
      <c r="A954" s="4">
        <v>44538</v>
      </c>
      <c r="B954" t="s">
        <v>12</v>
      </c>
      <c r="C954" t="s">
        <v>2689</v>
      </c>
      <c r="D954" s="7">
        <v>20563</v>
      </c>
      <c r="E954" s="2">
        <f t="shared" si="28"/>
        <v>99.902724796965416</v>
      </c>
      <c r="F954">
        <v>2054299.73</v>
      </c>
      <c r="G954" s="2">
        <v>-781.13</v>
      </c>
      <c r="H954" s="2">
        <f t="shared" si="29"/>
        <v>2055080.8599999999</v>
      </c>
    </row>
    <row r="955" spans="1:8" x14ac:dyDescent="0.25">
      <c r="A955" s="4">
        <v>44538</v>
      </c>
      <c r="B955" t="s">
        <v>12</v>
      </c>
      <c r="C955" t="s">
        <v>53</v>
      </c>
      <c r="D955" s="7">
        <v>-6116</v>
      </c>
      <c r="E955" s="2">
        <f t="shared" si="28"/>
        <v>89.369081098757363</v>
      </c>
      <c r="F955">
        <v>-546581.30000000005</v>
      </c>
      <c r="G955" s="2">
        <v>-207.82</v>
      </c>
      <c r="H955" s="2">
        <f t="shared" si="29"/>
        <v>-546373.4800000001</v>
      </c>
    </row>
    <row r="956" spans="1:8" x14ac:dyDescent="0.25">
      <c r="A956" s="4">
        <v>44539</v>
      </c>
      <c r="B956" t="s">
        <v>12</v>
      </c>
      <c r="C956" t="s">
        <v>2680</v>
      </c>
      <c r="D956" s="7">
        <v>980</v>
      </c>
      <c r="E956" s="2">
        <f t="shared" si="28"/>
        <v>99.547704081632659</v>
      </c>
      <c r="F956">
        <v>97556.75</v>
      </c>
      <c r="G956" s="2">
        <v>-37.090000000000003</v>
      </c>
      <c r="H956" s="2">
        <f t="shared" si="29"/>
        <v>97593.84</v>
      </c>
    </row>
    <row r="957" spans="1:8" x14ac:dyDescent="0.25">
      <c r="A957" s="4">
        <v>44539</v>
      </c>
      <c r="B957" t="s">
        <v>12</v>
      </c>
      <c r="C957" t="s">
        <v>2689</v>
      </c>
      <c r="D957" s="7">
        <v>19257</v>
      </c>
      <c r="E957" s="2">
        <f t="shared" si="28"/>
        <v>100.12087916082464</v>
      </c>
      <c r="F957">
        <v>1928027.77</v>
      </c>
      <c r="G957" s="2">
        <v>-733.23</v>
      </c>
      <c r="H957" s="2">
        <f t="shared" si="29"/>
        <v>1928761</v>
      </c>
    </row>
    <row r="958" spans="1:8" x14ac:dyDescent="0.25">
      <c r="A958" s="4">
        <v>44539</v>
      </c>
      <c r="B958" t="s">
        <v>12</v>
      </c>
      <c r="C958" t="s">
        <v>53</v>
      </c>
      <c r="D958" s="7">
        <v>-6223</v>
      </c>
      <c r="E958" s="2">
        <f t="shared" si="28"/>
        <v>88.394052707697242</v>
      </c>
      <c r="F958">
        <v>-550076.18999999994</v>
      </c>
      <c r="G958" s="2">
        <v>-209.18</v>
      </c>
      <c r="H958" s="2">
        <f t="shared" si="29"/>
        <v>-549867.00999999989</v>
      </c>
    </row>
    <row r="959" spans="1:8" x14ac:dyDescent="0.25">
      <c r="A959" s="4">
        <v>44540</v>
      </c>
      <c r="B959" t="s">
        <v>12</v>
      </c>
      <c r="C959" t="s">
        <v>2680</v>
      </c>
      <c r="D959" s="7">
        <v>1448</v>
      </c>
      <c r="E959" s="2">
        <f t="shared" si="28"/>
        <v>100.21947513812154</v>
      </c>
      <c r="F959">
        <v>145117.79999999999</v>
      </c>
      <c r="G959" s="2">
        <v>-55.21</v>
      </c>
      <c r="H959" s="2">
        <f t="shared" si="29"/>
        <v>145173.00999999998</v>
      </c>
    </row>
    <row r="960" spans="1:8" x14ac:dyDescent="0.25">
      <c r="A960" s="4">
        <v>44540</v>
      </c>
      <c r="B960" t="s">
        <v>12</v>
      </c>
      <c r="C960" t="s">
        <v>2689</v>
      </c>
      <c r="D960" s="7">
        <v>11659</v>
      </c>
      <c r="E960" s="2">
        <f t="shared" si="28"/>
        <v>100.16591131314865</v>
      </c>
      <c r="F960">
        <v>1167834.3600000001</v>
      </c>
      <c r="G960" s="2">
        <v>-444.34</v>
      </c>
      <c r="H960" s="2">
        <f t="shared" si="29"/>
        <v>1168278.7000000002</v>
      </c>
    </row>
    <row r="961" spans="1:8" x14ac:dyDescent="0.25">
      <c r="A961" s="4">
        <v>44540</v>
      </c>
      <c r="B961" t="s">
        <v>12</v>
      </c>
      <c r="C961" t="s">
        <v>53</v>
      </c>
      <c r="D961" s="7">
        <v>-2940</v>
      </c>
      <c r="E961" s="2">
        <f t="shared" ref="E961:E1024" si="30">F961/D961</f>
        <v>88.571928571428572</v>
      </c>
      <c r="F961">
        <v>-260401.47</v>
      </c>
      <c r="G961" s="2">
        <v>-99.07</v>
      </c>
      <c r="H961" s="2">
        <f t="shared" si="29"/>
        <v>-260302.4</v>
      </c>
    </row>
    <row r="962" spans="1:8" x14ac:dyDescent="0.25">
      <c r="A962" s="4">
        <v>44543</v>
      </c>
      <c r="B962" t="s">
        <v>12</v>
      </c>
      <c r="C962" t="s">
        <v>2689</v>
      </c>
      <c r="D962" s="7">
        <v>123</v>
      </c>
      <c r="E962" s="2">
        <f t="shared" si="30"/>
        <v>100.25422764227643</v>
      </c>
      <c r="F962">
        <v>12331.27</v>
      </c>
      <c r="G962" s="2">
        <v>-5.43</v>
      </c>
      <c r="H962" s="2">
        <f t="shared" ref="H962:H1025" si="31">F962-G962</f>
        <v>12336.7</v>
      </c>
    </row>
    <row r="963" spans="1:8" x14ac:dyDescent="0.25">
      <c r="A963" s="4">
        <v>44544</v>
      </c>
      <c r="B963" t="s">
        <v>12</v>
      </c>
      <c r="C963" t="s">
        <v>2680</v>
      </c>
      <c r="D963" s="7">
        <v>565</v>
      </c>
      <c r="E963" s="2">
        <f t="shared" si="30"/>
        <v>100.03580530973451</v>
      </c>
      <c r="F963">
        <v>56520.23</v>
      </c>
      <c r="G963" s="2">
        <v>-22.23</v>
      </c>
      <c r="H963" s="2">
        <f t="shared" si="31"/>
        <v>56542.460000000006</v>
      </c>
    </row>
    <row r="964" spans="1:8" x14ac:dyDescent="0.25">
      <c r="A964" s="4">
        <v>44546</v>
      </c>
      <c r="B964" t="s">
        <v>12</v>
      </c>
      <c r="C964" t="s">
        <v>2685</v>
      </c>
      <c r="D964" s="7">
        <v>-9342</v>
      </c>
      <c r="E964" s="2">
        <f t="shared" si="30"/>
        <v>103.25112181545707</v>
      </c>
      <c r="F964">
        <v>-964571.98</v>
      </c>
      <c r="G964" s="2">
        <v>-367.29</v>
      </c>
      <c r="H964" s="2">
        <f t="shared" si="31"/>
        <v>-964204.69</v>
      </c>
    </row>
    <row r="965" spans="1:8" x14ac:dyDescent="0.25">
      <c r="A965" s="4">
        <v>44547</v>
      </c>
      <c r="B965" t="s">
        <v>12</v>
      </c>
      <c r="C965" t="s">
        <v>2685</v>
      </c>
      <c r="D965" s="7">
        <v>-18245</v>
      </c>
      <c r="E965" s="2">
        <f t="shared" si="30"/>
        <v>102.97892902164978</v>
      </c>
      <c r="F965">
        <v>-1878850.5600000001</v>
      </c>
      <c r="G965" s="2">
        <v>-714.72</v>
      </c>
      <c r="H965" s="2">
        <f t="shared" si="31"/>
        <v>-1878135.84</v>
      </c>
    </row>
    <row r="966" spans="1:8" x14ac:dyDescent="0.25">
      <c r="A966" s="4">
        <v>44550</v>
      </c>
      <c r="B966" t="s">
        <v>12</v>
      </c>
      <c r="C966" t="s">
        <v>2685</v>
      </c>
      <c r="D966" s="7">
        <v>-14417</v>
      </c>
      <c r="E966" s="2">
        <f t="shared" si="30"/>
        <v>103.15684400360685</v>
      </c>
      <c r="F966">
        <v>-1487212.22</v>
      </c>
      <c r="G966" s="2">
        <v>-565.41999999999996</v>
      </c>
      <c r="H966" s="2">
        <f t="shared" si="31"/>
        <v>-1486646.8</v>
      </c>
    </row>
    <row r="967" spans="1:8" x14ac:dyDescent="0.25">
      <c r="A967" s="4">
        <v>44550</v>
      </c>
      <c r="B967" t="s">
        <v>12</v>
      </c>
      <c r="C967" t="s">
        <v>2689</v>
      </c>
      <c r="D967" s="7">
        <v>-23471</v>
      </c>
      <c r="E967" s="2">
        <f t="shared" si="30"/>
        <v>100.98612031869115</v>
      </c>
      <c r="F967">
        <v>-2370245.23</v>
      </c>
      <c r="G967" s="2">
        <v>-901.17</v>
      </c>
      <c r="H967" s="2">
        <f t="shared" si="31"/>
        <v>-2369344.06</v>
      </c>
    </row>
    <row r="968" spans="1:8" x14ac:dyDescent="0.25">
      <c r="A968" s="4">
        <v>44551</v>
      </c>
      <c r="B968" t="s">
        <v>12</v>
      </c>
      <c r="C968" t="s">
        <v>2689</v>
      </c>
      <c r="D968" s="7">
        <v>-29892</v>
      </c>
      <c r="E968" s="2">
        <f t="shared" si="30"/>
        <v>100.2030148534725</v>
      </c>
      <c r="F968">
        <v>-2995268.52</v>
      </c>
      <c r="G968" s="2">
        <v>-1138.95</v>
      </c>
      <c r="H968" s="2">
        <f t="shared" si="31"/>
        <v>-2994129.57</v>
      </c>
    </row>
    <row r="969" spans="1:8" x14ac:dyDescent="0.25">
      <c r="A969" s="4">
        <v>44552</v>
      </c>
      <c r="B969" t="s">
        <v>12</v>
      </c>
      <c r="C969" t="s">
        <v>48</v>
      </c>
      <c r="D969" s="7">
        <v>-1000</v>
      </c>
      <c r="E969" s="2">
        <f t="shared" si="30"/>
        <v>97.809070000000006</v>
      </c>
      <c r="F969">
        <v>-97809.07</v>
      </c>
      <c r="G969" s="2">
        <v>-37.18</v>
      </c>
      <c r="H969" s="2">
        <f t="shared" si="31"/>
        <v>-97771.890000000014</v>
      </c>
    </row>
    <row r="970" spans="1:8" x14ac:dyDescent="0.25">
      <c r="A970" s="4">
        <v>44552</v>
      </c>
      <c r="B970" t="s">
        <v>12</v>
      </c>
      <c r="C970" t="s">
        <v>2672</v>
      </c>
      <c r="D970" s="7">
        <v>-1015</v>
      </c>
      <c r="E970" s="2">
        <f t="shared" si="30"/>
        <v>76.696512315270937</v>
      </c>
      <c r="F970">
        <v>-77846.960000000006</v>
      </c>
      <c r="G970" s="2">
        <v>-29.59</v>
      </c>
      <c r="H970" s="2">
        <f t="shared" si="31"/>
        <v>-77817.37000000001</v>
      </c>
    </row>
    <row r="971" spans="1:8" x14ac:dyDescent="0.25">
      <c r="A971" s="4">
        <v>44552</v>
      </c>
      <c r="B971" t="s">
        <v>12</v>
      </c>
      <c r="C971" t="s">
        <v>2689</v>
      </c>
      <c r="D971" s="7">
        <v>-29958</v>
      </c>
      <c r="E971" s="2">
        <f t="shared" si="30"/>
        <v>99.780980706322183</v>
      </c>
      <c r="F971">
        <v>-2989238.62</v>
      </c>
      <c r="G971" s="2">
        <v>-1136.56</v>
      </c>
      <c r="H971" s="2">
        <f t="shared" si="31"/>
        <v>-2988102.06</v>
      </c>
    </row>
    <row r="972" spans="1:8" x14ac:dyDescent="0.25">
      <c r="A972" s="4">
        <v>44552</v>
      </c>
      <c r="B972" t="s">
        <v>12</v>
      </c>
      <c r="C972" t="s">
        <v>56</v>
      </c>
      <c r="D972" s="7">
        <v>-4874</v>
      </c>
      <c r="E972" s="2">
        <f t="shared" si="30"/>
        <v>94.899780467788275</v>
      </c>
      <c r="F972">
        <v>-462541.53</v>
      </c>
      <c r="G972" s="2">
        <v>-175.85</v>
      </c>
      <c r="H972" s="2">
        <f t="shared" si="31"/>
        <v>-462365.68000000005</v>
      </c>
    </row>
    <row r="973" spans="1:8" x14ac:dyDescent="0.25">
      <c r="A973" s="4">
        <v>44553</v>
      </c>
      <c r="B973" t="s">
        <v>12</v>
      </c>
      <c r="C973" t="s">
        <v>2685</v>
      </c>
      <c r="D973" s="7">
        <v>-2250</v>
      </c>
      <c r="E973" s="2">
        <f t="shared" si="30"/>
        <v>103.75493333333334</v>
      </c>
      <c r="F973">
        <v>-233448.6</v>
      </c>
      <c r="G973" s="2">
        <v>-89.47</v>
      </c>
      <c r="H973" s="2">
        <f t="shared" si="31"/>
        <v>-233359.13</v>
      </c>
    </row>
    <row r="974" spans="1:8" x14ac:dyDescent="0.25">
      <c r="A974" s="4">
        <v>44558</v>
      </c>
      <c r="B974" t="s">
        <v>12</v>
      </c>
      <c r="C974" t="s">
        <v>2672</v>
      </c>
      <c r="D974" s="7">
        <v>275</v>
      </c>
      <c r="E974" s="2">
        <f t="shared" si="30"/>
        <v>79.2534909090909</v>
      </c>
      <c r="F974">
        <v>21794.71</v>
      </c>
      <c r="G974" s="2">
        <v>-9.0299999999999994</v>
      </c>
      <c r="H974" s="2">
        <f t="shared" si="31"/>
        <v>21803.739999999998</v>
      </c>
    </row>
    <row r="975" spans="1:8" x14ac:dyDescent="0.25">
      <c r="A975" s="4">
        <v>44588</v>
      </c>
      <c r="B975" t="s">
        <v>12</v>
      </c>
      <c r="C975" t="s">
        <v>2690</v>
      </c>
      <c r="D975" s="7">
        <v>137</v>
      </c>
      <c r="E975" s="2">
        <f t="shared" si="30"/>
        <v>88.313138686131381</v>
      </c>
      <c r="F975">
        <v>12098.9</v>
      </c>
      <c r="G975" s="2">
        <v>-5.35</v>
      </c>
      <c r="H975" s="2">
        <f t="shared" si="31"/>
        <v>12104.25</v>
      </c>
    </row>
    <row r="976" spans="1:8" x14ac:dyDescent="0.25">
      <c r="A976" s="4">
        <v>44589</v>
      </c>
      <c r="B976" t="s">
        <v>12</v>
      </c>
      <c r="C976" t="s">
        <v>51</v>
      </c>
      <c r="D976" s="7">
        <v>22</v>
      </c>
      <c r="E976" s="2">
        <f t="shared" si="30"/>
        <v>111.5</v>
      </c>
      <c r="F976">
        <v>2453</v>
      </c>
      <c r="G976" s="2">
        <v>-0.93</v>
      </c>
      <c r="H976" s="2">
        <f t="shared" si="31"/>
        <v>2453.9299999999998</v>
      </c>
    </row>
    <row r="977" spans="1:8" x14ac:dyDescent="0.25">
      <c r="A977" s="4">
        <v>44589</v>
      </c>
      <c r="B977" t="s">
        <v>12</v>
      </c>
      <c r="C977" t="s">
        <v>2690</v>
      </c>
      <c r="D977" s="7">
        <v>55000</v>
      </c>
      <c r="E977" s="2">
        <f t="shared" si="30"/>
        <v>89.509366</v>
      </c>
      <c r="F977">
        <v>4923015.13</v>
      </c>
      <c r="G977" s="2">
        <v>-1871.5</v>
      </c>
      <c r="H977" s="2">
        <f t="shared" si="31"/>
        <v>4924886.63</v>
      </c>
    </row>
    <row r="978" spans="1:8" x14ac:dyDescent="0.25">
      <c r="A978" s="4">
        <v>44592</v>
      </c>
      <c r="B978" t="s">
        <v>12</v>
      </c>
      <c r="C978" t="s">
        <v>51</v>
      </c>
      <c r="D978" s="7">
        <v>85</v>
      </c>
      <c r="E978" s="2">
        <f t="shared" si="30"/>
        <v>112.9230588235294</v>
      </c>
      <c r="F978">
        <v>9598.4599999999991</v>
      </c>
      <c r="G978" s="2">
        <v>-3.75</v>
      </c>
      <c r="H978" s="2">
        <f t="shared" si="31"/>
        <v>9602.2099999999991</v>
      </c>
    </row>
    <row r="979" spans="1:8" x14ac:dyDescent="0.25">
      <c r="A979" s="4">
        <v>44592</v>
      </c>
      <c r="B979" t="s">
        <v>12</v>
      </c>
      <c r="C979" t="s">
        <v>2690</v>
      </c>
      <c r="D979" s="7">
        <v>607</v>
      </c>
      <c r="E979" s="2">
        <f t="shared" si="30"/>
        <v>89.325963756177927</v>
      </c>
      <c r="F979">
        <v>54220.86</v>
      </c>
      <c r="G979" s="2">
        <v>-21.25</v>
      </c>
      <c r="H979" s="2">
        <f t="shared" si="31"/>
        <v>54242.11</v>
      </c>
    </row>
    <row r="980" spans="1:8" x14ac:dyDescent="0.25">
      <c r="A980" s="4">
        <v>44593</v>
      </c>
      <c r="B980" t="s">
        <v>12</v>
      </c>
      <c r="C980" t="s">
        <v>51</v>
      </c>
      <c r="D980" s="7">
        <v>15</v>
      </c>
      <c r="E980" s="2">
        <f t="shared" si="30"/>
        <v>112.02</v>
      </c>
      <c r="F980">
        <v>1680.3</v>
      </c>
      <c r="G980" s="2">
        <v>-0.69</v>
      </c>
      <c r="H980" s="2">
        <f t="shared" si="31"/>
        <v>1680.99</v>
      </c>
    </row>
    <row r="981" spans="1:8" x14ac:dyDescent="0.25">
      <c r="A981" s="4">
        <v>44593</v>
      </c>
      <c r="B981" t="s">
        <v>12</v>
      </c>
      <c r="C981" t="s">
        <v>2690</v>
      </c>
      <c r="D981" s="7">
        <v>223</v>
      </c>
      <c r="E981" s="2">
        <f t="shared" si="30"/>
        <v>89.484484304932735</v>
      </c>
      <c r="F981">
        <v>19955.04</v>
      </c>
      <c r="G981" s="2">
        <v>-8.2899999999999991</v>
      </c>
      <c r="H981" s="2">
        <f t="shared" si="31"/>
        <v>19963.330000000002</v>
      </c>
    </row>
    <row r="982" spans="1:8" x14ac:dyDescent="0.25">
      <c r="A982" s="4">
        <v>44594</v>
      </c>
      <c r="B982" t="s">
        <v>12</v>
      </c>
      <c r="C982" t="s">
        <v>51</v>
      </c>
      <c r="D982" s="7">
        <v>17</v>
      </c>
      <c r="E982" s="2">
        <f t="shared" si="30"/>
        <v>112.98705882352941</v>
      </c>
      <c r="F982">
        <v>1920.78</v>
      </c>
      <c r="G982" s="2">
        <v>-0.76</v>
      </c>
      <c r="H982" s="2">
        <f t="shared" si="31"/>
        <v>1921.54</v>
      </c>
    </row>
    <row r="983" spans="1:8" x14ac:dyDescent="0.25">
      <c r="A983" s="4">
        <v>44594</v>
      </c>
      <c r="B983" t="s">
        <v>12</v>
      </c>
      <c r="C983" t="s">
        <v>2690</v>
      </c>
      <c r="D983" s="7">
        <v>370</v>
      </c>
      <c r="E983" s="2">
        <f t="shared" si="30"/>
        <v>88.960837837837843</v>
      </c>
      <c r="F983">
        <v>32915.51</v>
      </c>
      <c r="G983" s="2">
        <v>-13.24</v>
      </c>
      <c r="H983" s="2">
        <f t="shared" si="31"/>
        <v>32928.75</v>
      </c>
    </row>
    <row r="984" spans="1:8" x14ac:dyDescent="0.25">
      <c r="A984" s="4">
        <v>44595</v>
      </c>
      <c r="B984" t="s">
        <v>12</v>
      </c>
      <c r="C984" t="s">
        <v>51</v>
      </c>
      <c r="D984" s="7">
        <v>1036</v>
      </c>
      <c r="E984" s="2">
        <f t="shared" si="30"/>
        <v>112.94926640926641</v>
      </c>
      <c r="F984">
        <v>117015.44</v>
      </c>
      <c r="G984" s="2">
        <v>-45.2</v>
      </c>
      <c r="H984" s="2">
        <f t="shared" si="31"/>
        <v>117060.64</v>
      </c>
    </row>
    <row r="985" spans="1:8" x14ac:dyDescent="0.25">
      <c r="A985" s="4">
        <v>44595</v>
      </c>
      <c r="B985" t="s">
        <v>12</v>
      </c>
      <c r="C985" t="s">
        <v>2690</v>
      </c>
      <c r="D985" s="7">
        <v>44</v>
      </c>
      <c r="E985" s="2">
        <f t="shared" si="30"/>
        <v>88.596363636363634</v>
      </c>
      <c r="F985">
        <v>3898.24</v>
      </c>
      <c r="G985" s="2">
        <v>-1.5</v>
      </c>
      <c r="H985" s="2">
        <f t="shared" si="31"/>
        <v>3899.74</v>
      </c>
    </row>
    <row r="986" spans="1:8" x14ac:dyDescent="0.25">
      <c r="A986" s="4">
        <v>44596</v>
      </c>
      <c r="B986" t="s">
        <v>12</v>
      </c>
      <c r="C986" t="s">
        <v>51</v>
      </c>
      <c r="D986" s="7">
        <v>593</v>
      </c>
      <c r="E986" s="2">
        <f t="shared" si="30"/>
        <v>112.98677908937606</v>
      </c>
      <c r="F986">
        <v>67001.16</v>
      </c>
      <c r="G986" s="2">
        <v>-26.01</v>
      </c>
      <c r="H986" s="2">
        <f t="shared" si="31"/>
        <v>67027.17</v>
      </c>
    </row>
    <row r="987" spans="1:8" x14ac:dyDescent="0.25">
      <c r="A987" s="4">
        <v>44596</v>
      </c>
      <c r="B987" t="s">
        <v>12</v>
      </c>
      <c r="C987" t="s">
        <v>2690</v>
      </c>
      <c r="D987" s="7">
        <v>300</v>
      </c>
      <c r="E987" s="2">
        <f t="shared" si="30"/>
        <v>88.346466666666657</v>
      </c>
      <c r="F987">
        <v>26503.94</v>
      </c>
      <c r="G987" s="2">
        <v>-10.28</v>
      </c>
      <c r="H987" s="2">
        <f t="shared" si="31"/>
        <v>26514.219999999998</v>
      </c>
    </row>
    <row r="988" spans="1:8" x14ac:dyDescent="0.25">
      <c r="A988" s="4">
        <v>44599</v>
      </c>
      <c r="B988" t="s">
        <v>12</v>
      </c>
      <c r="C988" t="s">
        <v>51</v>
      </c>
      <c r="D988" s="7">
        <v>566</v>
      </c>
      <c r="E988" s="2">
        <f t="shared" si="30"/>
        <v>112.85210247349823</v>
      </c>
      <c r="F988">
        <v>63874.29</v>
      </c>
      <c r="G988" s="2">
        <v>-24.34</v>
      </c>
      <c r="H988" s="2">
        <f t="shared" si="31"/>
        <v>63898.63</v>
      </c>
    </row>
    <row r="989" spans="1:8" x14ac:dyDescent="0.25">
      <c r="A989" s="4">
        <v>44599</v>
      </c>
      <c r="B989" t="s">
        <v>12</v>
      </c>
      <c r="C989" t="s">
        <v>2687</v>
      </c>
      <c r="D989" s="7">
        <v>7455</v>
      </c>
      <c r="E989" s="2">
        <f t="shared" si="30"/>
        <v>72.581617706237424</v>
      </c>
      <c r="F989">
        <v>541095.96</v>
      </c>
      <c r="G989" s="2">
        <v>-206.29</v>
      </c>
      <c r="H989" s="2">
        <f t="shared" si="31"/>
        <v>541302.25</v>
      </c>
    </row>
    <row r="990" spans="1:8" x14ac:dyDescent="0.25">
      <c r="A990" s="4">
        <v>44599</v>
      </c>
      <c r="B990" t="s">
        <v>12</v>
      </c>
      <c r="C990" t="s">
        <v>2690</v>
      </c>
      <c r="D990" s="7">
        <v>227</v>
      </c>
      <c r="E990" s="2">
        <f t="shared" si="30"/>
        <v>88.653612334801764</v>
      </c>
      <c r="F990">
        <v>20124.37</v>
      </c>
      <c r="G990" s="2">
        <v>-7.66</v>
      </c>
      <c r="H990" s="2">
        <f t="shared" si="31"/>
        <v>20132.03</v>
      </c>
    </row>
    <row r="991" spans="1:8" x14ac:dyDescent="0.25">
      <c r="A991" s="4">
        <v>44600</v>
      </c>
      <c r="B991" t="s">
        <v>12</v>
      </c>
      <c r="C991" t="s">
        <v>51</v>
      </c>
      <c r="D991" s="7">
        <v>271</v>
      </c>
      <c r="E991" s="2">
        <f t="shared" si="30"/>
        <v>113.35527675276752</v>
      </c>
      <c r="F991">
        <v>30719.279999999999</v>
      </c>
      <c r="G991" s="2">
        <v>-11.7</v>
      </c>
      <c r="H991" s="2">
        <f t="shared" si="31"/>
        <v>30730.98</v>
      </c>
    </row>
    <row r="992" spans="1:8" x14ac:dyDescent="0.25">
      <c r="A992" s="4">
        <v>44600</v>
      </c>
      <c r="B992" t="s">
        <v>12</v>
      </c>
      <c r="C992" t="s">
        <v>2687</v>
      </c>
      <c r="D992" s="7">
        <v>7674</v>
      </c>
      <c r="E992" s="2">
        <f t="shared" si="30"/>
        <v>72.585850925201967</v>
      </c>
      <c r="F992">
        <v>557023.81999999995</v>
      </c>
      <c r="G992" s="2">
        <v>-212.39</v>
      </c>
      <c r="H992" s="2">
        <f t="shared" si="31"/>
        <v>557236.21</v>
      </c>
    </row>
    <row r="993" spans="1:8" x14ac:dyDescent="0.25">
      <c r="A993" s="4">
        <v>44601</v>
      </c>
      <c r="B993" t="s">
        <v>12</v>
      </c>
      <c r="C993" t="s">
        <v>51</v>
      </c>
      <c r="D993" s="7">
        <v>742</v>
      </c>
      <c r="E993" s="2">
        <f t="shared" si="30"/>
        <v>113.91072776280323</v>
      </c>
      <c r="F993">
        <v>84521.76</v>
      </c>
      <c r="G993" s="2">
        <v>-32.200000000000003</v>
      </c>
      <c r="H993" s="2">
        <f t="shared" si="31"/>
        <v>84553.959999999992</v>
      </c>
    </row>
    <row r="994" spans="1:8" x14ac:dyDescent="0.25">
      <c r="A994" s="4">
        <v>44601</v>
      </c>
      <c r="B994" t="s">
        <v>12</v>
      </c>
      <c r="C994" t="s">
        <v>2687</v>
      </c>
      <c r="D994" s="7">
        <v>7925</v>
      </c>
      <c r="E994" s="2">
        <f t="shared" si="30"/>
        <v>72.546495899053625</v>
      </c>
      <c r="F994">
        <v>574930.98</v>
      </c>
      <c r="G994" s="2">
        <v>-219.15</v>
      </c>
      <c r="H994" s="2">
        <f t="shared" si="31"/>
        <v>575150.13</v>
      </c>
    </row>
    <row r="995" spans="1:8" x14ac:dyDescent="0.25">
      <c r="A995" s="4">
        <v>44602</v>
      </c>
      <c r="B995" t="s">
        <v>12</v>
      </c>
      <c r="C995" t="s">
        <v>51</v>
      </c>
      <c r="D995" s="7">
        <v>742</v>
      </c>
      <c r="E995" s="2">
        <f t="shared" si="30"/>
        <v>113.93025606469003</v>
      </c>
      <c r="F995">
        <v>84536.25</v>
      </c>
      <c r="G995" s="2">
        <v>-32.200000000000003</v>
      </c>
      <c r="H995" s="2">
        <f t="shared" si="31"/>
        <v>84568.45</v>
      </c>
    </row>
    <row r="996" spans="1:8" x14ac:dyDescent="0.25">
      <c r="A996" s="4">
        <v>44602</v>
      </c>
      <c r="B996" t="s">
        <v>12</v>
      </c>
      <c r="C996" t="s">
        <v>2687</v>
      </c>
      <c r="D996" s="7">
        <v>8105</v>
      </c>
      <c r="E996" s="2">
        <f t="shared" si="30"/>
        <v>72.336430598396049</v>
      </c>
      <c r="F996">
        <v>586286.77</v>
      </c>
      <c r="G996" s="2">
        <v>-223.46</v>
      </c>
      <c r="H996" s="2">
        <f t="shared" si="31"/>
        <v>586510.23</v>
      </c>
    </row>
    <row r="997" spans="1:8" x14ac:dyDescent="0.25">
      <c r="A997" s="4">
        <v>44603</v>
      </c>
      <c r="B997" t="s">
        <v>12</v>
      </c>
      <c r="C997" t="s">
        <v>51</v>
      </c>
      <c r="D997" s="7">
        <v>653</v>
      </c>
      <c r="E997" s="2">
        <f t="shared" si="30"/>
        <v>113.6842879019908</v>
      </c>
      <c r="F997">
        <v>74235.839999999997</v>
      </c>
      <c r="G997" s="2">
        <v>-28.29</v>
      </c>
      <c r="H997" s="2">
        <f t="shared" si="31"/>
        <v>74264.12999999999</v>
      </c>
    </row>
    <row r="998" spans="1:8" x14ac:dyDescent="0.25">
      <c r="A998" s="4">
        <v>44603</v>
      </c>
      <c r="B998" t="s">
        <v>12</v>
      </c>
      <c r="C998" t="s">
        <v>2687</v>
      </c>
      <c r="D998" s="7">
        <v>8225</v>
      </c>
      <c r="E998" s="2">
        <f t="shared" si="30"/>
        <v>72.709270516717325</v>
      </c>
      <c r="F998">
        <v>598033.75</v>
      </c>
      <c r="G998" s="2">
        <v>-227.92</v>
      </c>
      <c r="H998" s="2">
        <f t="shared" si="31"/>
        <v>598261.67000000004</v>
      </c>
    </row>
    <row r="999" spans="1:8" x14ac:dyDescent="0.25">
      <c r="A999" s="4">
        <v>44606</v>
      </c>
      <c r="B999" t="s">
        <v>12</v>
      </c>
      <c r="C999" t="s">
        <v>51</v>
      </c>
      <c r="D999" s="7">
        <v>54</v>
      </c>
      <c r="E999" s="2">
        <f t="shared" si="30"/>
        <v>113.73722222222223</v>
      </c>
      <c r="F999">
        <v>6141.81</v>
      </c>
      <c r="G999" s="2">
        <v>-2.34</v>
      </c>
      <c r="H999" s="2">
        <f t="shared" si="31"/>
        <v>6144.1500000000005</v>
      </c>
    </row>
    <row r="1000" spans="1:8" x14ac:dyDescent="0.25">
      <c r="A1000" s="4">
        <v>44606</v>
      </c>
      <c r="B1000" t="s">
        <v>12</v>
      </c>
      <c r="C1000" t="s">
        <v>2691</v>
      </c>
      <c r="D1000" s="7">
        <v>103215</v>
      </c>
      <c r="E1000" s="2">
        <f t="shared" si="30"/>
        <v>97.36</v>
      </c>
      <c r="F1000">
        <v>10049012.4</v>
      </c>
      <c r="G1000" s="2">
        <v>0</v>
      </c>
      <c r="H1000" s="2">
        <f t="shared" si="31"/>
        <v>10049012.4</v>
      </c>
    </row>
    <row r="1001" spans="1:8" x14ac:dyDescent="0.25">
      <c r="A1001" s="4">
        <v>44606</v>
      </c>
      <c r="B1001" t="s">
        <v>12</v>
      </c>
      <c r="C1001" t="s">
        <v>2687</v>
      </c>
      <c r="D1001" s="7">
        <v>4784</v>
      </c>
      <c r="E1001" s="2">
        <f t="shared" si="30"/>
        <v>72.056325250836124</v>
      </c>
      <c r="F1001">
        <v>344717.46</v>
      </c>
      <c r="G1001" s="2">
        <v>-131.74</v>
      </c>
      <c r="H1001" s="2">
        <f t="shared" si="31"/>
        <v>344849.2</v>
      </c>
    </row>
    <row r="1002" spans="1:8" x14ac:dyDescent="0.25">
      <c r="A1002" s="4">
        <v>44607</v>
      </c>
      <c r="B1002" t="s">
        <v>12</v>
      </c>
      <c r="C1002" t="s">
        <v>51</v>
      </c>
      <c r="D1002" s="7">
        <v>788</v>
      </c>
      <c r="E1002" s="2">
        <f t="shared" si="30"/>
        <v>114</v>
      </c>
      <c r="F1002">
        <v>89832</v>
      </c>
      <c r="G1002" s="2">
        <v>-34.64</v>
      </c>
      <c r="H1002" s="2">
        <f t="shared" si="31"/>
        <v>89866.64</v>
      </c>
    </row>
    <row r="1003" spans="1:8" x14ac:dyDescent="0.25">
      <c r="A1003" s="4">
        <v>44607</v>
      </c>
      <c r="B1003" t="s">
        <v>12</v>
      </c>
      <c r="C1003" t="s">
        <v>2687</v>
      </c>
      <c r="D1003" s="7">
        <v>632</v>
      </c>
      <c r="E1003" s="2">
        <f t="shared" si="30"/>
        <v>71.388829113924047</v>
      </c>
      <c r="F1003">
        <v>45117.74</v>
      </c>
      <c r="G1003" s="2">
        <v>-17.39</v>
      </c>
      <c r="H1003" s="2">
        <f t="shared" si="31"/>
        <v>45135.13</v>
      </c>
    </row>
    <row r="1004" spans="1:8" x14ac:dyDescent="0.25">
      <c r="A1004" s="4">
        <v>44608</v>
      </c>
      <c r="B1004" t="s">
        <v>12</v>
      </c>
      <c r="C1004" t="s">
        <v>51</v>
      </c>
      <c r="D1004" s="7">
        <v>811</v>
      </c>
      <c r="E1004" s="2">
        <f t="shared" si="30"/>
        <v>113.99998766954378</v>
      </c>
      <c r="F1004">
        <v>92453.99</v>
      </c>
      <c r="G1004" s="2">
        <v>-35.81</v>
      </c>
      <c r="H1004" s="2">
        <f t="shared" si="31"/>
        <v>92489.8</v>
      </c>
    </row>
    <row r="1005" spans="1:8" x14ac:dyDescent="0.25">
      <c r="A1005" s="4">
        <v>44608</v>
      </c>
      <c r="B1005" t="s">
        <v>12</v>
      </c>
      <c r="C1005" t="s">
        <v>2687</v>
      </c>
      <c r="D1005" s="7">
        <v>156</v>
      </c>
      <c r="E1005" s="2">
        <f t="shared" si="30"/>
        <v>71.319166666666675</v>
      </c>
      <c r="F1005">
        <v>11125.79</v>
      </c>
      <c r="G1005" s="2">
        <v>-4.3</v>
      </c>
      <c r="H1005" s="2">
        <f t="shared" si="31"/>
        <v>11130.09</v>
      </c>
    </row>
    <row r="1006" spans="1:8" x14ac:dyDescent="0.25">
      <c r="A1006" s="4">
        <v>44609</v>
      </c>
      <c r="B1006" t="s">
        <v>12</v>
      </c>
      <c r="C1006" t="s">
        <v>51</v>
      </c>
      <c r="D1006" s="7">
        <v>545</v>
      </c>
      <c r="E1006" s="2">
        <f t="shared" si="30"/>
        <v>113.76622018348623</v>
      </c>
      <c r="F1006">
        <v>62002.59</v>
      </c>
      <c r="G1006" s="2">
        <v>-24.1</v>
      </c>
      <c r="H1006" s="2">
        <f t="shared" si="31"/>
        <v>62026.689999999995</v>
      </c>
    </row>
    <row r="1007" spans="1:8" x14ac:dyDescent="0.25">
      <c r="A1007" s="4">
        <v>44609</v>
      </c>
      <c r="B1007" t="s">
        <v>12</v>
      </c>
      <c r="C1007" t="s">
        <v>2687</v>
      </c>
      <c r="D1007" s="7">
        <v>351</v>
      </c>
      <c r="E1007" s="2">
        <f t="shared" si="30"/>
        <v>71.728632478632477</v>
      </c>
      <c r="F1007">
        <v>25176.75</v>
      </c>
      <c r="G1007" s="2">
        <v>-9.7799999999999994</v>
      </c>
      <c r="H1007" s="2">
        <f t="shared" si="31"/>
        <v>25186.53</v>
      </c>
    </row>
    <row r="1008" spans="1:8" x14ac:dyDescent="0.25">
      <c r="A1008" s="4">
        <v>44610</v>
      </c>
      <c r="B1008" t="s">
        <v>12</v>
      </c>
      <c r="C1008" t="s">
        <v>51</v>
      </c>
      <c r="D1008" s="7">
        <v>882</v>
      </c>
      <c r="E1008" s="2">
        <f t="shared" si="30"/>
        <v>113.99544217687074</v>
      </c>
      <c r="F1008">
        <v>100543.98</v>
      </c>
      <c r="G1008" s="2">
        <v>-38.950000000000003</v>
      </c>
      <c r="H1008" s="2">
        <f t="shared" si="31"/>
        <v>100582.93</v>
      </c>
    </row>
    <row r="1009" spans="1:8" x14ac:dyDescent="0.25">
      <c r="A1009" s="4">
        <v>44613</v>
      </c>
      <c r="B1009" t="s">
        <v>12</v>
      </c>
      <c r="C1009" t="s">
        <v>50</v>
      </c>
      <c r="D1009" s="7">
        <v>-4583</v>
      </c>
      <c r="E1009" s="2">
        <f t="shared" si="30"/>
        <v>101.23282784202488</v>
      </c>
      <c r="F1009">
        <v>-463950.05</v>
      </c>
      <c r="G1009" s="2">
        <v>-176.54</v>
      </c>
      <c r="H1009" s="2">
        <f t="shared" si="31"/>
        <v>-463773.51</v>
      </c>
    </row>
    <row r="1010" spans="1:8" x14ac:dyDescent="0.25">
      <c r="A1010" s="4">
        <v>44613</v>
      </c>
      <c r="B1010" t="s">
        <v>12</v>
      </c>
      <c r="C1010" t="s">
        <v>52</v>
      </c>
      <c r="D1010" s="7">
        <v>-9999</v>
      </c>
      <c r="E1010" s="2">
        <f t="shared" si="30"/>
        <v>96.247569756975693</v>
      </c>
      <c r="F1010">
        <v>-962379.45</v>
      </c>
      <c r="G1010" s="2">
        <v>-366.21</v>
      </c>
      <c r="H1010" s="2">
        <f t="shared" si="31"/>
        <v>-962013.24</v>
      </c>
    </row>
    <row r="1011" spans="1:8" x14ac:dyDescent="0.25">
      <c r="A1011" s="4">
        <v>44614</v>
      </c>
      <c r="B1011" t="s">
        <v>12</v>
      </c>
      <c r="C1011" t="s">
        <v>50</v>
      </c>
      <c r="D1011" s="7">
        <v>-1719</v>
      </c>
      <c r="E1011" s="2">
        <f t="shared" si="30"/>
        <v>99.823676556137286</v>
      </c>
      <c r="F1011">
        <v>-171596.9</v>
      </c>
      <c r="G1011" s="2">
        <v>-65.31</v>
      </c>
      <c r="H1011" s="2">
        <f t="shared" si="31"/>
        <v>-171531.59</v>
      </c>
    </row>
    <row r="1012" spans="1:8" x14ac:dyDescent="0.25">
      <c r="A1012" s="4">
        <v>44614</v>
      </c>
      <c r="B1012" t="s">
        <v>12</v>
      </c>
      <c r="C1012" t="s">
        <v>52</v>
      </c>
      <c r="D1012" s="7">
        <v>-9856</v>
      </c>
      <c r="E1012" s="2">
        <f t="shared" si="30"/>
        <v>96.111977475649354</v>
      </c>
      <c r="F1012">
        <v>-947279.65</v>
      </c>
      <c r="G1012" s="2">
        <v>-360.61</v>
      </c>
      <c r="H1012" s="2">
        <f t="shared" si="31"/>
        <v>-946919.04</v>
      </c>
    </row>
    <row r="1013" spans="1:8" x14ac:dyDescent="0.25">
      <c r="A1013" s="4">
        <v>44615</v>
      </c>
      <c r="B1013" t="s">
        <v>12</v>
      </c>
      <c r="C1013" t="s">
        <v>50</v>
      </c>
      <c r="D1013" s="7">
        <v>-4045</v>
      </c>
      <c r="E1013" s="2">
        <f t="shared" si="30"/>
        <v>99.275512978986413</v>
      </c>
      <c r="F1013">
        <v>-401569.45</v>
      </c>
      <c r="G1013" s="2">
        <v>-152.82</v>
      </c>
      <c r="H1013" s="2">
        <f t="shared" si="31"/>
        <v>-401416.63</v>
      </c>
    </row>
    <row r="1014" spans="1:8" x14ac:dyDescent="0.25">
      <c r="A1014" s="4">
        <v>44615</v>
      </c>
      <c r="B1014" t="s">
        <v>12</v>
      </c>
      <c r="C1014" t="s">
        <v>52</v>
      </c>
      <c r="D1014" s="7">
        <v>-9365</v>
      </c>
      <c r="E1014" s="2">
        <f t="shared" si="30"/>
        <v>95.955215162840361</v>
      </c>
      <c r="F1014">
        <v>-898620.59</v>
      </c>
      <c r="G1014" s="2">
        <v>-342</v>
      </c>
      <c r="H1014" s="2">
        <f t="shared" si="31"/>
        <v>-898278.59</v>
      </c>
    </row>
    <row r="1015" spans="1:8" x14ac:dyDescent="0.25">
      <c r="A1015" s="4">
        <v>44616</v>
      </c>
      <c r="B1015" t="s">
        <v>12</v>
      </c>
      <c r="C1015" t="s">
        <v>50</v>
      </c>
      <c r="D1015" s="7">
        <v>-1653</v>
      </c>
      <c r="E1015" s="2">
        <f t="shared" si="30"/>
        <v>98.50837870538416</v>
      </c>
      <c r="F1015">
        <v>-162834.35</v>
      </c>
      <c r="G1015" s="2">
        <v>-62.02</v>
      </c>
      <c r="H1015" s="2">
        <f t="shared" si="31"/>
        <v>-162772.33000000002</v>
      </c>
    </row>
    <row r="1016" spans="1:8" x14ac:dyDescent="0.25">
      <c r="A1016" s="4">
        <v>44616</v>
      </c>
      <c r="B1016" t="s">
        <v>12</v>
      </c>
      <c r="C1016" t="s">
        <v>52</v>
      </c>
      <c r="D1016" s="7">
        <v>-7440</v>
      </c>
      <c r="E1016" s="2">
        <f t="shared" si="30"/>
        <v>94.766564516129037</v>
      </c>
      <c r="F1016">
        <v>-705063.24</v>
      </c>
      <c r="G1016" s="2">
        <v>-268.54000000000002</v>
      </c>
      <c r="H1016" s="2">
        <f t="shared" si="31"/>
        <v>-704794.7</v>
      </c>
    </row>
    <row r="1017" spans="1:8" x14ac:dyDescent="0.25">
      <c r="A1017" s="4">
        <v>44617</v>
      </c>
      <c r="B1017" t="s">
        <v>12</v>
      </c>
      <c r="C1017" t="s">
        <v>50</v>
      </c>
      <c r="D1017" s="7">
        <v>-396</v>
      </c>
      <c r="E1017" s="2">
        <f t="shared" si="30"/>
        <v>99.076237373737385</v>
      </c>
      <c r="F1017">
        <v>-39234.19</v>
      </c>
      <c r="G1017" s="2">
        <v>-15.33</v>
      </c>
      <c r="H1017" s="2">
        <f t="shared" si="31"/>
        <v>-39218.86</v>
      </c>
    </row>
    <row r="1018" spans="1:8" x14ac:dyDescent="0.25">
      <c r="A1018" s="4">
        <v>44617</v>
      </c>
      <c r="B1018" t="s">
        <v>12</v>
      </c>
      <c r="C1018" t="s">
        <v>52</v>
      </c>
      <c r="D1018" s="7">
        <v>-321</v>
      </c>
      <c r="E1018" s="2">
        <f t="shared" si="30"/>
        <v>95.804984423676018</v>
      </c>
      <c r="F1018">
        <v>-30753.4</v>
      </c>
      <c r="G1018" s="2">
        <v>-12.01</v>
      </c>
      <c r="H1018" s="2">
        <f t="shared" si="31"/>
        <v>-30741.390000000003</v>
      </c>
    </row>
    <row r="1019" spans="1:8" x14ac:dyDescent="0.25">
      <c r="A1019" s="4">
        <v>44622</v>
      </c>
      <c r="B1019" t="s">
        <v>12</v>
      </c>
      <c r="C1019" t="s">
        <v>50</v>
      </c>
      <c r="D1019" s="7">
        <v>-270</v>
      </c>
      <c r="E1019" s="2">
        <f t="shared" si="30"/>
        <v>98.335407407407416</v>
      </c>
      <c r="F1019">
        <v>-26550.560000000001</v>
      </c>
      <c r="G1019" s="2">
        <v>-10.83</v>
      </c>
      <c r="H1019" s="2">
        <f t="shared" si="31"/>
        <v>-26539.73</v>
      </c>
    </row>
    <row r="1020" spans="1:8" x14ac:dyDescent="0.25">
      <c r="A1020" s="4">
        <v>44627</v>
      </c>
      <c r="B1020" t="s">
        <v>12</v>
      </c>
      <c r="C1020" t="s">
        <v>2692</v>
      </c>
      <c r="D1020" s="7">
        <v>70000</v>
      </c>
      <c r="E1020" s="2">
        <f t="shared" si="30"/>
        <v>99.04101</v>
      </c>
      <c r="F1020">
        <v>6932870.7000000002</v>
      </c>
      <c r="G1020" s="2">
        <v>0</v>
      </c>
      <c r="H1020" s="2">
        <f t="shared" si="31"/>
        <v>6932870.7000000002</v>
      </c>
    </row>
    <row r="1021" spans="1:8" x14ac:dyDescent="0.25">
      <c r="A1021" s="4">
        <v>44630</v>
      </c>
      <c r="B1021" t="s">
        <v>12</v>
      </c>
      <c r="C1021" t="s">
        <v>2693</v>
      </c>
      <c r="D1021" s="7">
        <v>70000</v>
      </c>
      <c r="E1021" s="2">
        <f t="shared" si="30"/>
        <v>103</v>
      </c>
      <c r="F1021">
        <v>7210000</v>
      </c>
      <c r="G1021" s="2">
        <v>0</v>
      </c>
      <c r="H1021" s="2">
        <f t="shared" si="31"/>
        <v>7210000</v>
      </c>
    </row>
    <row r="1022" spans="1:8" x14ac:dyDescent="0.25">
      <c r="A1022" s="4">
        <v>44630</v>
      </c>
      <c r="B1022" t="s">
        <v>12</v>
      </c>
      <c r="C1022" t="s">
        <v>2692</v>
      </c>
      <c r="D1022" s="7">
        <v>-70000</v>
      </c>
      <c r="E1022" s="2">
        <f t="shared" si="30"/>
        <v>103</v>
      </c>
      <c r="F1022">
        <v>-7210000</v>
      </c>
      <c r="G1022" s="2">
        <v>0</v>
      </c>
      <c r="H1022" s="2">
        <f t="shared" si="31"/>
        <v>-7210000</v>
      </c>
    </row>
    <row r="1023" spans="1:8" x14ac:dyDescent="0.25">
      <c r="A1023" s="4">
        <v>44635</v>
      </c>
      <c r="B1023" t="s">
        <v>12</v>
      </c>
      <c r="C1023" t="s">
        <v>2694</v>
      </c>
      <c r="D1023" s="7">
        <v>70000</v>
      </c>
      <c r="E1023" s="2">
        <f t="shared" si="30"/>
        <v>101.35</v>
      </c>
      <c r="F1023">
        <v>7094500</v>
      </c>
      <c r="G1023" s="2">
        <v>0</v>
      </c>
      <c r="H1023" s="2">
        <f t="shared" si="31"/>
        <v>7094500</v>
      </c>
    </row>
    <row r="1024" spans="1:8" x14ac:dyDescent="0.25">
      <c r="A1024" s="4">
        <v>44635</v>
      </c>
      <c r="B1024" t="s">
        <v>12</v>
      </c>
      <c r="C1024" t="s">
        <v>2693</v>
      </c>
      <c r="D1024" s="7">
        <v>-70000</v>
      </c>
      <c r="E1024" s="2">
        <f t="shared" si="30"/>
        <v>101.35</v>
      </c>
      <c r="F1024">
        <v>-7094500</v>
      </c>
      <c r="G1024" s="2">
        <v>0</v>
      </c>
      <c r="H1024" s="2">
        <f t="shared" si="31"/>
        <v>-7094500</v>
      </c>
    </row>
    <row r="1025" spans="1:8" x14ac:dyDescent="0.25">
      <c r="A1025" s="4">
        <v>44644</v>
      </c>
      <c r="B1025" t="s">
        <v>12</v>
      </c>
      <c r="C1025" t="s">
        <v>2695</v>
      </c>
      <c r="D1025" s="7">
        <v>20550</v>
      </c>
      <c r="E1025" s="2">
        <f t="shared" ref="E1025:E1088" si="32">F1025/D1025</f>
        <v>97.36</v>
      </c>
      <c r="F1025">
        <v>2000748</v>
      </c>
      <c r="G1025" s="2">
        <v>0</v>
      </c>
      <c r="H1025" s="2">
        <f t="shared" si="31"/>
        <v>2000748</v>
      </c>
    </row>
    <row r="1026" spans="1:8" x14ac:dyDescent="0.25">
      <c r="A1026" s="4">
        <v>44645</v>
      </c>
      <c r="B1026" t="s">
        <v>12</v>
      </c>
      <c r="C1026" t="s">
        <v>2694</v>
      </c>
      <c r="D1026" s="7">
        <v>-5619</v>
      </c>
      <c r="E1026" s="2">
        <f t="shared" si="32"/>
        <v>102.82417689980424</v>
      </c>
      <c r="F1026">
        <v>-577769.05000000005</v>
      </c>
      <c r="G1026" s="2">
        <v>-220.3</v>
      </c>
      <c r="H1026" s="2">
        <f t="shared" ref="H1026:H1089" si="33">F1026-G1026</f>
        <v>-577548.75</v>
      </c>
    </row>
    <row r="1027" spans="1:8" x14ac:dyDescent="0.25">
      <c r="A1027" s="4">
        <v>44648</v>
      </c>
      <c r="B1027" t="s">
        <v>12</v>
      </c>
      <c r="C1027" t="s">
        <v>2694</v>
      </c>
      <c r="D1027" s="7">
        <v>-5745</v>
      </c>
      <c r="E1027" s="2">
        <f t="shared" si="32"/>
        <v>103.25015491731941</v>
      </c>
      <c r="F1027">
        <v>-593172.14</v>
      </c>
      <c r="G1027" s="2">
        <v>-226.16</v>
      </c>
      <c r="H1027" s="2">
        <f t="shared" si="33"/>
        <v>-592945.98</v>
      </c>
    </row>
    <row r="1028" spans="1:8" x14ac:dyDescent="0.25">
      <c r="A1028" s="4">
        <v>44649</v>
      </c>
      <c r="B1028" t="s">
        <v>12</v>
      </c>
      <c r="C1028" t="s">
        <v>2694</v>
      </c>
      <c r="D1028" s="7">
        <v>-5898</v>
      </c>
      <c r="E1028" s="2">
        <f t="shared" si="32"/>
        <v>103.11332655137335</v>
      </c>
      <c r="F1028">
        <v>-608162.4</v>
      </c>
      <c r="G1028" s="2">
        <v>-231.85</v>
      </c>
      <c r="H1028" s="2">
        <f t="shared" si="33"/>
        <v>-607930.55000000005</v>
      </c>
    </row>
    <row r="1029" spans="1:8" x14ac:dyDescent="0.25">
      <c r="A1029" s="4">
        <v>44650</v>
      </c>
      <c r="B1029" t="s">
        <v>12</v>
      </c>
      <c r="C1029" t="s">
        <v>2694</v>
      </c>
      <c r="D1029" s="7">
        <v>-5934</v>
      </c>
      <c r="E1029" s="2">
        <f t="shared" si="32"/>
        <v>103.55598752949106</v>
      </c>
      <c r="F1029">
        <v>-614501.23</v>
      </c>
      <c r="G1029" s="2">
        <v>-234.27</v>
      </c>
      <c r="H1029" s="2">
        <f t="shared" si="33"/>
        <v>-614266.96</v>
      </c>
    </row>
    <row r="1030" spans="1:8" x14ac:dyDescent="0.25">
      <c r="A1030" s="4">
        <v>44651</v>
      </c>
      <c r="B1030" t="s">
        <v>12</v>
      </c>
      <c r="C1030" t="s">
        <v>47</v>
      </c>
      <c r="D1030" s="7">
        <v>-1847</v>
      </c>
      <c r="E1030" s="2">
        <f t="shared" si="32"/>
        <v>80.047152138603138</v>
      </c>
      <c r="F1030">
        <v>-147847.09</v>
      </c>
      <c r="G1030" s="2">
        <v>-56.22</v>
      </c>
      <c r="H1030" s="2">
        <f t="shared" si="33"/>
        <v>-147790.87</v>
      </c>
    </row>
    <row r="1031" spans="1:8" x14ac:dyDescent="0.25">
      <c r="A1031" s="4">
        <v>44651</v>
      </c>
      <c r="B1031" t="s">
        <v>12</v>
      </c>
      <c r="C1031" t="s">
        <v>48</v>
      </c>
      <c r="D1031" s="7">
        <v>-1378</v>
      </c>
      <c r="E1031" s="2">
        <f t="shared" si="32"/>
        <v>99.201545718432513</v>
      </c>
      <c r="F1031">
        <v>-136699.73000000001</v>
      </c>
      <c r="G1031" s="2">
        <v>-51.97</v>
      </c>
      <c r="H1031" s="2">
        <f t="shared" si="33"/>
        <v>-136647.76</v>
      </c>
    </row>
    <row r="1032" spans="1:8" x14ac:dyDescent="0.25">
      <c r="A1032" s="4">
        <v>44651</v>
      </c>
      <c r="B1032" t="s">
        <v>12</v>
      </c>
      <c r="C1032" t="s">
        <v>50</v>
      </c>
      <c r="D1032" s="7">
        <v>-3213</v>
      </c>
      <c r="E1032" s="2">
        <f t="shared" si="32"/>
        <v>100.09722066604419</v>
      </c>
      <c r="F1032">
        <v>-321612.37</v>
      </c>
      <c r="G1032" s="2">
        <v>-122.29</v>
      </c>
      <c r="H1032" s="2">
        <f t="shared" si="33"/>
        <v>-321490.08</v>
      </c>
    </row>
    <row r="1033" spans="1:8" x14ac:dyDescent="0.25">
      <c r="A1033" s="4">
        <v>44651</v>
      </c>
      <c r="B1033" t="s">
        <v>12</v>
      </c>
      <c r="C1033" t="s">
        <v>2680</v>
      </c>
      <c r="D1033" s="7">
        <v>-2775</v>
      </c>
      <c r="E1033" s="2">
        <f t="shared" si="32"/>
        <v>101.9166018018018</v>
      </c>
      <c r="F1033">
        <v>-282818.57</v>
      </c>
      <c r="G1033" s="2">
        <v>-107.53</v>
      </c>
      <c r="H1033" s="2">
        <f t="shared" si="33"/>
        <v>-282711.03999999998</v>
      </c>
    </row>
    <row r="1034" spans="1:8" x14ac:dyDescent="0.25">
      <c r="A1034" s="4">
        <v>44651</v>
      </c>
      <c r="B1034" t="s">
        <v>12</v>
      </c>
      <c r="C1034" t="s">
        <v>52</v>
      </c>
      <c r="D1034" s="7">
        <v>-4052</v>
      </c>
      <c r="E1034" s="2">
        <f t="shared" si="32"/>
        <v>94.979785291214228</v>
      </c>
      <c r="F1034">
        <v>-384858.09</v>
      </c>
      <c r="G1034" s="2">
        <v>-146.34</v>
      </c>
      <c r="H1034" s="2">
        <f t="shared" si="33"/>
        <v>-384711.75</v>
      </c>
    </row>
    <row r="1035" spans="1:8" x14ac:dyDescent="0.25">
      <c r="A1035" s="4">
        <v>44651</v>
      </c>
      <c r="B1035" t="s">
        <v>12</v>
      </c>
      <c r="C1035" t="s">
        <v>2671</v>
      </c>
      <c r="D1035" s="7">
        <v>-991</v>
      </c>
      <c r="E1035" s="2">
        <f t="shared" si="32"/>
        <v>179.3196770938446</v>
      </c>
      <c r="F1035">
        <v>-177705.8</v>
      </c>
      <c r="G1035" s="2">
        <v>-67.56</v>
      </c>
      <c r="H1035" s="2">
        <f t="shared" si="33"/>
        <v>-177638.24</v>
      </c>
    </row>
    <row r="1036" spans="1:8" x14ac:dyDescent="0.25">
      <c r="A1036" s="4">
        <v>44651</v>
      </c>
      <c r="B1036" t="s">
        <v>12</v>
      </c>
      <c r="C1036" t="s">
        <v>2682</v>
      </c>
      <c r="D1036" s="7">
        <v>-1971</v>
      </c>
      <c r="E1036" s="2">
        <f t="shared" si="32"/>
        <v>89.631598173515982</v>
      </c>
      <c r="F1036">
        <v>-176663.88</v>
      </c>
      <c r="G1036" s="2">
        <v>-67.17</v>
      </c>
      <c r="H1036" s="2">
        <f t="shared" si="33"/>
        <v>-176596.71</v>
      </c>
    </row>
    <row r="1037" spans="1:8" x14ac:dyDescent="0.25">
      <c r="A1037" s="4">
        <v>44651</v>
      </c>
      <c r="B1037" t="s">
        <v>12</v>
      </c>
      <c r="C1037" t="s">
        <v>2672</v>
      </c>
      <c r="D1037" s="7">
        <v>-941</v>
      </c>
      <c r="E1037" s="2">
        <f t="shared" si="32"/>
        <v>73.803273113708826</v>
      </c>
      <c r="F1037">
        <v>-69448.88</v>
      </c>
      <c r="G1037" s="2">
        <v>-26.41</v>
      </c>
      <c r="H1037" s="2">
        <f t="shared" si="33"/>
        <v>-69422.47</v>
      </c>
    </row>
    <row r="1038" spans="1:8" x14ac:dyDescent="0.25">
      <c r="A1038" s="4">
        <v>44651</v>
      </c>
      <c r="B1038" t="s">
        <v>12</v>
      </c>
      <c r="C1038" t="s">
        <v>2694</v>
      </c>
      <c r="D1038" s="7">
        <v>-1587</v>
      </c>
      <c r="E1038" s="2">
        <f t="shared" si="32"/>
        <v>103.93272841839949</v>
      </c>
      <c r="F1038">
        <v>-164941.24</v>
      </c>
      <c r="G1038" s="2">
        <v>-62.7</v>
      </c>
      <c r="H1038" s="2">
        <f t="shared" si="33"/>
        <v>-164878.53999999998</v>
      </c>
    </row>
    <row r="1039" spans="1:8" x14ac:dyDescent="0.25">
      <c r="A1039" s="4">
        <v>44651</v>
      </c>
      <c r="B1039" t="s">
        <v>12</v>
      </c>
      <c r="C1039" t="s">
        <v>2685</v>
      </c>
      <c r="D1039" s="7">
        <v>-3133</v>
      </c>
      <c r="E1039" s="2">
        <f t="shared" si="32"/>
        <v>102.12654644111075</v>
      </c>
      <c r="F1039">
        <v>-319962.46999999997</v>
      </c>
      <c r="G1039" s="2">
        <v>-121.66</v>
      </c>
      <c r="H1039" s="2">
        <f t="shared" si="33"/>
        <v>-319840.81</v>
      </c>
    </row>
    <row r="1040" spans="1:8" x14ac:dyDescent="0.25">
      <c r="A1040" s="4">
        <v>44651</v>
      </c>
      <c r="B1040" t="s">
        <v>12</v>
      </c>
      <c r="C1040" t="s">
        <v>2689</v>
      </c>
      <c r="D1040" s="7">
        <v>-4693</v>
      </c>
      <c r="E1040" s="2">
        <f t="shared" si="32"/>
        <v>101.40755593437034</v>
      </c>
      <c r="F1040">
        <v>-475905.66</v>
      </c>
      <c r="G1040" s="2">
        <v>-181.05</v>
      </c>
      <c r="H1040" s="2">
        <f t="shared" si="33"/>
        <v>-475724.61</v>
      </c>
    </row>
    <row r="1041" spans="1:8" x14ac:dyDescent="0.25">
      <c r="A1041" s="4">
        <v>44651</v>
      </c>
      <c r="B1041" t="s">
        <v>12</v>
      </c>
      <c r="C1041" t="s">
        <v>56</v>
      </c>
      <c r="D1041" s="7">
        <v>-3135</v>
      </c>
      <c r="E1041" s="2">
        <f t="shared" si="32"/>
        <v>97.750768740031887</v>
      </c>
      <c r="F1041">
        <v>-306448.65999999997</v>
      </c>
      <c r="G1041" s="2">
        <v>-116.52</v>
      </c>
      <c r="H1041" s="2">
        <f t="shared" si="33"/>
        <v>-306332.13999999996</v>
      </c>
    </row>
    <row r="1042" spans="1:8" x14ac:dyDescent="0.25">
      <c r="A1042" s="4">
        <v>44652</v>
      </c>
      <c r="B1042" t="s">
        <v>12</v>
      </c>
      <c r="C1042" t="s">
        <v>47</v>
      </c>
      <c r="D1042" s="7">
        <v>-1929</v>
      </c>
      <c r="E1042" s="2">
        <f t="shared" si="32"/>
        <v>80.547801969932607</v>
      </c>
      <c r="F1042">
        <v>-155376.71</v>
      </c>
      <c r="G1042" s="2">
        <v>-59.07</v>
      </c>
      <c r="H1042" s="2">
        <f t="shared" si="33"/>
        <v>-155317.63999999998</v>
      </c>
    </row>
    <row r="1043" spans="1:8" x14ac:dyDescent="0.25">
      <c r="A1043" s="4">
        <v>44652</v>
      </c>
      <c r="B1043" t="s">
        <v>12</v>
      </c>
      <c r="C1043" t="s">
        <v>48</v>
      </c>
      <c r="D1043" s="7">
        <v>-1221</v>
      </c>
      <c r="E1043" s="2">
        <f t="shared" si="32"/>
        <v>99.950794430794431</v>
      </c>
      <c r="F1043">
        <v>-122039.92</v>
      </c>
      <c r="G1043" s="2">
        <v>-46.4</v>
      </c>
      <c r="H1043" s="2">
        <f t="shared" si="33"/>
        <v>-121993.52</v>
      </c>
    </row>
    <row r="1044" spans="1:8" x14ac:dyDescent="0.25">
      <c r="A1044" s="4">
        <v>44652</v>
      </c>
      <c r="B1044" t="s">
        <v>12</v>
      </c>
      <c r="C1044" t="s">
        <v>50</v>
      </c>
      <c r="D1044" s="7">
        <v>-3275</v>
      </c>
      <c r="E1044" s="2">
        <f t="shared" si="32"/>
        <v>99.890824427480922</v>
      </c>
      <c r="F1044">
        <v>-327142.45</v>
      </c>
      <c r="G1044" s="2">
        <v>-124.39</v>
      </c>
      <c r="H1044" s="2">
        <f t="shared" si="33"/>
        <v>-327018.06</v>
      </c>
    </row>
    <row r="1045" spans="1:8" x14ac:dyDescent="0.25">
      <c r="A1045" s="4">
        <v>44652</v>
      </c>
      <c r="B1045" t="s">
        <v>12</v>
      </c>
      <c r="C1045" t="s">
        <v>2680</v>
      </c>
      <c r="D1045" s="7">
        <v>-2830</v>
      </c>
      <c r="E1045" s="2">
        <f t="shared" si="32"/>
        <v>103.26287632508834</v>
      </c>
      <c r="F1045">
        <v>-292233.94</v>
      </c>
      <c r="G1045" s="2">
        <v>-111.12</v>
      </c>
      <c r="H1045" s="2">
        <f t="shared" si="33"/>
        <v>-292122.82</v>
      </c>
    </row>
    <row r="1046" spans="1:8" x14ac:dyDescent="0.25">
      <c r="A1046" s="4">
        <v>44652</v>
      </c>
      <c r="B1046" t="s">
        <v>12</v>
      </c>
      <c r="C1046" t="s">
        <v>52</v>
      </c>
      <c r="D1046" s="7">
        <v>-3990</v>
      </c>
      <c r="E1046" s="2">
        <f t="shared" si="32"/>
        <v>95.029408521303267</v>
      </c>
      <c r="F1046">
        <v>-379167.34</v>
      </c>
      <c r="G1046" s="2">
        <v>-144.18</v>
      </c>
      <c r="H1046" s="2">
        <f t="shared" si="33"/>
        <v>-379023.16000000003</v>
      </c>
    </row>
    <row r="1047" spans="1:8" x14ac:dyDescent="0.25">
      <c r="A1047" s="4">
        <v>44652</v>
      </c>
      <c r="B1047" t="s">
        <v>12</v>
      </c>
      <c r="C1047" t="s">
        <v>2671</v>
      </c>
      <c r="D1047" s="7">
        <v>-1028</v>
      </c>
      <c r="E1047" s="2">
        <f t="shared" si="32"/>
        <v>179.59375486381325</v>
      </c>
      <c r="F1047">
        <v>-184622.38</v>
      </c>
      <c r="G1047" s="2">
        <v>-70.2</v>
      </c>
      <c r="H1047" s="2">
        <f t="shared" si="33"/>
        <v>-184552.18</v>
      </c>
    </row>
    <row r="1048" spans="1:8" x14ac:dyDescent="0.25">
      <c r="A1048" s="4">
        <v>44652</v>
      </c>
      <c r="B1048" t="s">
        <v>12</v>
      </c>
      <c r="C1048" t="s">
        <v>2682</v>
      </c>
      <c r="D1048" s="7">
        <v>-1951</v>
      </c>
      <c r="E1048" s="2">
        <f t="shared" si="32"/>
        <v>89.931855458739108</v>
      </c>
      <c r="F1048">
        <v>-175457.05</v>
      </c>
      <c r="G1048" s="2">
        <v>-66.72</v>
      </c>
      <c r="H1048" s="2">
        <f t="shared" si="33"/>
        <v>-175390.33</v>
      </c>
    </row>
    <row r="1049" spans="1:8" x14ac:dyDescent="0.25">
      <c r="A1049" s="4">
        <v>44652</v>
      </c>
      <c r="B1049" t="s">
        <v>12</v>
      </c>
      <c r="C1049" t="s">
        <v>2672</v>
      </c>
      <c r="D1049" s="7">
        <v>-967</v>
      </c>
      <c r="E1049" s="2">
        <f t="shared" si="32"/>
        <v>71.910961737331945</v>
      </c>
      <c r="F1049">
        <v>-69537.899999999994</v>
      </c>
      <c r="G1049" s="2">
        <v>-26.43</v>
      </c>
      <c r="H1049" s="2">
        <f t="shared" si="33"/>
        <v>-69511.47</v>
      </c>
    </row>
    <row r="1050" spans="1:8" x14ac:dyDescent="0.25">
      <c r="A1050" s="4">
        <v>44652</v>
      </c>
      <c r="B1050" t="s">
        <v>12</v>
      </c>
      <c r="C1050" t="s">
        <v>2694</v>
      </c>
      <c r="D1050" s="7">
        <v>-1601</v>
      </c>
      <c r="E1050" s="2">
        <f t="shared" si="32"/>
        <v>102.74941286695815</v>
      </c>
      <c r="F1050">
        <v>-164501.81</v>
      </c>
      <c r="G1050" s="2">
        <v>-62.55</v>
      </c>
      <c r="H1050" s="2">
        <f t="shared" si="33"/>
        <v>-164439.26</v>
      </c>
    </row>
    <row r="1051" spans="1:8" x14ac:dyDescent="0.25">
      <c r="A1051" s="4">
        <v>44652</v>
      </c>
      <c r="B1051" t="s">
        <v>12</v>
      </c>
      <c r="C1051" t="s">
        <v>2685</v>
      </c>
      <c r="D1051" s="7">
        <v>-3095</v>
      </c>
      <c r="E1051" s="2">
        <f t="shared" si="32"/>
        <v>101.33324394184169</v>
      </c>
      <c r="F1051">
        <v>-313626.39</v>
      </c>
      <c r="G1051" s="2">
        <v>-119.26</v>
      </c>
      <c r="H1051" s="2">
        <f t="shared" si="33"/>
        <v>-313507.13</v>
      </c>
    </row>
    <row r="1052" spans="1:8" x14ac:dyDescent="0.25">
      <c r="A1052" s="4">
        <v>44652</v>
      </c>
      <c r="B1052" t="s">
        <v>12</v>
      </c>
      <c r="C1052" t="s">
        <v>2689</v>
      </c>
      <c r="D1052" s="7">
        <v>-4727</v>
      </c>
      <c r="E1052" s="2">
        <f t="shared" si="32"/>
        <v>100.69279035328961</v>
      </c>
      <c r="F1052">
        <v>-475974.82</v>
      </c>
      <c r="G1052" s="2">
        <v>-181.1</v>
      </c>
      <c r="H1052" s="2">
        <f t="shared" si="33"/>
        <v>-475793.72000000003</v>
      </c>
    </row>
    <row r="1053" spans="1:8" x14ac:dyDescent="0.25">
      <c r="A1053" s="4">
        <v>44652</v>
      </c>
      <c r="B1053" t="s">
        <v>12</v>
      </c>
      <c r="C1053" t="s">
        <v>56</v>
      </c>
      <c r="D1053" s="7">
        <v>-1060</v>
      </c>
      <c r="E1053" s="2">
        <f t="shared" si="32"/>
        <v>97.268660377358486</v>
      </c>
      <c r="F1053">
        <v>-103104.78</v>
      </c>
      <c r="G1053" s="2">
        <v>-39.19</v>
      </c>
      <c r="H1053" s="2">
        <f t="shared" si="33"/>
        <v>-103065.59</v>
      </c>
    </row>
    <row r="1054" spans="1:8" x14ac:dyDescent="0.25">
      <c r="A1054" s="4">
        <v>44655</v>
      </c>
      <c r="B1054" t="s">
        <v>12</v>
      </c>
      <c r="C1054" t="s">
        <v>47</v>
      </c>
      <c r="D1054" s="7">
        <v>-1959</v>
      </c>
      <c r="E1054" s="2">
        <f t="shared" si="32"/>
        <v>80.983358856559462</v>
      </c>
      <c r="F1054">
        <v>-158646.39999999999</v>
      </c>
      <c r="G1054" s="2">
        <v>-60.32</v>
      </c>
      <c r="H1054" s="2">
        <f t="shared" si="33"/>
        <v>-158586.07999999999</v>
      </c>
    </row>
    <row r="1055" spans="1:8" x14ac:dyDescent="0.25">
      <c r="A1055" s="4">
        <v>44655</v>
      </c>
      <c r="B1055" t="s">
        <v>12</v>
      </c>
      <c r="C1055" t="s">
        <v>48</v>
      </c>
      <c r="D1055" s="7">
        <v>-1341</v>
      </c>
      <c r="E1055" s="2">
        <f t="shared" si="32"/>
        <v>99.222460850111858</v>
      </c>
      <c r="F1055">
        <v>-133057.32</v>
      </c>
      <c r="G1055" s="2">
        <v>-50.59</v>
      </c>
      <c r="H1055" s="2">
        <f t="shared" si="33"/>
        <v>-133006.73000000001</v>
      </c>
    </row>
    <row r="1056" spans="1:8" x14ac:dyDescent="0.25">
      <c r="A1056" s="4">
        <v>44655</v>
      </c>
      <c r="B1056" t="s">
        <v>12</v>
      </c>
      <c r="C1056" t="s">
        <v>50</v>
      </c>
      <c r="D1056" s="7">
        <v>-3630</v>
      </c>
      <c r="E1056" s="2">
        <f t="shared" si="32"/>
        <v>100.66259504132231</v>
      </c>
      <c r="F1056">
        <v>-365405.22</v>
      </c>
      <c r="G1056" s="2">
        <v>-138.94999999999999</v>
      </c>
      <c r="H1056" s="2">
        <f t="shared" si="33"/>
        <v>-365266.26999999996</v>
      </c>
    </row>
    <row r="1057" spans="1:8" x14ac:dyDescent="0.25">
      <c r="A1057" s="4">
        <v>44655</v>
      </c>
      <c r="B1057" t="s">
        <v>12</v>
      </c>
      <c r="C1057" t="s">
        <v>2680</v>
      </c>
      <c r="D1057" s="7">
        <v>-3044</v>
      </c>
      <c r="E1057" s="2">
        <f t="shared" si="32"/>
        <v>103.94321944809461</v>
      </c>
      <c r="F1057">
        <v>-316403.15999999997</v>
      </c>
      <c r="G1057" s="2">
        <v>-120.32</v>
      </c>
      <c r="H1057" s="2">
        <f t="shared" si="33"/>
        <v>-316282.83999999997</v>
      </c>
    </row>
    <row r="1058" spans="1:8" x14ac:dyDescent="0.25">
      <c r="A1058" s="4">
        <v>44655</v>
      </c>
      <c r="B1058" t="s">
        <v>12</v>
      </c>
      <c r="C1058" t="s">
        <v>52</v>
      </c>
      <c r="D1058" s="7">
        <v>-4251</v>
      </c>
      <c r="E1058" s="2">
        <f t="shared" si="32"/>
        <v>95.655210538696778</v>
      </c>
      <c r="F1058">
        <v>-406630.3</v>
      </c>
      <c r="G1058" s="2">
        <v>-154.62</v>
      </c>
      <c r="H1058" s="2">
        <f t="shared" si="33"/>
        <v>-406475.68</v>
      </c>
    </row>
    <row r="1059" spans="1:8" x14ac:dyDescent="0.25">
      <c r="A1059" s="4">
        <v>44655</v>
      </c>
      <c r="B1059" t="s">
        <v>12</v>
      </c>
      <c r="C1059" t="s">
        <v>2671</v>
      </c>
      <c r="D1059" s="7">
        <v>-1015</v>
      </c>
      <c r="E1059" s="2">
        <f t="shared" si="32"/>
        <v>180.31458128078816</v>
      </c>
      <c r="F1059">
        <v>-183019.3</v>
      </c>
      <c r="G1059" s="2">
        <v>-69.599999999999994</v>
      </c>
      <c r="H1059" s="2">
        <f t="shared" si="33"/>
        <v>-182949.69999999998</v>
      </c>
    </row>
    <row r="1060" spans="1:8" x14ac:dyDescent="0.25">
      <c r="A1060" s="4">
        <v>44655</v>
      </c>
      <c r="B1060" t="s">
        <v>12</v>
      </c>
      <c r="C1060" t="s">
        <v>2682</v>
      </c>
      <c r="D1060" s="7">
        <v>-1985</v>
      </c>
      <c r="E1060" s="2">
        <f t="shared" si="32"/>
        <v>90.428377833753146</v>
      </c>
      <c r="F1060">
        <v>-179500.33</v>
      </c>
      <c r="G1060" s="2">
        <v>-68.260000000000005</v>
      </c>
      <c r="H1060" s="2">
        <f t="shared" si="33"/>
        <v>-179432.06999999998</v>
      </c>
    </row>
    <row r="1061" spans="1:8" x14ac:dyDescent="0.25">
      <c r="A1061" s="4">
        <v>44655</v>
      </c>
      <c r="B1061" t="s">
        <v>12</v>
      </c>
      <c r="C1061" t="s">
        <v>2672</v>
      </c>
      <c r="D1061" s="7">
        <v>-888</v>
      </c>
      <c r="E1061" s="2">
        <f t="shared" si="32"/>
        <v>72.745045045045046</v>
      </c>
      <c r="F1061">
        <v>-64597.599999999999</v>
      </c>
      <c r="G1061" s="2">
        <v>-24.55</v>
      </c>
      <c r="H1061" s="2">
        <f t="shared" si="33"/>
        <v>-64573.049999999996</v>
      </c>
    </row>
    <row r="1062" spans="1:8" x14ac:dyDescent="0.25">
      <c r="A1062" s="4">
        <v>44655</v>
      </c>
      <c r="B1062" t="s">
        <v>12</v>
      </c>
      <c r="C1062" t="s">
        <v>2694</v>
      </c>
      <c r="D1062" s="7">
        <v>-1557</v>
      </c>
      <c r="E1062" s="2">
        <f t="shared" si="32"/>
        <v>102.74254335260116</v>
      </c>
      <c r="F1062">
        <v>-159970.14000000001</v>
      </c>
      <c r="G1062" s="2">
        <v>-60.82</v>
      </c>
      <c r="H1062" s="2">
        <f t="shared" si="33"/>
        <v>-159909.32</v>
      </c>
    </row>
    <row r="1063" spans="1:8" x14ac:dyDescent="0.25">
      <c r="A1063" s="4">
        <v>44655</v>
      </c>
      <c r="B1063" t="s">
        <v>12</v>
      </c>
      <c r="C1063" t="s">
        <v>2685</v>
      </c>
      <c r="D1063" s="7">
        <v>-2767</v>
      </c>
      <c r="E1063" s="2">
        <f t="shared" si="32"/>
        <v>101.87700758944705</v>
      </c>
      <c r="F1063">
        <v>-281893.68</v>
      </c>
      <c r="G1063" s="2">
        <v>-107.2</v>
      </c>
      <c r="H1063" s="2">
        <f t="shared" si="33"/>
        <v>-281786.48</v>
      </c>
    </row>
    <row r="1064" spans="1:8" x14ac:dyDescent="0.25">
      <c r="A1064" s="4">
        <v>44655</v>
      </c>
      <c r="B1064" t="s">
        <v>12</v>
      </c>
      <c r="C1064" t="s">
        <v>2689</v>
      </c>
      <c r="D1064" s="7">
        <v>-4977</v>
      </c>
      <c r="E1064" s="2">
        <f t="shared" si="32"/>
        <v>101.38258589511754</v>
      </c>
      <c r="F1064">
        <v>-504581.13</v>
      </c>
      <c r="G1064" s="2">
        <v>-191.93</v>
      </c>
      <c r="H1064" s="2">
        <f t="shared" si="33"/>
        <v>-504389.2</v>
      </c>
    </row>
    <row r="1065" spans="1:8" x14ac:dyDescent="0.25">
      <c r="A1065" s="4">
        <v>44655</v>
      </c>
      <c r="B1065" t="s">
        <v>12</v>
      </c>
      <c r="C1065" t="s">
        <v>56</v>
      </c>
      <c r="D1065" s="7">
        <v>-201</v>
      </c>
      <c r="E1065" s="2">
        <f t="shared" si="32"/>
        <v>97.301741293532345</v>
      </c>
      <c r="F1065">
        <v>-19557.650000000001</v>
      </c>
      <c r="G1065" s="2">
        <v>-7.43</v>
      </c>
      <c r="H1065" s="2">
        <f t="shared" si="33"/>
        <v>-19550.22</v>
      </c>
    </row>
    <row r="1066" spans="1:8" x14ac:dyDescent="0.25">
      <c r="A1066" s="4">
        <v>44656</v>
      </c>
      <c r="B1066" t="s">
        <v>12</v>
      </c>
      <c r="C1066" t="s">
        <v>47</v>
      </c>
      <c r="D1066" s="7">
        <v>-2000</v>
      </c>
      <c r="E1066" s="2">
        <f t="shared" si="32"/>
        <v>80.883574999999993</v>
      </c>
      <c r="F1066">
        <v>-161767.15</v>
      </c>
      <c r="G1066" s="2">
        <v>-61.5</v>
      </c>
      <c r="H1066" s="2">
        <f t="shared" si="33"/>
        <v>-161705.65</v>
      </c>
    </row>
    <row r="1067" spans="1:8" x14ac:dyDescent="0.25">
      <c r="A1067" s="4">
        <v>44656</v>
      </c>
      <c r="B1067" t="s">
        <v>12</v>
      </c>
      <c r="C1067" t="s">
        <v>48</v>
      </c>
      <c r="D1067" s="7">
        <v>-1321</v>
      </c>
      <c r="E1067" s="2">
        <f t="shared" si="32"/>
        <v>99.486714610143835</v>
      </c>
      <c r="F1067">
        <v>-131421.95000000001</v>
      </c>
      <c r="G1067" s="2">
        <v>-49.97</v>
      </c>
      <c r="H1067" s="2">
        <f t="shared" si="33"/>
        <v>-131371.98000000001</v>
      </c>
    </row>
    <row r="1068" spans="1:8" x14ac:dyDescent="0.25">
      <c r="A1068" s="4">
        <v>44656</v>
      </c>
      <c r="B1068" t="s">
        <v>12</v>
      </c>
      <c r="C1068" t="s">
        <v>50</v>
      </c>
      <c r="D1068" s="7">
        <v>-3552</v>
      </c>
      <c r="E1068" s="2">
        <f t="shared" si="32"/>
        <v>99.353201013513512</v>
      </c>
      <c r="F1068">
        <v>-352902.57</v>
      </c>
      <c r="G1068" s="2">
        <v>-134.19</v>
      </c>
      <c r="H1068" s="2">
        <f t="shared" si="33"/>
        <v>-352768.38</v>
      </c>
    </row>
    <row r="1069" spans="1:8" x14ac:dyDescent="0.25">
      <c r="A1069" s="4">
        <v>44656</v>
      </c>
      <c r="B1069" t="s">
        <v>12</v>
      </c>
      <c r="C1069" t="s">
        <v>2680</v>
      </c>
      <c r="D1069" s="7">
        <v>-3373</v>
      </c>
      <c r="E1069" s="2">
        <f t="shared" si="32"/>
        <v>103.57229765787133</v>
      </c>
      <c r="F1069">
        <v>-349349.36</v>
      </c>
      <c r="G1069" s="2">
        <v>-132.83000000000001</v>
      </c>
      <c r="H1069" s="2">
        <f t="shared" si="33"/>
        <v>-349216.52999999997</v>
      </c>
    </row>
    <row r="1070" spans="1:8" x14ac:dyDescent="0.25">
      <c r="A1070" s="4">
        <v>44656</v>
      </c>
      <c r="B1070" t="s">
        <v>12</v>
      </c>
      <c r="C1070" t="s">
        <v>52</v>
      </c>
      <c r="D1070" s="7">
        <v>-4391</v>
      </c>
      <c r="E1070" s="2">
        <f t="shared" si="32"/>
        <v>95.79380551127305</v>
      </c>
      <c r="F1070">
        <v>-420630.6</v>
      </c>
      <c r="G1070" s="2">
        <v>-159.94999999999999</v>
      </c>
      <c r="H1070" s="2">
        <f t="shared" si="33"/>
        <v>-420470.64999999997</v>
      </c>
    </row>
    <row r="1071" spans="1:8" x14ac:dyDescent="0.25">
      <c r="A1071" s="4">
        <v>44656</v>
      </c>
      <c r="B1071" t="s">
        <v>12</v>
      </c>
      <c r="C1071" t="s">
        <v>2671</v>
      </c>
      <c r="D1071" s="7">
        <v>-1012</v>
      </c>
      <c r="E1071" s="2">
        <f t="shared" si="32"/>
        <v>179.71647233201583</v>
      </c>
      <c r="F1071">
        <v>-181873.07</v>
      </c>
      <c r="G1071" s="2">
        <v>-69.150000000000006</v>
      </c>
      <c r="H1071" s="2">
        <f t="shared" si="33"/>
        <v>-181803.92</v>
      </c>
    </row>
    <row r="1072" spans="1:8" x14ac:dyDescent="0.25">
      <c r="A1072" s="4">
        <v>44656</v>
      </c>
      <c r="B1072" t="s">
        <v>12</v>
      </c>
      <c r="C1072" t="s">
        <v>2682</v>
      </c>
      <c r="D1072" s="7">
        <v>-2011</v>
      </c>
      <c r="E1072" s="2">
        <f t="shared" si="32"/>
        <v>90.552227747389352</v>
      </c>
      <c r="F1072">
        <v>-182100.53</v>
      </c>
      <c r="G1072" s="2">
        <v>-69.239999999999995</v>
      </c>
      <c r="H1072" s="2">
        <f t="shared" si="33"/>
        <v>-182031.29</v>
      </c>
    </row>
    <row r="1073" spans="1:8" x14ac:dyDescent="0.25">
      <c r="A1073" s="4">
        <v>44656</v>
      </c>
      <c r="B1073" t="s">
        <v>12</v>
      </c>
      <c r="C1073" t="s">
        <v>2694</v>
      </c>
      <c r="D1073" s="7">
        <v>-1458</v>
      </c>
      <c r="E1073" s="2">
        <f t="shared" si="32"/>
        <v>102.90899862825789</v>
      </c>
      <c r="F1073">
        <v>-150041.32</v>
      </c>
      <c r="G1073" s="2">
        <v>-57.05</v>
      </c>
      <c r="H1073" s="2">
        <f t="shared" si="33"/>
        <v>-149984.27000000002</v>
      </c>
    </row>
    <row r="1074" spans="1:8" x14ac:dyDescent="0.25">
      <c r="A1074" s="4">
        <v>44656</v>
      </c>
      <c r="B1074" t="s">
        <v>12</v>
      </c>
      <c r="C1074" t="s">
        <v>2685</v>
      </c>
      <c r="D1074" s="7">
        <v>-2925</v>
      </c>
      <c r="E1074" s="2">
        <f t="shared" si="32"/>
        <v>102.06786666666667</v>
      </c>
      <c r="F1074">
        <v>-298548.51</v>
      </c>
      <c r="G1074" s="2">
        <v>-113.51</v>
      </c>
      <c r="H1074" s="2">
        <f t="shared" si="33"/>
        <v>-298435</v>
      </c>
    </row>
    <row r="1075" spans="1:8" x14ac:dyDescent="0.25">
      <c r="A1075" s="4">
        <v>44656</v>
      </c>
      <c r="B1075" t="s">
        <v>12</v>
      </c>
      <c r="C1075" t="s">
        <v>2689</v>
      </c>
      <c r="D1075" s="7">
        <v>-4937</v>
      </c>
      <c r="E1075" s="2">
        <f t="shared" si="32"/>
        <v>101.42606441158598</v>
      </c>
      <c r="F1075">
        <v>-500740.48</v>
      </c>
      <c r="G1075" s="2">
        <v>-190.51</v>
      </c>
      <c r="H1075" s="2">
        <f t="shared" si="33"/>
        <v>-500549.97</v>
      </c>
    </row>
    <row r="1076" spans="1:8" x14ac:dyDescent="0.25">
      <c r="A1076" s="4">
        <v>44656</v>
      </c>
      <c r="B1076" t="s">
        <v>12</v>
      </c>
      <c r="C1076" t="s">
        <v>56</v>
      </c>
      <c r="D1076" s="7">
        <v>-876</v>
      </c>
      <c r="E1076" s="2">
        <f t="shared" si="32"/>
        <v>96.001700913242018</v>
      </c>
      <c r="F1076">
        <v>-84097.49</v>
      </c>
      <c r="G1076" s="2">
        <v>-31.97</v>
      </c>
      <c r="H1076" s="2">
        <f t="shared" si="33"/>
        <v>-84065.52</v>
      </c>
    </row>
    <row r="1077" spans="1:8" x14ac:dyDescent="0.25">
      <c r="A1077" s="4">
        <v>44657</v>
      </c>
      <c r="B1077" t="s">
        <v>12</v>
      </c>
      <c r="C1077" t="s">
        <v>47</v>
      </c>
      <c r="D1077" s="7">
        <v>-1404</v>
      </c>
      <c r="E1077" s="2">
        <f t="shared" si="32"/>
        <v>79.95801282051282</v>
      </c>
      <c r="F1077">
        <v>-112261.05</v>
      </c>
      <c r="G1077" s="2">
        <v>-42.68</v>
      </c>
      <c r="H1077" s="2">
        <f t="shared" si="33"/>
        <v>-112218.37000000001</v>
      </c>
    </row>
    <row r="1078" spans="1:8" x14ac:dyDescent="0.25">
      <c r="A1078" s="4">
        <v>44657</v>
      </c>
      <c r="B1078" t="s">
        <v>12</v>
      </c>
      <c r="C1078" t="s">
        <v>48</v>
      </c>
      <c r="D1078" s="7">
        <v>-1328</v>
      </c>
      <c r="E1078" s="2">
        <f t="shared" si="32"/>
        <v>99.700587349397594</v>
      </c>
      <c r="F1078">
        <v>-132402.38</v>
      </c>
      <c r="G1078" s="2">
        <v>-50.35</v>
      </c>
      <c r="H1078" s="2">
        <f t="shared" si="33"/>
        <v>-132352.03</v>
      </c>
    </row>
    <row r="1079" spans="1:8" x14ac:dyDescent="0.25">
      <c r="A1079" s="4">
        <v>44657</v>
      </c>
      <c r="B1079" t="s">
        <v>12</v>
      </c>
      <c r="C1079" t="s">
        <v>50</v>
      </c>
      <c r="D1079" s="7">
        <v>-3621</v>
      </c>
      <c r="E1079" s="2">
        <f t="shared" si="32"/>
        <v>99.194703120684892</v>
      </c>
      <c r="F1079">
        <v>-359184.02</v>
      </c>
      <c r="G1079" s="2">
        <v>-136.59</v>
      </c>
      <c r="H1079" s="2">
        <f t="shared" si="33"/>
        <v>-359047.43</v>
      </c>
    </row>
    <row r="1080" spans="1:8" x14ac:dyDescent="0.25">
      <c r="A1080" s="4">
        <v>44657</v>
      </c>
      <c r="B1080" t="s">
        <v>12</v>
      </c>
      <c r="C1080" t="s">
        <v>2680</v>
      </c>
      <c r="D1080" s="7">
        <v>-3385</v>
      </c>
      <c r="E1080" s="2">
        <f t="shared" si="32"/>
        <v>103.74818611521418</v>
      </c>
      <c r="F1080">
        <v>-351187.61</v>
      </c>
      <c r="G1080" s="2">
        <v>-133.55000000000001</v>
      </c>
      <c r="H1080" s="2">
        <f t="shared" si="33"/>
        <v>-351054.06</v>
      </c>
    </row>
    <row r="1081" spans="1:8" x14ac:dyDescent="0.25">
      <c r="A1081" s="4">
        <v>44657</v>
      </c>
      <c r="B1081" t="s">
        <v>12</v>
      </c>
      <c r="C1081" t="s">
        <v>52</v>
      </c>
      <c r="D1081" s="7">
        <v>-3000</v>
      </c>
      <c r="E1081" s="2">
        <f t="shared" si="32"/>
        <v>95.641739999999984</v>
      </c>
      <c r="F1081">
        <v>-286925.21999999997</v>
      </c>
      <c r="G1081" s="2">
        <v>-109.11</v>
      </c>
      <c r="H1081" s="2">
        <f t="shared" si="33"/>
        <v>-286816.11</v>
      </c>
    </row>
    <row r="1082" spans="1:8" x14ac:dyDescent="0.25">
      <c r="A1082" s="4">
        <v>44657</v>
      </c>
      <c r="B1082" t="s">
        <v>12</v>
      </c>
      <c r="C1082" t="s">
        <v>2671</v>
      </c>
      <c r="D1082" s="7">
        <v>-1019</v>
      </c>
      <c r="E1082" s="2">
        <f t="shared" si="32"/>
        <v>179.13003925417075</v>
      </c>
      <c r="F1082">
        <v>-182533.51</v>
      </c>
      <c r="G1082" s="2">
        <v>-69.41</v>
      </c>
      <c r="H1082" s="2">
        <f t="shared" si="33"/>
        <v>-182464.1</v>
      </c>
    </row>
    <row r="1083" spans="1:8" x14ac:dyDescent="0.25">
      <c r="A1083" s="4">
        <v>44657</v>
      </c>
      <c r="B1083" t="s">
        <v>12</v>
      </c>
      <c r="C1083" t="s">
        <v>2682</v>
      </c>
      <c r="D1083" s="7">
        <v>-2103</v>
      </c>
      <c r="E1083" s="2">
        <f t="shared" si="32"/>
        <v>90.435073704232039</v>
      </c>
      <c r="F1083">
        <v>-190184.95999999999</v>
      </c>
      <c r="G1083" s="2">
        <v>-72.319999999999993</v>
      </c>
      <c r="H1083" s="2">
        <f t="shared" si="33"/>
        <v>-190112.63999999998</v>
      </c>
    </row>
    <row r="1084" spans="1:8" x14ac:dyDescent="0.25">
      <c r="A1084" s="4">
        <v>44657</v>
      </c>
      <c r="B1084" t="s">
        <v>12</v>
      </c>
      <c r="C1084" t="s">
        <v>2672</v>
      </c>
      <c r="D1084" s="7">
        <v>-131</v>
      </c>
      <c r="E1084" s="2">
        <f t="shared" si="32"/>
        <v>73.364656488549628</v>
      </c>
      <c r="F1084">
        <v>-9610.77</v>
      </c>
      <c r="G1084" s="2">
        <v>-3.64</v>
      </c>
      <c r="H1084" s="2">
        <f t="shared" si="33"/>
        <v>-9607.130000000001</v>
      </c>
    </row>
    <row r="1085" spans="1:8" x14ac:dyDescent="0.25">
      <c r="A1085" s="4">
        <v>44657</v>
      </c>
      <c r="B1085" t="s">
        <v>12</v>
      </c>
      <c r="C1085" t="s">
        <v>2694</v>
      </c>
      <c r="D1085" s="7">
        <v>-625</v>
      </c>
      <c r="E1085" s="2">
        <f t="shared" si="32"/>
        <v>102.74811200000001</v>
      </c>
      <c r="F1085">
        <v>-64217.57</v>
      </c>
      <c r="G1085" s="2">
        <v>-24.41</v>
      </c>
      <c r="H1085" s="2">
        <f t="shared" si="33"/>
        <v>-64193.159999999996</v>
      </c>
    </row>
    <row r="1086" spans="1:8" x14ac:dyDescent="0.25">
      <c r="A1086" s="4">
        <v>44657</v>
      </c>
      <c r="B1086" t="s">
        <v>12</v>
      </c>
      <c r="C1086" t="s">
        <v>2685</v>
      </c>
      <c r="D1086" s="7">
        <v>-812</v>
      </c>
      <c r="E1086" s="2">
        <f t="shared" si="32"/>
        <v>101.76282019704433</v>
      </c>
      <c r="F1086">
        <v>-82631.41</v>
      </c>
      <c r="G1086" s="2">
        <v>-31.42</v>
      </c>
      <c r="H1086" s="2">
        <f t="shared" si="33"/>
        <v>-82599.990000000005</v>
      </c>
    </row>
    <row r="1087" spans="1:8" x14ac:dyDescent="0.25">
      <c r="A1087" s="4">
        <v>44657</v>
      </c>
      <c r="B1087" t="s">
        <v>12</v>
      </c>
      <c r="C1087" t="s">
        <v>2689</v>
      </c>
      <c r="D1087" s="7">
        <v>-4980</v>
      </c>
      <c r="E1087" s="2">
        <f t="shared" si="32"/>
        <v>101.51313052208836</v>
      </c>
      <c r="F1087">
        <v>-505535.39</v>
      </c>
      <c r="G1087" s="2">
        <v>-192.38</v>
      </c>
      <c r="H1087" s="2">
        <f t="shared" si="33"/>
        <v>-505343.01</v>
      </c>
    </row>
    <row r="1088" spans="1:8" x14ac:dyDescent="0.25">
      <c r="A1088" s="4">
        <v>44657</v>
      </c>
      <c r="B1088" t="s">
        <v>12</v>
      </c>
      <c r="C1088" t="s">
        <v>56</v>
      </c>
      <c r="D1088" s="7">
        <v>-1047</v>
      </c>
      <c r="E1088" s="2">
        <f t="shared" si="32"/>
        <v>96.111680993314224</v>
      </c>
      <c r="F1088">
        <v>-100628.93</v>
      </c>
      <c r="G1088" s="2">
        <v>-38.270000000000003</v>
      </c>
      <c r="H1088" s="2">
        <f t="shared" si="33"/>
        <v>-100590.65999999999</v>
      </c>
    </row>
    <row r="1089" spans="1:8" x14ac:dyDescent="0.25">
      <c r="A1089" s="4">
        <v>44658</v>
      </c>
      <c r="B1089" t="s">
        <v>12</v>
      </c>
      <c r="C1089" t="s">
        <v>47</v>
      </c>
      <c r="D1089" s="7">
        <v>-846</v>
      </c>
      <c r="E1089" s="2">
        <f t="shared" ref="E1089:E1113" si="34">F1089/D1089</f>
        <v>79.817033096926721</v>
      </c>
      <c r="F1089">
        <v>-67525.210000000006</v>
      </c>
      <c r="G1089" s="2">
        <v>-25.69</v>
      </c>
      <c r="H1089" s="2">
        <f t="shared" si="33"/>
        <v>-67499.520000000004</v>
      </c>
    </row>
    <row r="1090" spans="1:8" x14ac:dyDescent="0.25">
      <c r="A1090" s="4">
        <v>44658</v>
      </c>
      <c r="B1090" t="s">
        <v>12</v>
      </c>
      <c r="C1090" t="s">
        <v>48</v>
      </c>
      <c r="D1090" s="7">
        <v>-805</v>
      </c>
      <c r="E1090" s="2">
        <f t="shared" si="34"/>
        <v>99.709714285714298</v>
      </c>
      <c r="F1090">
        <v>-80266.320000000007</v>
      </c>
      <c r="G1090" s="2">
        <v>-30.53</v>
      </c>
      <c r="H1090" s="2">
        <f t="shared" ref="H1090:H1113" si="35">F1090-G1090</f>
        <v>-80235.790000000008</v>
      </c>
    </row>
    <row r="1091" spans="1:8" x14ac:dyDescent="0.25">
      <c r="A1091" s="4">
        <v>44658</v>
      </c>
      <c r="B1091" t="s">
        <v>12</v>
      </c>
      <c r="C1091" t="s">
        <v>50</v>
      </c>
      <c r="D1091" s="7">
        <v>-1031</v>
      </c>
      <c r="E1091" s="2">
        <f t="shared" si="34"/>
        <v>98.806993210475255</v>
      </c>
      <c r="F1091">
        <v>-101870.01</v>
      </c>
      <c r="G1091" s="2">
        <v>-38.76</v>
      </c>
      <c r="H1091" s="2">
        <f t="shared" si="35"/>
        <v>-101831.25</v>
      </c>
    </row>
    <row r="1092" spans="1:8" x14ac:dyDescent="0.25">
      <c r="A1092" s="4">
        <v>44658</v>
      </c>
      <c r="B1092" t="s">
        <v>12</v>
      </c>
      <c r="C1092" t="s">
        <v>2680</v>
      </c>
      <c r="D1092" s="7">
        <v>-3375</v>
      </c>
      <c r="E1092" s="2">
        <f t="shared" si="34"/>
        <v>103.51074074074074</v>
      </c>
      <c r="F1092">
        <v>-349348.75</v>
      </c>
      <c r="G1092" s="2">
        <v>-133.02000000000001</v>
      </c>
      <c r="H1092" s="2">
        <f t="shared" si="35"/>
        <v>-349215.73</v>
      </c>
    </row>
    <row r="1093" spans="1:8" x14ac:dyDescent="0.25">
      <c r="A1093" s="4">
        <v>44658</v>
      </c>
      <c r="B1093" t="s">
        <v>12</v>
      </c>
      <c r="C1093" t="s">
        <v>52</v>
      </c>
      <c r="D1093" s="7">
        <v>-2742</v>
      </c>
      <c r="E1093" s="2">
        <f t="shared" si="34"/>
        <v>94.988081692195479</v>
      </c>
      <c r="F1093">
        <v>-260457.32</v>
      </c>
      <c r="G1093" s="2">
        <v>-99.11</v>
      </c>
      <c r="H1093" s="2">
        <f t="shared" si="35"/>
        <v>-260358.21000000002</v>
      </c>
    </row>
    <row r="1094" spans="1:8" x14ac:dyDescent="0.25">
      <c r="A1094" s="4">
        <v>44658</v>
      </c>
      <c r="B1094" t="s">
        <v>12</v>
      </c>
      <c r="C1094" t="s">
        <v>2671</v>
      </c>
      <c r="D1094" s="7">
        <v>-659</v>
      </c>
      <c r="E1094" s="2">
        <f t="shared" si="34"/>
        <v>178.45373292867981</v>
      </c>
      <c r="F1094">
        <v>-117601.01</v>
      </c>
      <c r="G1094" s="2">
        <v>-44.75</v>
      </c>
      <c r="H1094" s="2">
        <f t="shared" si="35"/>
        <v>-117556.26</v>
      </c>
    </row>
    <row r="1095" spans="1:8" x14ac:dyDescent="0.25">
      <c r="A1095" s="4">
        <v>44658</v>
      </c>
      <c r="B1095" t="s">
        <v>12</v>
      </c>
      <c r="C1095" t="s">
        <v>2682</v>
      </c>
      <c r="D1095" s="7">
        <v>-2094</v>
      </c>
      <c r="E1095" s="2">
        <f t="shared" si="34"/>
        <v>90.737125119388736</v>
      </c>
      <c r="F1095">
        <v>-190003.54</v>
      </c>
      <c r="G1095" s="2">
        <v>-72.31</v>
      </c>
      <c r="H1095" s="2">
        <f t="shared" si="35"/>
        <v>-189931.23</v>
      </c>
    </row>
    <row r="1096" spans="1:8" x14ac:dyDescent="0.25">
      <c r="A1096" s="4">
        <v>44658</v>
      </c>
      <c r="B1096" t="s">
        <v>12</v>
      </c>
      <c r="C1096" t="s">
        <v>2672</v>
      </c>
      <c r="D1096" s="7">
        <v>-150</v>
      </c>
      <c r="E1096" s="2">
        <f t="shared" si="34"/>
        <v>73.867266666666666</v>
      </c>
      <c r="F1096">
        <v>-11080.09</v>
      </c>
      <c r="G1096" s="2">
        <v>-4.2</v>
      </c>
      <c r="H1096" s="2">
        <f t="shared" si="35"/>
        <v>-11075.89</v>
      </c>
    </row>
    <row r="1097" spans="1:8" x14ac:dyDescent="0.25">
      <c r="A1097" s="4">
        <v>44658</v>
      </c>
      <c r="B1097" t="s">
        <v>12</v>
      </c>
      <c r="C1097" t="s">
        <v>2689</v>
      </c>
      <c r="D1097" s="7">
        <v>-1619</v>
      </c>
      <c r="E1097" s="2">
        <f t="shared" si="34"/>
        <v>101.52623224212476</v>
      </c>
      <c r="F1097">
        <v>-164370.97</v>
      </c>
      <c r="G1097" s="2">
        <v>-62.54</v>
      </c>
      <c r="H1097" s="2">
        <f t="shared" si="35"/>
        <v>-164308.43</v>
      </c>
    </row>
    <row r="1098" spans="1:8" x14ac:dyDescent="0.25">
      <c r="A1098" s="4">
        <v>44662</v>
      </c>
      <c r="B1098" t="s">
        <v>12</v>
      </c>
      <c r="C1098" t="s">
        <v>2676</v>
      </c>
      <c r="D1098" s="7">
        <v>15057</v>
      </c>
      <c r="E1098" s="2">
        <f t="shared" si="34"/>
        <v>0</v>
      </c>
      <c r="F1098">
        <v>0</v>
      </c>
      <c r="G1098" s="2">
        <v>0</v>
      </c>
      <c r="H1098" s="2">
        <f t="shared" si="35"/>
        <v>0</v>
      </c>
    </row>
    <row r="1099" spans="1:8" x14ac:dyDescent="0.25">
      <c r="A1099" s="4">
        <v>44665</v>
      </c>
      <c r="B1099" t="s">
        <v>12</v>
      </c>
      <c r="C1099" t="s">
        <v>2696</v>
      </c>
      <c r="D1099" s="7">
        <v>20550</v>
      </c>
      <c r="E1099" s="2">
        <f t="shared" si="34"/>
        <v>97.36</v>
      </c>
      <c r="F1099">
        <v>2000748</v>
      </c>
      <c r="G1099" s="2">
        <v>0</v>
      </c>
      <c r="H1099" s="2">
        <f t="shared" si="35"/>
        <v>2000748</v>
      </c>
    </row>
    <row r="1100" spans="1:8" x14ac:dyDescent="0.25">
      <c r="A1100" s="4">
        <v>44665</v>
      </c>
      <c r="B1100" t="s">
        <v>12</v>
      </c>
      <c r="C1100" t="s">
        <v>2696</v>
      </c>
      <c r="D1100" s="7">
        <v>103215</v>
      </c>
      <c r="E1100" s="2">
        <f t="shared" si="34"/>
        <v>97.36</v>
      </c>
      <c r="F1100">
        <v>10049012.4</v>
      </c>
      <c r="G1100" s="2">
        <v>0</v>
      </c>
      <c r="H1100" s="2">
        <f t="shared" si="35"/>
        <v>10049012.4</v>
      </c>
    </row>
    <row r="1101" spans="1:8" x14ac:dyDescent="0.25">
      <c r="A1101" s="4">
        <v>44665</v>
      </c>
      <c r="B1101" t="s">
        <v>12</v>
      </c>
      <c r="C1101" t="s">
        <v>2691</v>
      </c>
      <c r="D1101" s="7">
        <v>-103215</v>
      </c>
      <c r="E1101" s="2">
        <f t="shared" si="34"/>
        <v>97.36</v>
      </c>
      <c r="F1101">
        <v>-10049012.4</v>
      </c>
      <c r="G1101" s="2">
        <v>0</v>
      </c>
      <c r="H1101" s="2">
        <f t="shared" si="35"/>
        <v>-10049012.4</v>
      </c>
    </row>
    <row r="1102" spans="1:8" x14ac:dyDescent="0.25">
      <c r="A1102" s="4">
        <v>44665</v>
      </c>
      <c r="B1102" t="s">
        <v>12</v>
      </c>
      <c r="C1102" t="s">
        <v>2695</v>
      </c>
      <c r="D1102" s="7">
        <v>-20550</v>
      </c>
      <c r="E1102" s="2">
        <f t="shared" si="34"/>
        <v>97.36</v>
      </c>
      <c r="F1102">
        <v>-2000748</v>
      </c>
      <c r="G1102" s="2">
        <v>0</v>
      </c>
      <c r="H1102" s="2">
        <f t="shared" si="35"/>
        <v>-2000748</v>
      </c>
    </row>
    <row r="1103" spans="1:8" x14ac:dyDescent="0.25">
      <c r="A1103" s="4">
        <v>44671</v>
      </c>
      <c r="B1103" t="s">
        <v>12</v>
      </c>
      <c r="C1103" t="s">
        <v>2680</v>
      </c>
      <c r="D1103" s="7">
        <v>-2985</v>
      </c>
      <c r="E1103" s="2">
        <f t="shared" si="34"/>
        <v>101.29946398659968</v>
      </c>
      <c r="F1103">
        <v>-302378.90000000002</v>
      </c>
      <c r="G1103" s="2">
        <v>-115.65</v>
      </c>
      <c r="H1103" s="2">
        <f t="shared" si="35"/>
        <v>-302263.25</v>
      </c>
    </row>
    <row r="1104" spans="1:8" x14ac:dyDescent="0.25">
      <c r="A1104" s="4">
        <v>44673</v>
      </c>
      <c r="B1104" t="s">
        <v>12</v>
      </c>
      <c r="C1104" t="s">
        <v>2680</v>
      </c>
      <c r="D1104" s="7">
        <v>-752</v>
      </c>
      <c r="E1104" s="2">
        <f t="shared" si="34"/>
        <v>101.36333776595744</v>
      </c>
      <c r="F1104">
        <v>-76225.23</v>
      </c>
      <c r="G1104" s="2">
        <v>-29.72</v>
      </c>
      <c r="H1104" s="2">
        <f t="shared" si="35"/>
        <v>-76195.509999999995</v>
      </c>
    </row>
    <row r="1105" spans="1:8" x14ac:dyDescent="0.25">
      <c r="A1105" s="4">
        <v>44677</v>
      </c>
      <c r="B1105" t="s">
        <v>12</v>
      </c>
      <c r="C1105" t="s">
        <v>2676</v>
      </c>
      <c r="D1105" s="7">
        <v>-15057</v>
      </c>
      <c r="E1105" s="2">
        <f t="shared" si="34"/>
        <v>0</v>
      </c>
      <c r="F1105">
        <v>0</v>
      </c>
      <c r="G1105" s="2">
        <v>0</v>
      </c>
      <c r="H1105" s="2">
        <f t="shared" si="35"/>
        <v>0</v>
      </c>
    </row>
    <row r="1106" spans="1:8" x14ac:dyDescent="0.25">
      <c r="A1106" s="4">
        <v>44678</v>
      </c>
      <c r="B1106" t="s">
        <v>12</v>
      </c>
      <c r="C1106" t="s">
        <v>2688</v>
      </c>
      <c r="D1106" s="7">
        <v>11905</v>
      </c>
      <c r="E1106" s="2">
        <f t="shared" si="34"/>
        <v>0</v>
      </c>
      <c r="F1106">
        <v>0</v>
      </c>
      <c r="G1106" s="2">
        <v>0</v>
      </c>
      <c r="H1106" s="2">
        <f t="shared" si="35"/>
        <v>0</v>
      </c>
    </row>
    <row r="1107" spans="1:8" x14ac:dyDescent="0.25">
      <c r="A1107" s="4">
        <v>44680</v>
      </c>
      <c r="B1107" t="s">
        <v>12</v>
      </c>
      <c r="C1107" t="s">
        <v>2680</v>
      </c>
      <c r="D1107" s="7">
        <v>-52</v>
      </c>
      <c r="E1107" s="2">
        <f t="shared" si="34"/>
        <v>101.30000000000001</v>
      </c>
      <c r="F1107">
        <v>-5267.6</v>
      </c>
      <c r="G1107" s="2">
        <v>-2.75</v>
      </c>
      <c r="H1107" s="2">
        <f t="shared" si="35"/>
        <v>-5264.85</v>
      </c>
    </row>
    <row r="1108" spans="1:8" x14ac:dyDescent="0.25">
      <c r="A1108" s="4">
        <v>44684</v>
      </c>
      <c r="B1108" t="s">
        <v>12</v>
      </c>
      <c r="C1108" t="s">
        <v>2680</v>
      </c>
      <c r="D1108" s="7">
        <v>-493</v>
      </c>
      <c r="E1108" s="2">
        <f t="shared" si="34"/>
        <v>101.3</v>
      </c>
      <c r="F1108">
        <v>-49940.9</v>
      </c>
      <c r="G1108" s="2">
        <v>-19.72</v>
      </c>
      <c r="H1108" s="2">
        <f t="shared" si="35"/>
        <v>-49921.18</v>
      </c>
    </row>
    <row r="1109" spans="1:8" x14ac:dyDescent="0.25">
      <c r="A1109" s="4">
        <v>44686</v>
      </c>
      <c r="B1109" t="s">
        <v>12</v>
      </c>
      <c r="C1109" t="s">
        <v>2680</v>
      </c>
      <c r="D1109" s="7">
        <v>-2302</v>
      </c>
      <c r="E1109" s="2">
        <f t="shared" si="34"/>
        <v>101.56380973066899</v>
      </c>
      <c r="F1109">
        <v>-233799.89</v>
      </c>
      <c r="G1109" s="2">
        <v>-89.59</v>
      </c>
      <c r="H1109" s="2">
        <f t="shared" si="35"/>
        <v>-233710.30000000002</v>
      </c>
    </row>
    <row r="1110" spans="1:8" x14ac:dyDescent="0.25">
      <c r="A1110" s="4">
        <v>44687</v>
      </c>
      <c r="B1110" t="s">
        <v>12</v>
      </c>
      <c r="C1110" t="s">
        <v>2680</v>
      </c>
      <c r="D1110" s="7">
        <v>-1416</v>
      </c>
      <c r="E1110" s="2">
        <f t="shared" si="34"/>
        <v>101.3336581920904</v>
      </c>
      <c r="F1110">
        <v>-143488.46</v>
      </c>
      <c r="G1110" s="2">
        <v>-55.27</v>
      </c>
      <c r="H1110" s="2">
        <f t="shared" si="35"/>
        <v>-143433.19</v>
      </c>
    </row>
    <row r="1111" spans="1:8" x14ac:dyDescent="0.25">
      <c r="A1111" s="4">
        <v>44692</v>
      </c>
      <c r="B1111" t="s">
        <v>12</v>
      </c>
      <c r="C1111" t="s">
        <v>2688</v>
      </c>
      <c r="D1111" s="7">
        <v>-11905</v>
      </c>
      <c r="E1111" s="2">
        <f t="shared" si="34"/>
        <v>0</v>
      </c>
      <c r="F1111">
        <v>0</v>
      </c>
      <c r="G1111" s="2">
        <v>0</v>
      </c>
      <c r="H1111" s="2">
        <f t="shared" si="35"/>
        <v>0</v>
      </c>
    </row>
    <row r="1112" spans="1:8" x14ac:dyDescent="0.25">
      <c r="A1112" s="4">
        <v>44707</v>
      </c>
      <c r="B1112" t="s">
        <v>12</v>
      </c>
      <c r="C1112" t="s">
        <v>2680</v>
      </c>
      <c r="D1112" s="7">
        <v>-976</v>
      </c>
      <c r="E1112" s="2">
        <f t="shared" si="34"/>
        <v>101.29988729508197</v>
      </c>
      <c r="F1112">
        <v>-98868.69</v>
      </c>
      <c r="G1112" s="2">
        <v>-38.32</v>
      </c>
      <c r="H1112" s="2">
        <f t="shared" si="35"/>
        <v>-98830.37</v>
      </c>
    </row>
    <row r="1113" spans="1:8" x14ac:dyDescent="0.25">
      <c r="A1113" s="4">
        <v>44708</v>
      </c>
      <c r="B1113" t="s">
        <v>12</v>
      </c>
      <c r="C1113" t="s">
        <v>2680</v>
      </c>
      <c r="D1113" s="7">
        <v>-1786</v>
      </c>
      <c r="E1113" s="2">
        <f t="shared" si="34"/>
        <v>101.52374020156775</v>
      </c>
      <c r="F1113">
        <v>-181321.4</v>
      </c>
      <c r="G1113" s="2">
        <v>-69.650000000000006</v>
      </c>
      <c r="H1113" s="2">
        <f t="shared" si="35"/>
        <v>-181251.75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1906-2BD0-4814-AD61-36ABA57F3666}">
  <sheetPr codeName="Planilha7">
    <tabColor rgb="FF309A89"/>
  </sheetPr>
  <dimension ref="A1:H240"/>
  <sheetViews>
    <sheetView showGridLines="0" workbookViewId="0">
      <selection activeCell="G2" sqref="G2"/>
    </sheetView>
  </sheetViews>
  <sheetFormatPr defaultRowHeight="15" x14ac:dyDescent="0.25"/>
  <cols>
    <col min="1" max="3" width="10.7109375" style="4" bestFit="1" customWidth="1"/>
    <col min="5" max="5" width="10.85546875" customWidth="1"/>
    <col min="6" max="6" width="10.85546875" style="2" customWidth="1"/>
    <col min="7" max="7" width="10.85546875" style="7" customWidth="1"/>
    <col min="8" max="8" width="15.5703125" style="2" customWidth="1"/>
  </cols>
  <sheetData>
    <row r="1" spans="1:8" x14ac:dyDescent="0.25">
      <c r="A1" s="1" t="s">
        <v>0</v>
      </c>
      <c r="B1" s="17" t="s">
        <v>57</v>
      </c>
      <c r="C1" s="17" t="s">
        <v>58</v>
      </c>
      <c r="D1" s="1" t="s">
        <v>1</v>
      </c>
      <c r="E1" s="1" t="s">
        <v>41</v>
      </c>
      <c r="F1" s="17" t="s">
        <v>59</v>
      </c>
      <c r="G1" s="13" t="s">
        <v>42</v>
      </c>
      <c r="H1" s="11" t="s">
        <v>60</v>
      </c>
    </row>
    <row r="2" spans="1:8" x14ac:dyDescent="0.25">
      <c r="A2" s="4">
        <v>44266</v>
      </c>
      <c r="B2" s="4">
        <v>44265</v>
      </c>
      <c r="C2" s="4">
        <v>44272</v>
      </c>
      <c r="D2" t="s">
        <v>12</v>
      </c>
      <c r="E2" t="s">
        <v>52</v>
      </c>
      <c r="F2" s="2">
        <v>1.05</v>
      </c>
      <c r="G2" s="7">
        <f>SUMIFS(Posicao!D:D,Posicao!C:C,E2,Posicao!A:A,B2)</f>
        <v>23217</v>
      </c>
      <c r="H2" s="2">
        <f>F2*G2</f>
        <v>24377.850000000002</v>
      </c>
    </row>
    <row r="3" spans="1:8" x14ac:dyDescent="0.25">
      <c r="A3" s="4">
        <v>44274</v>
      </c>
      <c r="B3" s="4">
        <v>44273</v>
      </c>
      <c r="C3" s="4">
        <v>44280</v>
      </c>
      <c r="D3" t="s">
        <v>12</v>
      </c>
      <c r="E3" t="s">
        <v>51</v>
      </c>
      <c r="F3" s="2">
        <v>0.61</v>
      </c>
      <c r="G3" s="7">
        <f>SUMIFS(Posicao!D:D,Posicao!C:C,E3,Posicao!A:A,B3)</f>
        <v>4154</v>
      </c>
      <c r="H3" s="2">
        <f>F3*G3</f>
        <v>2533.94</v>
      </c>
    </row>
    <row r="4" spans="1:8" x14ac:dyDescent="0.25">
      <c r="A4" s="4">
        <v>44287</v>
      </c>
      <c r="B4" s="4">
        <v>44286</v>
      </c>
      <c r="C4" s="4">
        <v>44295</v>
      </c>
      <c r="D4" t="s">
        <v>12</v>
      </c>
      <c r="E4" t="s">
        <v>47</v>
      </c>
      <c r="F4" s="2">
        <v>0.56999999999999995</v>
      </c>
      <c r="G4" s="7">
        <f>SUMIFS(Posicao!D:D,Posicao!C:C,E4,Posicao!A:A,B4)</f>
        <v>8511</v>
      </c>
      <c r="H4" s="2">
        <f t="shared" ref="H4:H67" si="0">F4*G4</f>
        <v>4851.2699999999995</v>
      </c>
    </row>
    <row r="5" spans="1:8" x14ac:dyDescent="0.25">
      <c r="A5" s="4">
        <v>44287</v>
      </c>
      <c r="B5" s="4">
        <v>44286</v>
      </c>
      <c r="C5" s="4">
        <v>44301</v>
      </c>
      <c r="D5" t="s">
        <v>12</v>
      </c>
      <c r="E5" t="s">
        <v>55</v>
      </c>
      <c r="F5" s="2">
        <v>0.45760447999999998</v>
      </c>
      <c r="G5" s="7">
        <f>SUMIFS(Posicao!D:D,Posicao!C:C,E5,Posicao!A:A,B5)</f>
        <v>6628</v>
      </c>
      <c r="H5" s="2">
        <f t="shared" si="0"/>
        <v>3033.0024934399999</v>
      </c>
    </row>
    <row r="6" spans="1:8" x14ac:dyDescent="0.25">
      <c r="A6" s="4">
        <v>44287</v>
      </c>
      <c r="B6" s="4">
        <v>44286</v>
      </c>
      <c r="C6" s="4">
        <v>44294</v>
      </c>
      <c r="D6" t="s">
        <v>12</v>
      </c>
      <c r="E6" t="s">
        <v>48</v>
      </c>
      <c r="F6" s="2">
        <v>0.54</v>
      </c>
      <c r="G6" s="7">
        <f>SUMIFS(Posicao!D:D,Posicao!C:C,E6,Posicao!A:A,B6)</f>
        <v>43871</v>
      </c>
      <c r="H6" s="2">
        <f t="shared" si="0"/>
        <v>23690.34</v>
      </c>
    </row>
    <row r="7" spans="1:8" x14ac:dyDescent="0.25">
      <c r="A7" s="4">
        <v>44287</v>
      </c>
      <c r="B7" s="4">
        <v>44286</v>
      </c>
      <c r="C7" s="4">
        <v>44301</v>
      </c>
      <c r="D7" t="s">
        <v>12</v>
      </c>
      <c r="E7" t="s">
        <v>56</v>
      </c>
      <c r="F7" s="2">
        <v>0.59</v>
      </c>
      <c r="G7" s="7">
        <f>SUMIFS(Posicao!D:D,Posicao!C:C,E7,Posicao!A:A,B7)</f>
        <v>65344</v>
      </c>
      <c r="H7" s="2">
        <f t="shared" si="0"/>
        <v>38552.959999999999</v>
      </c>
    </row>
    <row r="8" spans="1:8" x14ac:dyDescent="0.25">
      <c r="A8" s="4">
        <v>44287</v>
      </c>
      <c r="B8" s="4">
        <v>44286</v>
      </c>
      <c r="C8" s="4">
        <v>44294</v>
      </c>
      <c r="D8" t="s">
        <v>12</v>
      </c>
      <c r="E8" t="s">
        <v>53</v>
      </c>
      <c r="F8" s="2">
        <v>0.5</v>
      </c>
      <c r="G8" s="7">
        <f>SUMIFS(Posicao!D:D,Posicao!C:C,E8,Posicao!A:A,B8)</f>
        <v>44256</v>
      </c>
      <c r="H8" s="2">
        <f t="shared" si="0"/>
        <v>22128</v>
      </c>
    </row>
    <row r="9" spans="1:8" x14ac:dyDescent="0.25">
      <c r="A9" s="4">
        <v>44287</v>
      </c>
      <c r="B9" s="4">
        <v>44286</v>
      </c>
      <c r="C9" s="4">
        <v>44294</v>
      </c>
      <c r="D9" t="s">
        <v>12</v>
      </c>
      <c r="E9" t="s">
        <v>50</v>
      </c>
      <c r="F9" s="2">
        <v>0.52</v>
      </c>
      <c r="G9" s="7">
        <f>SUMIFS(Posicao!D:D,Posicao!C:C,E9,Posicao!A:A,B9)</f>
        <v>43903</v>
      </c>
      <c r="H9" s="2">
        <f t="shared" si="0"/>
        <v>22829.56</v>
      </c>
    </row>
    <row r="10" spans="1:8" x14ac:dyDescent="0.25">
      <c r="A10" s="4">
        <v>44291</v>
      </c>
      <c r="B10" s="4">
        <v>44287</v>
      </c>
      <c r="C10" s="4">
        <v>44295</v>
      </c>
      <c r="D10" t="s">
        <v>12</v>
      </c>
      <c r="E10" t="s">
        <v>54</v>
      </c>
      <c r="F10" s="2">
        <v>0.40300000000000002</v>
      </c>
      <c r="G10" s="7">
        <f>SUMIFS(Posicao!D:D,Posicao!C:C,E10,Posicao!A:A,B10)</f>
        <v>23107</v>
      </c>
      <c r="H10" s="2">
        <f t="shared" si="0"/>
        <v>9312.121000000001</v>
      </c>
    </row>
    <row r="11" spans="1:8" x14ac:dyDescent="0.25">
      <c r="A11" s="4">
        <v>44295</v>
      </c>
      <c r="B11" s="4">
        <v>44294</v>
      </c>
      <c r="C11" s="4">
        <v>44301</v>
      </c>
      <c r="D11" t="s">
        <v>12</v>
      </c>
      <c r="E11" t="s">
        <v>49</v>
      </c>
      <c r="F11" s="2">
        <v>0.32</v>
      </c>
      <c r="G11" s="7">
        <f>SUMIFS(Posicao!D:D,Posicao!C:C,E11,Posicao!A:A,B11)</f>
        <v>7649</v>
      </c>
      <c r="H11" s="2">
        <f t="shared" si="0"/>
        <v>2447.6799999999998</v>
      </c>
    </row>
    <row r="12" spans="1:8" x14ac:dyDescent="0.25">
      <c r="A12" s="4">
        <v>44295</v>
      </c>
      <c r="B12" s="4">
        <v>44294</v>
      </c>
      <c r="C12" s="4">
        <v>44301</v>
      </c>
      <c r="D12" t="s">
        <v>12</v>
      </c>
      <c r="E12" t="s">
        <v>2670</v>
      </c>
      <c r="F12" s="2">
        <v>0.46</v>
      </c>
      <c r="G12" s="7">
        <f>SUMIFS(Posicao!D:D,Posicao!C:C,E12,Posicao!A:A,B12)</f>
        <v>4453</v>
      </c>
      <c r="H12" s="2">
        <f t="shared" si="0"/>
        <v>2048.38</v>
      </c>
    </row>
    <row r="13" spans="1:8" x14ac:dyDescent="0.25">
      <c r="A13" s="4">
        <v>44300</v>
      </c>
      <c r="B13" s="4">
        <v>44299</v>
      </c>
      <c r="C13" s="4">
        <v>44306</v>
      </c>
      <c r="D13" t="s">
        <v>12</v>
      </c>
      <c r="E13" t="s">
        <v>52</v>
      </c>
      <c r="F13" s="2">
        <v>1.01</v>
      </c>
      <c r="G13" s="7">
        <f>SUMIFS(Posicao!D:D,Posicao!C:C,E13,Posicao!A:A,B13)</f>
        <v>112373</v>
      </c>
      <c r="H13" s="2">
        <f t="shared" si="0"/>
        <v>113496.73</v>
      </c>
    </row>
    <row r="14" spans="1:8" x14ac:dyDescent="0.25">
      <c r="A14" s="4">
        <v>44302</v>
      </c>
      <c r="B14" s="4">
        <v>44301</v>
      </c>
      <c r="C14" s="4">
        <v>44309</v>
      </c>
      <c r="D14" t="s">
        <v>12</v>
      </c>
      <c r="E14" t="s">
        <v>51</v>
      </c>
      <c r="F14" s="2">
        <v>0.61</v>
      </c>
      <c r="G14" s="7">
        <f>SUMIFS(Posicao!D:D,Posicao!C:C,E14,Posicao!A:A,B14)</f>
        <v>31848</v>
      </c>
      <c r="H14" s="2">
        <f t="shared" si="0"/>
        <v>19427.28</v>
      </c>
    </row>
    <row r="15" spans="1:8" x14ac:dyDescent="0.25">
      <c r="A15" s="4">
        <v>44319</v>
      </c>
      <c r="B15" s="4">
        <v>44316</v>
      </c>
      <c r="C15" s="4">
        <v>44326</v>
      </c>
      <c r="D15" t="s">
        <v>12</v>
      </c>
      <c r="E15" t="s">
        <v>47</v>
      </c>
      <c r="F15" s="2">
        <v>0.56999999999999995</v>
      </c>
      <c r="G15" s="7">
        <f>SUMIFS(Posicao!D:D,Posicao!C:C,E15,Posicao!A:A,B15)</f>
        <v>50794</v>
      </c>
      <c r="H15" s="2">
        <f t="shared" si="0"/>
        <v>28952.579999999998</v>
      </c>
    </row>
    <row r="16" spans="1:8" x14ac:dyDescent="0.25">
      <c r="A16" s="4">
        <v>44319</v>
      </c>
      <c r="B16" s="4">
        <v>44316</v>
      </c>
      <c r="C16" s="4">
        <v>44330</v>
      </c>
      <c r="D16" t="s">
        <v>12</v>
      </c>
      <c r="E16" t="s">
        <v>56</v>
      </c>
      <c r="F16" s="2">
        <v>0.6</v>
      </c>
      <c r="G16" s="7">
        <f>SUMIFS(Posicao!D:D,Posicao!C:C,E16,Posicao!A:A,B16)</f>
        <v>132025</v>
      </c>
      <c r="H16" s="2">
        <f t="shared" si="0"/>
        <v>79215</v>
      </c>
    </row>
    <row r="17" spans="1:8" x14ac:dyDescent="0.25">
      <c r="A17" s="4">
        <v>44319</v>
      </c>
      <c r="B17" s="4">
        <v>44316</v>
      </c>
      <c r="C17" s="4">
        <v>44323</v>
      </c>
      <c r="D17" t="s">
        <v>12</v>
      </c>
      <c r="E17" t="s">
        <v>53</v>
      </c>
      <c r="F17" s="2">
        <v>0.5</v>
      </c>
      <c r="G17" s="7">
        <f>SUMIFS(Posicao!D:D,Posicao!C:C,E17,Posicao!A:A,B17)</f>
        <v>123245</v>
      </c>
      <c r="H17" s="2">
        <f t="shared" si="0"/>
        <v>61622.5</v>
      </c>
    </row>
    <row r="18" spans="1:8" x14ac:dyDescent="0.25">
      <c r="A18" s="4">
        <v>44319</v>
      </c>
      <c r="B18" s="4">
        <v>44316</v>
      </c>
      <c r="C18" s="4">
        <v>44337</v>
      </c>
      <c r="D18" t="s">
        <v>12</v>
      </c>
      <c r="E18" t="s">
        <v>2672</v>
      </c>
      <c r="F18" s="2">
        <v>0.53</v>
      </c>
      <c r="G18" s="7">
        <f>SUMIFS(Posicao!D:D,Posicao!C:C,E18,Posicao!A:A,B18)</f>
        <v>97055</v>
      </c>
      <c r="H18" s="2">
        <f t="shared" si="0"/>
        <v>51439.15</v>
      </c>
    </row>
    <row r="19" spans="1:8" x14ac:dyDescent="0.25">
      <c r="A19" s="4">
        <v>44319</v>
      </c>
      <c r="B19" s="4">
        <v>44316</v>
      </c>
      <c r="C19" s="4">
        <v>44329</v>
      </c>
      <c r="D19" t="s">
        <v>12</v>
      </c>
      <c r="E19" t="s">
        <v>2673</v>
      </c>
      <c r="F19" s="2">
        <v>0.93</v>
      </c>
      <c r="G19" s="7">
        <f>SUMIFS(Posicao!D:D,Posicao!C:C,E19,Posicao!A:A,B19)</f>
        <v>229</v>
      </c>
      <c r="H19" s="2">
        <f t="shared" si="0"/>
        <v>212.97</v>
      </c>
    </row>
    <row r="20" spans="1:8" x14ac:dyDescent="0.25">
      <c r="A20" s="4">
        <v>44319</v>
      </c>
      <c r="B20" s="4">
        <v>44316</v>
      </c>
      <c r="C20" s="4">
        <v>44330</v>
      </c>
      <c r="D20" t="s">
        <v>12</v>
      </c>
      <c r="E20" t="s">
        <v>2671</v>
      </c>
      <c r="F20" s="2">
        <v>0.4</v>
      </c>
      <c r="G20" s="7">
        <f>SUMIFS(Posicao!D:D,Posicao!C:C,E20,Posicao!A:A,B20)</f>
        <v>18705</v>
      </c>
      <c r="H20" s="2">
        <f t="shared" si="0"/>
        <v>7482</v>
      </c>
    </row>
    <row r="21" spans="1:8" x14ac:dyDescent="0.25">
      <c r="A21" s="4">
        <v>44319</v>
      </c>
      <c r="B21" s="4">
        <v>44316</v>
      </c>
      <c r="C21" s="4">
        <v>44330</v>
      </c>
      <c r="D21" t="s">
        <v>12</v>
      </c>
      <c r="E21" t="s">
        <v>55</v>
      </c>
      <c r="F21" s="2">
        <v>0.41</v>
      </c>
      <c r="G21" s="7">
        <f>SUMIFS(Posicao!D:D,Posicao!C:C,E21,Posicao!A:A,B21)</f>
        <v>28873</v>
      </c>
      <c r="H21" s="2">
        <f t="shared" si="0"/>
        <v>11837.929999999998</v>
      </c>
    </row>
    <row r="22" spans="1:8" x14ac:dyDescent="0.25">
      <c r="A22" s="4">
        <v>44319</v>
      </c>
      <c r="B22" s="4">
        <v>44316</v>
      </c>
      <c r="C22" s="4">
        <v>44323</v>
      </c>
      <c r="D22" t="s">
        <v>12</v>
      </c>
      <c r="E22" t="s">
        <v>48</v>
      </c>
      <c r="F22" s="2">
        <v>0.54</v>
      </c>
      <c r="G22" s="7">
        <f>SUMIFS(Posicao!D:D,Posicao!C:C,E22,Posicao!A:A,B22)</f>
        <v>68579</v>
      </c>
      <c r="H22" s="2">
        <f t="shared" si="0"/>
        <v>37032.660000000003</v>
      </c>
    </row>
    <row r="23" spans="1:8" x14ac:dyDescent="0.25">
      <c r="A23" s="4">
        <v>44319</v>
      </c>
      <c r="B23" s="4">
        <v>44316</v>
      </c>
      <c r="C23" s="4">
        <v>44323</v>
      </c>
      <c r="D23" t="s">
        <v>12</v>
      </c>
      <c r="E23" t="s">
        <v>50</v>
      </c>
      <c r="F23" s="2">
        <v>0.56000000000000005</v>
      </c>
      <c r="G23" s="7">
        <f>SUMIFS(Posicao!D:D,Posicao!C:C,E23,Posicao!A:A,B23)</f>
        <v>106983</v>
      </c>
      <c r="H23" s="2">
        <f t="shared" si="0"/>
        <v>59910.48</v>
      </c>
    </row>
    <row r="24" spans="1:8" x14ac:dyDescent="0.25">
      <c r="A24" s="4">
        <v>44320</v>
      </c>
      <c r="B24" s="4">
        <v>44319</v>
      </c>
      <c r="C24" s="4">
        <v>44326</v>
      </c>
      <c r="D24" t="s">
        <v>12</v>
      </c>
      <c r="E24" t="s">
        <v>54</v>
      </c>
      <c r="F24" s="2">
        <v>0.4</v>
      </c>
      <c r="G24" s="7">
        <f>SUMIFS(Posicao!D:D,Posicao!C:C,E24,Posicao!A:A,B24)</f>
        <v>83614</v>
      </c>
      <c r="H24" s="2">
        <f t="shared" si="0"/>
        <v>33445.599999999999</v>
      </c>
    </row>
    <row r="25" spans="1:8" x14ac:dyDescent="0.25">
      <c r="A25" s="4">
        <v>44326</v>
      </c>
      <c r="B25" s="4">
        <v>44323</v>
      </c>
      <c r="C25" s="4">
        <v>44330</v>
      </c>
      <c r="D25" t="s">
        <v>12</v>
      </c>
      <c r="E25" t="s">
        <v>2670</v>
      </c>
      <c r="F25" s="2">
        <v>0.46</v>
      </c>
      <c r="G25" s="7">
        <f>SUMIFS(Posicao!D:D,Posicao!C:C,E25,Posicao!A:A,B25)</f>
        <v>68557</v>
      </c>
      <c r="H25" s="2">
        <f t="shared" si="0"/>
        <v>31536.22</v>
      </c>
    </row>
    <row r="26" spans="1:8" x14ac:dyDescent="0.25">
      <c r="A26" s="4">
        <v>44326</v>
      </c>
      <c r="B26" s="4">
        <v>44323</v>
      </c>
      <c r="C26" s="4">
        <v>44330</v>
      </c>
      <c r="D26" t="s">
        <v>12</v>
      </c>
      <c r="E26" t="s">
        <v>49</v>
      </c>
      <c r="F26" s="2">
        <v>0.28000000000000003</v>
      </c>
      <c r="G26" s="7">
        <f>SUMIFS(Posicao!D:D,Posicao!C:C,E26,Posicao!A:A,B26)</f>
        <v>21668</v>
      </c>
      <c r="H26" s="2">
        <f t="shared" si="0"/>
        <v>6067.0400000000009</v>
      </c>
    </row>
    <row r="27" spans="1:8" x14ac:dyDescent="0.25">
      <c r="A27" s="4">
        <v>44329</v>
      </c>
      <c r="B27" s="4">
        <v>44328</v>
      </c>
      <c r="C27" s="4">
        <v>44335</v>
      </c>
      <c r="D27" t="s">
        <v>12</v>
      </c>
      <c r="E27" t="s">
        <v>52</v>
      </c>
      <c r="F27" s="2">
        <v>1.05</v>
      </c>
      <c r="G27" s="7">
        <f>SUMIFS(Posicao!D:D,Posicao!C:C,E27,Posicao!A:A,B27)</f>
        <v>112373</v>
      </c>
      <c r="H27" s="2">
        <f t="shared" si="0"/>
        <v>117991.65000000001</v>
      </c>
    </row>
    <row r="28" spans="1:8" x14ac:dyDescent="0.25">
      <c r="A28" s="4">
        <v>44335</v>
      </c>
      <c r="B28" s="4">
        <v>44334</v>
      </c>
      <c r="C28" s="4">
        <v>44341</v>
      </c>
      <c r="D28" t="s">
        <v>12</v>
      </c>
      <c r="E28" t="s">
        <v>51</v>
      </c>
      <c r="F28" s="2">
        <v>0.62373037200000003</v>
      </c>
      <c r="G28" s="7">
        <f>SUMIFS(Posicao!D:D,Posicao!C:C,E28,Posicao!A:A,B28)</f>
        <v>34257</v>
      </c>
      <c r="H28" s="2">
        <f t="shared" si="0"/>
        <v>21367.131353604</v>
      </c>
    </row>
    <row r="29" spans="1:8" x14ac:dyDescent="0.25">
      <c r="A29" s="4">
        <v>44348</v>
      </c>
      <c r="B29" s="4">
        <v>44347</v>
      </c>
      <c r="C29" s="4">
        <v>44356</v>
      </c>
      <c r="D29" t="s">
        <v>12</v>
      </c>
      <c r="E29" t="s">
        <v>47</v>
      </c>
      <c r="F29" s="2">
        <v>0.56999999999999995</v>
      </c>
      <c r="G29" s="7">
        <f>SUMIFS(Posicao!D:D,Posicao!C:C,E29,Posicao!A:A,B29)</f>
        <v>51825</v>
      </c>
      <c r="H29" s="2">
        <f t="shared" si="0"/>
        <v>29540.249999999996</v>
      </c>
    </row>
    <row r="30" spans="1:8" x14ac:dyDescent="0.25">
      <c r="A30" s="4">
        <v>44348</v>
      </c>
      <c r="B30" s="4">
        <v>44347</v>
      </c>
      <c r="C30" s="4">
        <v>44362</v>
      </c>
      <c r="D30" t="s">
        <v>12</v>
      </c>
      <c r="E30" t="s">
        <v>55</v>
      </c>
      <c r="F30" s="2">
        <v>0.41</v>
      </c>
      <c r="G30" s="7">
        <f>SUMIFS(Posicao!D:D,Posicao!C:C,E30,Posicao!A:A,B30)</f>
        <v>30794</v>
      </c>
      <c r="H30" s="2">
        <f t="shared" si="0"/>
        <v>12625.539999999999</v>
      </c>
    </row>
    <row r="31" spans="1:8" x14ac:dyDescent="0.25">
      <c r="A31" s="4">
        <v>44348</v>
      </c>
      <c r="B31" s="4">
        <v>44347</v>
      </c>
      <c r="C31" s="4">
        <v>44355</v>
      </c>
      <c r="D31" t="s">
        <v>12</v>
      </c>
      <c r="E31" t="s">
        <v>48</v>
      </c>
      <c r="F31" s="2">
        <v>0.54</v>
      </c>
      <c r="G31" s="7">
        <f>SUMIFS(Posicao!D:D,Posicao!C:C,E31,Posicao!A:A,B31)</f>
        <v>83098</v>
      </c>
      <c r="H31" s="2">
        <f t="shared" si="0"/>
        <v>44872.920000000006</v>
      </c>
    </row>
    <row r="32" spans="1:8" x14ac:dyDescent="0.25">
      <c r="A32" s="4">
        <v>44348</v>
      </c>
      <c r="B32" s="4">
        <v>44347</v>
      </c>
      <c r="C32" s="4">
        <v>44362</v>
      </c>
      <c r="D32" t="s">
        <v>12</v>
      </c>
      <c r="E32" t="s">
        <v>56</v>
      </c>
      <c r="F32" s="2">
        <v>0.61</v>
      </c>
      <c r="G32" s="7">
        <f>SUMIFS(Posicao!D:D,Posicao!C:C,E32,Posicao!A:A,B32)</f>
        <v>132323</v>
      </c>
      <c r="H32" s="2">
        <f t="shared" si="0"/>
        <v>80717.03</v>
      </c>
    </row>
    <row r="33" spans="1:8" x14ac:dyDescent="0.25">
      <c r="A33" s="4">
        <v>44348</v>
      </c>
      <c r="B33" s="4">
        <v>44347</v>
      </c>
      <c r="C33" s="4">
        <v>44355</v>
      </c>
      <c r="D33" t="s">
        <v>12</v>
      </c>
      <c r="E33" t="s">
        <v>50</v>
      </c>
      <c r="F33" s="2">
        <v>0.56000000000000005</v>
      </c>
      <c r="G33" s="7">
        <f>SUMIFS(Posicao!D:D,Posicao!C:C,E33,Posicao!A:A,B33)</f>
        <v>138700</v>
      </c>
      <c r="H33" s="2">
        <f t="shared" si="0"/>
        <v>77672.000000000015</v>
      </c>
    </row>
    <row r="34" spans="1:8" x14ac:dyDescent="0.25">
      <c r="A34" s="4">
        <v>44348</v>
      </c>
      <c r="B34" s="4">
        <v>44347</v>
      </c>
      <c r="C34" s="4">
        <v>44355</v>
      </c>
      <c r="D34" t="s">
        <v>12</v>
      </c>
      <c r="E34" t="s">
        <v>53</v>
      </c>
      <c r="F34" s="2">
        <v>0.54</v>
      </c>
      <c r="G34" s="7">
        <f>SUMIFS(Posicao!D:D,Posicao!C:C,E34,Posicao!A:A,B34)</f>
        <v>159847</v>
      </c>
      <c r="H34" s="2">
        <f t="shared" si="0"/>
        <v>86317.38</v>
      </c>
    </row>
    <row r="35" spans="1:8" x14ac:dyDescent="0.25">
      <c r="A35" s="4">
        <v>44348</v>
      </c>
      <c r="B35" s="4">
        <v>44347</v>
      </c>
      <c r="C35" s="4">
        <v>44369</v>
      </c>
      <c r="D35" t="s">
        <v>12</v>
      </c>
      <c r="E35" t="s">
        <v>2672</v>
      </c>
      <c r="F35" s="2">
        <v>0.53</v>
      </c>
      <c r="G35" s="7">
        <f>SUMIFS(Posicao!D:D,Posicao!C:C,E35,Posicao!A:A,B35)</f>
        <v>125878</v>
      </c>
      <c r="H35" s="2">
        <f t="shared" si="0"/>
        <v>66715.34</v>
      </c>
    </row>
    <row r="36" spans="1:8" x14ac:dyDescent="0.25">
      <c r="A36" s="4">
        <v>44348</v>
      </c>
      <c r="B36" s="4">
        <v>44347</v>
      </c>
      <c r="C36" s="4">
        <v>44361</v>
      </c>
      <c r="D36" t="s">
        <v>12</v>
      </c>
      <c r="E36" t="s">
        <v>2671</v>
      </c>
      <c r="F36" s="2">
        <v>0.35</v>
      </c>
      <c r="G36" s="7">
        <f>SUMIFS(Posicao!D:D,Posicao!C:C,E36,Posicao!A:A,B36)</f>
        <v>55971</v>
      </c>
      <c r="H36" s="2">
        <f t="shared" si="0"/>
        <v>19589.849999999999</v>
      </c>
    </row>
    <row r="37" spans="1:8" x14ac:dyDescent="0.25">
      <c r="A37" s="4">
        <v>44348</v>
      </c>
      <c r="B37" s="4">
        <v>44347</v>
      </c>
      <c r="C37" s="4">
        <v>44361</v>
      </c>
      <c r="D37" t="s">
        <v>12</v>
      </c>
      <c r="E37" t="s">
        <v>2673</v>
      </c>
      <c r="F37" s="2">
        <v>1</v>
      </c>
      <c r="G37" s="7">
        <f>SUMIFS(Posicao!D:D,Posicao!C:C,E37,Posicao!A:A,B37)</f>
        <v>229</v>
      </c>
      <c r="H37" s="2">
        <f t="shared" si="0"/>
        <v>229</v>
      </c>
    </row>
    <row r="38" spans="1:8" x14ac:dyDescent="0.25">
      <c r="A38" s="4">
        <v>44348</v>
      </c>
      <c r="B38" s="4">
        <v>44347</v>
      </c>
      <c r="C38" s="4">
        <v>44361</v>
      </c>
      <c r="D38" t="s">
        <v>12</v>
      </c>
      <c r="E38" t="s">
        <v>2675</v>
      </c>
      <c r="F38" s="2">
        <v>0.2</v>
      </c>
      <c r="G38" s="7">
        <f>SUMIFS(Posicao!D:D,Posicao!C:C,E38,Posicao!A:A,B38)</f>
        <v>275</v>
      </c>
      <c r="H38" s="2">
        <f t="shared" si="0"/>
        <v>55</v>
      </c>
    </row>
    <row r="39" spans="1:8" x14ac:dyDescent="0.25">
      <c r="A39" s="4">
        <v>44348</v>
      </c>
      <c r="B39" s="4">
        <v>44347</v>
      </c>
      <c r="C39" s="4">
        <v>44361</v>
      </c>
      <c r="D39" t="s">
        <v>12</v>
      </c>
      <c r="E39" t="s">
        <v>2677</v>
      </c>
      <c r="F39" s="2">
        <v>0.2</v>
      </c>
      <c r="G39" s="7">
        <f>SUMIFS(Posicao!D:D,Posicao!C:C,E39,Posicao!A:A,B39)</f>
        <v>122</v>
      </c>
      <c r="H39" s="2">
        <f t="shared" si="0"/>
        <v>24.400000000000002</v>
      </c>
    </row>
    <row r="40" spans="1:8" x14ac:dyDescent="0.25">
      <c r="A40" s="4">
        <v>44349</v>
      </c>
      <c r="B40" s="4">
        <v>44348</v>
      </c>
      <c r="C40" s="4">
        <v>44356</v>
      </c>
      <c r="D40" t="s">
        <v>12</v>
      </c>
      <c r="E40" t="s">
        <v>54</v>
      </c>
      <c r="F40" s="2">
        <v>0.38</v>
      </c>
      <c r="G40" s="7">
        <f>SUMIFS(Posicao!D:D,Posicao!C:C,E40,Posicao!A:A,B40)</f>
        <v>85534</v>
      </c>
      <c r="H40" s="2">
        <f t="shared" si="0"/>
        <v>32502.920000000002</v>
      </c>
    </row>
    <row r="41" spans="1:8" x14ac:dyDescent="0.25">
      <c r="A41" s="4">
        <v>44356</v>
      </c>
      <c r="B41" s="4">
        <v>44355</v>
      </c>
      <c r="C41" s="4">
        <v>44362</v>
      </c>
      <c r="D41" t="s">
        <v>12</v>
      </c>
      <c r="E41" t="s">
        <v>49</v>
      </c>
      <c r="F41" s="2">
        <v>0.15854342900000001</v>
      </c>
      <c r="G41" s="7">
        <f>SUMIFS(Posicao!D:D,Posicao!C:C,E41,Posicao!A:A,B41)</f>
        <v>30410</v>
      </c>
      <c r="H41" s="2">
        <f t="shared" si="0"/>
        <v>4821.3056758900002</v>
      </c>
    </row>
    <row r="42" spans="1:8" x14ac:dyDescent="0.25">
      <c r="A42" s="4">
        <v>44356</v>
      </c>
      <c r="B42" s="4">
        <v>44355</v>
      </c>
      <c r="C42" s="4">
        <v>44362</v>
      </c>
      <c r="D42" t="s">
        <v>12</v>
      </c>
      <c r="E42" t="s">
        <v>2670</v>
      </c>
      <c r="F42" s="2">
        <v>0.46</v>
      </c>
      <c r="G42" s="7">
        <f>SUMIFS(Posicao!D:D,Posicao!C:C,E42,Posicao!A:A,B42)</f>
        <v>72289</v>
      </c>
      <c r="H42" s="2">
        <f t="shared" si="0"/>
        <v>33252.94</v>
      </c>
    </row>
    <row r="43" spans="1:8" x14ac:dyDescent="0.25">
      <c r="A43" s="4">
        <v>44356</v>
      </c>
      <c r="B43" s="4">
        <v>44355</v>
      </c>
      <c r="C43" s="4">
        <v>44362</v>
      </c>
      <c r="D43" t="s">
        <v>12</v>
      </c>
      <c r="E43" t="s">
        <v>2678</v>
      </c>
      <c r="F43" s="2">
        <v>5.4427873000000002E-2</v>
      </c>
      <c r="G43" s="7">
        <f>SUMIFS(Posicao!D:D,Posicao!C:C,E43,Posicao!A:A,B43)</f>
        <v>50607</v>
      </c>
      <c r="H43" s="2">
        <f t="shared" si="0"/>
        <v>2754.4313689109999</v>
      </c>
    </row>
    <row r="44" spans="1:8" x14ac:dyDescent="0.25">
      <c r="A44" s="4">
        <v>44357</v>
      </c>
      <c r="B44" s="4">
        <v>44356</v>
      </c>
      <c r="C44" s="4">
        <v>44363</v>
      </c>
      <c r="D44" t="s">
        <v>12</v>
      </c>
      <c r="E44" t="s">
        <v>2680</v>
      </c>
      <c r="F44" s="2">
        <v>1</v>
      </c>
      <c r="G44" s="7">
        <f>SUMIFS(Posicao!D:D,Posicao!C:C,E44,Posicao!A:A,B44)</f>
        <v>17997</v>
      </c>
      <c r="H44" s="2">
        <f t="shared" si="0"/>
        <v>17997</v>
      </c>
    </row>
    <row r="45" spans="1:8" x14ac:dyDescent="0.25">
      <c r="A45" s="4">
        <v>44361</v>
      </c>
      <c r="B45" s="4">
        <v>44358</v>
      </c>
      <c r="C45" s="4">
        <v>44365</v>
      </c>
      <c r="D45" t="s">
        <v>12</v>
      </c>
      <c r="E45" t="s">
        <v>52</v>
      </c>
      <c r="F45" s="2">
        <v>1</v>
      </c>
      <c r="G45" s="7">
        <f>SUMIFS(Posicao!D:D,Posicao!C:C,E45,Posicao!A:A,B45)</f>
        <v>112373</v>
      </c>
      <c r="H45" s="2">
        <f t="shared" si="0"/>
        <v>112373</v>
      </c>
    </row>
    <row r="46" spans="1:8" x14ac:dyDescent="0.25">
      <c r="A46" s="4">
        <v>44368</v>
      </c>
      <c r="B46" s="4">
        <v>44365</v>
      </c>
      <c r="C46" s="4">
        <v>44372</v>
      </c>
      <c r="D46" t="s">
        <v>12</v>
      </c>
      <c r="E46" t="s">
        <v>51</v>
      </c>
      <c r="F46" s="2">
        <v>0.64</v>
      </c>
      <c r="G46" s="7">
        <f>SUMIFS(Posicao!D:D,Posicao!C:C,E46,Posicao!A:A,B46)</f>
        <v>34257</v>
      </c>
      <c r="H46" s="2">
        <f t="shared" si="0"/>
        <v>21924.48</v>
      </c>
    </row>
    <row r="47" spans="1:8" x14ac:dyDescent="0.25">
      <c r="A47" s="4">
        <v>44378</v>
      </c>
      <c r="B47" s="4">
        <v>44377</v>
      </c>
      <c r="C47" s="4">
        <v>44385</v>
      </c>
      <c r="D47" t="s">
        <v>12</v>
      </c>
      <c r="E47" t="s">
        <v>47</v>
      </c>
      <c r="F47" s="2">
        <v>0.56999999999999995</v>
      </c>
      <c r="G47" s="7">
        <f>SUMIFS(Posicao!D:D,Posicao!C:C,E47,Posicao!A:A,B47)</f>
        <v>51825</v>
      </c>
      <c r="H47" s="2">
        <f t="shared" si="0"/>
        <v>29540.249999999996</v>
      </c>
    </row>
    <row r="48" spans="1:8" x14ac:dyDescent="0.25">
      <c r="A48" s="4">
        <v>44378</v>
      </c>
      <c r="B48" s="4">
        <v>44377</v>
      </c>
      <c r="C48" s="4">
        <v>44391</v>
      </c>
      <c r="D48" t="s">
        <v>12</v>
      </c>
      <c r="E48" t="s">
        <v>55</v>
      </c>
      <c r="F48" s="2">
        <v>0.43545528</v>
      </c>
      <c r="G48" s="7">
        <f>SUMIFS(Posicao!D:D,Posicao!C:C,E48,Posicao!A:A,B48)</f>
        <v>30794</v>
      </c>
      <c r="H48" s="2">
        <f t="shared" si="0"/>
        <v>13409.40989232</v>
      </c>
    </row>
    <row r="49" spans="1:8" x14ac:dyDescent="0.25">
      <c r="A49" s="4">
        <v>44378</v>
      </c>
      <c r="B49" s="4">
        <v>44377</v>
      </c>
      <c r="C49" s="4">
        <v>44391</v>
      </c>
      <c r="D49" t="s">
        <v>12</v>
      </c>
      <c r="E49" t="s">
        <v>56</v>
      </c>
      <c r="F49" s="2">
        <v>0.61</v>
      </c>
      <c r="G49" s="7">
        <f>SUMIFS(Posicao!D:D,Posicao!C:C,E49,Posicao!A:A,B49)</f>
        <v>132323</v>
      </c>
      <c r="H49" s="2">
        <f t="shared" si="0"/>
        <v>80717.03</v>
      </c>
    </row>
    <row r="50" spans="1:8" x14ac:dyDescent="0.25">
      <c r="A50" s="4">
        <v>44378</v>
      </c>
      <c r="B50" s="4">
        <v>44377</v>
      </c>
      <c r="C50" s="4">
        <v>44384</v>
      </c>
      <c r="D50" t="s">
        <v>12</v>
      </c>
      <c r="E50" t="s">
        <v>50</v>
      </c>
      <c r="F50" s="2">
        <v>0.57999999999999996</v>
      </c>
      <c r="G50" s="7">
        <f>SUMIFS(Posicao!D:D,Posicao!C:C,E50,Posicao!A:A,B50)</f>
        <v>138700</v>
      </c>
      <c r="H50" s="2">
        <f t="shared" si="0"/>
        <v>80446</v>
      </c>
    </row>
    <row r="51" spans="1:8" x14ac:dyDescent="0.25">
      <c r="A51" s="4">
        <v>44378</v>
      </c>
      <c r="B51" s="4">
        <v>44377</v>
      </c>
      <c r="C51" s="4">
        <v>44384</v>
      </c>
      <c r="D51" t="s">
        <v>12</v>
      </c>
      <c r="E51" t="s">
        <v>53</v>
      </c>
      <c r="F51" s="2">
        <v>0.56000000000000005</v>
      </c>
      <c r="G51" s="7">
        <f>SUMIFS(Posicao!D:D,Posicao!C:C,E51,Posicao!A:A,B51)</f>
        <v>159847</v>
      </c>
      <c r="H51" s="2">
        <f t="shared" si="0"/>
        <v>89514.32</v>
      </c>
    </row>
    <row r="52" spans="1:8" x14ac:dyDescent="0.25">
      <c r="A52" s="4">
        <v>44378</v>
      </c>
      <c r="B52" s="4">
        <v>44377</v>
      </c>
      <c r="C52" s="4">
        <v>44384</v>
      </c>
      <c r="D52" t="s">
        <v>12</v>
      </c>
      <c r="E52" t="s">
        <v>48</v>
      </c>
      <c r="F52" s="2">
        <v>0.54</v>
      </c>
      <c r="G52" s="7">
        <f>SUMIFS(Posicao!D:D,Posicao!C:C,E52,Posicao!A:A,B52)</f>
        <v>117439</v>
      </c>
      <c r="H52" s="2">
        <f t="shared" si="0"/>
        <v>63417.060000000005</v>
      </c>
    </row>
    <row r="53" spans="1:8" x14ac:dyDescent="0.25">
      <c r="A53" s="4">
        <v>44378</v>
      </c>
      <c r="B53" s="4">
        <v>44377</v>
      </c>
      <c r="C53" s="4">
        <v>44390</v>
      </c>
      <c r="D53" t="s">
        <v>12</v>
      </c>
      <c r="E53" t="s">
        <v>2673</v>
      </c>
      <c r="F53" s="2">
        <v>0.95</v>
      </c>
      <c r="G53" s="7">
        <f>SUMIFS(Posicao!D:D,Posicao!C:C,E53,Posicao!A:A,B53)</f>
        <v>626</v>
      </c>
      <c r="H53" s="2">
        <f t="shared" si="0"/>
        <v>594.69999999999993</v>
      </c>
    </row>
    <row r="54" spans="1:8" x14ac:dyDescent="0.25">
      <c r="A54" s="4">
        <v>44378</v>
      </c>
      <c r="B54" s="4">
        <v>44377</v>
      </c>
      <c r="C54" s="4">
        <v>44392</v>
      </c>
      <c r="D54" t="s">
        <v>12</v>
      </c>
      <c r="E54" t="s">
        <v>2671</v>
      </c>
      <c r="F54" s="2">
        <v>0.5</v>
      </c>
      <c r="G54" s="7">
        <f>SUMIFS(Posicao!D:D,Posicao!C:C,E54,Posicao!A:A,B54)</f>
        <v>55971</v>
      </c>
      <c r="H54" s="2">
        <f t="shared" si="0"/>
        <v>27985.5</v>
      </c>
    </row>
    <row r="55" spans="1:8" x14ac:dyDescent="0.25">
      <c r="A55" s="4">
        <v>44378</v>
      </c>
      <c r="B55" s="4">
        <v>44377</v>
      </c>
      <c r="C55" s="4">
        <v>44398</v>
      </c>
      <c r="D55" t="s">
        <v>12</v>
      </c>
      <c r="E55" t="s">
        <v>2672</v>
      </c>
      <c r="F55" s="2">
        <v>0.53</v>
      </c>
      <c r="G55" s="7">
        <f>SUMIFS(Posicao!D:D,Posicao!C:C,E55,Posicao!A:A,B55)</f>
        <v>125878</v>
      </c>
      <c r="H55" s="2">
        <f t="shared" si="0"/>
        <v>66715.34</v>
      </c>
    </row>
    <row r="56" spans="1:8" x14ac:dyDescent="0.25">
      <c r="A56" s="4">
        <v>44379</v>
      </c>
      <c r="B56" s="4">
        <v>44378</v>
      </c>
      <c r="C56" s="4">
        <v>44385</v>
      </c>
      <c r="D56" t="s">
        <v>12</v>
      </c>
      <c r="E56" t="s">
        <v>54</v>
      </c>
      <c r="F56" s="2">
        <v>0.38</v>
      </c>
      <c r="G56" s="7">
        <f>SUMIFS(Posicao!D:D,Posicao!C:C,E56,Posicao!A:A,B56)</f>
        <v>85534</v>
      </c>
      <c r="H56" s="2">
        <f t="shared" si="0"/>
        <v>32502.920000000002</v>
      </c>
    </row>
    <row r="57" spans="1:8" x14ac:dyDescent="0.25">
      <c r="A57" s="4">
        <v>44385</v>
      </c>
      <c r="B57" s="4">
        <v>44384</v>
      </c>
      <c r="C57" s="4">
        <v>44392</v>
      </c>
      <c r="D57" t="s">
        <v>12</v>
      </c>
      <c r="E57" t="s">
        <v>2682</v>
      </c>
      <c r="F57" s="2">
        <v>0.66140130500000005</v>
      </c>
      <c r="G57" s="7">
        <f>SUMIFS(Posicao!D:D,Posicao!C:C,E57,Posicao!A:A,B57)</f>
        <v>77623</v>
      </c>
      <c r="H57" s="2">
        <f t="shared" si="0"/>
        <v>51339.953498015006</v>
      </c>
    </row>
    <row r="58" spans="1:8" x14ac:dyDescent="0.25">
      <c r="A58" s="4">
        <v>44385</v>
      </c>
      <c r="B58" s="4">
        <v>44384</v>
      </c>
      <c r="C58" s="4">
        <v>44392</v>
      </c>
      <c r="D58" t="s">
        <v>12</v>
      </c>
      <c r="E58" t="s">
        <v>2670</v>
      </c>
      <c r="F58" s="2">
        <v>0.46</v>
      </c>
      <c r="G58" s="7">
        <f>SUMIFS(Posicao!D:D,Posicao!C:C,E58,Posicao!A:A,B58)</f>
        <v>72289</v>
      </c>
      <c r="H58" s="2">
        <f t="shared" si="0"/>
        <v>33252.94</v>
      </c>
    </row>
    <row r="59" spans="1:8" x14ac:dyDescent="0.25">
      <c r="A59" s="4">
        <v>44389</v>
      </c>
      <c r="B59" s="4">
        <v>44385</v>
      </c>
      <c r="C59" s="4">
        <v>44393</v>
      </c>
      <c r="D59" t="s">
        <v>12</v>
      </c>
      <c r="E59" t="s">
        <v>2680</v>
      </c>
      <c r="F59" s="2">
        <v>1</v>
      </c>
      <c r="G59" s="7">
        <f>SUMIFS(Posicao!D:D,Posicao!C:C,E59,Posicao!A:A,B59)</f>
        <v>17997</v>
      </c>
      <c r="H59" s="2">
        <f t="shared" si="0"/>
        <v>17997</v>
      </c>
    </row>
    <row r="60" spans="1:8" x14ac:dyDescent="0.25">
      <c r="A60" s="4">
        <v>44389</v>
      </c>
      <c r="B60" s="4">
        <v>44385</v>
      </c>
      <c r="C60" s="4">
        <v>44393</v>
      </c>
      <c r="D60" t="s">
        <v>12</v>
      </c>
      <c r="E60" t="s">
        <v>2683</v>
      </c>
      <c r="F60" s="2">
        <v>5.5250143600000003E-2</v>
      </c>
      <c r="G60" s="7">
        <f>SUMIFS(Posicao!D:D,Posicao!C:C,E60,Posicao!A:A,B60)</f>
        <v>96554</v>
      </c>
      <c r="H60" s="2">
        <f t="shared" si="0"/>
        <v>5334.6223651544005</v>
      </c>
    </row>
    <row r="61" spans="1:8" x14ac:dyDescent="0.25">
      <c r="A61" s="4">
        <v>44391</v>
      </c>
      <c r="B61" s="4">
        <v>44390</v>
      </c>
      <c r="C61" s="4">
        <v>44397</v>
      </c>
      <c r="D61" t="s">
        <v>12</v>
      </c>
      <c r="E61" t="s">
        <v>52</v>
      </c>
      <c r="F61" s="2">
        <v>1</v>
      </c>
      <c r="G61" s="7">
        <f>SUMIFS(Posicao!D:D,Posicao!C:C,E61,Posicao!A:A,B61)</f>
        <v>112373</v>
      </c>
      <c r="H61" s="2">
        <f t="shared" si="0"/>
        <v>112373</v>
      </c>
    </row>
    <row r="62" spans="1:8" x14ac:dyDescent="0.25">
      <c r="A62" s="4">
        <v>44391</v>
      </c>
      <c r="B62" s="4">
        <v>44390</v>
      </c>
      <c r="C62" s="4">
        <v>44397</v>
      </c>
      <c r="D62" t="s">
        <v>12</v>
      </c>
      <c r="E62" t="s">
        <v>2679</v>
      </c>
      <c r="F62" s="2">
        <v>0.25250747099999998</v>
      </c>
      <c r="G62" s="7">
        <f>SUMIFS(Posicao!D:D,Posicao!C:C,E62,Posicao!A:A,B62)</f>
        <v>38571</v>
      </c>
      <c r="H62" s="2">
        <f t="shared" si="0"/>
        <v>9739.4656639409986</v>
      </c>
    </row>
    <row r="63" spans="1:8" x14ac:dyDescent="0.25">
      <c r="A63" s="4">
        <v>44391</v>
      </c>
      <c r="B63" s="4">
        <v>44390</v>
      </c>
      <c r="C63" s="4">
        <v>44397</v>
      </c>
      <c r="D63" t="s">
        <v>12</v>
      </c>
      <c r="E63" t="s">
        <v>2681</v>
      </c>
      <c r="F63" s="2">
        <v>0.15140425599999999</v>
      </c>
      <c r="G63" s="7">
        <f>SUMIFS(Posicao!D:D,Posicao!C:C,E63,Posicao!A:A,B63)</f>
        <v>36095</v>
      </c>
      <c r="H63" s="2">
        <f t="shared" si="0"/>
        <v>5464.9366203199997</v>
      </c>
    </row>
    <row r="64" spans="1:8" x14ac:dyDescent="0.25">
      <c r="A64" s="4">
        <v>44396</v>
      </c>
      <c r="B64" s="4">
        <v>44393</v>
      </c>
      <c r="C64" s="4">
        <v>44400</v>
      </c>
      <c r="D64" t="s">
        <v>12</v>
      </c>
      <c r="E64" t="s">
        <v>51</v>
      </c>
      <c r="F64" s="2">
        <v>0.69655025299999995</v>
      </c>
      <c r="G64" s="7">
        <f>SUMIFS(Posicao!D:D,Posicao!C:C,E64,Posicao!A:A,B64)</f>
        <v>34257</v>
      </c>
      <c r="H64" s="2">
        <f t="shared" si="0"/>
        <v>23861.722017020998</v>
      </c>
    </row>
    <row r="65" spans="1:8" x14ac:dyDescent="0.25">
      <c r="A65" s="4">
        <v>44410</v>
      </c>
      <c r="B65" s="4">
        <v>44407</v>
      </c>
      <c r="C65" s="4">
        <v>44417</v>
      </c>
      <c r="D65" t="s">
        <v>12</v>
      </c>
      <c r="E65" t="s">
        <v>47</v>
      </c>
      <c r="F65" s="2">
        <v>0.61</v>
      </c>
      <c r="G65" s="7">
        <f>SUMIFS(Posicao!D:D,Posicao!C:C,E65,Posicao!A:A,B65)</f>
        <v>64233</v>
      </c>
      <c r="H65" s="2">
        <f t="shared" si="0"/>
        <v>39182.129999999997</v>
      </c>
    </row>
    <row r="66" spans="1:8" x14ac:dyDescent="0.25">
      <c r="A66" s="4">
        <v>44410</v>
      </c>
      <c r="B66" s="4">
        <v>44407</v>
      </c>
      <c r="C66" s="4">
        <v>44421</v>
      </c>
      <c r="D66" t="s">
        <v>12</v>
      </c>
      <c r="E66" t="s">
        <v>55</v>
      </c>
      <c r="F66" s="2">
        <v>0.45</v>
      </c>
      <c r="G66" s="7">
        <f>SUMIFS(Posicao!D:D,Posicao!C:C,E66,Posicao!A:A,B66)</f>
        <v>30794</v>
      </c>
      <c r="H66" s="2">
        <f t="shared" si="0"/>
        <v>13857.300000000001</v>
      </c>
    </row>
    <row r="67" spans="1:8" x14ac:dyDescent="0.25">
      <c r="A67" s="4">
        <v>44410</v>
      </c>
      <c r="B67" s="4">
        <v>44407</v>
      </c>
      <c r="C67" s="4">
        <v>44421</v>
      </c>
      <c r="D67" t="s">
        <v>12</v>
      </c>
      <c r="E67" t="s">
        <v>56</v>
      </c>
      <c r="F67" s="2">
        <v>0.62</v>
      </c>
      <c r="G67" s="7">
        <f>SUMIFS(Posicao!D:D,Posicao!C:C,E67,Posicao!A:A,B67)</f>
        <v>132323</v>
      </c>
      <c r="H67" s="2">
        <f t="shared" si="0"/>
        <v>82040.259999999995</v>
      </c>
    </row>
    <row r="68" spans="1:8" x14ac:dyDescent="0.25">
      <c r="A68" s="4">
        <v>44410</v>
      </c>
      <c r="B68" s="4">
        <v>44407</v>
      </c>
      <c r="C68" s="4">
        <v>44414</v>
      </c>
      <c r="D68" t="s">
        <v>12</v>
      </c>
      <c r="E68" t="s">
        <v>48</v>
      </c>
      <c r="F68" s="2">
        <v>0.56999999999999995</v>
      </c>
      <c r="G68" s="7">
        <f>SUMIFS(Posicao!D:D,Posicao!C:C,E68,Posicao!A:A,B68)</f>
        <v>117439</v>
      </c>
      <c r="H68" s="2">
        <f t="shared" ref="H68:H131" si="1">F68*G68</f>
        <v>66940.23</v>
      </c>
    </row>
    <row r="69" spans="1:8" x14ac:dyDescent="0.25">
      <c r="A69" s="4">
        <v>44410</v>
      </c>
      <c r="B69" s="4">
        <v>44407</v>
      </c>
      <c r="C69" s="4">
        <v>44414</v>
      </c>
      <c r="D69" t="s">
        <v>12</v>
      </c>
      <c r="E69" t="s">
        <v>50</v>
      </c>
      <c r="F69" s="2">
        <v>0.62201880099999995</v>
      </c>
      <c r="G69" s="7">
        <f>SUMIFS(Posicao!D:D,Posicao!C:C,E69,Posicao!A:A,B69)</f>
        <v>138700</v>
      </c>
      <c r="H69" s="2">
        <f t="shared" si="1"/>
        <v>86274.007698699992</v>
      </c>
    </row>
    <row r="70" spans="1:8" x14ac:dyDescent="0.25">
      <c r="A70" s="4">
        <v>44410</v>
      </c>
      <c r="B70" s="4">
        <v>44407</v>
      </c>
      <c r="C70" s="4">
        <v>44414</v>
      </c>
      <c r="D70" t="s">
        <v>12</v>
      </c>
      <c r="E70" t="s">
        <v>53</v>
      </c>
      <c r="F70" s="2">
        <v>0.59</v>
      </c>
      <c r="G70" s="7">
        <f>SUMIFS(Posicao!D:D,Posicao!C:C,E70,Posicao!A:A,B70)</f>
        <v>157621</v>
      </c>
      <c r="H70" s="2">
        <f t="shared" si="1"/>
        <v>92996.39</v>
      </c>
    </row>
    <row r="71" spans="1:8" x14ac:dyDescent="0.25">
      <c r="A71" s="4">
        <v>44410</v>
      </c>
      <c r="B71" s="4">
        <v>44407</v>
      </c>
      <c r="C71" s="4">
        <v>44420</v>
      </c>
      <c r="D71" t="s">
        <v>12</v>
      </c>
      <c r="E71" t="s">
        <v>2673</v>
      </c>
      <c r="F71" s="2">
        <v>1</v>
      </c>
      <c r="G71" s="7">
        <f>SUMIFS(Posicao!D:D,Posicao!C:C,E71,Posicao!A:A,B71)</f>
        <v>626</v>
      </c>
      <c r="H71" s="2">
        <f t="shared" si="1"/>
        <v>626</v>
      </c>
    </row>
    <row r="72" spans="1:8" x14ac:dyDescent="0.25">
      <c r="A72" s="4">
        <v>44410</v>
      </c>
      <c r="B72" s="4">
        <v>44407</v>
      </c>
      <c r="C72" s="4">
        <v>44428</v>
      </c>
      <c r="D72" t="s">
        <v>12</v>
      </c>
      <c r="E72" t="s">
        <v>2672</v>
      </c>
      <c r="F72" s="2">
        <v>0.53</v>
      </c>
      <c r="G72" s="7">
        <f>SUMIFS(Posicao!D:D,Posicao!C:C,E72,Posicao!A:A,B72)</f>
        <v>125878</v>
      </c>
      <c r="H72" s="2">
        <f t="shared" si="1"/>
        <v>66715.34</v>
      </c>
    </row>
    <row r="73" spans="1:8" x14ac:dyDescent="0.25">
      <c r="A73" s="4">
        <v>44410</v>
      </c>
      <c r="B73" s="4">
        <v>44407</v>
      </c>
      <c r="C73" s="4">
        <v>44420</v>
      </c>
      <c r="D73" t="s">
        <v>12</v>
      </c>
      <c r="E73" t="s">
        <v>2685</v>
      </c>
      <c r="F73" s="2">
        <v>1.1000000000000001</v>
      </c>
      <c r="G73" s="7">
        <f>SUMIFS(Posicao!D:D,Posicao!C:C,E73,Posicao!A:A,B73)</f>
        <v>64000</v>
      </c>
      <c r="H73" s="2">
        <f t="shared" si="1"/>
        <v>70400</v>
      </c>
    </row>
    <row r="74" spans="1:8" x14ac:dyDescent="0.25">
      <c r="A74" s="4">
        <v>44410</v>
      </c>
      <c r="B74" s="4">
        <v>44407</v>
      </c>
      <c r="C74" s="4">
        <v>44421</v>
      </c>
      <c r="D74" t="s">
        <v>12</v>
      </c>
      <c r="E74" t="s">
        <v>2671</v>
      </c>
      <c r="F74" s="2">
        <v>0.65</v>
      </c>
      <c r="G74" s="7">
        <f>SUMIFS(Posicao!D:D,Posicao!C:C,E74,Posicao!A:A,B74)</f>
        <v>55971</v>
      </c>
      <c r="H74" s="2">
        <f t="shared" si="1"/>
        <v>36381.15</v>
      </c>
    </row>
    <row r="75" spans="1:8" x14ac:dyDescent="0.25">
      <c r="A75" s="4">
        <v>44411</v>
      </c>
      <c r="B75" s="4">
        <v>44410</v>
      </c>
      <c r="C75" s="4">
        <v>44417</v>
      </c>
      <c r="D75" t="s">
        <v>12</v>
      </c>
      <c r="E75" t="s">
        <v>54</v>
      </c>
      <c r="F75" s="2">
        <v>0.38</v>
      </c>
      <c r="G75" s="7">
        <f>SUMIFS(Posicao!D:D,Posicao!C:C,E75,Posicao!A:A,B75)</f>
        <v>85534</v>
      </c>
      <c r="H75" s="2">
        <f t="shared" si="1"/>
        <v>32502.920000000002</v>
      </c>
    </row>
    <row r="76" spans="1:8" x14ac:dyDescent="0.25">
      <c r="A76" s="4">
        <v>44417</v>
      </c>
      <c r="B76" s="4">
        <v>44414</v>
      </c>
      <c r="C76" s="4">
        <v>44421</v>
      </c>
      <c r="D76" t="s">
        <v>12</v>
      </c>
      <c r="E76" t="s">
        <v>49</v>
      </c>
      <c r="F76" s="2">
        <v>5.0507762999999997E-2</v>
      </c>
      <c r="G76" s="7">
        <f>SUMIFS(Posicao!D:D,Posicao!C:C,E76,Posicao!A:A,B76)</f>
        <v>32774</v>
      </c>
      <c r="H76" s="2">
        <f t="shared" si="1"/>
        <v>1655.3414245619999</v>
      </c>
    </row>
    <row r="77" spans="1:8" x14ac:dyDescent="0.25">
      <c r="A77" s="4">
        <v>44417</v>
      </c>
      <c r="B77" s="4">
        <v>44414</v>
      </c>
      <c r="C77" s="4">
        <v>44421</v>
      </c>
      <c r="D77" t="s">
        <v>12</v>
      </c>
      <c r="E77" t="s">
        <v>2670</v>
      </c>
      <c r="F77" s="2">
        <v>0.46</v>
      </c>
      <c r="G77" s="7">
        <f>SUMIFS(Posicao!D:D,Posicao!C:C,E77,Posicao!A:A,B77)</f>
        <v>72289</v>
      </c>
      <c r="H77" s="2">
        <f t="shared" si="1"/>
        <v>33252.94</v>
      </c>
    </row>
    <row r="78" spans="1:8" x14ac:dyDescent="0.25">
      <c r="A78" s="4">
        <v>44417</v>
      </c>
      <c r="B78" s="4">
        <v>44414</v>
      </c>
      <c r="C78" s="4">
        <v>44421</v>
      </c>
      <c r="D78" t="s">
        <v>12</v>
      </c>
      <c r="E78" t="s">
        <v>2682</v>
      </c>
      <c r="F78" s="2">
        <v>0.7</v>
      </c>
      <c r="G78" s="7">
        <f>SUMIFS(Posicao!D:D,Posicao!C:C,E78,Posicao!A:A,B78)</f>
        <v>77623</v>
      </c>
      <c r="H78" s="2">
        <f t="shared" si="1"/>
        <v>54336.1</v>
      </c>
    </row>
    <row r="79" spans="1:8" x14ac:dyDescent="0.25">
      <c r="A79" s="4">
        <v>44418</v>
      </c>
      <c r="B79" s="4">
        <v>44417</v>
      </c>
      <c r="C79" s="4">
        <v>44424</v>
      </c>
      <c r="D79" t="s">
        <v>12</v>
      </c>
      <c r="E79" t="s">
        <v>2680</v>
      </c>
      <c r="F79" s="2">
        <v>0.85</v>
      </c>
      <c r="G79" s="7">
        <f>SUMIFS(Posicao!D:D,Posicao!C:C,E79,Posicao!A:A,B79)</f>
        <v>114551</v>
      </c>
      <c r="H79" s="2">
        <f t="shared" si="1"/>
        <v>97368.349999999991</v>
      </c>
    </row>
    <row r="80" spans="1:8" x14ac:dyDescent="0.25">
      <c r="A80" s="4">
        <v>44420</v>
      </c>
      <c r="B80" s="4">
        <v>44419</v>
      </c>
      <c r="C80" s="4">
        <v>44426</v>
      </c>
      <c r="D80" t="s">
        <v>12</v>
      </c>
      <c r="E80" t="s">
        <v>52</v>
      </c>
      <c r="F80" s="2">
        <v>1.01</v>
      </c>
      <c r="G80" s="7">
        <f>SUMIFS(Posicao!D:D,Posicao!C:C,E80,Posicao!A:A,B80)</f>
        <v>187039</v>
      </c>
      <c r="H80" s="2">
        <f t="shared" si="1"/>
        <v>188909.39</v>
      </c>
    </row>
    <row r="81" spans="1:8" x14ac:dyDescent="0.25">
      <c r="A81" s="4">
        <v>44427</v>
      </c>
      <c r="B81" s="4">
        <v>44426</v>
      </c>
      <c r="C81" s="4">
        <v>44433</v>
      </c>
      <c r="D81" t="s">
        <v>12</v>
      </c>
      <c r="E81" t="s">
        <v>51</v>
      </c>
      <c r="F81" s="2">
        <v>0.74827884700000002</v>
      </c>
      <c r="G81" s="7">
        <f>SUMIFS(Posicao!D:D,Posicao!C:C,E81,Posicao!A:A,B81)</f>
        <v>34257</v>
      </c>
      <c r="H81" s="2">
        <f t="shared" si="1"/>
        <v>25633.788461679</v>
      </c>
    </row>
    <row r="82" spans="1:8" x14ac:dyDescent="0.25">
      <c r="A82" s="4">
        <v>44440</v>
      </c>
      <c r="B82" s="4">
        <v>44439</v>
      </c>
      <c r="C82" s="4">
        <v>44448</v>
      </c>
      <c r="D82" t="s">
        <v>12</v>
      </c>
      <c r="E82" t="s">
        <v>47</v>
      </c>
      <c r="F82" s="2">
        <v>0.61</v>
      </c>
      <c r="G82" s="7">
        <f>SUMIFS(Posicao!D:D,Posicao!C:C,E82,Posicao!A:A,B82)</f>
        <v>70867</v>
      </c>
      <c r="H82" s="2">
        <f t="shared" si="1"/>
        <v>43228.87</v>
      </c>
    </row>
    <row r="83" spans="1:8" x14ac:dyDescent="0.25">
      <c r="A83" s="4">
        <v>44440</v>
      </c>
      <c r="B83" s="4">
        <v>44439</v>
      </c>
      <c r="C83" s="4">
        <v>44454</v>
      </c>
      <c r="D83" t="s">
        <v>12</v>
      </c>
      <c r="E83" t="s">
        <v>55</v>
      </c>
      <c r="F83" s="2">
        <v>0.45</v>
      </c>
      <c r="G83" s="7">
        <f>SUMIFS(Posicao!D:D,Posicao!C:C,E83,Posicao!A:A,B83)</f>
        <v>30794</v>
      </c>
      <c r="H83" s="2">
        <f t="shared" si="1"/>
        <v>13857.300000000001</v>
      </c>
    </row>
    <row r="84" spans="1:8" x14ac:dyDescent="0.25">
      <c r="A84" s="4">
        <v>44440</v>
      </c>
      <c r="B84" s="4">
        <v>44439</v>
      </c>
      <c r="C84" s="4">
        <v>44447</v>
      </c>
      <c r="D84" t="s">
        <v>12</v>
      </c>
      <c r="E84" t="s">
        <v>53</v>
      </c>
      <c r="F84" s="2">
        <v>0.56000000000000005</v>
      </c>
      <c r="G84" s="7">
        <f>SUMIFS(Posicao!D:D,Posicao!C:C,E84,Posicao!A:A,B84)</f>
        <v>155095</v>
      </c>
      <c r="H84" s="2">
        <f t="shared" si="1"/>
        <v>86853.200000000012</v>
      </c>
    </row>
    <row r="85" spans="1:8" x14ac:dyDescent="0.25">
      <c r="A85" s="4">
        <v>44440</v>
      </c>
      <c r="B85" s="4">
        <v>44439</v>
      </c>
      <c r="C85" s="4">
        <v>44447</v>
      </c>
      <c r="D85" t="s">
        <v>12</v>
      </c>
      <c r="E85" t="s">
        <v>48</v>
      </c>
      <c r="F85" s="2">
        <v>0.56999999999999995</v>
      </c>
      <c r="G85" s="7">
        <f>SUMIFS(Posicao!D:D,Posicao!C:C,E85,Posicao!A:A,B85)</f>
        <v>117439</v>
      </c>
      <c r="H85" s="2">
        <f t="shared" si="1"/>
        <v>66940.23</v>
      </c>
    </row>
    <row r="86" spans="1:8" x14ac:dyDescent="0.25">
      <c r="A86" s="4">
        <v>44440</v>
      </c>
      <c r="B86" s="4">
        <v>44439</v>
      </c>
      <c r="C86" s="4">
        <v>44447</v>
      </c>
      <c r="D86" t="s">
        <v>12</v>
      </c>
      <c r="E86" t="s">
        <v>50</v>
      </c>
      <c r="F86" s="2">
        <v>0.63</v>
      </c>
      <c r="G86" s="7">
        <f>SUMIFS(Posicao!D:D,Posicao!C:C,E86,Posicao!A:A,B86)</f>
        <v>138700</v>
      </c>
      <c r="H86" s="2">
        <f t="shared" si="1"/>
        <v>87381</v>
      </c>
    </row>
    <row r="87" spans="1:8" x14ac:dyDescent="0.25">
      <c r="A87" s="4">
        <v>44440</v>
      </c>
      <c r="B87" s="4">
        <v>44439</v>
      </c>
      <c r="C87" s="4">
        <v>44461</v>
      </c>
      <c r="D87" t="s">
        <v>12</v>
      </c>
      <c r="E87" t="s">
        <v>2672</v>
      </c>
      <c r="F87" s="2">
        <v>0.53</v>
      </c>
      <c r="G87" s="7">
        <f>SUMIFS(Posicao!D:D,Posicao!C:C,E87,Posicao!A:A,B87)</f>
        <v>125878</v>
      </c>
      <c r="H87" s="2">
        <f t="shared" si="1"/>
        <v>66715.34</v>
      </c>
    </row>
    <row r="88" spans="1:8" x14ac:dyDescent="0.25">
      <c r="A88" s="4">
        <v>44440</v>
      </c>
      <c r="B88" s="4">
        <v>44439</v>
      </c>
      <c r="C88" s="4">
        <v>44453</v>
      </c>
      <c r="D88" t="s">
        <v>12</v>
      </c>
      <c r="E88" t="s">
        <v>2685</v>
      </c>
      <c r="F88" s="2">
        <v>1.2</v>
      </c>
      <c r="G88" s="7">
        <f>SUMIFS(Posicao!D:D,Posicao!C:C,E88,Posicao!A:A,B88)</f>
        <v>64000</v>
      </c>
      <c r="H88" s="2">
        <f t="shared" si="1"/>
        <v>76800</v>
      </c>
    </row>
    <row r="89" spans="1:8" x14ac:dyDescent="0.25">
      <c r="A89" s="4">
        <v>44440</v>
      </c>
      <c r="B89" s="4">
        <v>44439</v>
      </c>
      <c r="C89" s="4">
        <v>44453</v>
      </c>
      <c r="D89" t="s">
        <v>12</v>
      </c>
      <c r="E89" t="s">
        <v>2673</v>
      </c>
      <c r="F89" s="2">
        <v>1.1499999999999999</v>
      </c>
      <c r="G89" s="7">
        <f>SUMIFS(Posicao!D:D,Posicao!C:C,E89,Posicao!A:A,B89)</f>
        <v>626</v>
      </c>
      <c r="H89" s="2">
        <f t="shared" si="1"/>
        <v>719.9</v>
      </c>
    </row>
    <row r="90" spans="1:8" x14ac:dyDescent="0.25">
      <c r="A90" s="4">
        <v>44440</v>
      </c>
      <c r="B90" s="4">
        <v>44439</v>
      </c>
      <c r="C90" s="4">
        <v>44454</v>
      </c>
      <c r="D90" t="s">
        <v>12</v>
      </c>
      <c r="E90" t="s">
        <v>2671</v>
      </c>
      <c r="F90" s="2">
        <v>0.75</v>
      </c>
      <c r="G90" s="7">
        <f>SUMIFS(Posicao!D:D,Posicao!C:C,E90,Posicao!A:A,B90)</f>
        <v>55971</v>
      </c>
      <c r="H90" s="2">
        <f t="shared" si="1"/>
        <v>41978.25</v>
      </c>
    </row>
    <row r="91" spans="1:8" x14ac:dyDescent="0.25">
      <c r="A91" s="4">
        <v>44440</v>
      </c>
      <c r="B91" s="4">
        <v>44439</v>
      </c>
      <c r="C91" s="4">
        <v>44454</v>
      </c>
      <c r="D91" t="s">
        <v>12</v>
      </c>
      <c r="E91" t="s">
        <v>56</v>
      </c>
      <c r="F91" s="2">
        <v>0.62</v>
      </c>
      <c r="G91" s="7">
        <f>SUMIFS(Posicao!D:D,Posicao!C:C,E91,Posicao!A:A,B91)</f>
        <v>132323</v>
      </c>
      <c r="H91" s="2">
        <f t="shared" si="1"/>
        <v>82040.259999999995</v>
      </c>
    </row>
    <row r="92" spans="1:8" x14ac:dyDescent="0.25">
      <c r="A92" s="4">
        <v>44441</v>
      </c>
      <c r="B92" s="4">
        <v>44440</v>
      </c>
      <c r="C92" s="4">
        <v>44448</v>
      </c>
      <c r="D92" t="s">
        <v>12</v>
      </c>
      <c r="E92" t="s">
        <v>54</v>
      </c>
      <c r="F92" s="2">
        <v>0.38</v>
      </c>
      <c r="G92" s="7">
        <f>SUMIFS(Posicao!D:D,Posicao!C:C,E92,Posicao!A:A,B92)</f>
        <v>85534</v>
      </c>
      <c r="H92" s="2">
        <f t="shared" si="1"/>
        <v>32502.920000000002</v>
      </c>
    </row>
    <row r="93" spans="1:8" x14ac:dyDescent="0.25">
      <c r="A93" s="4">
        <v>44448</v>
      </c>
      <c r="B93" s="4">
        <v>44447</v>
      </c>
      <c r="C93" s="4">
        <v>44454</v>
      </c>
      <c r="D93" t="s">
        <v>12</v>
      </c>
      <c r="E93" t="s">
        <v>2682</v>
      </c>
      <c r="F93" s="2">
        <v>0.7</v>
      </c>
      <c r="G93" s="7">
        <f>SUMIFS(Posicao!D:D,Posicao!C:C,E93,Posicao!A:A,B93)</f>
        <v>79643</v>
      </c>
      <c r="H93" s="2">
        <f t="shared" si="1"/>
        <v>55750.1</v>
      </c>
    </row>
    <row r="94" spans="1:8" x14ac:dyDescent="0.25">
      <c r="A94" s="4">
        <v>44448</v>
      </c>
      <c r="B94" s="4">
        <v>44447</v>
      </c>
      <c r="C94" s="4">
        <v>44454</v>
      </c>
      <c r="D94" t="s">
        <v>12</v>
      </c>
      <c r="E94" t="s">
        <v>2670</v>
      </c>
      <c r="F94" s="2">
        <v>0.46</v>
      </c>
      <c r="G94" s="7">
        <f>SUMIFS(Posicao!D:D,Posicao!C:C,E94,Posicao!A:A,B94)</f>
        <v>72289</v>
      </c>
      <c r="H94" s="2">
        <f t="shared" si="1"/>
        <v>33252.94</v>
      </c>
    </row>
    <row r="95" spans="1:8" x14ac:dyDescent="0.25">
      <c r="A95" s="4">
        <v>44448</v>
      </c>
      <c r="B95" s="4">
        <v>44447</v>
      </c>
      <c r="C95" s="4">
        <v>44454</v>
      </c>
      <c r="D95" t="s">
        <v>12</v>
      </c>
      <c r="E95" t="s">
        <v>49</v>
      </c>
      <c r="F95" s="2">
        <v>0.144863977</v>
      </c>
      <c r="G95" s="7">
        <f>SUMIFS(Posicao!D:D,Posicao!C:C,E95,Posicao!A:A,B95)</f>
        <v>32774</v>
      </c>
      <c r="H95" s="2">
        <f t="shared" si="1"/>
        <v>4747.7719821979999</v>
      </c>
    </row>
    <row r="96" spans="1:8" x14ac:dyDescent="0.25">
      <c r="A96" s="4">
        <v>44449</v>
      </c>
      <c r="B96" s="4">
        <v>44448</v>
      </c>
      <c r="C96" s="4">
        <v>44455</v>
      </c>
      <c r="D96" t="s">
        <v>12</v>
      </c>
      <c r="E96" t="s">
        <v>2680</v>
      </c>
      <c r="F96" s="2">
        <v>1</v>
      </c>
      <c r="G96" s="7">
        <f>SUMIFS(Posicao!D:D,Posicao!C:C,E96,Posicao!A:A,B96)</f>
        <v>119405</v>
      </c>
      <c r="H96" s="2">
        <f t="shared" si="1"/>
        <v>119405</v>
      </c>
    </row>
    <row r="97" spans="1:8" x14ac:dyDescent="0.25">
      <c r="A97" s="4">
        <v>44453</v>
      </c>
      <c r="B97" s="4">
        <v>44452</v>
      </c>
      <c r="C97" s="4">
        <v>44459</v>
      </c>
      <c r="D97" t="s">
        <v>12</v>
      </c>
      <c r="E97" t="s">
        <v>52</v>
      </c>
      <c r="F97" s="2">
        <v>0.999</v>
      </c>
      <c r="G97" s="7">
        <f>SUMIFS(Posicao!D:D,Posicao!C:C,E97,Posicao!A:A,B97)</f>
        <v>187039</v>
      </c>
      <c r="H97" s="2">
        <f t="shared" si="1"/>
        <v>186851.96100000001</v>
      </c>
    </row>
    <row r="98" spans="1:8" x14ac:dyDescent="0.25">
      <c r="A98" s="4">
        <v>44459</v>
      </c>
      <c r="B98" s="4">
        <v>44456</v>
      </c>
      <c r="C98" s="4">
        <v>44463</v>
      </c>
      <c r="D98" t="s">
        <v>12</v>
      </c>
      <c r="E98" t="s">
        <v>51</v>
      </c>
      <c r="F98" s="2">
        <v>0.75195764799999998</v>
      </c>
      <c r="G98" s="7">
        <f>SUMIFS(Posicao!D:D,Posicao!C:C,E98,Posicao!A:A,B98)</f>
        <v>34257</v>
      </c>
      <c r="H98" s="2">
        <f t="shared" si="1"/>
        <v>25759.813147535999</v>
      </c>
    </row>
    <row r="99" spans="1:8" x14ac:dyDescent="0.25">
      <c r="A99" s="4">
        <v>44470</v>
      </c>
      <c r="B99" s="4">
        <v>44469</v>
      </c>
      <c r="C99" s="4">
        <v>44477</v>
      </c>
      <c r="D99" t="s">
        <v>12</v>
      </c>
      <c r="E99" t="s">
        <v>47</v>
      </c>
      <c r="F99" s="2">
        <v>0.61</v>
      </c>
      <c r="G99" s="7">
        <f>SUMIFS(Posicao!D:D,Posicao!C:C,E99,Posicao!A:A,B99)</f>
        <v>72562</v>
      </c>
      <c r="H99" s="2">
        <f t="shared" si="1"/>
        <v>44262.82</v>
      </c>
    </row>
    <row r="100" spans="1:8" x14ac:dyDescent="0.25">
      <c r="A100" s="4">
        <v>44470</v>
      </c>
      <c r="B100" s="4">
        <v>44469</v>
      </c>
      <c r="C100" s="4">
        <v>44484</v>
      </c>
      <c r="D100" t="s">
        <v>12</v>
      </c>
      <c r="E100" t="s">
        <v>55</v>
      </c>
      <c r="F100" s="2">
        <v>0.47</v>
      </c>
      <c r="G100" s="7">
        <f>SUMIFS(Posicao!D:D,Posicao!C:C,E100,Posicao!A:A,B100)</f>
        <v>30794</v>
      </c>
      <c r="H100" s="2">
        <f t="shared" si="1"/>
        <v>14473.179999999998</v>
      </c>
    </row>
    <row r="101" spans="1:8" x14ac:dyDescent="0.25">
      <c r="A101" s="4">
        <v>44470</v>
      </c>
      <c r="B101" s="4">
        <v>44469</v>
      </c>
      <c r="C101" s="4">
        <v>44484</v>
      </c>
      <c r="D101" t="s">
        <v>12</v>
      </c>
      <c r="E101" t="s">
        <v>56</v>
      </c>
      <c r="F101" s="2">
        <v>0.62</v>
      </c>
      <c r="G101" s="7">
        <f>SUMIFS(Posicao!D:D,Posicao!C:C,E101,Posicao!A:A,B101)</f>
        <v>132323</v>
      </c>
      <c r="H101" s="2">
        <f t="shared" si="1"/>
        <v>82040.259999999995</v>
      </c>
    </row>
    <row r="102" spans="1:8" x14ac:dyDescent="0.25">
      <c r="A102" s="4">
        <v>44470</v>
      </c>
      <c r="B102" s="4">
        <v>44469</v>
      </c>
      <c r="C102" s="4">
        <v>44476</v>
      </c>
      <c r="D102" t="s">
        <v>12</v>
      </c>
      <c r="E102" t="s">
        <v>48</v>
      </c>
      <c r="F102" s="2">
        <v>0.56999999999999995</v>
      </c>
      <c r="G102" s="7">
        <f>SUMIFS(Posicao!D:D,Posicao!C:C,E102,Posicao!A:A,B102)</f>
        <v>117439</v>
      </c>
      <c r="H102" s="2">
        <f t="shared" si="1"/>
        <v>66940.23</v>
      </c>
    </row>
    <row r="103" spans="1:8" x14ac:dyDescent="0.25">
      <c r="A103" s="4">
        <v>44470</v>
      </c>
      <c r="B103" s="4">
        <v>44469</v>
      </c>
      <c r="C103" s="4">
        <v>44476</v>
      </c>
      <c r="D103" t="s">
        <v>12</v>
      </c>
      <c r="E103" t="s">
        <v>50</v>
      </c>
      <c r="F103" s="2">
        <v>0.65</v>
      </c>
      <c r="G103" s="7">
        <f>SUMIFS(Posicao!D:D,Posicao!C:C,E103,Posicao!A:A,B103)</f>
        <v>138700</v>
      </c>
      <c r="H103" s="2">
        <f t="shared" si="1"/>
        <v>90155</v>
      </c>
    </row>
    <row r="104" spans="1:8" x14ac:dyDescent="0.25">
      <c r="A104" s="4">
        <v>44470</v>
      </c>
      <c r="B104" s="4">
        <v>44469</v>
      </c>
      <c r="C104" s="4">
        <v>44483</v>
      </c>
      <c r="D104" t="s">
        <v>12</v>
      </c>
      <c r="E104" t="s">
        <v>2685</v>
      </c>
      <c r="F104" s="2">
        <v>1.2</v>
      </c>
      <c r="G104" s="7">
        <f>SUMIFS(Posicao!D:D,Posicao!C:C,E104,Posicao!A:A,B104)</f>
        <v>64000</v>
      </c>
      <c r="H104" s="2">
        <f t="shared" si="1"/>
        <v>76800</v>
      </c>
    </row>
    <row r="105" spans="1:8" x14ac:dyDescent="0.25">
      <c r="A105" s="4">
        <v>44470</v>
      </c>
      <c r="B105" s="4">
        <v>44469</v>
      </c>
      <c r="C105" s="4">
        <v>44476</v>
      </c>
      <c r="D105" t="s">
        <v>12</v>
      </c>
      <c r="E105" t="s">
        <v>53</v>
      </c>
      <c r="F105" s="2">
        <v>0.56000000000000005</v>
      </c>
      <c r="G105" s="7">
        <f>SUMIFS(Posicao!D:D,Posicao!C:C,E105,Posicao!A:A,B105)</f>
        <v>143662</v>
      </c>
      <c r="H105" s="2">
        <f t="shared" si="1"/>
        <v>80450.720000000001</v>
      </c>
    </row>
    <row r="106" spans="1:8" x14ac:dyDescent="0.25">
      <c r="A106" s="4">
        <v>44470</v>
      </c>
      <c r="B106" s="4">
        <v>44469</v>
      </c>
      <c r="C106" s="4">
        <v>44483</v>
      </c>
      <c r="D106" t="s">
        <v>12</v>
      </c>
      <c r="E106" t="s">
        <v>2673</v>
      </c>
      <c r="F106" s="2">
        <v>1.24</v>
      </c>
      <c r="G106" s="7">
        <f>SUMIFS(Posicao!D:D,Posicao!C:C,E106,Posicao!A:A,B106)</f>
        <v>626</v>
      </c>
      <c r="H106" s="2">
        <f t="shared" si="1"/>
        <v>776.24</v>
      </c>
    </row>
    <row r="107" spans="1:8" x14ac:dyDescent="0.25">
      <c r="A107" s="4">
        <v>44470</v>
      </c>
      <c r="B107" s="4">
        <v>44469</v>
      </c>
      <c r="C107" s="4">
        <v>44491</v>
      </c>
      <c r="D107" t="s">
        <v>12</v>
      </c>
      <c r="E107" t="s">
        <v>2672</v>
      </c>
      <c r="F107" s="2">
        <v>0.53</v>
      </c>
      <c r="G107" s="7">
        <f>SUMIFS(Posicao!D:D,Posicao!C:C,E107,Posicao!A:A,B107)</f>
        <v>125878</v>
      </c>
      <c r="H107" s="2">
        <f t="shared" si="1"/>
        <v>66715.34</v>
      </c>
    </row>
    <row r="108" spans="1:8" x14ac:dyDescent="0.25">
      <c r="A108" s="4">
        <v>44470</v>
      </c>
      <c r="B108" s="4">
        <v>44469</v>
      </c>
      <c r="C108" s="4">
        <v>44484</v>
      </c>
      <c r="D108" t="s">
        <v>12</v>
      </c>
      <c r="E108" t="s">
        <v>2671</v>
      </c>
      <c r="F108" s="2">
        <v>0.85</v>
      </c>
      <c r="G108" s="7">
        <f>SUMIFS(Posicao!D:D,Posicao!C:C,E108,Posicao!A:A,B108)</f>
        <v>55971</v>
      </c>
      <c r="H108" s="2">
        <f t="shared" si="1"/>
        <v>47575.35</v>
      </c>
    </row>
    <row r="109" spans="1:8" x14ac:dyDescent="0.25">
      <c r="A109" s="4">
        <v>44473</v>
      </c>
      <c r="B109" s="4">
        <v>44470</v>
      </c>
      <c r="C109" s="4">
        <v>44477</v>
      </c>
      <c r="D109" t="s">
        <v>12</v>
      </c>
      <c r="E109" t="s">
        <v>54</v>
      </c>
      <c r="F109" s="2">
        <v>0.375</v>
      </c>
      <c r="G109" s="7">
        <f>SUMIFS(Posicao!D:D,Posicao!C:C,E109,Posicao!A:A,B109)</f>
        <v>85534</v>
      </c>
      <c r="H109" s="2">
        <f t="shared" si="1"/>
        <v>32075.25</v>
      </c>
    </row>
    <row r="110" spans="1:8" x14ac:dyDescent="0.25">
      <c r="A110" s="4">
        <v>44477</v>
      </c>
      <c r="B110" s="4">
        <v>44476</v>
      </c>
      <c r="C110" s="4">
        <v>44484</v>
      </c>
      <c r="D110" t="s">
        <v>12</v>
      </c>
      <c r="E110" t="s">
        <v>2670</v>
      </c>
      <c r="F110" s="2">
        <v>0.46</v>
      </c>
      <c r="G110" s="7">
        <f>SUMIFS(Posicao!D:D,Posicao!C:C,E110,Posicao!A:A,B110)</f>
        <v>72289</v>
      </c>
      <c r="H110" s="2">
        <f t="shared" si="1"/>
        <v>33252.94</v>
      </c>
    </row>
    <row r="111" spans="1:8" x14ac:dyDescent="0.25">
      <c r="A111" s="4">
        <v>44477</v>
      </c>
      <c r="B111" s="4">
        <v>44476</v>
      </c>
      <c r="C111" s="4">
        <v>44484</v>
      </c>
      <c r="D111" t="s">
        <v>12</v>
      </c>
      <c r="E111" t="s">
        <v>2682</v>
      </c>
      <c r="F111" s="2">
        <v>0.75</v>
      </c>
      <c r="G111" s="7">
        <f>SUMIFS(Posicao!D:D,Posicao!C:C,E111,Posicao!A:A,B111)</f>
        <v>79643</v>
      </c>
      <c r="H111" s="2">
        <f t="shared" si="1"/>
        <v>59732.25</v>
      </c>
    </row>
    <row r="112" spans="1:8" x14ac:dyDescent="0.25">
      <c r="A112" s="4">
        <v>44477</v>
      </c>
      <c r="B112" s="4">
        <v>44476</v>
      </c>
      <c r="C112" s="4">
        <v>44484</v>
      </c>
      <c r="D112" t="s">
        <v>12</v>
      </c>
      <c r="E112" t="s">
        <v>49</v>
      </c>
      <c r="F112" s="2">
        <v>0.20227890700000001</v>
      </c>
      <c r="G112" s="7">
        <f>SUMIFS(Posicao!D:D,Posicao!C:C,E112,Posicao!A:A,B112)</f>
        <v>32774</v>
      </c>
      <c r="H112" s="2">
        <f t="shared" si="1"/>
        <v>6629.4888980180003</v>
      </c>
    </row>
    <row r="113" spans="1:8" x14ac:dyDescent="0.25">
      <c r="A113" s="4">
        <v>44480</v>
      </c>
      <c r="B113" s="4">
        <v>44477</v>
      </c>
      <c r="C113" s="4">
        <v>44487</v>
      </c>
      <c r="D113" t="s">
        <v>12</v>
      </c>
      <c r="E113" t="s">
        <v>2680</v>
      </c>
      <c r="F113" s="2">
        <v>1.23</v>
      </c>
      <c r="G113" s="7">
        <f>SUMIFS(Posicao!D:D,Posicao!C:C,E113,Posicao!A:A,B113)</f>
        <v>119850</v>
      </c>
      <c r="H113" s="2">
        <f t="shared" si="1"/>
        <v>147415.5</v>
      </c>
    </row>
    <row r="114" spans="1:8" x14ac:dyDescent="0.25">
      <c r="A114" s="4">
        <v>44482</v>
      </c>
      <c r="B114" s="4">
        <v>44480</v>
      </c>
      <c r="C114" s="4">
        <v>44488</v>
      </c>
      <c r="D114" t="s">
        <v>12</v>
      </c>
      <c r="E114" t="s">
        <v>2687</v>
      </c>
      <c r="F114" s="2">
        <v>0.6</v>
      </c>
      <c r="G114" s="7">
        <f>SUMIFS(Posicao!D:D,Posicao!C:C,E114,Posicao!A:A,B114)</f>
        <v>6604</v>
      </c>
      <c r="H114" s="2">
        <f t="shared" si="1"/>
        <v>3962.3999999999996</v>
      </c>
    </row>
    <row r="115" spans="1:8" x14ac:dyDescent="0.25">
      <c r="A115" s="4">
        <v>44483</v>
      </c>
      <c r="B115" s="4">
        <v>44482</v>
      </c>
      <c r="C115" s="4">
        <v>44489</v>
      </c>
      <c r="D115" t="s">
        <v>12</v>
      </c>
      <c r="E115" t="s">
        <v>52</v>
      </c>
      <c r="F115" s="2">
        <v>1</v>
      </c>
      <c r="G115" s="7">
        <f>SUMIFS(Posicao!D:D,Posicao!C:C,E115,Posicao!A:A,B115)</f>
        <v>187039</v>
      </c>
      <c r="H115" s="2">
        <f t="shared" si="1"/>
        <v>187039</v>
      </c>
    </row>
    <row r="116" spans="1:8" x14ac:dyDescent="0.25">
      <c r="A116" s="4">
        <v>44488</v>
      </c>
      <c r="B116" s="4">
        <v>44487</v>
      </c>
      <c r="C116" s="4">
        <v>44494</v>
      </c>
      <c r="D116" t="s">
        <v>12</v>
      </c>
      <c r="E116" t="s">
        <v>51</v>
      </c>
      <c r="F116" s="2">
        <v>0.72742189499999999</v>
      </c>
      <c r="G116" s="7">
        <f>SUMIFS(Posicao!D:D,Posicao!C:C,E116,Posicao!A:A,B116)</f>
        <v>34257</v>
      </c>
      <c r="H116" s="2">
        <f t="shared" si="1"/>
        <v>24919.291857015</v>
      </c>
    </row>
    <row r="117" spans="1:8" x14ac:dyDescent="0.25">
      <c r="A117" s="4">
        <v>44501</v>
      </c>
      <c r="B117" s="4">
        <v>44498</v>
      </c>
      <c r="C117" s="4">
        <v>44508</v>
      </c>
      <c r="D117" t="s">
        <v>12</v>
      </c>
      <c r="E117" t="s">
        <v>47</v>
      </c>
      <c r="F117" s="2">
        <v>0.61</v>
      </c>
      <c r="G117" s="7">
        <f>SUMIFS(Posicao!D:D,Posicao!C:C,E117,Posicao!A:A,B117)</f>
        <v>72562</v>
      </c>
      <c r="H117" s="2">
        <f t="shared" si="1"/>
        <v>44262.82</v>
      </c>
    </row>
    <row r="118" spans="1:8" x14ac:dyDescent="0.25">
      <c r="A118" s="4">
        <v>44501</v>
      </c>
      <c r="B118" s="4">
        <v>44498</v>
      </c>
      <c r="C118" s="4">
        <v>44508</v>
      </c>
      <c r="D118" t="s">
        <v>12</v>
      </c>
      <c r="E118" t="s">
        <v>50</v>
      </c>
      <c r="F118" s="2">
        <v>0.67</v>
      </c>
      <c r="G118" s="7">
        <f>SUMIFS(Posicao!D:D,Posicao!C:C,E118,Posicao!A:A,B118)</f>
        <v>132640</v>
      </c>
      <c r="H118" s="2">
        <f t="shared" si="1"/>
        <v>88868.800000000003</v>
      </c>
    </row>
    <row r="119" spans="1:8" x14ac:dyDescent="0.25">
      <c r="A119" s="4">
        <v>44501</v>
      </c>
      <c r="B119" s="4">
        <v>44498</v>
      </c>
      <c r="C119" s="4">
        <v>44516</v>
      </c>
      <c r="D119" t="s">
        <v>12</v>
      </c>
      <c r="E119" t="s">
        <v>55</v>
      </c>
      <c r="F119" s="2">
        <v>0.5</v>
      </c>
      <c r="G119" s="7">
        <f>SUMIFS(Posicao!D:D,Posicao!C:C,E119,Posicao!A:A,B119)</f>
        <v>30794</v>
      </c>
      <c r="H119" s="2">
        <f t="shared" si="1"/>
        <v>15397</v>
      </c>
    </row>
    <row r="120" spans="1:8" x14ac:dyDescent="0.25">
      <c r="A120" s="4">
        <v>44501</v>
      </c>
      <c r="B120" s="4">
        <v>44498</v>
      </c>
      <c r="C120" s="4">
        <v>44508</v>
      </c>
      <c r="D120" t="s">
        <v>12</v>
      </c>
      <c r="E120" t="s">
        <v>53</v>
      </c>
      <c r="F120" s="2">
        <v>0.56000000000000005</v>
      </c>
      <c r="G120" s="7">
        <f>SUMIFS(Posicao!D:D,Posicao!C:C,E120,Posicao!A:A,B120)</f>
        <v>110988</v>
      </c>
      <c r="H120" s="2">
        <f t="shared" si="1"/>
        <v>62153.280000000006</v>
      </c>
    </row>
    <row r="121" spans="1:8" x14ac:dyDescent="0.25">
      <c r="A121" s="4">
        <v>44501</v>
      </c>
      <c r="B121" s="4">
        <v>44498</v>
      </c>
      <c r="C121" s="4">
        <v>44515</v>
      </c>
      <c r="D121" t="s">
        <v>12</v>
      </c>
      <c r="E121" t="s">
        <v>56</v>
      </c>
      <c r="F121" s="2">
        <v>0.64</v>
      </c>
      <c r="G121" s="7">
        <f>SUMIFS(Posicao!D:D,Posicao!C:C,E121,Posicao!A:A,B121)</f>
        <v>120098</v>
      </c>
      <c r="H121" s="2">
        <f t="shared" si="1"/>
        <v>76862.720000000001</v>
      </c>
    </row>
    <row r="122" spans="1:8" x14ac:dyDescent="0.25">
      <c r="A122" s="4">
        <v>44501</v>
      </c>
      <c r="B122" s="4">
        <v>44498</v>
      </c>
      <c r="C122" s="4">
        <v>44508</v>
      </c>
      <c r="D122" t="s">
        <v>12</v>
      </c>
      <c r="E122" t="s">
        <v>48</v>
      </c>
      <c r="F122" s="2">
        <v>0.56999999999999995</v>
      </c>
      <c r="G122" s="7">
        <f>SUMIFS(Posicao!D:D,Posicao!C:C,E122,Posicao!A:A,B122)</f>
        <v>109917</v>
      </c>
      <c r="H122" s="2">
        <f t="shared" si="1"/>
        <v>62652.689999999995</v>
      </c>
    </row>
    <row r="123" spans="1:8" x14ac:dyDescent="0.25">
      <c r="A123" s="4">
        <v>44501</v>
      </c>
      <c r="B123" s="4">
        <v>44498</v>
      </c>
      <c r="C123" s="4">
        <v>44516</v>
      </c>
      <c r="D123" t="s">
        <v>12</v>
      </c>
      <c r="E123" t="s">
        <v>2671</v>
      </c>
      <c r="F123" s="2">
        <v>0.9</v>
      </c>
      <c r="G123" s="7">
        <f>SUMIFS(Posicao!D:D,Posicao!C:C,E123,Posicao!A:A,B123)</f>
        <v>51302</v>
      </c>
      <c r="H123" s="2">
        <f t="shared" si="1"/>
        <v>46171.8</v>
      </c>
    </row>
    <row r="124" spans="1:8" x14ac:dyDescent="0.25">
      <c r="A124" s="4">
        <v>44501</v>
      </c>
      <c r="B124" s="4">
        <v>44498</v>
      </c>
      <c r="C124" s="4">
        <v>44523</v>
      </c>
      <c r="D124" t="s">
        <v>12</v>
      </c>
      <c r="E124" t="s">
        <v>2672</v>
      </c>
      <c r="F124" s="2">
        <v>0.53</v>
      </c>
      <c r="G124" s="7">
        <f>SUMIFS(Posicao!D:D,Posicao!C:C,E124,Posicao!A:A,B124)</f>
        <v>93097</v>
      </c>
      <c r="H124" s="2">
        <f t="shared" si="1"/>
        <v>49341.41</v>
      </c>
    </row>
    <row r="125" spans="1:8" x14ac:dyDescent="0.25">
      <c r="A125" s="4">
        <v>44503</v>
      </c>
      <c r="B125" s="4">
        <v>44501</v>
      </c>
      <c r="C125" s="4">
        <v>44509</v>
      </c>
      <c r="D125" t="s">
        <v>12</v>
      </c>
      <c r="E125" t="s">
        <v>54</v>
      </c>
      <c r="F125" s="2">
        <v>0.38</v>
      </c>
      <c r="G125" s="7">
        <f>SUMIFS(Posicao!D:D,Posicao!C:C,E125,Posicao!A:A,B125)</f>
        <v>85534</v>
      </c>
      <c r="H125" s="2">
        <f t="shared" si="1"/>
        <v>32502.920000000002</v>
      </c>
    </row>
    <row r="126" spans="1:8" x14ac:dyDescent="0.25">
      <c r="A126" s="4">
        <v>44509</v>
      </c>
      <c r="B126" s="4">
        <v>44508</v>
      </c>
      <c r="C126" s="4">
        <v>44516</v>
      </c>
      <c r="D126" t="s">
        <v>12</v>
      </c>
      <c r="E126" t="s">
        <v>2682</v>
      </c>
      <c r="F126" s="2">
        <v>0.82</v>
      </c>
      <c r="G126" s="7">
        <f>SUMIFS(Posicao!D:D,Posicao!C:C,E126,Posicao!A:A,B126)</f>
        <v>79643</v>
      </c>
      <c r="H126" s="2">
        <f t="shared" si="1"/>
        <v>65307.259999999995</v>
      </c>
    </row>
    <row r="127" spans="1:8" x14ac:dyDescent="0.25">
      <c r="A127" s="4">
        <v>44509</v>
      </c>
      <c r="B127" s="4">
        <v>44508</v>
      </c>
      <c r="C127" s="4">
        <v>44516</v>
      </c>
      <c r="D127" t="s">
        <v>12</v>
      </c>
      <c r="E127" t="s">
        <v>2670</v>
      </c>
      <c r="F127" s="2">
        <v>0.46</v>
      </c>
      <c r="G127" s="7">
        <f>SUMIFS(Posicao!D:D,Posicao!C:C,E127,Posicao!A:A,B127)</f>
        <v>30265</v>
      </c>
      <c r="H127" s="2">
        <f t="shared" si="1"/>
        <v>13921.900000000001</v>
      </c>
    </row>
    <row r="128" spans="1:8" x14ac:dyDescent="0.25">
      <c r="A128" s="4">
        <v>44509</v>
      </c>
      <c r="B128" s="4">
        <v>44508</v>
      </c>
      <c r="C128" s="4">
        <v>44516</v>
      </c>
      <c r="D128" t="s">
        <v>12</v>
      </c>
      <c r="E128" t="s">
        <v>49</v>
      </c>
      <c r="F128" s="2">
        <v>0.33402326900000001</v>
      </c>
      <c r="G128" s="7">
        <f>SUMIFS(Posicao!D:D,Posicao!C:C,E128,Posicao!A:A,B128)</f>
        <v>32774</v>
      </c>
      <c r="H128" s="2">
        <f t="shared" si="1"/>
        <v>10947.278618206001</v>
      </c>
    </row>
    <row r="129" spans="1:8" x14ac:dyDescent="0.25">
      <c r="A129" s="4">
        <v>44510</v>
      </c>
      <c r="B129" s="4">
        <v>44509</v>
      </c>
      <c r="C129" s="4">
        <v>44517</v>
      </c>
      <c r="D129" t="s">
        <v>12</v>
      </c>
      <c r="E129" t="s">
        <v>2680</v>
      </c>
      <c r="F129" s="2">
        <v>1.1200000000000001</v>
      </c>
      <c r="G129" s="7">
        <f>SUMIFS(Posicao!D:D,Posicao!C:C,E129,Posicao!A:A,B129)</f>
        <v>119850</v>
      </c>
      <c r="H129" s="2">
        <f t="shared" si="1"/>
        <v>134232</v>
      </c>
    </row>
    <row r="130" spans="1:8" x14ac:dyDescent="0.25">
      <c r="A130" s="4">
        <v>44511</v>
      </c>
      <c r="B130" s="4">
        <v>44510</v>
      </c>
      <c r="C130" s="4">
        <v>44518</v>
      </c>
      <c r="D130" t="s">
        <v>12</v>
      </c>
      <c r="E130" t="s">
        <v>2687</v>
      </c>
      <c r="F130" s="2">
        <v>0.6</v>
      </c>
      <c r="G130" s="7">
        <f>SUMIFS(Posicao!D:D,Posicao!C:C,E130,Posicao!A:A,B130)</f>
        <v>6604</v>
      </c>
      <c r="H130" s="2">
        <f t="shared" si="1"/>
        <v>3962.3999999999996</v>
      </c>
    </row>
    <row r="131" spans="1:8" x14ac:dyDescent="0.25">
      <c r="A131" s="4">
        <v>44512</v>
      </c>
      <c r="B131" s="4">
        <v>44511</v>
      </c>
      <c r="C131" s="4">
        <v>44519</v>
      </c>
      <c r="D131" t="s">
        <v>12</v>
      </c>
      <c r="E131" t="s">
        <v>52</v>
      </c>
      <c r="F131" s="2">
        <v>1.01</v>
      </c>
      <c r="G131" s="7">
        <f>SUMIFS(Posicao!D:D,Posicao!C:C,E131,Posicao!A:A,B131)</f>
        <v>187039</v>
      </c>
      <c r="H131" s="2">
        <f t="shared" si="1"/>
        <v>188909.39</v>
      </c>
    </row>
    <row r="132" spans="1:8" x14ac:dyDescent="0.25">
      <c r="A132" s="4">
        <v>44519</v>
      </c>
      <c r="B132" s="4">
        <v>44518</v>
      </c>
      <c r="C132" s="4">
        <v>44525</v>
      </c>
      <c r="D132" t="s">
        <v>12</v>
      </c>
      <c r="E132" t="s">
        <v>51</v>
      </c>
      <c r="F132" s="2">
        <v>0.74154497500000005</v>
      </c>
      <c r="G132" s="7">
        <f>SUMIFS(Posicao!D:D,Posicao!C:C,E132,Posicao!A:A,B132)</f>
        <v>34212</v>
      </c>
      <c r="H132" s="2">
        <f t="shared" ref="H132:H195" si="2">F132*G132</f>
        <v>25369.736684700001</v>
      </c>
    </row>
    <row r="133" spans="1:8" x14ac:dyDescent="0.25">
      <c r="A133" s="4">
        <v>44531</v>
      </c>
      <c r="B133" s="4">
        <v>44530</v>
      </c>
      <c r="C133" s="4">
        <v>44538</v>
      </c>
      <c r="D133" t="s">
        <v>12</v>
      </c>
      <c r="E133" t="s">
        <v>47</v>
      </c>
      <c r="F133" s="2">
        <v>0.61</v>
      </c>
      <c r="G133" s="7">
        <f>SUMIFS(Posicao!D:D,Posicao!C:C,E133,Posicao!A:A,B133)</f>
        <v>72562</v>
      </c>
      <c r="H133" s="2">
        <f t="shared" si="2"/>
        <v>44262.82</v>
      </c>
    </row>
    <row r="134" spans="1:8" x14ac:dyDescent="0.25">
      <c r="A134" s="4">
        <v>44531</v>
      </c>
      <c r="B134" s="4">
        <v>44530</v>
      </c>
      <c r="C134" s="4">
        <v>44544</v>
      </c>
      <c r="D134" t="s">
        <v>12</v>
      </c>
      <c r="E134" t="s">
        <v>55</v>
      </c>
      <c r="F134" s="2">
        <v>0.5</v>
      </c>
      <c r="G134" s="7">
        <f>SUMIFS(Posicao!D:D,Posicao!C:C,E134,Posicao!A:A,B134)</f>
        <v>30794</v>
      </c>
      <c r="H134" s="2">
        <f t="shared" si="2"/>
        <v>15397</v>
      </c>
    </row>
    <row r="135" spans="1:8" x14ac:dyDescent="0.25">
      <c r="A135" s="4">
        <v>44531</v>
      </c>
      <c r="B135" s="4">
        <v>44530</v>
      </c>
      <c r="C135" s="4">
        <v>44537</v>
      </c>
      <c r="D135" t="s">
        <v>12</v>
      </c>
      <c r="E135" t="s">
        <v>50</v>
      </c>
      <c r="F135" s="2">
        <v>0.7</v>
      </c>
      <c r="G135" s="7">
        <f>SUMIFS(Posicao!D:D,Posicao!C:C,E135,Posicao!A:A,B135)</f>
        <v>96416</v>
      </c>
      <c r="H135" s="2">
        <f t="shared" si="2"/>
        <v>67491.199999999997</v>
      </c>
    </row>
    <row r="136" spans="1:8" x14ac:dyDescent="0.25">
      <c r="A136" s="4">
        <v>44531</v>
      </c>
      <c r="B136" s="4">
        <v>44530</v>
      </c>
      <c r="C136" s="4">
        <v>44537</v>
      </c>
      <c r="D136" t="s">
        <v>12</v>
      </c>
      <c r="E136" t="s">
        <v>48</v>
      </c>
      <c r="F136" s="2">
        <v>0.6</v>
      </c>
      <c r="G136" s="7">
        <f>SUMIFS(Posicao!D:D,Posicao!C:C,E136,Posicao!A:A,B136)</f>
        <v>56238</v>
      </c>
      <c r="H136" s="2">
        <f t="shared" si="2"/>
        <v>33742.799999999996</v>
      </c>
    </row>
    <row r="137" spans="1:8" x14ac:dyDescent="0.25">
      <c r="A137" s="4">
        <v>44531</v>
      </c>
      <c r="B137" s="4">
        <v>44530</v>
      </c>
      <c r="C137" s="4">
        <v>44544</v>
      </c>
      <c r="D137" t="s">
        <v>12</v>
      </c>
      <c r="E137" t="s">
        <v>56</v>
      </c>
      <c r="F137" s="2">
        <v>0.64</v>
      </c>
      <c r="G137" s="7">
        <f>SUMIFS(Posicao!D:D,Posicao!C:C,E137,Posicao!A:A,B137)</f>
        <v>48597</v>
      </c>
      <c r="H137" s="2">
        <f t="shared" si="2"/>
        <v>31102.080000000002</v>
      </c>
    </row>
    <row r="138" spans="1:8" x14ac:dyDescent="0.25">
      <c r="A138" s="4">
        <v>44531</v>
      </c>
      <c r="B138" s="4">
        <v>44530</v>
      </c>
      <c r="C138" s="4">
        <v>44551</v>
      </c>
      <c r="D138" t="s">
        <v>12</v>
      </c>
      <c r="E138" t="s">
        <v>2672</v>
      </c>
      <c r="F138" s="2">
        <v>0.53</v>
      </c>
      <c r="G138" s="7">
        <f>SUMIFS(Posicao!D:D,Posicao!C:C,E138,Posicao!A:A,B138)</f>
        <v>32565</v>
      </c>
      <c r="H138" s="2">
        <f t="shared" si="2"/>
        <v>17259.45</v>
      </c>
    </row>
    <row r="139" spans="1:8" x14ac:dyDescent="0.25">
      <c r="A139" s="4">
        <v>44531</v>
      </c>
      <c r="B139" s="4">
        <v>44530</v>
      </c>
      <c r="C139" s="4">
        <v>44537</v>
      </c>
      <c r="D139" t="s">
        <v>12</v>
      </c>
      <c r="E139" t="s">
        <v>53</v>
      </c>
      <c r="F139" s="2">
        <v>0.54</v>
      </c>
      <c r="G139" s="7">
        <f>SUMIFS(Posicao!D:D,Posicao!C:C,E139,Posicao!A:A,B139)</f>
        <v>45360</v>
      </c>
      <c r="H139" s="2">
        <f t="shared" si="2"/>
        <v>24494.400000000001</v>
      </c>
    </row>
    <row r="140" spans="1:8" x14ac:dyDescent="0.25">
      <c r="A140" s="4">
        <v>44531</v>
      </c>
      <c r="B140" s="4">
        <v>44530</v>
      </c>
      <c r="C140" s="4">
        <v>44543</v>
      </c>
      <c r="D140" t="s">
        <v>12</v>
      </c>
      <c r="E140" t="s">
        <v>2689</v>
      </c>
      <c r="F140" s="2">
        <v>0.65</v>
      </c>
      <c r="G140" s="7">
        <f>SUMIFS(Posicao!D:D,Posicao!C:C,E140,Posicao!A:A,B140)</f>
        <v>272883</v>
      </c>
      <c r="H140" s="2">
        <f t="shared" si="2"/>
        <v>177373.95</v>
      </c>
    </row>
    <row r="141" spans="1:8" x14ac:dyDescent="0.25">
      <c r="A141" s="4">
        <v>44531</v>
      </c>
      <c r="B141" s="4">
        <v>44530</v>
      </c>
      <c r="C141" s="4">
        <v>44544</v>
      </c>
      <c r="D141" t="s">
        <v>12</v>
      </c>
      <c r="E141" t="s">
        <v>2671</v>
      </c>
      <c r="F141" s="2">
        <v>1.05</v>
      </c>
      <c r="G141" s="7">
        <f>SUMIFS(Posicao!D:D,Posicao!C:C,E141,Posicao!A:A,B141)</f>
        <v>33459</v>
      </c>
      <c r="H141" s="2">
        <f t="shared" si="2"/>
        <v>35131.950000000004</v>
      </c>
    </row>
    <row r="142" spans="1:8" x14ac:dyDescent="0.25">
      <c r="A142" s="4">
        <v>44531</v>
      </c>
      <c r="B142" s="4">
        <v>44530</v>
      </c>
      <c r="C142" s="4">
        <v>44543</v>
      </c>
      <c r="D142" t="s">
        <v>12</v>
      </c>
      <c r="E142" t="s">
        <v>2685</v>
      </c>
      <c r="F142" s="2">
        <v>1.5</v>
      </c>
      <c r="G142" s="7">
        <f>SUMIFS(Posicao!D:D,Posicao!C:C,E142,Posicao!A:A,B142)</f>
        <v>177767</v>
      </c>
      <c r="H142" s="2">
        <f t="shared" si="2"/>
        <v>266650.5</v>
      </c>
    </row>
    <row r="143" spans="1:8" x14ac:dyDescent="0.25">
      <c r="A143" s="4">
        <v>44532</v>
      </c>
      <c r="B143" s="4">
        <v>44531</v>
      </c>
      <c r="C143" s="4">
        <v>44538</v>
      </c>
      <c r="D143" t="s">
        <v>12</v>
      </c>
      <c r="E143" t="s">
        <v>54</v>
      </c>
      <c r="F143" s="2">
        <v>0.38500000000000001</v>
      </c>
      <c r="G143" s="7">
        <f>SUMIFS(Posicao!D:D,Posicao!C:C,E143,Posicao!A:A,B143)</f>
        <v>84256</v>
      </c>
      <c r="H143" s="2">
        <f t="shared" si="2"/>
        <v>32438.560000000001</v>
      </c>
    </row>
    <row r="144" spans="1:8" x14ac:dyDescent="0.25">
      <c r="A144" s="4">
        <v>44533</v>
      </c>
      <c r="B144" s="4">
        <v>44532</v>
      </c>
      <c r="C144" s="4">
        <v>44539</v>
      </c>
      <c r="D144" t="s">
        <v>12</v>
      </c>
      <c r="E144" t="s">
        <v>53</v>
      </c>
      <c r="F144" s="2">
        <v>0.02</v>
      </c>
      <c r="G144" s="7">
        <f>SUMIFS(Posicao!D:D,Posicao!C:C,E144,Posicao!A:A,B144)</f>
        <v>33332</v>
      </c>
      <c r="H144" s="2">
        <f t="shared" si="2"/>
        <v>666.64</v>
      </c>
    </row>
    <row r="145" spans="1:8" x14ac:dyDescent="0.25">
      <c r="A145" s="4">
        <v>44538</v>
      </c>
      <c r="B145" s="4">
        <v>44537</v>
      </c>
      <c r="C145" s="4">
        <v>44544</v>
      </c>
      <c r="D145" t="s">
        <v>12</v>
      </c>
      <c r="E145" t="s">
        <v>49</v>
      </c>
      <c r="F145" s="2">
        <v>0.507324726</v>
      </c>
      <c r="G145" s="7">
        <f>SUMIFS(Posicao!D:D,Posicao!C:C,E145,Posicao!A:A,B145)</f>
        <v>32774</v>
      </c>
      <c r="H145" s="2">
        <f t="shared" si="2"/>
        <v>16627.060569924</v>
      </c>
    </row>
    <row r="146" spans="1:8" x14ac:dyDescent="0.25">
      <c r="A146" s="4">
        <v>44538</v>
      </c>
      <c r="B146" s="4">
        <v>44537</v>
      </c>
      <c r="C146" s="4">
        <v>44544</v>
      </c>
      <c r="D146" t="s">
        <v>12</v>
      </c>
      <c r="E146" t="s">
        <v>2682</v>
      </c>
      <c r="F146" s="2">
        <v>0.92</v>
      </c>
      <c r="G146" s="7">
        <f>SUMIFS(Posicao!D:D,Posicao!C:C,E146,Posicao!A:A,B146)</f>
        <v>79643</v>
      </c>
      <c r="H146" s="2">
        <f t="shared" si="2"/>
        <v>73271.56</v>
      </c>
    </row>
    <row r="147" spans="1:8" x14ac:dyDescent="0.25">
      <c r="A147" s="4">
        <v>44539</v>
      </c>
      <c r="B147" s="4">
        <v>44538</v>
      </c>
      <c r="C147" s="4">
        <v>44545</v>
      </c>
      <c r="D147" t="s">
        <v>12</v>
      </c>
      <c r="E147" t="s">
        <v>2680</v>
      </c>
      <c r="F147" s="2">
        <v>1.1200000000000001</v>
      </c>
      <c r="G147" s="7">
        <f>SUMIFS(Posicao!D:D,Posicao!C:C,E147,Posicao!A:A,B147)</f>
        <v>144422</v>
      </c>
      <c r="H147" s="2">
        <f t="shared" si="2"/>
        <v>161752.64000000001</v>
      </c>
    </row>
    <row r="148" spans="1:8" x14ac:dyDescent="0.25">
      <c r="A148" s="4">
        <v>44540</v>
      </c>
      <c r="B148" s="4">
        <v>44539</v>
      </c>
      <c r="C148" s="4">
        <v>44546</v>
      </c>
      <c r="D148" t="s">
        <v>12</v>
      </c>
      <c r="E148" t="s">
        <v>2687</v>
      </c>
      <c r="F148" s="2">
        <v>0.6</v>
      </c>
      <c r="G148" s="7">
        <f>SUMIFS(Posicao!D:D,Posicao!C:C,E148,Posicao!A:A,B148)</f>
        <v>6604</v>
      </c>
      <c r="H148" s="2">
        <f t="shared" si="2"/>
        <v>3962.3999999999996</v>
      </c>
    </row>
    <row r="149" spans="1:8" x14ac:dyDescent="0.25">
      <c r="A149" s="4">
        <v>44543</v>
      </c>
      <c r="B149" s="4">
        <v>44540</v>
      </c>
      <c r="C149" s="4">
        <v>44547</v>
      </c>
      <c r="D149" t="s">
        <v>12</v>
      </c>
      <c r="E149" t="s">
        <v>52</v>
      </c>
      <c r="F149" s="2">
        <v>1</v>
      </c>
      <c r="G149" s="7">
        <f>SUMIFS(Posicao!D:D,Posicao!C:C,E149,Posicao!A:A,B149)</f>
        <v>187039</v>
      </c>
      <c r="H149" s="2">
        <f t="shared" si="2"/>
        <v>187039</v>
      </c>
    </row>
    <row r="150" spans="1:8" x14ac:dyDescent="0.25">
      <c r="A150" s="4">
        <v>44547</v>
      </c>
      <c r="B150" s="4">
        <v>44546</v>
      </c>
      <c r="C150" s="4">
        <v>44553</v>
      </c>
      <c r="D150" t="s">
        <v>12</v>
      </c>
      <c r="E150" t="s">
        <v>51</v>
      </c>
      <c r="F150" s="2">
        <v>0.75150508199999999</v>
      </c>
      <c r="G150" s="7">
        <f>SUMIFS(Posicao!D:D,Posicao!C:C,E150,Posicao!A:A,B150)</f>
        <v>34212</v>
      </c>
      <c r="H150" s="2">
        <f t="shared" si="2"/>
        <v>25710.491865384</v>
      </c>
    </row>
    <row r="151" spans="1:8" x14ac:dyDescent="0.25">
      <c r="A151" s="4">
        <v>44564</v>
      </c>
      <c r="B151" s="4">
        <v>44560</v>
      </c>
      <c r="C151" s="4">
        <v>44575</v>
      </c>
      <c r="D151" t="s">
        <v>12</v>
      </c>
      <c r="E151" t="s">
        <v>55</v>
      </c>
      <c r="F151" s="2">
        <v>0.53</v>
      </c>
      <c r="G151" s="7">
        <f>SUMIFS(Posicao!D:D,Posicao!C:C,E151,Posicao!A:A,B151)</f>
        <v>30794</v>
      </c>
      <c r="H151" s="2">
        <f t="shared" si="2"/>
        <v>16320.820000000002</v>
      </c>
    </row>
    <row r="152" spans="1:8" x14ac:dyDescent="0.25">
      <c r="A152" s="4">
        <v>44564</v>
      </c>
      <c r="B152" s="4">
        <v>44560</v>
      </c>
      <c r="C152" s="4">
        <v>44571</v>
      </c>
      <c r="D152" t="s">
        <v>12</v>
      </c>
      <c r="E152" t="s">
        <v>47</v>
      </c>
      <c r="F152" s="2">
        <v>0.61</v>
      </c>
      <c r="G152" s="7">
        <f>SUMIFS(Posicao!D:D,Posicao!C:C,E152,Posicao!A:A,B152)</f>
        <v>72562</v>
      </c>
      <c r="H152" s="2">
        <f t="shared" si="2"/>
        <v>44262.82</v>
      </c>
    </row>
    <row r="153" spans="1:8" x14ac:dyDescent="0.25">
      <c r="A153" s="4">
        <v>44564</v>
      </c>
      <c r="B153" s="4">
        <v>44560</v>
      </c>
      <c r="C153" s="4">
        <v>44568</v>
      </c>
      <c r="D153" t="s">
        <v>12</v>
      </c>
      <c r="E153" t="s">
        <v>48</v>
      </c>
      <c r="F153" s="2">
        <v>0.63</v>
      </c>
      <c r="G153" s="7">
        <f>SUMIFS(Posicao!D:D,Posicao!C:C,E153,Posicao!A:A,B153)</f>
        <v>37548</v>
      </c>
      <c r="H153" s="2">
        <f t="shared" si="2"/>
        <v>23655.24</v>
      </c>
    </row>
    <row r="154" spans="1:8" x14ac:dyDescent="0.25">
      <c r="A154" s="4">
        <v>44564</v>
      </c>
      <c r="B154" s="4">
        <v>44560</v>
      </c>
      <c r="C154" s="4">
        <v>44568</v>
      </c>
      <c r="D154" t="s">
        <v>12</v>
      </c>
      <c r="E154" t="s">
        <v>50</v>
      </c>
      <c r="F154" s="2">
        <v>0.71</v>
      </c>
      <c r="G154" s="7">
        <f>SUMIFS(Posicao!D:D,Posicao!C:C,E154,Posicao!A:A,B154)</f>
        <v>86312</v>
      </c>
      <c r="H154" s="2">
        <f t="shared" si="2"/>
        <v>61281.52</v>
      </c>
    </row>
    <row r="155" spans="1:8" x14ac:dyDescent="0.25">
      <c r="A155" s="4">
        <v>44564</v>
      </c>
      <c r="B155" s="4">
        <v>44560</v>
      </c>
      <c r="C155" s="4">
        <v>44575</v>
      </c>
      <c r="D155" t="s">
        <v>12</v>
      </c>
      <c r="E155" t="s">
        <v>56</v>
      </c>
      <c r="F155" s="2">
        <v>0.64</v>
      </c>
      <c r="G155" s="7">
        <f>SUMIFS(Posicao!D:D,Posicao!C:C,E155,Posicao!A:A,B155)</f>
        <v>29618</v>
      </c>
      <c r="H155" s="2">
        <f t="shared" si="2"/>
        <v>18955.52</v>
      </c>
    </row>
    <row r="156" spans="1:8" x14ac:dyDescent="0.25">
      <c r="A156" s="4">
        <v>44564</v>
      </c>
      <c r="B156" s="4">
        <v>44560</v>
      </c>
      <c r="C156" s="4">
        <v>44575</v>
      </c>
      <c r="D156" t="s">
        <v>12</v>
      </c>
      <c r="E156" t="s">
        <v>2671</v>
      </c>
      <c r="F156" s="2">
        <v>1.1000000000000001</v>
      </c>
      <c r="G156" s="7">
        <f>SUMIFS(Posicao!D:D,Posicao!C:C,E156,Posicao!A:A,B156)</f>
        <v>32373</v>
      </c>
      <c r="H156" s="2">
        <f t="shared" si="2"/>
        <v>35610.300000000003</v>
      </c>
    </row>
    <row r="157" spans="1:8" x14ac:dyDescent="0.25">
      <c r="A157" s="4">
        <v>44564</v>
      </c>
      <c r="B157" s="4">
        <v>44560</v>
      </c>
      <c r="C157" s="4">
        <v>44574</v>
      </c>
      <c r="D157" t="s">
        <v>12</v>
      </c>
      <c r="E157" t="s">
        <v>2689</v>
      </c>
      <c r="F157" s="2">
        <v>0.82</v>
      </c>
      <c r="G157" s="7">
        <f>SUMIFS(Posicao!D:D,Posicao!C:C,E157,Posicao!A:A,B157)</f>
        <v>266540</v>
      </c>
      <c r="H157" s="2">
        <f t="shared" si="2"/>
        <v>218562.8</v>
      </c>
    </row>
    <row r="158" spans="1:8" x14ac:dyDescent="0.25">
      <c r="A158" s="4">
        <v>44564</v>
      </c>
      <c r="B158" s="4">
        <v>44561</v>
      </c>
      <c r="C158" s="4">
        <v>44582</v>
      </c>
      <c r="D158" t="s">
        <v>12</v>
      </c>
      <c r="E158" t="s">
        <v>2672</v>
      </c>
      <c r="F158" s="2">
        <v>0.53</v>
      </c>
      <c r="G158" s="7">
        <f>SUMIFS(Posicao!D:D,Posicao!C:C,E158,Posicao!A:A,B158)</f>
        <v>14844</v>
      </c>
      <c r="H158" s="2">
        <f t="shared" si="2"/>
        <v>7867.3200000000006</v>
      </c>
    </row>
    <row r="159" spans="1:8" x14ac:dyDescent="0.25">
      <c r="A159" s="4">
        <v>44564</v>
      </c>
      <c r="B159" s="4">
        <v>44560</v>
      </c>
      <c r="C159" s="4">
        <v>44574</v>
      </c>
      <c r="D159" t="s">
        <v>12</v>
      </c>
      <c r="E159" t="s">
        <v>2685</v>
      </c>
      <c r="F159" s="2">
        <v>1.5</v>
      </c>
      <c r="G159" s="7">
        <f>SUMIFS(Posicao!D:D,Posicao!C:C,E159,Posicao!A:A,B159)</f>
        <v>133513</v>
      </c>
      <c r="H159" s="2">
        <f t="shared" si="2"/>
        <v>200269.5</v>
      </c>
    </row>
    <row r="160" spans="1:8" x14ac:dyDescent="0.25">
      <c r="A160" s="4">
        <v>44565</v>
      </c>
      <c r="B160" s="4">
        <v>44564</v>
      </c>
      <c r="C160" s="4">
        <v>44571</v>
      </c>
      <c r="D160" t="s">
        <v>12</v>
      </c>
      <c r="E160" t="s">
        <v>54</v>
      </c>
      <c r="F160" s="2">
        <v>0.38500000000000001</v>
      </c>
      <c r="G160" s="7">
        <f>SUMIFS(Posicao!D:D,Posicao!C:C,E160,Posicao!A:A,B160)</f>
        <v>84256</v>
      </c>
      <c r="H160" s="2">
        <f t="shared" si="2"/>
        <v>32438.560000000001</v>
      </c>
    </row>
    <row r="161" spans="1:8" x14ac:dyDescent="0.25">
      <c r="A161" s="4">
        <v>44571</v>
      </c>
      <c r="B161" s="4">
        <v>44568</v>
      </c>
      <c r="C161" s="4">
        <v>44575</v>
      </c>
      <c r="D161" t="s">
        <v>12</v>
      </c>
      <c r="E161" t="s">
        <v>49</v>
      </c>
      <c r="F161" s="2">
        <v>0.51866204400000004</v>
      </c>
      <c r="G161" s="7">
        <f>SUMIFS(Posicao!D:D,Posicao!C:C,E161,Posicao!A:A,B161)</f>
        <v>32774</v>
      </c>
      <c r="H161" s="2">
        <f t="shared" si="2"/>
        <v>16998.629830056001</v>
      </c>
    </row>
    <row r="162" spans="1:8" x14ac:dyDescent="0.25">
      <c r="A162" s="4">
        <v>44571</v>
      </c>
      <c r="B162" s="4">
        <v>44568</v>
      </c>
      <c r="C162" s="4">
        <v>44575</v>
      </c>
      <c r="D162" t="s">
        <v>12</v>
      </c>
      <c r="E162" t="s">
        <v>2682</v>
      </c>
      <c r="F162" s="2">
        <v>0.93454110199999996</v>
      </c>
      <c r="G162" s="7">
        <f>SUMIFS(Posicao!D:D,Posicao!C:C,E162,Posicao!A:A,B162)</f>
        <v>79643</v>
      </c>
      <c r="H162" s="2">
        <f t="shared" si="2"/>
        <v>74429.656986585993</v>
      </c>
    </row>
    <row r="163" spans="1:8" x14ac:dyDescent="0.25">
      <c r="A163" s="4">
        <v>44572</v>
      </c>
      <c r="B163" s="4">
        <v>44571</v>
      </c>
      <c r="C163" s="4">
        <v>44578</v>
      </c>
      <c r="D163" t="s">
        <v>12</v>
      </c>
      <c r="E163" t="s">
        <v>2680</v>
      </c>
      <c r="F163" s="2">
        <v>1.1200000000000001</v>
      </c>
      <c r="G163" s="7">
        <f>SUMIFS(Posicao!D:D,Posicao!C:C,E163,Posicao!A:A,B163)</f>
        <v>147415</v>
      </c>
      <c r="H163" s="2">
        <f t="shared" si="2"/>
        <v>165104.80000000002</v>
      </c>
    </row>
    <row r="164" spans="1:8" x14ac:dyDescent="0.25">
      <c r="A164" s="4">
        <v>44573</v>
      </c>
      <c r="B164" s="4">
        <v>44572</v>
      </c>
      <c r="C164" s="4">
        <v>44579</v>
      </c>
      <c r="D164" t="s">
        <v>12</v>
      </c>
      <c r="E164" t="s">
        <v>2687</v>
      </c>
      <c r="F164" s="2">
        <v>0.60599999999999998</v>
      </c>
      <c r="G164" s="7">
        <f>SUMIFS(Posicao!D:D,Posicao!C:C,E164,Posicao!A:A,B164)</f>
        <v>6604</v>
      </c>
      <c r="H164" s="2">
        <f t="shared" si="2"/>
        <v>4002.0239999999999</v>
      </c>
    </row>
    <row r="165" spans="1:8" x14ac:dyDescent="0.25">
      <c r="A165" s="4">
        <v>44574</v>
      </c>
      <c r="B165" s="4">
        <v>44573</v>
      </c>
      <c r="C165" s="4">
        <v>44580</v>
      </c>
      <c r="D165" t="s">
        <v>12</v>
      </c>
      <c r="E165" t="s">
        <v>52</v>
      </c>
      <c r="F165" s="2">
        <v>1.1000000000000001</v>
      </c>
      <c r="G165" s="7">
        <f>SUMIFS(Posicao!D:D,Posicao!C:C,E165,Posicao!A:A,B165)</f>
        <v>187039</v>
      </c>
      <c r="H165" s="2">
        <f t="shared" si="2"/>
        <v>205742.90000000002</v>
      </c>
    </row>
    <row r="166" spans="1:8" x14ac:dyDescent="0.25">
      <c r="A166" s="4">
        <v>44580</v>
      </c>
      <c r="B166" s="4">
        <v>44579</v>
      </c>
      <c r="C166" s="4">
        <v>44586</v>
      </c>
      <c r="D166" t="s">
        <v>12</v>
      </c>
      <c r="E166" t="s">
        <v>51</v>
      </c>
      <c r="F166" s="2">
        <v>0.81519575899999996</v>
      </c>
      <c r="G166" s="7">
        <f>SUMIFS(Posicao!D:D,Posicao!C:C,E166,Posicao!A:A,B166)</f>
        <v>34212</v>
      </c>
      <c r="H166" s="2">
        <f t="shared" si="2"/>
        <v>27889.477306908</v>
      </c>
    </row>
    <row r="167" spans="1:8" x14ac:dyDescent="0.25">
      <c r="A167" s="4">
        <v>44593</v>
      </c>
      <c r="B167" s="4">
        <v>44592</v>
      </c>
      <c r="C167" s="4">
        <v>44600</v>
      </c>
      <c r="D167" t="s">
        <v>12</v>
      </c>
      <c r="E167" t="s">
        <v>47</v>
      </c>
      <c r="F167" s="2">
        <v>0.61</v>
      </c>
      <c r="G167" s="7">
        <f>SUMIFS(Posicao!D:D,Posicao!C:C,E167,Posicao!A:A,B167)</f>
        <v>72562</v>
      </c>
      <c r="H167" s="2">
        <f t="shared" si="2"/>
        <v>44262.82</v>
      </c>
    </row>
    <row r="168" spans="1:8" x14ac:dyDescent="0.25">
      <c r="A168" s="4">
        <v>44593</v>
      </c>
      <c r="B168" s="4">
        <v>44592</v>
      </c>
      <c r="C168" s="4">
        <v>44606</v>
      </c>
      <c r="D168" t="s">
        <v>12</v>
      </c>
      <c r="E168" t="s">
        <v>55</v>
      </c>
      <c r="F168" s="2">
        <v>0.51</v>
      </c>
      <c r="G168" s="7">
        <f>SUMIFS(Posicao!D:D,Posicao!C:C,E168,Posicao!A:A,B168)</f>
        <v>30794</v>
      </c>
      <c r="H168" s="2">
        <f t="shared" si="2"/>
        <v>15704.94</v>
      </c>
    </row>
    <row r="169" spans="1:8" x14ac:dyDescent="0.25">
      <c r="A169" s="4">
        <v>44593</v>
      </c>
      <c r="B169" s="4">
        <v>44592</v>
      </c>
      <c r="C169" s="4">
        <v>44599</v>
      </c>
      <c r="D169" t="s">
        <v>12</v>
      </c>
      <c r="E169" t="s">
        <v>48</v>
      </c>
      <c r="F169" s="2">
        <v>0.63</v>
      </c>
      <c r="G169" s="7">
        <f>SUMIFS(Posicao!D:D,Posicao!C:C,E169,Posicao!A:A,B169)</f>
        <v>37548</v>
      </c>
      <c r="H169" s="2">
        <f t="shared" si="2"/>
        <v>23655.24</v>
      </c>
    </row>
    <row r="170" spans="1:8" x14ac:dyDescent="0.25">
      <c r="A170" s="4">
        <v>44593</v>
      </c>
      <c r="B170" s="4">
        <v>44592</v>
      </c>
      <c r="C170" s="4">
        <v>44599</v>
      </c>
      <c r="D170" t="s">
        <v>12</v>
      </c>
      <c r="E170" t="s">
        <v>50</v>
      </c>
      <c r="F170" s="2">
        <v>0.714836625</v>
      </c>
      <c r="G170" s="7">
        <f>SUMIFS(Posicao!D:D,Posicao!C:C,E170,Posicao!A:A,B170)</f>
        <v>86312</v>
      </c>
      <c r="H170" s="2">
        <f t="shared" si="2"/>
        <v>61698.978777000004</v>
      </c>
    </row>
    <row r="171" spans="1:8" x14ac:dyDescent="0.25">
      <c r="A171" s="4">
        <v>44593</v>
      </c>
      <c r="B171" s="4">
        <v>44592</v>
      </c>
      <c r="C171" s="4">
        <v>44606</v>
      </c>
      <c r="D171" t="s">
        <v>12</v>
      </c>
      <c r="E171" t="s">
        <v>2690</v>
      </c>
      <c r="F171" s="2">
        <v>0.8</v>
      </c>
      <c r="G171" s="7">
        <f>SUMIFS(Posicao!D:D,Posicao!C:C,E171,Posicao!A:A,B171)</f>
        <v>55744</v>
      </c>
      <c r="H171" s="2">
        <f t="shared" si="2"/>
        <v>44595.200000000004</v>
      </c>
    </row>
    <row r="172" spans="1:8" x14ac:dyDescent="0.25">
      <c r="A172" s="4">
        <v>44593</v>
      </c>
      <c r="B172" s="4">
        <v>44592</v>
      </c>
      <c r="C172" s="4">
        <v>44606</v>
      </c>
      <c r="D172" t="s">
        <v>12</v>
      </c>
      <c r="E172" t="s">
        <v>56</v>
      </c>
      <c r="F172" s="2">
        <v>0.64</v>
      </c>
      <c r="G172" s="7">
        <f>SUMIFS(Posicao!D:D,Posicao!C:C,E172,Posicao!A:A,B172)</f>
        <v>29618</v>
      </c>
      <c r="H172" s="2">
        <f t="shared" si="2"/>
        <v>18955.52</v>
      </c>
    </row>
    <row r="173" spans="1:8" x14ac:dyDescent="0.25">
      <c r="A173" s="4">
        <v>44593</v>
      </c>
      <c r="B173" s="4">
        <v>44592</v>
      </c>
      <c r="C173" s="4">
        <v>44613</v>
      </c>
      <c r="D173" t="s">
        <v>12</v>
      </c>
      <c r="E173" t="s">
        <v>2672</v>
      </c>
      <c r="F173" s="2">
        <v>0.53</v>
      </c>
      <c r="G173" s="7">
        <f>SUMIFS(Posicao!D:D,Posicao!C:C,E173,Posicao!A:A,B173)</f>
        <v>14844</v>
      </c>
      <c r="H173" s="2">
        <f t="shared" si="2"/>
        <v>7867.3200000000006</v>
      </c>
    </row>
    <row r="174" spans="1:8" x14ac:dyDescent="0.25">
      <c r="A174" s="4">
        <v>44593</v>
      </c>
      <c r="B174" s="4">
        <v>44592</v>
      </c>
      <c r="C174" s="4">
        <v>44606</v>
      </c>
      <c r="D174" t="s">
        <v>12</v>
      </c>
      <c r="E174" t="s">
        <v>2671</v>
      </c>
      <c r="F174" s="2">
        <v>1.1499999999999999</v>
      </c>
      <c r="G174" s="7">
        <f>SUMIFS(Posicao!D:D,Posicao!C:C,E174,Posicao!A:A,B174)</f>
        <v>32373</v>
      </c>
      <c r="H174" s="2">
        <f t="shared" si="2"/>
        <v>37228.949999999997</v>
      </c>
    </row>
    <row r="175" spans="1:8" x14ac:dyDescent="0.25">
      <c r="A175" s="4">
        <v>44593</v>
      </c>
      <c r="B175" s="4">
        <v>44592</v>
      </c>
      <c r="C175" s="4">
        <v>44603</v>
      </c>
      <c r="D175" t="s">
        <v>12</v>
      </c>
      <c r="E175" t="s">
        <v>2689</v>
      </c>
      <c r="F175" s="2">
        <v>0.82</v>
      </c>
      <c r="G175" s="7">
        <f>SUMIFS(Posicao!D:D,Posicao!C:C,E175,Posicao!A:A,B175)</f>
        <v>266540</v>
      </c>
      <c r="H175" s="2">
        <f t="shared" si="2"/>
        <v>218562.8</v>
      </c>
    </row>
    <row r="176" spans="1:8" x14ac:dyDescent="0.25">
      <c r="A176" s="4">
        <v>44593</v>
      </c>
      <c r="B176" s="4">
        <v>44592</v>
      </c>
      <c r="C176" s="4">
        <v>44603</v>
      </c>
      <c r="D176" t="s">
        <v>12</v>
      </c>
      <c r="E176" t="s">
        <v>2685</v>
      </c>
      <c r="F176" s="2">
        <v>1.36</v>
      </c>
      <c r="G176" s="7">
        <f>SUMIFS(Posicao!D:D,Posicao!C:C,E176,Posicao!A:A,B176)</f>
        <v>133513</v>
      </c>
      <c r="H176" s="2">
        <f t="shared" si="2"/>
        <v>181577.68000000002</v>
      </c>
    </row>
    <row r="177" spans="1:8" x14ac:dyDescent="0.25">
      <c r="A177" s="4">
        <v>44594</v>
      </c>
      <c r="B177" s="4">
        <v>44593</v>
      </c>
      <c r="C177" s="4">
        <v>44600</v>
      </c>
      <c r="D177" t="s">
        <v>12</v>
      </c>
      <c r="E177" t="s">
        <v>54</v>
      </c>
      <c r="F177" s="2">
        <v>0.38500000000000001</v>
      </c>
      <c r="G177" s="7">
        <f>SUMIFS(Posicao!D:D,Posicao!C:C,E177,Posicao!A:A,B177)</f>
        <v>84256</v>
      </c>
      <c r="H177" s="2">
        <f t="shared" si="2"/>
        <v>32438.560000000001</v>
      </c>
    </row>
    <row r="178" spans="1:8" x14ac:dyDescent="0.25">
      <c r="A178" s="4">
        <v>44600</v>
      </c>
      <c r="B178" s="4">
        <v>44599</v>
      </c>
      <c r="C178" s="4">
        <v>44606</v>
      </c>
      <c r="D178" t="s">
        <v>12</v>
      </c>
      <c r="E178" t="s">
        <v>49</v>
      </c>
      <c r="F178" s="2">
        <v>0.91775192100000003</v>
      </c>
      <c r="G178" s="7">
        <f>SUMIFS(Posicao!D:D,Posicao!C:C,E178,Posicao!A:A,B178)</f>
        <v>32774</v>
      </c>
      <c r="H178" s="2">
        <f t="shared" si="2"/>
        <v>30078.401458854001</v>
      </c>
    </row>
    <row r="179" spans="1:8" x14ac:dyDescent="0.25">
      <c r="A179" s="4">
        <v>44600</v>
      </c>
      <c r="B179" s="4">
        <v>44599</v>
      </c>
      <c r="C179" s="4">
        <v>44606</v>
      </c>
      <c r="D179" t="s">
        <v>12</v>
      </c>
      <c r="E179" t="s">
        <v>2682</v>
      </c>
      <c r="F179" s="2">
        <v>0.95</v>
      </c>
      <c r="G179" s="7">
        <f>SUMIFS(Posicao!D:D,Posicao!C:C,E179,Posicao!A:A,B179)</f>
        <v>79643</v>
      </c>
      <c r="H179" s="2">
        <f t="shared" si="2"/>
        <v>75660.849999999991</v>
      </c>
    </row>
    <row r="180" spans="1:8" x14ac:dyDescent="0.25">
      <c r="A180" s="4">
        <v>44601</v>
      </c>
      <c r="B180" s="4">
        <v>44600</v>
      </c>
      <c r="C180" s="4">
        <v>44607</v>
      </c>
      <c r="D180" t="s">
        <v>12</v>
      </c>
      <c r="E180" t="s">
        <v>2680</v>
      </c>
      <c r="F180" s="2">
        <v>1.1200000000000001</v>
      </c>
      <c r="G180" s="7">
        <f>SUMIFS(Posicao!D:D,Posicao!C:C,E180,Posicao!A:A,B180)</f>
        <v>147415</v>
      </c>
      <c r="H180" s="2">
        <f t="shared" si="2"/>
        <v>165104.80000000002</v>
      </c>
    </row>
    <row r="181" spans="1:8" x14ac:dyDescent="0.25">
      <c r="A181" s="4">
        <v>44602</v>
      </c>
      <c r="B181" s="4">
        <v>44601</v>
      </c>
      <c r="C181" s="4">
        <v>44608</v>
      </c>
      <c r="D181" t="s">
        <v>12</v>
      </c>
      <c r="E181" t="s">
        <v>2687</v>
      </c>
      <c r="F181" s="2">
        <v>0.6</v>
      </c>
      <c r="G181" s="7">
        <f>SUMIFS(Posicao!D:D,Posicao!C:C,E181,Posicao!A:A,B181)</f>
        <v>29658</v>
      </c>
      <c r="H181" s="2">
        <f t="shared" si="2"/>
        <v>17794.8</v>
      </c>
    </row>
    <row r="182" spans="1:8" x14ac:dyDescent="0.25">
      <c r="A182" s="4">
        <v>44603</v>
      </c>
      <c r="B182" s="4">
        <v>44602</v>
      </c>
      <c r="C182" s="4">
        <v>44609</v>
      </c>
      <c r="D182" t="s">
        <v>12</v>
      </c>
      <c r="E182" t="s">
        <v>52</v>
      </c>
      <c r="F182" s="2">
        <v>1.1000000000000001</v>
      </c>
      <c r="G182" s="7">
        <f>SUMIFS(Posicao!D:D,Posicao!C:C,E182,Posicao!A:A,B182)</f>
        <v>187039</v>
      </c>
      <c r="H182" s="2">
        <f t="shared" si="2"/>
        <v>205742.90000000002</v>
      </c>
    </row>
    <row r="183" spans="1:8" x14ac:dyDescent="0.25">
      <c r="A183" s="4">
        <v>44613</v>
      </c>
      <c r="B183" s="4">
        <v>44610</v>
      </c>
      <c r="C183" s="4">
        <v>44617</v>
      </c>
      <c r="D183" t="s">
        <v>12</v>
      </c>
      <c r="E183" t="s">
        <v>51</v>
      </c>
      <c r="F183" s="2">
        <v>0.82560238100000005</v>
      </c>
      <c r="G183" s="7">
        <f>SUMIFS(Posicao!D:D,Posicao!C:C,E183,Posicao!A:A,B183)</f>
        <v>42034</v>
      </c>
      <c r="H183" s="2">
        <f t="shared" si="2"/>
        <v>34703.370482954</v>
      </c>
    </row>
    <row r="184" spans="1:8" x14ac:dyDescent="0.25">
      <c r="A184" s="4">
        <v>44622</v>
      </c>
      <c r="B184" s="4">
        <v>44617</v>
      </c>
      <c r="C184" s="4">
        <v>44629</v>
      </c>
      <c r="D184" t="s">
        <v>12</v>
      </c>
      <c r="E184" t="s">
        <v>47</v>
      </c>
      <c r="F184" s="2">
        <v>0.68</v>
      </c>
      <c r="G184" s="7">
        <f>SUMIFS(Posicao!D:D,Posicao!C:C,E184,Posicao!A:A,B184)</f>
        <v>72562</v>
      </c>
      <c r="H184" s="2">
        <f t="shared" si="2"/>
        <v>49342.16</v>
      </c>
    </row>
    <row r="185" spans="1:8" x14ac:dyDescent="0.25">
      <c r="A185" s="4">
        <v>44622</v>
      </c>
      <c r="B185" s="4">
        <v>44617</v>
      </c>
      <c r="C185" s="4">
        <v>44635</v>
      </c>
      <c r="D185" t="s">
        <v>12</v>
      </c>
      <c r="E185" t="s">
        <v>55</v>
      </c>
      <c r="F185" s="2">
        <v>0.53</v>
      </c>
      <c r="G185" s="7">
        <f>SUMIFS(Posicao!D:D,Posicao!C:C,E185,Posicao!A:A,B185)</f>
        <v>30794</v>
      </c>
      <c r="H185" s="2">
        <f t="shared" si="2"/>
        <v>16320.820000000002</v>
      </c>
    </row>
    <row r="186" spans="1:8" x14ac:dyDescent="0.25">
      <c r="A186" s="4">
        <v>44622</v>
      </c>
      <c r="B186" s="4">
        <v>44617</v>
      </c>
      <c r="C186" s="4">
        <v>44628</v>
      </c>
      <c r="D186" t="s">
        <v>12</v>
      </c>
      <c r="E186" t="s">
        <v>50</v>
      </c>
      <c r="F186" s="2">
        <v>0.71</v>
      </c>
      <c r="G186" s="7">
        <f>SUMIFS(Posicao!D:D,Posicao!C:C,E186,Posicao!A:A,B186)</f>
        <v>73916</v>
      </c>
      <c r="H186" s="2">
        <f t="shared" si="2"/>
        <v>52480.36</v>
      </c>
    </row>
    <row r="187" spans="1:8" x14ac:dyDescent="0.25">
      <c r="A187" s="4">
        <v>44622</v>
      </c>
      <c r="B187" s="4">
        <v>44617</v>
      </c>
      <c r="C187" s="4">
        <v>44635</v>
      </c>
      <c r="D187" t="s">
        <v>12</v>
      </c>
      <c r="E187" t="s">
        <v>2690</v>
      </c>
      <c r="F187" s="2">
        <v>0.85</v>
      </c>
      <c r="G187" s="7">
        <f>SUMIFS(Posicao!D:D,Posicao!C:C,E187,Posicao!A:A,B187)</f>
        <v>56908</v>
      </c>
      <c r="H187" s="2">
        <f t="shared" si="2"/>
        <v>48371.799999999996</v>
      </c>
    </row>
    <row r="188" spans="1:8" x14ac:dyDescent="0.25">
      <c r="A188" s="4">
        <v>44622</v>
      </c>
      <c r="B188" s="4">
        <v>44617</v>
      </c>
      <c r="C188" s="4">
        <v>44635</v>
      </c>
      <c r="D188" t="s">
        <v>12</v>
      </c>
      <c r="E188" t="s">
        <v>56</v>
      </c>
      <c r="F188" s="2">
        <v>0.66</v>
      </c>
      <c r="G188" s="7">
        <f>SUMIFS(Posicao!D:D,Posicao!C:C,E188,Posicao!A:A,B188)</f>
        <v>29618</v>
      </c>
      <c r="H188" s="2">
        <f t="shared" si="2"/>
        <v>19547.88</v>
      </c>
    </row>
    <row r="189" spans="1:8" x14ac:dyDescent="0.25">
      <c r="A189" s="4">
        <v>44622</v>
      </c>
      <c r="B189" s="4">
        <v>44617</v>
      </c>
      <c r="C189" s="4">
        <v>44642</v>
      </c>
      <c r="D189" t="s">
        <v>12</v>
      </c>
      <c r="E189" t="s">
        <v>2672</v>
      </c>
      <c r="F189" s="2">
        <v>0.53</v>
      </c>
      <c r="G189" s="7">
        <f>SUMIFS(Posicao!D:D,Posicao!C:C,E189,Posicao!A:A,B189)</f>
        <v>14844</v>
      </c>
      <c r="H189" s="2">
        <f t="shared" si="2"/>
        <v>7867.3200000000006</v>
      </c>
    </row>
    <row r="190" spans="1:8" x14ac:dyDescent="0.25">
      <c r="A190" s="4">
        <v>44622</v>
      </c>
      <c r="B190" s="4">
        <v>44617</v>
      </c>
      <c r="C190" s="4">
        <v>44635</v>
      </c>
      <c r="D190" t="s">
        <v>12</v>
      </c>
      <c r="E190" t="s">
        <v>2671</v>
      </c>
      <c r="F190" s="2">
        <v>1.1499999999999999</v>
      </c>
      <c r="G190" s="7">
        <f>SUMIFS(Posicao!D:D,Posicao!C:C,E190,Posicao!A:A,B190)</f>
        <v>32373</v>
      </c>
      <c r="H190" s="2">
        <f t="shared" si="2"/>
        <v>37228.949999999997</v>
      </c>
    </row>
    <row r="191" spans="1:8" x14ac:dyDescent="0.25">
      <c r="A191" s="4">
        <v>44622</v>
      </c>
      <c r="B191" s="4">
        <v>44617</v>
      </c>
      <c r="C191" s="4">
        <v>44635</v>
      </c>
      <c r="D191" t="s">
        <v>12</v>
      </c>
      <c r="E191" t="s">
        <v>2691</v>
      </c>
      <c r="F191" s="2">
        <v>0.45241376100000003</v>
      </c>
      <c r="G191" s="7">
        <f>SUMIFS(Posicao!D:D,Posicao!C:C,E191,Posicao!A:A,B191)</f>
        <v>103215</v>
      </c>
      <c r="H191" s="2">
        <f t="shared" si="2"/>
        <v>46695.886341615005</v>
      </c>
    </row>
    <row r="192" spans="1:8" x14ac:dyDescent="0.25">
      <c r="A192" s="4">
        <v>44622</v>
      </c>
      <c r="B192" s="4">
        <v>44617</v>
      </c>
      <c r="C192" s="4">
        <v>44628</v>
      </c>
      <c r="D192" t="s">
        <v>12</v>
      </c>
      <c r="E192" t="s">
        <v>48</v>
      </c>
      <c r="F192" s="2">
        <v>0.63</v>
      </c>
      <c r="G192" s="7">
        <f>SUMIFS(Posicao!D:D,Posicao!C:C,E192,Posicao!A:A,B192)</f>
        <v>37548</v>
      </c>
      <c r="H192" s="2">
        <f t="shared" si="2"/>
        <v>23655.24</v>
      </c>
    </row>
    <row r="193" spans="1:8" x14ac:dyDescent="0.25">
      <c r="A193" s="4">
        <v>44622</v>
      </c>
      <c r="B193" s="4">
        <v>44617</v>
      </c>
      <c r="C193" s="4">
        <v>44634</v>
      </c>
      <c r="D193" t="s">
        <v>12</v>
      </c>
      <c r="E193" t="s">
        <v>2689</v>
      </c>
      <c r="F193" s="2">
        <v>0.83</v>
      </c>
      <c r="G193" s="7">
        <f>SUMIFS(Posicao!D:D,Posicao!C:C,E193,Posicao!A:A,B193)</f>
        <v>266540</v>
      </c>
      <c r="H193" s="2">
        <f t="shared" si="2"/>
        <v>221228.19999999998</v>
      </c>
    </row>
    <row r="194" spans="1:8" x14ac:dyDescent="0.25">
      <c r="A194" s="4">
        <v>44622</v>
      </c>
      <c r="B194" s="4">
        <v>44617</v>
      </c>
      <c r="C194" s="4">
        <v>44634</v>
      </c>
      <c r="D194" t="s">
        <v>12</v>
      </c>
      <c r="E194" t="s">
        <v>2685</v>
      </c>
      <c r="F194" s="2">
        <v>1.08</v>
      </c>
      <c r="G194" s="7">
        <f>SUMIFS(Posicao!D:D,Posicao!C:C,E194,Posicao!A:A,B194)</f>
        <v>133513</v>
      </c>
      <c r="H194" s="2">
        <f t="shared" si="2"/>
        <v>144194.04</v>
      </c>
    </row>
    <row r="195" spans="1:8" x14ac:dyDescent="0.25">
      <c r="A195" s="4">
        <v>44623</v>
      </c>
      <c r="B195" s="4">
        <v>44622</v>
      </c>
      <c r="C195" s="4">
        <v>44629</v>
      </c>
      <c r="D195" t="s">
        <v>12</v>
      </c>
      <c r="E195" t="s">
        <v>54</v>
      </c>
      <c r="F195" s="2">
        <v>0.38500000000000001</v>
      </c>
      <c r="G195" s="7">
        <f>SUMIFS(Posicao!D:D,Posicao!C:C,E195,Posicao!A:A,B195)</f>
        <v>84256</v>
      </c>
      <c r="H195" s="2">
        <f t="shared" si="2"/>
        <v>32438.560000000001</v>
      </c>
    </row>
    <row r="196" spans="1:8" x14ac:dyDescent="0.25">
      <c r="A196" s="4">
        <v>44629</v>
      </c>
      <c r="B196" s="4">
        <v>44628</v>
      </c>
      <c r="C196" s="4">
        <v>44635</v>
      </c>
      <c r="D196" t="s">
        <v>12</v>
      </c>
      <c r="E196" t="s">
        <v>49</v>
      </c>
      <c r="F196" s="2">
        <v>0.40562079200000001</v>
      </c>
      <c r="G196" s="7">
        <f>SUMIFS(Posicao!D:D,Posicao!C:C,E196,Posicao!A:A,B196)</f>
        <v>32774</v>
      </c>
      <c r="H196" s="2">
        <f t="shared" ref="H196:H240" si="3">F196*G196</f>
        <v>13293.815837008</v>
      </c>
    </row>
    <row r="197" spans="1:8" x14ac:dyDescent="0.25">
      <c r="A197" s="4">
        <v>44629</v>
      </c>
      <c r="B197" s="4">
        <v>44628</v>
      </c>
      <c r="C197" s="4">
        <v>44635</v>
      </c>
      <c r="D197" t="s">
        <v>12</v>
      </c>
      <c r="E197" t="s">
        <v>2682</v>
      </c>
      <c r="F197" s="2">
        <v>1</v>
      </c>
      <c r="G197" s="7">
        <f>SUMIFS(Posicao!D:D,Posicao!C:C,E197,Posicao!A:A,B197)</f>
        <v>79643</v>
      </c>
      <c r="H197" s="2">
        <f t="shared" si="3"/>
        <v>79643</v>
      </c>
    </row>
    <row r="198" spans="1:8" x14ac:dyDescent="0.25">
      <c r="A198" s="4">
        <v>44630</v>
      </c>
      <c r="B198" s="4">
        <v>44629</v>
      </c>
      <c r="C198" s="4">
        <v>44636</v>
      </c>
      <c r="D198" t="s">
        <v>12</v>
      </c>
      <c r="E198" t="s">
        <v>2680</v>
      </c>
      <c r="F198" s="2">
        <v>1.1200000000000001</v>
      </c>
      <c r="G198" s="7">
        <f>SUMIFS(Posicao!D:D,Posicao!C:C,E198,Posicao!A:A,B198)</f>
        <v>147415</v>
      </c>
      <c r="H198" s="2">
        <f t="shared" si="3"/>
        <v>165104.80000000002</v>
      </c>
    </row>
    <row r="199" spans="1:8" x14ac:dyDescent="0.25">
      <c r="A199" s="4">
        <v>44631</v>
      </c>
      <c r="B199" s="4">
        <v>44630</v>
      </c>
      <c r="C199" s="4">
        <v>44637</v>
      </c>
      <c r="D199" t="s">
        <v>12</v>
      </c>
      <c r="E199" t="s">
        <v>2687</v>
      </c>
      <c r="F199" s="2">
        <v>0.6</v>
      </c>
      <c r="G199" s="7">
        <f>SUMIFS(Posicao!D:D,Posicao!C:C,E199,Posicao!A:A,B199)</f>
        <v>51911</v>
      </c>
      <c r="H199" s="2">
        <f t="shared" si="3"/>
        <v>31146.6</v>
      </c>
    </row>
    <row r="200" spans="1:8" x14ac:dyDescent="0.25">
      <c r="A200" s="4">
        <v>44634</v>
      </c>
      <c r="B200" s="4">
        <v>44631</v>
      </c>
      <c r="C200" s="4">
        <v>44638</v>
      </c>
      <c r="D200" t="s">
        <v>12</v>
      </c>
      <c r="E200" t="s">
        <v>52</v>
      </c>
      <c r="F200" s="2">
        <v>1.1000000000000001</v>
      </c>
      <c r="G200" s="7">
        <f>SUMIFS(Posicao!D:D,Posicao!C:C,E200,Posicao!A:A,B200)</f>
        <v>150058</v>
      </c>
      <c r="H200" s="2">
        <f t="shared" si="3"/>
        <v>165063.80000000002</v>
      </c>
    </row>
    <row r="201" spans="1:8" x14ac:dyDescent="0.25">
      <c r="A201" s="4">
        <v>44641</v>
      </c>
      <c r="B201" s="4">
        <v>44638</v>
      </c>
      <c r="C201" s="4">
        <v>44645</v>
      </c>
      <c r="D201" t="s">
        <v>12</v>
      </c>
      <c r="E201" t="s">
        <v>51</v>
      </c>
      <c r="F201" s="2">
        <v>0.82317600400000002</v>
      </c>
      <c r="G201" s="7">
        <f>SUMIFS(Posicao!D:D,Posicao!C:C,E201,Posicao!A:A,B201)</f>
        <v>42034</v>
      </c>
      <c r="H201" s="2">
        <f t="shared" si="3"/>
        <v>34601.380152136</v>
      </c>
    </row>
    <row r="202" spans="1:8" x14ac:dyDescent="0.25">
      <c r="A202" s="4">
        <v>44652</v>
      </c>
      <c r="B202" s="4">
        <v>44651</v>
      </c>
      <c r="C202" s="4">
        <v>44665</v>
      </c>
      <c r="D202" t="s">
        <v>12</v>
      </c>
      <c r="E202" t="s">
        <v>2691</v>
      </c>
      <c r="F202" s="2">
        <v>1.1499999999999999</v>
      </c>
      <c r="G202" s="7">
        <f>SUMIFS(Posicao!D:D,Posicao!C:C,E202,Posicao!A:A,B202)</f>
        <v>103215</v>
      </c>
      <c r="H202" s="2">
        <f t="shared" si="3"/>
        <v>118697.24999999999</v>
      </c>
    </row>
    <row r="203" spans="1:8" x14ac:dyDescent="0.25">
      <c r="A203" s="4">
        <v>44652</v>
      </c>
      <c r="B203" s="4">
        <v>44651</v>
      </c>
      <c r="C203" s="4">
        <v>44665</v>
      </c>
      <c r="D203" t="s">
        <v>12</v>
      </c>
      <c r="E203" t="s">
        <v>2695</v>
      </c>
      <c r="F203" s="2">
        <v>0.2013733663</v>
      </c>
      <c r="G203" s="7">
        <f>SUMIFS(Posicao!D:D,Posicao!C:C,E203,Posicao!A:A,B203)</f>
        <v>20550</v>
      </c>
      <c r="H203" s="2">
        <f t="shared" si="3"/>
        <v>4138.2226774649998</v>
      </c>
    </row>
    <row r="204" spans="1:8" x14ac:dyDescent="0.25">
      <c r="A204" s="4">
        <v>44652</v>
      </c>
      <c r="B204" s="4">
        <v>44651</v>
      </c>
      <c r="C204" s="4">
        <v>44665</v>
      </c>
      <c r="D204" t="s">
        <v>12</v>
      </c>
      <c r="E204" t="s">
        <v>55</v>
      </c>
      <c r="F204" s="2">
        <v>0.53</v>
      </c>
      <c r="G204" s="7">
        <f>SUMIFS(Posicao!D:D,Posicao!C:C,E204,Posicao!A:A,B204)</f>
        <v>30794</v>
      </c>
      <c r="H204" s="2">
        <f t="shared" si="3"/>
        <v>16320.820000000002</v>
      </c>
    </row>
    <row r="205" spans="1:8" x14ac:dyDescent="0.25">
      <c r="A205" s="4">
        <v>44652</v>
      </c>
      <c r="B205" s="4">
        <v>44651</v>
      </c>
      <c r="C205" s="4">
        <v>44659</v>
      </c>
      <c r="D205" t="s">
        <v>12</v>
      </c>
      <c r="E205" t="s">
        <v>47</v>
      </c>
      <c r="F205" s="2">
        <v>1.31</v>
      </c>
      <c r="G205" s="7">
        <f>SUMIFS(Posicao!D:D,Posicao!C:C,E205,Posicao!A:A,B205)</f>
        <v>70715</v>
      </c>
      <c r="H205" s="2">
        <f t="shared" si="3"/>
        <v>92636.650000000009</v>
      </c>
    </row>
    <row r="206" spans="1:8" x14ac:dyDescent="0.25">
      <c r="A206" s="4">
        <v>44652</v>
      </c>
      <c r="B206" s="4">
        <v>44651</v>
      </c>
      <c r="C206" s="4">
        <v>44658</v>
      </c>
      <c r="D206" t="s">
        <v>12</v>
      </c>
      <c r="E206" t="s">
        <v>50</v>
      </c>
      <c r="F206" s="2">
        <v>0.72</v>
      </c>
      <c r="G206" s="7">
        <f>SUMIFS(Posicao!D:D,Posicao!C:C,E206,Posicao!A:A,B206)</f>
        <v>70433</v>
      </c>
      <c r="H206" s="2">
        <f t="shared" si="3"/>
        <v>50711.759999999995</v>
      </c>
    </row>
    <row r="207" spans="1:8" x14ac:dyDescent="0.25">
      <c r="A207" s="4">
        <v>44652</v>
      </c>
      <c r="B207" s="4">
        <v>44651</v>
      </c>
      <c r="C207" s="4">
        <v>44665</v>
      </c>
      <c r="D207" t="s">
        <v>12</v>
      </c>
      <c r="E207" t="s">
        <v>2690</v>
      </c>
      <c r="F207" s="2">
        <v>0.93</v>
      </c>
      <c r="G207" s="7">
        <f>SUMIFS(Posicao!D:D,Posicao!C:C,E207,Posicao!A:A,B207)</f>
        <v>56908</v>
      </c>
      <c r="H207" s="2">
        <f t="shared" si="3"/>
        <v>52924.44</v>
      </c>
    </row>
    <row r="208" spans="1:8" x14ac:dyDescent="0.25">
      <c r="A208" s="4">
        <v>44652</v>
      </c>
      <c r="B208" s="4">
        <v>44651</v>
      </c>
      <c r="C208" s="4">
        <v>44665</v>
      </c>
      <c r="D208" t="s">
        <v>12</v>
      </c>
      <c r="E208" t="s">
        <v>56</v>
      </c>
      <c r="F208" s="2">
        <v>0.66</v>
      </c>
      <c r="G208" s="7">
        <f>SUMIFS(Posicao!D:D,Posicao!C:C,E208,Posicao!A:A,B208)</f>
        <v>26483</v>
      </c>
      <c r="H208" s="2">
        <f t="shared" si="3"/>
        <v>17478.780000000002</v>
      </c>
    </row>
    <row r="209" spans="1:8" x14ac:dyDescent="0.25">
      <c r="A209" s="4">
        <v>44652</v>
      </c>
      <c r="B209" s="4">
        <v>44651</v>
      </c>
      <c r="C209" s="4">
        <v>44676</v>
      </c>
      <c r="D209" t="s">
        <v>12</v>
      </c>
      <c r="E209" t="s">
        <v>2672</v>
      </c>
      <c r="F209" s="2">
        <v>0.48899999999999999</v>
      </c>
      <c r="G209" s="7">
        <f>SUMIFS(Posicao!D:D,Posicao!C:C,E209,Posicao!A:A,B209)</f>
        <v>13903</v>
      </c>
      <c r="H209" s="2">
        <f t="shared" si="3"/>
        <v>6798.567</v>
      </c>
    </row>
    <row r="210" spans="1:8" x14ac:dyDescent="0.25">
      <c r="A210" s="4">
        <v>44652</v>
      </c>
      <c r="B210" s="4">
        <v>44651</v>
      </c>
      <c r="C210" s="4">
        <v>44664</v>
      </c>
      <c r="D210" t="s">
        <v>12</v>
      </c>
      <c r="E210" t="s">
        <v>2689</v>
      </c>
      <c r="F210" s="2">
        <v>1</v>
      </c>
      <c r="G210" s="7">
        <f>SUMIFS(Posicao!D:D,Posicao!C:C,E210,Posicao!A:A,B210)</f>
        <v>261847</v>
      </c>
      <c r="H210" s="2">
        <f t="shared" si="3"/>
        <v>261847</v>
      </c>
    </row>
    <row r="211" spans="1:8" x14ac:dyDescent="0.25">
      <c r="A211" s="4">
        <v>44652</v>
      </c>
      <c r="B211" s="4">
        <v>44651</v>
      </c>
      <c r="C211" s="4">
        <v>44664</v>
      </c>
      <c r="D211" t="s">
        <v>12</v>
      </c>
      <c r="E211" t="s">
        <v>2685</v>
      </c>
      <c r="F211" s="2">
        <v>1.35</v>
      </c>
      <c r="G211" s="7">
        <f>SUMIFS(Posicao!D:D,Posicao!C:C,E211,Posicao!A:A,B211)</f>
        <v>130380</v>
      </c>
      <c r="H211" s="2">
        <f t="shared" si="3"/>
        <v>176013</v>
      </c>
    </row>
    <row r="212" spans="1:8" x14ac:dyDescent="0.25">
      <c r="A212" s="4">
        <v>44652</v>
      </c>
      <c r="B212" s="4">
        <v>44651</v>
      </c>
      <c r="C212" s="4">
        <v>44664</v>
      </c>
      <c r="D212" t="s">
        <v>12</v>
      </c>
      <c r="E212" t="s">
        <v>2694</v>
      </c>
      <c r="F212" s="2">
        <v>1.21</v>
      </c>
      <c r="G212" s="7">
        <f>SUMIFS(Posicao!D:D,Posicao!C:C,E212,Posicao!A:A,B212)</f>
        <v>45217</v>
      </c>
      <c r="H212" s="2">
        <f t="shared" si="3"/>
        <v>54712.57</v>
      </c>
    </row>
    <row r="213" spans="1:8" x14ac:dyDescent="0.25">
      <c r="A213" s="4">
        <v>44652</v>
      </c>
      <c r="B213" s="4">
        <v>44651</v>
      </c>
      <c r="C213" s="4">
        <v>44658</v>
      </c>
      <c r="D213" t="s">
        <v>12</v>
      </c>
      <c r="E213" t="s">
        <v>48</v>
      </c>
      <c r="F213" s="2">
        <v>0.63</v>
      </c>
      <c r="G213" s="7">
        <f>SUMIFS(Posicao!D:D,Posicao!C:C,E213,Posicao!A:A,B213)</f>
        <v>36170</v>
      </c>
      <c r="H213" s="2">
        <f t="shared" si="3"/>
        <v>22787.1</v>
      </c>
    </row>
    <row r="214" spans="1:8" x14ac:dyDescent="0.25">
      <c r="A214" s="4">
        <v>44652</v>
      </c>
      <c r="B214" s="4">
        <v>44651</v>
      </c>
      <c r="C214" s="4">
        <v>44665</v>
      </c>
      <c r="D214" t="s">
        <v>12</v>
      </c>
      <c r="E214" t="s">
        <v>2671</v>
      </c>
      <c r="F214" s="2">
        <v>1.1499999999999999</v>
      </c>
      <c r="G214" s="7">
        <f>SUMIFS(Posicao!D:D,Posicao!C:C,E214,Posicao!A:A,B214)</f>
        <v>31382</v>
      </c>
      <c r="H214" s="2">
        <f t="shared" si="3"/>
        <v>36089.299999999996</v>
      </c>
    </row>
    <row r="215" spans="1:8" x14ac:dyDescent="0.25">
      <c r="A215" s="4">
        <v>44655</v>
      </c>
      <c r="B215" s="4">
        <v>44652</v>
      </c>
      <c r="C215" s="4">
        <v>44659</v>
      </c>
      <c r="D215" t="s">
        <v>12</v>
      </c>
      <c r="E215" t="s">
        <v>54</v>
      </c>
      <c r="F215" s="2">
        <v>0.38500000000000001</v>
      </c>
      <c r="G215" s="7">
        <f>SUMIFS(Posicao!D:D,Posicao!C:C,E215,Posicao!A:A,B215)</f>
        <v>84256</v>
      </c>
      <c r="H215" s="2">
        <f t="shared" si="3"/>
        <v>32438.560000000001</v>
      </c>
    </row>
    <row r="216" spans="1:8" x14ac:dyDescent="0.25">
      <c r="A216" s="4">
        <v>44659</v>
      </c>
      <c r="B216" s="4">
        <v>44658</v>
      </c>
      <c r="C216" s="4">
        <v>44665</v>
      </c>
      <c r="D216" t="s">
        <v>12</v>
      </c>
      <c r="E216" t="s">
        <v>49</v>
      </c>
      <c r="F216" s="2">
        <v>0.46382210099999999</v>
      </c>
      <c r="G216" s="7">
        <f>SUMIFS(Posicao!D:D,Posicao!C:C,E216,Posicao!A:A,B216)</f>
        <v>32774</v>
      </c>
      <c r="H216" s="2">
        <f t="shared" si="3"/>
        <v>15201.305538174</v>
      </c>
    </row>
    <row r="217" spans="1:8" x14ac:dyDescent="0.25">
      <c r="A217" s="4">
        <v>44659</v>
      </c>
      <c r="B217" s="4">
        <v>44658</v>
      </c>
      <c r="C217" s="4">
        <v>44665</v>
      </c>
      <c r="D217" t="s">
        <v>12</v>
      </c>
      <c r="E217" t="s">
        <v>2682</v>
      </c>
      <c r="F217" s="2">
        <v>1.05</v>
      </c>
      <c r="G217" s="7">
        <f>SUMIFS(Posicao!D:D,Posicao!C:C,E217,Posicao!A:A,B217)</f>
        <v>67528</v>
      </c>
      <c r="H217" s="2">
        <f t="shared" si="3"/>
        <v>70904.400000000009</v>
      </c>
    </row>
    <row r="218" spans="1:8" x14ac:dyDescent="0.25">
      <c r="A218" s="4">
        <v>44662</v>
      </c>
      <c r="B218" s="4">
        <v>44659</v>
      </c>
      <c r="C218" s="4">
        <v>44669</v>
      </c>
      <c r="D218" t="s">
        <v>12</v>
      </c>
      <c r="E218" t="s">
        <v>2680</v>
      </c>
      <c r="F218" s="2">
        <v>1.1200000000000001</v>
      </c>
      <c r="G218" s="7">
        <f>SUMIFS(Posicao!D:D,Posicao!C:C,E218,Posicao!A:A,B218)</f>
        <v>128633</v>
      </c>
      <c r="H218" s="2">
        <f t="shared" si="3"/>
        <v>144068.96000000002</v>
      </c>
    </row>
    <row r="219" spans="1:8" x14ac:dyDescent="0.25">
      <c r="A219" s="4">
        <v>44663</v>
      </c>
      <c r="B219" s="4">
        <v>44662</v>
      </c>
      <c r="C219" s="4">
        <v>44670</v>
      </c>
      <c r="D219" t="s">
        <v>12</v>
      </c>
      <c r="E219" t="s">
        <v>2687</v>
      </c>
      <c r="F219" s="2">
        <v>0.6</v>
      </c>
      <c r="G219" s="7">
        <f>SUMIFS(Posicao!D:D,Posicao!C:C,E219,Posicao!A:A,B219)</f>
        <v>51911</v>
      </c>
      <c r="H219" s="2">
        <f t="shared" si="3"/>
        <v>31146.6</v>
      </c>
    </row>
    <row r="220" spans="1:8" x14ac:dyDescent="0.25">
      <c r="A220" s="4">
        <v>44664</v>
      </c>
      <c r="B220" s="4">
        <v>44663</v>
      </c>
      <c r="C220" s="4">
        <v>44671</v>
      </c>
      <c r="D220" t="s">
        <v>12</v>
      </c>
      <c r="E220" t="s">
        <v>52</v>
      </c>
      <c r="F220" s="2">
        <v>1.1000000000000001</v>
      </c>
      <c r="G220" s="7">
        <f>SUMIFS(Posicao!D:D,Posicao!C:C,E220,Posicao!A:A,B220)</f>
        <v>127632</v>
      </c>
      <c r="H220" s="2">
        <f t="shared" si="3"/>
        <v>140395.20000000001</v>
      </c>
    </row>
    <row r="221" spans="1:8" x14ac:dyDescent="0.25">
      <c r="A221" s="4">
        <v>44669</v>
      </c>
      <c r="B221" s="4">
        <v>44665</v>
      </c>
      <c r="C221" s="4">
        <v>44676</v>
      </c>
      <c r="D221" t="s">
        <v>12</v>
      </c>
      <c r="E221" t="s">
        <v>51</v>
      </c>
      <c r="F221" s="2">
        <v>0.85687778100000001</v>
      </c>
      <c r="G221" s="7">
        <f>SUMIFS(Posicao!D:D,Posicao!C:C,E221,Posicao!A:A,B221)</f>
        <v>42034</v>
      </c>
      <c r="H221" s="2">
        <f t="shared" si="3"/>
        <v>36018.000646553999</v>
      </c>
    </row>
    <row r="222" spans="1:8" x14ac:dyDescent="0.25">
      <c r="A222" s="4">
        <v>44683</v>
      </c>
      <c r="B222" s="4">
        <v>44680</v>
      </c>
      <c r="C222" s="4">
        <v>44694</v>
      </c>
      <c r="D222" t="s">
        <v>12</v>
      </c>
      <c r="E222" t="s">
        <v>2690</v>
      </c>
      <c r="F222" s="2">
        <v>0.9</v>
      </c>
      <c r="G222" s="7">
        <f>SUMIFS(Posicao!D:D,Posicao!C:C,E222,Posicao!A:A,B222)</f>
        <v>56908</v>
      </c>
      <c r="H222" s="2">
        <f t="shared" si="3"/>
        <v>51217.200000000004</v>
      </c>
    </row>
    <row r="223" spans="1:8" x14ac:dyDescent="0.25">
      <c r="A223" s="4">
        <v>44683</v>
      </c>
      <c r="B223" s="4">
        <v>44680</v>
      </c>
      <c r="C223" s="4">
        <v>44687</v>
      </c>
      <c r="D223" t="s">
        <v>12</v>
      </c>
      <c r="E223" t="s">
        <v>50</v>
      </c>
      <c r="F223" s="2">
        <v>0.74</v>
      </c>
      <c r="G223" s="7">
        <f>SUMIFS(Posicao!D:D,Posicao!C:C,E223,Posicao!A:A,B223)</f>
        <v>55324</v>
      </c>
      <c r="H223" s="2">
        <f t="shared" si="3"/>
        <v>40939.760000000002</v>
      </c>
    </row>
    <row r="224" spans="1:8" x14ac:dyDescent="0.25">
      <c r="A224" s="4">
        <v>44683</v>
      </c>
      <c r="B224" s="4">
        <v>44680</v>
      </c>
      <c r="C224" s="4">
        <v>44693</v>
      </c>
      <c r="D224" t="s">
        <v>12</v>
      </c>
      <c r="E224" t="s">
        <v>2689</v>
      </c>
      <c r="F224" s="2">
        <v>0.97</v>
      </c>
      <c r="G224" s="7">
        <f>SUMIFS(Posicao!D:D,Posicao!C:C,E224,Posicao!A:A,B224)</f>
        <v>240607</v>
      </c>
      <c r="H224" s="2">
        <f t="shared" si="3"/>
        <v>233388.78999999998</v>
      </c>
    </row>
    <row r="225" spans="1:8" x14ac:dyDescent="0.25">
      <c r="A225" s="4">
        <v>44683</v>
      </c>
      <c r="B225" s="4">
        <v>44680</v>
      </c>
      <c r="C225" s="4">
        <v>44693</v>
      </c>
      <c r="D225" t="s">
        <v>12</v>
      </c>
      <c r="E225" t="s">
        <v>2685</v>
      </c>
      <c r="F225" s="2">
        <v>1.7</v>
      </c>
      <c r="G225" s="7">
        <f>SUMIFS(Posicao!D:D,Posicao!C:C,E225,Posicao!A:A,B225)</f>
        <v>120781</v>
      </c>
      <c r="H225" s="2">
        <f t="shared" si="3"/>
        <v>205327.69999999998</v>
      </c>
    </row>
    <row r="226" spans="1:8" x14ac:dyDescent="0.25">
      <c r="A226" s="4">
        <v>44683</v>
      </c>
      <c r="B226" s="4">
        <v>44680</v>
      </c>
      <c r="C226" s="4">
        <v>44693</v>
      </c>
      <c r="D226" t="s">
        <v>12</v>
      </c>
      <c r="E226" t="s">
        <v>2694</v>
      </c>
      <c r="F226" s="2">
        <v>1.55</v>
      </c>
      <c r="G226" s="7">
        <f>SUMIFS(Posicao!D:D,Posicao!C:C,E226,Posicao!A:A,B226)</f>
        <v>39976</v>
      </c>
      <c r="H226" s="2">
        <f t="shared" si="3"/>
        <v>61962.8</v>
      </c>
    </row>
    <row r="227" spans="1:8" x14ac:dyDescent="0.25">
      <c r="A227" s="4">
        <v>44683</v>
      </c>
      <c r="B227" s="4">
        <v>44680</v>
      </c>
      <c r="C227" s="4">
        <v>44694</v>
      </c>
      <c r="D227" t="s">
        <v>12</v>
      </c>
      <c r="E227" t="s">
        <v>2671</v>
      </c>
      <c r="F227" s="2">
        <v>1.2</v>
      </c>
      <c r="G227" s="7">
        <f>SUMIFS(Posicao!D:D,Posicao!C:C,E227,Posicao!A:A,B227)</f>
        <v>26649</v>
      </c>
      <c r="H227" s="2">
        <f t="shared" si="3"/>
        <v>31978.799999999999</v>
      </c>
    </row>
    <row r="228" spans="1:8" x14ac:dyDescent="0.25">
      <c r="A228" s="4">
        <v>44683</v>
      </c>
      <c r="B228" s="4">
        <v>44680</v>
      </c>
      <c r="C228" s="4">
        <v>44701</v>
      </c>
      <c r="D228" t="s">
        <v>12</v>
      </c>
      <c r="E228" t="s">
        <v>2672</v>
      </c>
      <c r="F228" s="2">
        <v>0.49</v>
      </c>
      <c r="G228" s="7">
        <f>SUMIFS(Posicao!D:D,Posicao!C:C,E228,Posicao!A:A,B228)</f>
        <v>11767</v>
      </c>
      <c r="H228" s="2">
        <f t="shared" si="3"/>
        <v>5765.83</v>
      </c>
    </row>
    <row r="229" spans="1:8" x14ac:dyDescent="0.25">
      <c r="A229" s="4">
        <v>44683</v>
      </c>
      <c r="B229" s="4">
        <v>44680</v>
      </c>
      <c r="C229" s="4">
        <v>44691</v>
      </c>
      <c r="D229" t="s">
        <v>12</v>
      </c>
      <c r="E229" t="s">
        <v>48</v>
      </c>
      <c r="F229" s="2">
        <v>0.63</v>
      </c>
      <c r="G229" s="7">
        <f>SUMIFS(Posicao!D:D,Posicao!C:C,E229,Posicao!A:A,B229)</f>
        <v>30154</v>
      </c>
      <c r="H229" s="2">
        <f t="shared" si="3"/>
        <v>18997.02</v>
      </c>
    </row>
    <row r="230" spans="1:8" x14ac:dyDescent="0.25">
      <c r="A230" s="4">
        <v>44683</v>
      </c>
      <c r="B230" s="4">
        <v>44680</v>
      </c>
      <c r="C230" s="4">
        <v>44694</v>
      </c>
      <c r="D230" t="s">
        <v>12</v>
      </c>
      <c r="E230" t="s">
        <v>2696</v>
      </c>
      <c r="F230" s="2">
        <v>1.2</v>
      </c>
      <c r="G230" s="7">
        <f>SUMIFS(Posicao!D:D,Posicao!C:C,E230,Posicao!A:A,B230)</f>
        <v>123765</v>
      </c>
      <c r="H230" s="2">
        <f t="shared" si="3"/>
        <v>148518</v>
      </c>
    </row>
    <row r="231" spans="1:8" x14ac:dyDescent="0.25">
      <c r="A231" s="4">
        <v>44683</v>
      </c>
      <c r="B231" s="4">
        <v>44680</v>
      </c>
      <c r="C231" s="4">
        <v>44694</v>
      </c>
      <c r="D231" t="s">
        <v>12</v>
      </c>
      <c r="E231" t="s">
        <v>56</v>
      </c>
      <c r="F231" s="2">
        <v>0.66</v>
      </c>
      <c r="G231" s="7">
        <f>SUMIFS(Posicao!D:D,Posicao!C:C,E231,Posicao!A:A,B231)</f>
        <v>23299</v>
      </c>
      <c r="H231" s="2">
        <f t="shared" si="3"/>
        <v>15377.34</v>
      </c>
    </row>
    <row r="232" spans="1:8" x14ac:dyDescent="0.25">
      <c r="A232" s="4">
        <v>44683</v>
      </c>
      <c r="B232" s="4">
        <v>44680</v>
      </c>
      <c r="C232" s="4">
        <v>44690</v>
      </c>
      <c r="D232" t="s">
        <v>12</v>
      </c>
      <c r="E232" t="s">
        <v>47</v>
      </c>
      <c r="F232" s="2">
        <v>0.72</v>
      </c>
      <c r="G232" s="7">
        <f>SUMIFS(Posicao!D:D,Posicao!C:C,E232,Posicao!A:A,B232)</f>
        <v>62577</v>
      </c>
      <c r="H232" s="2">
        <f t="shared" si="3"/>
        <v>45055.439999999995</v>
      </c>
    </row>
    <row r="233" spans="1:8" x14ac:dyDescent="0.25">
      <c r="A233" s="4">
        <v>44683</v>
      </c>
      <c r="B233" s="4">
        <v>44680</v>
      </c>
      <c r="C233" s="4">
        <v>44694</v>
      </c>
      <c r="D233" t="s">
        <v>12</v>
      </c>
      <c r="E233" t="s">
        <v>55</v>
      </c>
      <c r="F233" s="2">
        <v>0.62</v>
      </c>
      <c r="G233" s="7">
        <f>SUMIFS(Posicao!D:D,Posicao!C:C,E233,Posicao!A:A,B233)</f>
        <v>30794</v>
      </c>
      <c r="H233" s="2">
        <f t="shared" si="3"/>
        <v>19092.28</v>
      </c>
    </row>
    <row r="234" spans="1:8" x14ac:dyDescent="0.25">
      <c r="A234" s="4">
        <v>44684</v>
      </c>
      <c r="B234" s="4">
        <v>44683</v>
      </c>
      <c r="C234" s="4">
        <v>44690</v>
      </c>
      <c r="D234" t="s">
        <v>12</v>
      </c>
      <c r="E234" t="s">
        <v>54</v>
      </c>
      <c r="F234" s="2">
        <v>0.39</v>
      </c>
      <c r="G234" s="7">
        <f>SUMIFS(Posicao!D:D,Posicao!C:C,E234,Posicao!A:A,B234)</f>
        <v>84256</v>
      </c>
      <c r="H234" s="2">
        <f t="shared" si="3"/>
        <v>32859.840000000004</v>
      </c>
    </row>
    <row r="235" spans="1:8" x14ac:dyDescent="0.25">
      <c r="A235" s="4">
        <v>44690</v>
      </c>
      <c r="B235" s="4">
        <v>44687</v>
      </c>
      <c r="C235" s="4">
        <v>44694</v>
      </c>
      <c r="D235" t="s">
        <v>12</v>
      </c>
      <c r="E235" t="s">
        <v>2682</v>
      </c>
      <c r="F235" s="2">
        <v>1.1000000000000001</v>
      </c>
      <c r="G235" s="7">
        <f>SUMIFS(Posicao!D:D,Posicao!C:C,E235,Posicao!A:A,B235)</f>
        <v>67528</v>
      </c>
      <c r="H235" s="2">
        <f t="shared" si="3"/>
        <v>74280.800000000003</v>
      </c>
    </row>
    <row r="236" spans="1:8" x14ac:dyDescent="0.25">
      <c r="A236" s="4">
        <v>44690</v>
      </c>
      <c r="B236" s="4">
        <v>44687</v>
      </c>
      <c r="C236" s="4">
        <v>44694</v>
      </c>
      <c r="D236" t="s">
        <v>12</v>
      </c>
      <c r="E236" t="s">
        <v>49</v>
      </c>
      <c r="F236" s="2">
        <v>0.47245422799999998</v>
      </c>
      <c r="G236" s="7">
        <f>SUMIFS(Posicao!D:D,Posicao!C:C,E236,Posicao!A:A,B236)</f>
        <v>32774</v>
      </c>
      <c r="H236" s="2">
        <f t="shared" si="3"/>
        <v>15484.214868472</v>
      </c>
    </row>
    <row r="237" spans="1:8" x14ac:dyDescent="0.25">
      <c r="A237" s="4">
        <v>44691</v>
      </c>
      <c r="B237" s="4">
        <v>44690</v>
      </c>
      <c r="C237" s="4">
        <v>44697</v>
      </c>
      <c r="D237" t="s">
        <v>12</v>
      </c>
      <c r="E237" t="s">
        <v>2680</v>
      </c>
      <c r="F237" s="2">
        <v>1.5</v>
      </c>
      <c r="G237" s="7">
        <f>SUMIFS(Posicao!D:D,Posicao!C:C,E237,Posicao!A:A,B237)</f>
        <v>120633</v>
      </c>
      <c r="H237" s="2">
        <f t="shared" si="3"/>
        <v>180949.5</v>
      </c>
    </row>
    <row r="238" spans="1:8" x14ac:dyDescent="0.25">
      <c r="A238" s="4">
        <v>44692</v>
      </c>
      <c r="B238" s="4">
        <v>44691</v>
      </c>
      <c r="C238" s="4">
        <v>44698</v>
      </c>
      <c r="D238" t="s">
        <v>12</v>
      </c>
      <c r="E238" t="s">
        <v>2687</v>
      </c>
      <c r="F238" s="2">
        <v>0.6</v>
      </c>
      <c r="G238" s="7">
        <f>SUMIFS(Posicao!D:D,Posicao!C:C,E238,Posicao!A:A,B238)</f>
        <v>51911</v>
      </c>
      <c r="H238" s="2">
        <f t="shared" si="3"/>
        <v>31146.6</v>
      </c>
    </row>
    <row r="239" spans="1:8" x14ac:dyDescent="0.25">
      <c r="A239" s="4">
        <v>44693</v>
      </c>
      <c r="B239" s="4">
        <v>44692</v>
      </c>
      <c r="C239" s="4">
        <v>44699</v>
      </c>
      <c r="D239" t="s">
        <v>12</v>
      </c>
      <c r="E239" t="s">
        <v>52</v>
      </c>
      <c r="F239" s="2">
        <v>1.08</v>
      </c>
      <c r="G239" s="7">
        <f>SUMIFS(Posicao!D:D,Posicao!C:C,E239,Posicao!A:A,B239)</f>
        <v>127632</v>
      </c>
      <c r="H239" s="2">
        <f t="shared" si="3"/>
        <v>137842.56</v>
      </c>
    </row>
    <row r="240" spans="1:8" x14ac:dyDescent="0.25">
      <c r="A240" s="4">
        <v>44700</v>
      </c>
      <c r="B240" s="4">
        <v>44699</v>
      </c>
      <c r="C240" s="4">
        <v>44706</v>
      </c>
      <c r="D240" t="s">
        <v>12</v>
      </c>
      <c r="E240" t="s">
        <v>51</v>
      </c>
      <c r="F240" s="2">
        <v>0.81802664899999999</v>
      </c>
      <c r="G240" s="7">
        <f>SUMIFS(Posicao!D:D,Posicao!C:C,E240,Posicao!A:A,B240)</f>
        <v>42034</v>
      </c>
      <c r="H240" s="2">
        <f t="shared" si="3"/>
        <v>34384.932164065998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F086-982B-4083-8710-9E4E97727E95}">
  <sheetPr codeName="Planilha8">
    <tabColor rgb="FF309A89"/>
  </sheetPr>
  <dimension ref="A1:H1"/>
  <sheetViews>
    <sheetView showGridLines="0" workbookViewId="0">
      <selection activeCell="G2" sqref="G2"/>
    </sheetView>
  </sheetViews>
  <sheetFormatPr defaultRowHeight="15" x14ac:dyDescent="0.25"/>
  <cols>
    <col min="1" max="3" width="10.7109375" style="4" bestFit="1" customWidth="1"/>
    <col min="5" max="5" width="10.85546875" customWidth="1"/>
    <col min="6" max="6" width="10.85546875" style="2" customWidth="1"/>
    <col min="7" max="7" width="10.85546875" style="7" customWidth="1"/>
    <col min="8" max="8" width="15.5703125" style="2" customWidth="1"/>
  </cols>
  <sheetData>
    <row r="1" spans="1:8" x14ac:dyDescent="0.25">
      <c r="A1" s="1" t="s">
        <v>0</v>
      </c>
      <c r="B1" s="17" t="s">
        <v>57</v>
      </c>
      <c r="C1" s="17" t="s">
        <v>58</v>
      </c>
      <c r="D1" s="1" t="s">
        <v>1</v>
      </c>
      <c r="E1" s="1" t="s">
        <v>41</v>
      </c>
      <c r="F1" s="17" t="s">
        <v>61</v>
      </c>
      <c r="G1" s="13" t="s">
        <v>42</v>
      </c>
      <c r="H1" s="11" t="s">
        <v>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BD45-D22F-4A75-8E69-B3CB862195D5}">
  <dimension ref="A1:L21"/>
  <sheetViews>
    <sheetView showGridLines="0" zoomScale="88" zoomScaleNormal="145" workbookViewId="0">
      <selection activeCell="H12" sqref="H12:H21"/>
    </sheetView>
  </sheetViews>
  <sheetFormatPr defaultRowHeight="15" x14ac:dyDescent="0.25"/>
  <cols>
    <col min="1" max="1" width="11.85546875" style="4" bestFit="1" customWidth="1"/>
    <col min="3" max="3" width="10.85546875" customWidth="1"/>
    <col min="4" max="12" width="15.5703125" customWidth="1"/>
  </cols>
  <sheetData>
    <row r="1" spans="1:12" x14ac:dyDescent="0.25">
      <c r="A1" s="1" t="s">
        <v>0</v>
      </c>
      <c r="B1" s="1" t="s">
        <v>1</v>
      </c>
      <c r="C1" s="13" t="s">
        <v>41</v>
      </c>
      <c r="D1" s="13" t="s">
        <v>3</v>
      </c>
      <c r="E1" s="13" t="s">
        <v>83</v>
      </c>
      <c r="F1" s="13" t="s">
        <v>62</v>
      </c>
      <c r="G1" s="13" t="s">
        <v>4</v>
      </c>
      <c r="H1" s="11" t="s">
        <v>84</v>
      </c>
      <c r="I1" s="11" t="s">
        <v>85</v>
      </c>
      <c r="J1" s="11" t="s">
        <v>86</v>
      </c>
      <c r="K1" s="13" t="s">
        <v>87</v>
      </c>
      <c r="L1" s="11" t="s">
        <v>88</v>
      </c>
    </row>
    <row r="2" spans="1:12" x14ac:dyDescent="0.25">
      <c r="A2" s="4">
        <v>44263</v>
      </c>
      <c r="B2" t="s">
        <v>12</v>
      </c>
      <c r="C2" t="s">
        <v>47</v>
      </c>
      <c r="D2" s="2">
        <f>SUMIFS(Movimentacao!$F:$F,Movimentacao!$C:$C,C2,Movimentacao!$A:$A,A2)</f>
        <v>22882.98</v>
      </c>
      <c r="E2" s="2">
        <f>SUMIFS(Rendimentos!$H:$H,Rendimentos!$E:$E,C2,Rendimentos!$A:$A,A2)</f>
        <v>0</v>
      </c>
      <c r="F2" s="2">
        <f>SUMIFS(Amortizacoes!$H:$H,Amortizacoes!$E:$E,D2,Amortizacoes!$A:$A,B2)</f>
        <v>0</v>
      </c>
      <c r="G2" s="2">
        <f>SUMIFS(Posicao!$F:$F,Posicao!$C:$C,C2,Posicao!$A:$A,A2)</f>
        <v>22887.920000000002</v>
      </c>
      <c r="H2" s="18">
        <f>G2-D2+E2+F2</f>
        <v>4.9400000000023283</v>
      </c>
      <c r="I2" s="19">
        <f>H2/D2</f>
        <v>2.1588097354463136E-4</v>
      </c>
      <c r="J2" s="20">
        <f>1*(1+I2)</f>
        <v>1.0002158809735446</v>
      </c>
      <c r="K2" s="19">
        <f>H2/SUMIFS(Caixa!$H:$H,Caixa!$A:$A,A2)</f>
        <v>2.9060155869195229E-7</v>
      </c>
      <c r="L2" s="20">
        <f>1*(1+K2)</f>
        <v>1.0000002906015586</v>
      </c>
    </row>
    <row r="3" spans="1:12" x14ac:dyDescent="0.25">
      <c r="A3" s="4">
        <v>44263</v>
      </c>
      <c r="B3" t="s">
        <v>12</v>
      </c>
      <c r="C3" t="s">
        <v>48</v>
      </c>
      <c r="D3" s="2">
        <f>SUMIFS(Movimentacao!$F:$F,Movimentacao!$C:$C,C3,Movimentacao!$A:$A,A3)</f>
        <v>346615.41</v>
      </c>
      <c r="E3" s="2">
        <f>SUMIFS(Rendimentos!$H:$H,Rendimentos!$E:$E,C3,Rendimentos!$A:$A,A3)</f>
        <v>0</v>
      </c>
      <c r="F3" s="2">
        <f>SUMIFS(Amortizacoes!$H:$H,Amortizacoes!$E:$E,D3,Amortizacoes!$A:$A,B3)</f>
        <v>0</v>
      </c>
      <c r="G3" s="2">
        <f>SUMIFS(Posicao!$F:$F,Posicao!$C:$C,C3,Posicao!$A:$A,A3)</f>
        <v>347239.28</v>
      </c>
      <c r="H3" s="18">
        <f t="shared" ref="H3:H11" si="0">G3-D3+E3+F3</f>
        <v>623.87000000005355</v>
      </c>
      <c r="I3" s="19">
        <f t="shared" ref="I3:I11" si="1">H3/D3</f>
        <v>1.7998911242868678E-3</v>
      </c>
      <c r="J3" s="20">
        <f t="shared" ref="J3:J11" si="2">1*(1+I3)</f>
        <v>1.0017998911242869</v>
      </c>
      <c r="K3" s="19">
        <f>H3/SUMIFS(Caixa!$H:$H,Caixa!$A:$A,A3)</f>
        <v>3.6699917899003722E-5</v>
      </c>
      <c r="L3" s="20">
        <f t="shared" ref="L3:L11" si="3">1*(1+K3)</f>
        <v>1.0000366999178989</v>
      </c>
    </row>
    <row r="4" spans="1:12" x14ac:dyDescent="0.25">
      <c r="A4" s="4">
        <v>44263</v>
      </c>
      <c r="B4" t="s">
        <v>12</v>
      </c>
      <c r="C4" t="s">
        <v>52</v>
      </c>
      <c r="D4" s="2">
        <f>SUMIFS(Movimentacao!$F:$F,Movimentacao!$C:$C,C4,Movimentacao!$A:$A,A4)</f>
        <v>1407</v>
      </c>
      <c r="E4" s="2">
        <f>SUMIFS(Rendimentos!$H:$H,Rendimentos!$E:$E,C4,Rendimentos!$A:$A,A4)</f>
        <v>0</v>
      </c>
      <c r="F4" s="2">
        <f>SUMIFS(Amortizacoes!$H:$H,Amortizacoes!$E:$E,D4,Amortizacoes!$A:$A,B4)</f>
        <v>0</v>
      </c>
      <c r="G4" s="2">
        <f>SUMIFS(Posicao!$F:$F,Posicao!$C:$C,C4,Posicao!$A:$A,A4)</f>
        <v>1410.64</v>
      </c>
      <c r="H4" s="18">
        <f t="shared" si="0"/>
        <v>3.6400000000001</v>
      </c>
      <c r="I4" s="19">
        <f t="shared" si="1"/>
        <v>2.5870646766169864E-3</v>
      </c>
      <c r="J4" s="20">
        <f t="shared" si="2"/>
        <v>1.0025870646766171</v>
      </c>
      <c r="K4" s="19">
        <f>H4/SUMIFS(Caixa!$H:$H,Caixa!$A:$A,A4)</f>
        <v>2.141274642992382E-7</v>
      </c>
      <c r="L4" s="20">
        <f t="shared" si="3"/>
        <v>1.0000002141274642</v>
      </c>
    </row>
    <row r="5" spans="1:12" x14ac:dyDescent="0.25">
      <c r="A5" s="4">
        <v>44263</v>
      </c>
      <c r="B5" t="s">
        <v>12</v>
      </c>
      <c r="C5" t="s">
        <v>51</v>
      </c>
      <c r="D5" s="2">
        <f>SUMIFS(Movimentacao!$F:$F,Movimentacao!$C:$C,C5,Movimentacao!$A:$A,A5)</f>
        <v>64498.5</v>
      </c>
      <c r="E5" s="2">
        <f>SUMIFS(Rendimentos!$H:$H,Rendimentos!$E:$E,C5,Rendimentos!$A:$A,A5)</f>
        <v>0</v>
      </c>
      <c r="F5" s="2">
        <f>SUMIFS(Amortizacoes!$H:$H,Amortizacoes!$E:$E,D5,Amortizacoes!$A:$A,B5)</f>
        <v>0</v>
      </c>
      <c r="G5" s="2">
        <f>SUMIFS(Posicao!$F:$F,Posicao!$C:$C,C5,Posicao!$A:$A,A5)</f>
        <v>65785</v>
      </c>
      <c r="H5" s="18">
        <f t="shared" si="0"/>
        <v>1286.5</v>
      </c>
      <c r="I5" s="19">
        <f t="shared" si="1"/>
        <v>1.9946200299231765E-2</v>
      </c>
      <c r="J5" s="20">
        <f t="shared" si="2"/>
        <v>1.0199462002992317</v>
      </c>
      <c r="K5" s="19">
        <f>H5/SUMIFS(Caixa!$H:$H,Caixa!$A:$A,A5)</f>
        <v>7.5679940335429224E-5</v>
      </c>
      <c r="L5" s="20">
        <f t="shared" si="3"/>
        <v>1.0000756799403354</v>
      </c>
    </row>
    <row r="6" spans="1:12" x14ac:dyDescent="0.25">
      <c r="A6" s="4">
        <v>44263</v>
      </c>
      <c r="B6" t="s">
        <v>12</v>
      </c>
      <c r="C6" t="s">
        <v>49</v>
      </c>
      <c r="D6" s="2">
        <f>SUMIFS(Movimentacao!$F:$F,Movimentacao!$C:$C,C6,Movimentacao!$A:$A,A6)</f>
        <v>18953.100000000002</v>
      </c>
      <c r="E6" s="2">
        <f>SUMIFS(Rendimentos!$H:$H,Rendimentos!$E:$E,C6,Rendimentos!$A:$A,A6)</f>
        <v>0</v>
      </c>
      <c r="F6" s="2">
        <f>SUMIFS(Amortizacoes!$H:$H,Amortizacoes!$E:$E,D6,Amortizacoes!$A:$A,B6)</f>
        <v>0</v>
      </c>
      <c r="G6" s="2">
        <f>SUMIFS(Posicao!$F:$F,Posicao!$C:$C,C6,Posicao!$A:$A,A6)</f>
        <v>19229.850000000002</v>
      </c>
      <c r="H6" s="18">
        <f t="shared" si="0"/>
        <v>276.75</v>
      </c>
      <c r="I6" s="19">
        <f t="shared" si="1"/>
        <v>1.4601832945533974E-2</v>
      </c>
      <c r="J6" s="20">
        <f t="shared" si="2"/>
        <v>1.014601832945534</v>
      </c>
      <c r="K6" s="19">
        <f>H6/SUMIFS(Caixa!$H:$H,Caixa!$A:$A,A6)</f>
        <v>1.6280158171651798E-5</v>
      </c>
      <c r="L6" s="20">
        <f t="shared" si="3"/>
        <v>1.0000162801581716</v>
      </c>
    </row>
    <row r="7" spans="1:12" x14ac:dyDescent="0.25">
      <c r="A7" s="4">
        <v>44263</v>
      </c>
      <c r="B7" t="s">
        <v>12</v>
      </c>
      <c r="C7" t="s">
        <v>50</v>
      </c>
      <c r="D7" s="2">
        <f>SUMIFS(Movimentacao!$F:$F,Movimentacao!$C:$C,C7,Movimentacao!$A:$A,A7)</f>
        <v>369650.1999999999</v>
      </c>
      <c r="E7" s="2">
        <f>SUMIFS(Rendimentos!$H:$H,Rendimentos!$E:$E,C7,Rendimentos!$A:$A,A7)</f>
        <v>0</v>
      </c>
      <c r="F7" s="2">
        <f>SUMIFS(Amortizacoes!$H:$H,Amortizacoes!$E:$E,D7,Amortizacoes!$A:$A,B7)</f>
        <v>0</v>
      </c>
      <c r="G7" s="2">
        <f>SUMIFS(Posicao!$F:$F,Posicao!$C:$C,C7,Posicao!$A:$A,A7)</f>
        <v>371818</v>
      </c>
      <c r="H7" s="18">
        <f t="shared" si="0"/>
        <v>2167.8000000001048</v>
      </c>
      <c r="I7" s="19">
        <f t="shared" si="1"/>
        <v>5.8644632141416544E-3</v>
      </c>
      <c r="J7" s="20">
        <f t="shared" si="2"/>
        <v>1.0058644632141416</v>
      </c>
      <c r="K7" s="19">
        <f>H7/SUMIFS(Caixa!$H:$H,Caixa!$A:$A,A7)</f>
        <v>1.2752349371096105E-4</v>
      </c>
      <c r="L7" s="20">
        <f t="shared" si="3"/>
        <v>1.000127523493711</v>
      </c>
    </row>
    <row r="8" spans="1:12" x14ac:dyDescent="0.25">
      <c r="A8" s="4">
        <v>44263</v>
      </c>
      <c r="B8" t="s">
        <v>12</v>
      </c>
      <c r="C8" t="s">
        <v>53</v>
      </c>
      <c r="D8" s="2">
        <f>SUMIFS(Movimentacao!$F:$F,Movimentacao!$C:$C,C8,Movimentacao!$A:$A,A8)</f>
        <v>142326.57</v>
      </c>
      <c r="E8" s="2">
        <f>SUMIFS(Rendimentos!$H:$H,Rendimentos!$E:$E,C8,Rendimentos!$A:$A,A8)</f>
        <v>0</v>
      </c>
      <c r="F8" s="2">
        <f>SUMIFS(Amortizacoes!$H:$H,Amortizacoes!$E:$E,D8,Amortizacoes!$A:$A,B8)</f>
        <v>0</v>
      </c>
      <c r="G8" s="2">
        <f>SUMIFS(Posicao!$F:$F,Posicao!$C:$C,C8,Posicao!$A:$A,A8)</f>
        <v>141600</v>
      </c>
      <c r="H8" s="18">
        <f t="shared" si="0"/>
        <v>-726.57000000000698</v>
      </c>
      <c r="I8" s="19">
        <f t="shared" si="1"/>
        <v>-5.1049498347357555E-3</v>
      </c>
      <c r="J8" s="20">
        <f t="shared" si="2"/>
        <v>0.99489505016526425</v>
      </c>
      <c r="K8" s="19">
        <f>H8/SUMIFS(Caixa!$H:$H,Caixa!$A:$A,A8)</f>
        <v>-4.2741371356015033E-5</v>
      </c>
      <c r="L8" s="20">
        <f t="shared" si="3"/>
        <v>0.99995725862864393</v>
      </c>
    </row>
    <row r="9" spans="1:12" x14ac:dyDescent="0.25">
      <c r="A9" s="4">
        <v>44263</v>
      </c>
      <c r="B9" t="s">
        <v>12</v>
      </c>
      <c r="C9" t="s">
        <v>54</v>
      </c>
      <c r="D9" s="2">
        <f>SUMIFS(Movimentacao!$F:$F,Movimentacao!$C:$C,C9,Movimentacao!$A:$A,A9)</f>
        <v>218527.86999999997</v>
      </c>
      <c r="E9" s="2">
        <f>SUMIFS(Rendimentos!$H:$H,Rendimentos!$E:$E,C9,Rendimentos!$A:$A,A9)</f>
        <v>0</v>
      </c>
      <c r="F9" s="2">
        <f>SUMIFS(Amortizacoes!$H:$H,Amortizacoes!$E:$E,D9,Amortizacoes!$A:$A,B9)</f>
        <v>0</v>
      </c>
      <c r="G9" s="2">
        <f>SUMIFS(Posicao!$F:$F,Posicao!$C:$C,C9,Posicao!$A:$A,A9)</f>
        <v>217481.60000000001</v>
      </c>
      <c r="H9" s="18">
        <f t="shared" si="0"/>
        <v>-1046.2699999999604</v>
      </c>
      <c r="I9" s="19">
        <f t="shared" si="1"/>
        <v>-4.7878103602984855E-3</v>
      </c>
      <c r="J9" s="20">
        <f t="shared" si="2"/>
        <v>0.99521218963970148</v>
      </c>
      <c r="K9" s="19">
        <f>H9/SUMIFS(Caixa!$H:$H,Caixa!$A:$A,A9)</f>
        <v>-6.1548115953942128E-5</v>
      </c>
      <c r="L9" s="20">
        <f t="shared" si="3"/>
        <v>0.99993845188404606</v>
      </c>
    </row>
    <row r="10" spans="1:12" x14ac:dyDescent="0.25">
      <c r="A10" s="4">
        <v>44263</v>
      </c>
      <c r="B10" t="s">
        <v>12</v>
      </c>
      <c r="C10" t="s">
        <v>55</v>
      </c>
      <c r="D10" s="2">
        <f>SUMIFS(Movimentacao!$F:$F,Movimentacao!$C:$C,C10,Movimentacao!$A:$A,A10)</f>
        <v>58916.17</v>
      </c>
      <c r="E10" s="2">
        <f>SUMIFS(Rendimentos!$H:$H,Rendimentos!$E:$E,C10,Rendimentos!$A:$A,A10)</f>
        <v>0</v>
      </c>
      <c r="F10" s="2">
        <f>SUMIFS(Amortizacoes!$H:$H,Amortizacoes!$E:$E,D10,Amortizacoes!$A:$A,B10)</f>
        <v>0</v>
      </c>
      <c r="G10" s="2">
        <f>SUMIFS(Posicao!$F:$F,Posicao!$C:$C,C10,Posicao!$A:$A,A10)</f>
        <v>58936.319999999992</v>
      </c>
      <c r="H10" s="18">
        <f t="shared" si="0"/>
        <v>20.149999999994179</v>
      </c>
      <c r="I10" s="19">
        <f t="shared" si="1"/>
        <v>3.4201136971385239E-4</v>
      </c>
      <c r="J10" s="20">
        <f t="shared" si="2"/>
        <v>1.0003420113697139</v>
      </c>
      <c r="K10" s="19">
        <f>H10/SUMIFS(Caixa!$H:$H,Caixa!$A:$A,A10)</f>
        <v>1.1853484630846936E-6</v>
      </c>
      <c r="L10" s="20">
        <f t="shared" si="3"/>
        <v>1.0000011853484632</v>
      </c>
    </row>
    <row r="11" spans="1:12" x14ac:dyDescent="0.25">
      <c r="A11" s="4">
        <v>44263</v>
      </c>
      <c r="B11" t="s">
        <v>12</v>
      </c>
      <c r="C11" t="s">
        <v>56</v>
      </c>
      <c r="D11" s="2">
        <f>SUMIFS(Movimentacao!$F:$F,Movimentacao!$C:$C,C11,Movimentacao!$A:$A,A11)</f>
        <v>499123.39000000007</v>
      </c>
      <c r="E11" s="2">
        <f>SUMIFS(Rendimentos!$H:$H,Rendimentos!$E:$E,C11,Rendimentos!$A:$A,A11)</f>
        <v>0</v>
      </c>
      <c r="F11" s="2">
        <f>SUMIFS(Amortizacoes!$H:$H,Amortizacoes!$E:$E,D11,Amortizacoes!$A:$A,B11)</f>
        <v>0</v>
      </c>
      <c r="G11" s="2">
        <f>SUMIFS(Posicao!$F:$F,Posicao!$C:$C,C11,Posicao!$A:$A,A11)</f>
        <v>495784</v>
      </c>
      <c r="H11" s="18">
        <f t="shared" si="0"/>
        <v>-3339.3900000000722</v>
      </c>
      <c r="I11" s="19">
        <f t="shared" si="1"/>
        <v>-6.6905099358298388E-3</v>
      </c>
      <c r="J11" s="20">
        <f t="shared" si="2"/>
        <v>0.99330949006417013</v>
      </c>
      <c r="K11" s="19">
        <f>H11/SUMIFS(Caixa!$H:$H,Caixa!$A:$A,A11)</f>
        <v>-1.9644371236434858E-4</v>
      </c>
      <c r="L11" s="20">
        <f t="shared" si="3"/>
        <v>0.99980355628763562</v>
      </c>
    </row>
    <row r="12" spans="1:12" x14ac:dyDescent="0.25">
      <c r="A12" s="4">
        <v>44264</v>
      </c>
      <c r="B12" t="s">
        <v>12</v>
      </c>
      <c r="C12" t="s">
        <v>47</v>
      </c>
      <c r="D12" s="2">
        <f>SUMIFS(Movimentacao!$F:$F,Movimentacao!$C:$C,C12,Movimentacao!$A:$A,A12)</f>
        <v>70725.070000000007</v>
      </c>
      <c r="E12" s="2">
        <f>SUMIFS(Rendimentos!$H:$H,Rendimentos!$E:$E,C12,Rendimentos!$A:$A,A12)</f>
        <v>0</v>
      </c>
      <c r="F12" s="2">
        <f>SUMIFS(Amortizacoes!$H:$H,Amortizacoes!$E:$E,D12,Amortizacoes!$A:$A,B12)</f>
        <v>0</v>
      </c>
      <c r="G12" s="2">
        <f>SUMIFS(Posicao!$F:$F,Posicao!$C:$C,C12,Posicao!$A:$A,A12)</f>
        <v>93633.75</v>
      </c>
      <c r="H12" s="22">
        <f>G12-SUMIFS($G:$G,$C:$C,C12,$A:$A,_xlfn.MAXIFS($A:$A,$A:$A,"&lt;"&amp;A12))-D12+E12+F12</f>
        <v>20.759999999994761</v>
      </c>
      <c r="I12" s="23">
        <f t="shared" ref="I12:I13" si="4">IF(D12&gt;0,H12/(D12+SUMIFS($G:$G,$C:$C,C12,$A:$A,_xlfn.MAXIFS($A:$A,$A:$A,"&lt;"&amp;A12))),H12/SUMIFS($G:$G,$C:$C,C12,$A:$A,_xlfn.MAXIFS($A:$A,$A:$A,"&lt;"&amp;A12)))</f>
        <v>2.2176409491882226E-4</v>
      </c>
      <c r="J12" s="24">
        <f>SUMIFS($J:$J,$C:$C,C12,$A:$A,_xlfn.MAXIFS($A:$A,$A:$A,"&lt;"&amp;A12))*(1+I12)</f>
        <v>1.0004376929431122</v>
      </c>
      <c r="K12" s="23">
        <f>H12/SUMIFS(Caixa!$H:$H,Caixa!$A:$A,_xlfn.MAXIFS($A:$A,$A:$A,"&lt;"&amp;A12))</f>
        <v>1.2212324612227861E-6</v>
      </c>
      <c r="L12" s="24">
        <f>SUMIFS($L:$L,$C:$C,C12,$A:$A,_xlfn.MAXIFS($A:$A,$A:$A,"&lt;"&amp;A12))*(1+K12)</f>
        <v>1.0000015118343746</v>
      </c>
    </row>
    <row r="13" spans="1:12" x14ac:dyDescent="0.25">
      <c r="A13" s="4">
        <v>44264</v>
      </c>
      <c r="B13" t="s">
        <v>12</v>
      </c>
      <c r="C13" t="s">
        <v>48</v>
      </c>
      <c r="D13" s="2">
        <f>SUMIFS(Movimentacao!$F:$F,Movimentacao!$C:$C,C13,Movimentacao!$A:$A,A13)</f>
        <v>151454.39999999999</v>
      </c>
      <c r="E13" s="2">
        <f>SUMIFS(Rendimentos!$H:$H,Rendimentos!$E:$E,C13,Rendimentos!$A:$A,A13)</f>
        <v>0</v>
      </c>
      <c r="F13" s="2">
        <f>SUMIFS(Amortizacoes!$H:$H,Amortizacoes!$E:$E,D13,Amortizacoes!$A:$A,B13)</f>
        <v>0</v>
      </c>
      <c r="G13" s="2">
        <f>SUMIFS(Posicao!$F:$F,Posicao!$C:$C,C13,Posicao!$A:$A,A13)</f>
        <v>498260.7</v>
      </c>
      <c r="H13" s="22">
        <f t="shared" ref="H13:H21" si="5">G13-SUMIFS($G:$G,$C:$C,C13,$A:$A,_xlfn.MAXIFS($A:$A,$A:$A,"&lt;"&amp;A13))-D13+E13+F13</f>
        <v>-432.98000000001048</v>
      </c>
      <c r="I13" s="23">
        <f t="shared" si="4"/>
        <v>-8.6822836816382036E-4</v>
      </c>
      <c r="J13" s="24">
        <f t="shared" ref="J13:J21" si="6">SUMIFS($J:$J,$C:$C,C13,$A:$A,_xlfn.MAXIFS($A:$A,$A:$A,"&lt;"&amp;A13))*(1+I13)</f>
        <v>1.0009301000395894</v>
      </c>
      <c r="K13" s="23">
        <f>H13/SUMIFS(Caixa!$H:$H,Caixa!$A:$A,_xlfn.MAXIFS($A:$A,$A:$A,"&lt;"&amp;A13))</f>
        <v>-2.5470579530847212E-5</v>
      </c>
      <c r="L13" s="24">
        <f t="shared" ref="L13:L21" si="7">SUMIFS($L:$L,$C:$C,C13,$A:$A,_xlfn.MAXIFS($A:$A,$A:$A,"&lt;"&amp;A13))*(1+K13)</f>
        <v>1.0000112284035998</v>
      </c>
    </row>
    <row r="14" spans="1:12" x14ac:dyDescent="0.25">
      <c r="A14" s="4">
        <v>44264</v>
      </c>
      <c r="B14" t="s">
        <v>12</v>
      </c>
      <c r="C14" t="s">
        <v>52</v>
      </c>
      <c r="D14" s="2">
        <f>SUMIFS(Movimentacao!$F:$F,Movimentacao!$C:$C,C14,Movimentacao!$A:$A,A14)</f>
        <v>625249.78</v>
      </c>
      <c r="E14" s="2">
        <f>SUMIFS(Rendimentos!$H:$H,Rendimentos!$E:$E,C14,Rendimentos!$A:$A,A14)</f>
        <v>0</v>
      </c>
      <c r="F14" s="2">
        <f>SUMIFS(Amortizacoes!$H:$H,Amortizacoes!$E:$E,D14,Amortizacoes!$A:$A,B14)</f>
        <v>0</v>
      </c>
      <c r="G14" s="2">
        <f>SUMIFS(Posicao!$F:$F,Posicao!$C:$C,C14,Posicao!$A:$A,A14)</f>
        <v>625074.96000000008</v>
      </c>
      <c r="H14" s="22">
        <f t="shared" si="5"/>
        <v>-1585.4599999999627</v>
      </c>
      <c r="I14" s="23">
        <f>IF(D14&gt;0,H14/(D14+SUMIFS($G:$G,$C:$C,C14,$A:$A,_xlfn.MAXIFS($A:$A,$A:$A,"&lt;"&amp;A14))),H14/SUMIFS($G:$G,$C:$C,C14,$A:$A,_xlfn.MAXIFS($A:$A,$A:$A,"&lt;"&amp;A14)))</f>
        <v>-2.5300145811027329E-3</v>
      </c>
      <c r="J14" s="24">
        <f t="shared" si="6"/>
        <v>1.0000505047841604</v>
      </c>
      <c r="K14" s="23">
        <f>H14/SUMIFS(Caixa!$H:$H,Caixa!$A:$A,_xlfn.MAXIFS($A:$A,$A:$A,"&lt;"&amp;A14))</f>
        <v>-9.3266628996662885E-5</v>
      </c>
      <c r="L14" s="24">
        <f t="shared" si="7"/>
        <v>0.99990694747849662</v>
      </c>
    </row>
    <row r="15" spans="1:12" x14ac:dyDescent="0.25">
      <c r="A15" s="4">
        <v>44264</v>
      </c>
      <c r="B15" t="s">
        <v>12</v>
      </c>
      <c r="C15" t="s">
        <v>51</v>
      </c>
      <c r="D15" s="2">
        <f>SUMIFS(Movimentacao!$F:$F,Movimentacao!$C:$C,C15,Movimentacao!$A:$A,A15)</f>
        <v>0</v>
      </c>
      <c r="E15" s="2">
        <f>SUMIFS(Rendimentos!$H:$H,Rendimentos!$E:$E,C15,Rendimentos!$A:$A,A15)</f>
        <v>0</v>
      </c>
      <c r="F15" s="2">
        <f>SUMIFS(Amortizacoes!$H:$H,Amortizacoes!$E:$E,D15,Amortizacoes!$A:$A,B15)</f>
        <v>0</v>
      </c>
      <c r="G15" s="2">
        <f>SUMIFS(Posicao!$F:$F,Posicao!$C:$C,C15,Posicao!$A:$A,A15)</f>
        <v>66080</v>
      </c>
      <c r="H15" s="22">
        <f t="shared" si="5"/>
        <v>295</v>
      </c>
      <c r="I15" s="23">
        <f t="shared" ref="I15:I21" si="8">IF(D15&gt;0,H15/(D15+SUMIFS($G:$G,$C:$C,C15,$A:$A,_xlfn.MAXIFS($A:$A,$A:$A,"&lt;"&amp;A15))),H15/SUMIFS($G:$G,$C:$C,C15,$A:$A,_xlfn.MAXIFS($A:$A,$A:$A,"&lt;"&amp;A15)))</f>
        <v>4.4843049327354259E-3</v>
      </c>
      <c r="J15" s="24">
        <f t="shared" si="6"/>
        <v>1.0245199500763582</v>
      </c>
      <c r="K15" s="23">
        <f>H15/SUMIFS(Caixa!$H:$H,Caixa!$A:$A,_xlfn.MAXIFS($A:$A,$A:$A,"&lt;"&amp;A15))</f>
        <v>1.7353736804470753E-5</v>
      </c>
      <c r="L15" s="24">
        <f t="shared" si="7"/>
        <v>1.0000930349904695</v>
      </c>
    </row>
    <row r="16" spans="1:12" x14ac:dyDescent="0.25">
      <c r="A16" s="4">
        <v>44264</v>
      </c>
      <c r="B16" t="s">
        <v>12</v>
      </c>
      <c r="C16" t="s">
        <v>49</v>
      </c>
      <c r="D16" s="2">
        <f>SUMIFS(Movimentacao!$F:$F,Movimentacao!$C:$C,C16,Movimentacao!$A:$A,A16)</f>
        <v>5473.02</v>
      </c>
      <c r="E16" s="2">
        <f>SUMIFS(Rendimentos!$H:$H,Rendimentos!$E:$E,C16,Rendimentos!$A:$A,A16)</f>
        <v>0</v>
      </c>
      <c r="F16" s="2">
        <f>SUMIFS(Amortizacoes!$H:$H,Amortizacoes!$E:$E,D16,Amortizacoes!$A:$A,B16)</f>
        <v>0</v>
      </c>
      <c r="G16" s="2">
        <f>SUMIFS(Posicao!$F:$F,Posicao!$C:$C,C16,Posicao!$A:$A,A16)</f>
        <v>24455</v>
      </c>
      <c r="H16" s="22">
        <f t="shared" si="5"/>
        <v>-247.87000000000262</v>
      </c>
      <c r="I16" s="23">
        <f t="shared" si="8"/>
        <v>-1.0034056771541226E-2</v>
      </c>
      <c r="J16" s="24">
        <f t="shared" si="6"/>
        <v>1.0044212605532488</v>
      </c>
      <c r="K16" s="23">
        <f>H16/SUMIFS(Caixa!$H:$H,Caixa!$A:$A,_xlfn.MAXIFS($A:$A,$A:$A,"&lt;"&amp;A16))</f>
        <v>-1.4581256751607493E-5</v>
      </c>
      <c r="L16" s="24">
        <f t="shared" si="7"/>
        <v>1.0000016986640348</v>
      </c>
    </row>
    <row r="17" spans="1:12" x14ac:dyDescent="0.25">
      <c r="A17" s="4">
        <v>44264</v>
      </c>
      <c r="B17" t="s">
        <v>12</v>
      </c>
      <c r="C17" t="s">
        <v>50</v>
      </c>
      <c r="D17" s="2">
        <f>SUMIFS(Movimentacao!$F:$F,Movimentacao!$C:$C,C17,Movimentacao!$A:$A,A17)</f>
        <v>232160.39</v>
      </c>
      <c r="E17" s="2">
        <f>SUMIFS(Rendimentos!$H:$H,Rendimentos!$E:$E,C17,Rendimentos!$A:$A,A17)</f>
        <v>0</v>
      </c>
      <c r="F17" s="2">
        <f>SUMIFS(Amortizacoes!$H:$H,Amortizacoes!$E:$E,D17,Amortizacoes!$A:$A,B17)</f>
        <v>0</v>
      </c>
      <c r="G17" s="2">
        <f>SUMIFS(Posicao!$F:$F,Posicao!$C:$C,C17,Posicao!$A:$A,A17)</f>
        <v>601792.4</v>
      </c>
      <c r="H17" s="22">
        <f t="shared" si="5"/>
        <v>-2185.9899999999907</v>
      </c>
      <c r="I17" s="23">
        <f t="shared" si="8"/>
        <v>-3.6193182342169404E-3</v>
      </c>
      <c r="J17" s="24">
        <f t="shared" si="6"/>
        <v>1.0022239196212799</v>
      </c>
      <c r="K17" s="23">
        <f>H17/SUMIFS(Caixa!$H:$H,Caixa!$A:$A,_xlfn.MAXIFS($A:$A,$A:$A,"&lt;"&amp;A17))</f>
        <v>-1.2859354277018595E-4</v>
      </c>
      <c r="L17" s="24">
        <f t="shared" si="7"/>
        <v>0.99999891355224302</v>
      </c>
    </row>
    <row r="18" spans="1:12" x14ac:dyDescent="0.25">
      <c r="A18" s="4">
        <v>44264</v>
      </c>
      <c r="B18" t="s">
        <v>12</v>
      </c>
      <c r="C18" t="s">
        <v>53</v>
      </c>
      <c r="D18" s="2">
        <f>SUMIFS(Movimentacao!$F:$F,Movimentacao!$C:$C,C18,Movimentacao!$A:$A,A18)</f>
        <v>255237.59</v>
      </c>
      <c r="E18" s="2">
        <f>SUMIFS(Rendimentos!$H:$H,Rendimentos!$E:$E,C18,Rendimentos!$A:$A,A18)</f>
        <v>0</v>
      </c>
      <c r="F18" s="2">
        <f>SUMIFS(Amortizacoes!$H:$H,Amortizacoes!$E:$E,D18,Amortizacoes!$A:$A,B18)</f>
        <v>0</v>
      </c>
      <c r="G18" s="2">
        <f>SUMIFS(Posicao!$F:$F,Posicao!$C:$C,C18,Posicao!$A:$A,A18)</f>
        <v>395177.16000000003</v>
      </c>
      <c r="H18" s="22">
        <f t="shared" si="5"/>
        <v>-1660.4299999999639</v>
      </c>
      <c r="I18" s="23">
        <f t="shared" si="8"/>
        <v>-4.1841550343050017E-3</v>
      </c>
      <c r="J18" s="24">
        <f t="shared" si="6"/>
        <v>0.99073225503251006</v>
      </c>
      <c r="K18" s="23">
        <f>H18/SUMIFS(Caixa!$H:$H,Caixa!$A:$A,_xlfn.MAXIFS($A:$A,$A:$A,"&lt;"&amp;A18))</f>
        <v>-9.7676831194056757E-5</v>
      </c>
      <c r="L18" s="24">
        <f t="shared" si="7"/>
        <v>0.99985958597229152</v>
      </c>
    </row>
    <row r="19" spans="1:12" x14ac:dyDescent="0.25">
      <c r="A19" s="4">
        <v>44264</v>
      </c>
      <c r="B19" t="s">
        <v>12</v>
      </c>
      <c r="C19" t="s">
        <v>54</v>
      </c>
      <c r="D19" s="2">
        <f>SUMIFS(Movimentacao!$F:$F,Movimentacao!$C:$C,C19,Movimentacao!$A:$A,A19)</f>
        <v>206068.11</v>
      </c>
      <c r="E19" s="2">
        <f>SUMIFS(Rendimentos!$H:$H,Rendimentos!$E:$E,C19,Rendimentos!$A:$A,A19)</f>
        <v>0</v>
      </c>
      <c r="F19" s="2">
        <f>SUMIFS(Amortizacoes!$H:$H,Amortizacoes!$E:$E,D19,Amortizacoes!$A:$A,B19)</f>
        <v>0</v>
      </c>
      <c r="G19" s="2">
        <f>SUMIFS(Posicao!$F:$F,Posicao!$C:$C,C19,Posicao!$A:$A,A19)</f>
        <v>421509</v>
      </c>
      <c r="H19" s="22">
        <f t="shared" si="5"/>
        <v>-2040.7099999999919</v>
      </c>
      <c r="I19" s="23">
        <f t="shared" si="8"/>
        <v>-4.8181121408393647E-3</v>
      </c>
      <c r="J19" s="24">
        <f t="shared" si="6"/>
        <v>0.99041714570608708</v>
      </c>
      <c r="K19" s="23">
        <f>H19/SUMIFS(Caixa!$H:$H,Caixa!$A:$A,_xlfn.MAXIFS($A:$A,$A:$A,"&lt;"&amp;A19))</f>
        <v>-1.200472685906826E-4</v>
      </c>
      <c r="L19" s="24">
        <f t="shared" si="7"/>
        <v>0.99981841200413857</v>
      </c>
    </row>
    <row r="20" spans="1:12" x14ac:dyDescent="0.25">
      <c r="A20" s="4">
        <v>44264</v>
      </c>
      <c r="B20" t="s">
        <v>12</v>
      </c>
      <c r="C20" t="s">
        <v>55</v>
      </c>
      <c r="D20" s="2">
        <f>SUMIFS(Movimentacao!$F:$F,Movimentacao!$C:$C,C20,Movimentacao!$A:$A,A20)</f>
        <v>48070</v>
      </c>
      <c r="E20" s="2">
        <f>SUMIFS(Rendimentos!$H:$H,Rendimentos!$E:$E,C20,Rendimentos!$A:$A,A20)</f>
        <v>0</v>
      </c>
      <c r="F20" s="2">
        <f>SUMIFS(Amortizacoes!$H:$H,Amortizacoes!$E:$E,D20,Amortizacoes!$A:$A,B20)</f>
        <v>0</v>
      </c>
      <c r="G20" s="2">
        <f>SUMIFS(Posicao!$F:$F,Posicao!$C:$C,C20,Posicao!$A:$A,A20)</f>
        <v>107424.2</v>
      </c>
      <c r="H20" s="22">
        <f t="shared" si="5"/>
        <v>417.88000000000466</v>
      </c>
      <c r="I20" s="23">
        <f t="shared" si="8"/>
        <v>3.9051898990639495E-3</v>
      </c>
      <c r="J20" s="24">
        <f t="shared" si="6"/>
        <v>1.0042485368881242</v>
      </c>
      <c r="K20" s="23">
        <f>H20/SUMIFS(Caixa!$H:$H,Caixa!$A:$A,_xlfn.MAXIFS($A:$A,$A:$A,"&lt;"&amp;A20))</f>
        <v>2.458230351136379E-5</v>
      </c>
      <c r="L20" s="24">
        <f t="shared" si="7"/>
        <v>1.0000257676811133</v>
      </c>
    </row>
    <row r="21" spans="1:12" x14ac:dyDescent="0.25">
      <c r="A21" s="4">
        <v>44264</v>
      </c>
      <c r="B21" t="s">
        <v>12</v>
      </c>
      <c r="C21" t="s">
        <v>56</v>
      </c>
      <c r="D21" s="2">
        <f>SUMIFS(Movimentacao!$F:$F,Movimentacao!$C:$C,C21,Movimentacao!$A:$A,A21)</f>
        <v>656071.07000000007</v>
      </c>
      <c r="E21" s="2">
        <f>SUMIFS(Rendimentos!$H:$H,Rendimentos!$E:$E,C21,Rendimentos!$A:$A,A21)</f>
        <v>0</v>
      </c>
      <c r="F21" s="2">
        <f>SUMIFS(Amortizacoes!$H:$H,Amortizacoes!$E:$E,D21,Amortizacoes!$A:$A,B21)</f>
        <v>0</v>
      </c>
      <c r="G21" s="2">
        <f>SUMIFS(Posicao!$F:$F,Posicao!$C:$C,C21,Posicao!$A:$A,A21)</f>
        <v>1150969.68</v>
      </c>
      <c r="H21" s="22">
        <f t="shared" si="5"/>
        <v>-885.39000000013039</v>
      </c>
      <c r="I21" s="23">
        <f t="shared" si="8"/>
        <v>-7.6866441192131082E-4</v>
      </c>
      <c r="J21" s="24">
        <f t="shared" si="6"/>
        <v>0.99254596840913401</v>
      </c>
      <c r="K21" s="23">
        <f>H21/SUMIFS(Caixa!$H:$H,Caixa!$A:$A,_xlfn.MAXIFS($A:$A,$A:$A,"&lt;"&amp;A21))</f>
        <v>-5.2084152641737701E-5</v>
      </c>
      <c r="L21" s="24">
        <f t="shared" si="7"/>
        <v>0.99975148236659828</v>
      </c>
    </row>
  </sheetData>
  <autoFilter ref="A1:L21" xr:uid="{ACBBBD45-D22F-4A75-8E69-B3CB862195D5}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611EAC055429409D8B7CDFFCC277A8" ma:contentTypeVersion="29" ma:contentTypeDescription="Criar um novo documento." ma:contentTypeScope="" ma:versionID="a6626a390f1e0863111e53d05a551059">
  <xsd:schema xmlns:xsd="http://www.w3.org/2001/XMLSchema" xmlns:xs="http://www.w3.org/2001/XMLSchema" xmlns:p="http://schemas.microsoft.com/office/2006/metadata/properties" xmlns:ns1="http://schemas.microsoft.com/sharepoint/v3" xmlns:ns2="158d1859-ff68-4431-9da7-ed8c2cfaab8a" xmlns:ns3="a91d1d09-f460-4121-8a5f-1d82a263e5ab" targetNamespace="http://schemas.microsoft.com/office/2006/metadata/properties" ma:root="true" ma:fieldsID="814c0cb7ece83cb0f8463f1f4748bc1e" ns1:_="" ns2:_="" ns3:_="">
    <xsd:import namespace="http://schemas.microsoft.com/sharepoint/v3"/>
    <xsd:import namespace="158d1859-ff68-4431-9da7-ed8c2cfaab8a"/>
    <xsd:import namespace="a91d1d09-f460-4121-8a5f-1d82a263e5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Introdu_x00e7__x00e3_o" minOccurs="0"/>
                <xsd:element ref="ns2:T_x00f3_picos" minOccurs="0"/>
                <xsd:element ref="ns2:Desenvolvimento" minOccurs="0"/>
                <xsd:element ref="ns2:Gestor" minOccurs="0"/>
                <xsd:element ref="ns2:Subtema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d1859-ff68-4431-9da7-ed8c2cfaa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Introdu_x00e7__x00e3_o" ma:index="22" nillable="true" ma:displayName="Introdução" ma:format="Dropdown" ma:internalName="Introdu_x00e7__x00e3_o">
      <xsd:simpleType>
        <xsd:restriction base="dms:Note">
          <xsd:maxLength value="255"/>
        </xsd:restriction>
      </xsd:simpleType>
    </xsd:element>
    <xsd:element name="T_x00f3_picos" ma:index="23" nillable="true" ma:displayName="Tópicos" ma:format="Dropdown" ma:internalName="T_x00f3_picos">
      <xsd:simpleType>
        <xsd:restriction base="dms:Note">
          <xsd:maxLength value="255"/>
        </xsd:restriction>
      </xsd:simpleType>
    </xsd:element>
    <xsd:element name="Desenvolvimento" ma:index="24" nillable="true" ma:displayName="Desenvolvimento" ma:format="Dropdown" ma:internalName="Desenvolvimento">
      <xsd:simpleType>
        <xsd:restriction base="dms:Note">
          <xsd:maxLength value="255"/>
        </xsd:restriction>
      </xsd:simpleType>
    </xsd:element>
    <xsd:element name="Gestor" ma:index="25" nillable="true" ma:displayName="Gestor" ma:format="Dropdown" ma:list="UserInfo" ma:SharePointGroup="0" ma:internalName="Gest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ubtema" ma:index="26" nillable="true" ma:displayName="Subtema" ma:format="Dropdown" ma:internalName="Subtema">
      <xsd:simpleType>
        <xsd:restriction base="dms:Choice">
          <xsd:enumeration value="Sim"/>
          <xsd:enumeration value="Não"/>
        </xsd:restriction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Etiquetas de Imagem" ma:readOnly="false" ma:fieldId="{5cf76f15-5ced-4ddc-b409-7134ff3c332f}" ma:taxonomyMulti="true" ma:sspId="0950beca-b328-4607-a8b4-7a69b88987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d1d09-f460-4121-8a5f-1d82a263e5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cc1f52a3-b60c-45f1-b612-a689eab9cde6}" ma:internalName="TaxCatchAll" ma:showField="CatchAllData" ma:web="a91d1d09-f460-4121-8a5f-1d82a263e5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Gestor xmlns="158d1859-ff68-4431-9da7-ed8c2cfaab8a">
      <UserInfo>
        <DisplayName/>
        <AccountId xsi:nil="true"/>
        <AccountType/>
      </UserInfo>
    </Gestor>
    <Subtema xmlns="158d1859-ff68-4431-9da7-ed8c2cfaab8a" xsi:nil="true"/>
    <_ip_UnifiedCompliancePolicyProperties xmlns="http://schemas.microsoft.com/sharepoint/v3" xsi:nil="true"/>
    <Introdu_x00e7__x00e3_o xmlns="158d1859-ff68-4431-9da7-ed8c2cfaab8a" xsi:nil="true"/>
    <T_x00f3_picos xmlns="158d1859-ff68-4431-9da7-ed8c2cfaab8a" xsi:nil="true"/>
    <Desenvolvimento xmlns="158d1859-ff68-4431-9da7-ed8c2cfaab8a" xsi:nil="true"/>
    <lcf76f155ced4ddcb4097134ff3c332f xmlns="158d1859-ff68-4431-9da7-ed8c2cfaab8a">
      <Terms xmlns="http://schemas.microsoft.com/office/infopath/2007/PartnerControls"/>
    </lcf76f155ced4ddcb4097134ff3c332f>
    <TaxCatchAll xmlns="a91d1d09-f460-4121-8a5f-1d82a263e5ab" xsi:nil="true"/>
  </documentManagement>
</p:properties>
</file>

<file path=customXml/itemProps1.xml><?xml version="1.0" encoding="utf-8"?>
<ds:datastoreItem xmlns:ds="http://schemas.openxmlformats.org/officeDocument/2006/customXml" ds:itemID="{13F77A8E-F6C6-478B-AE6B-BB7877F5A8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B2D905-E043-42AA-AEBB-6AC4A8C631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8d1859-ff68-4431-9da7-ed8c2cfaab8a"/>
    <ds:schemaRef ds:uri="a91d1d09-f460-4121-8a5f-1d82a263e5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E3B723-FA64-4BDB-A457-1332B89886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58d1859-ff68-4431-9da7-ed8c2cfaab8a"/>
    <ds:schemaRef ds:uri="a91d1d09-f460-4121-8a5f-1d82a263e5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Guia</vt:lpstr>
      <vt:lpstr>Caixa</vt:lpstr>
      <vt:lpstr>Posicao</vt:lpstr>
      <vt:lpstr>Fluxo de Caixa</vt:lpstr>
      <vt:lpstr>CPR</vt:lpstr>
      <vt:lpstr>Movimentacao</vt:lpstr>
      <vt:lpstr>Rendimentos</vt:lpstr>
      <vt:lpstr>Amortizacoes</vt:lpstr>
      <vt:lpstr>RentAtivos</vt:lpstr>
      <vt:lpstr>RentSegmentos</vt:lpstr>
      <vt:lpstr>Segmentos</vt:lpstr>
      <vt:lpstr>PrecoMedio</vt:lpstr>
      <vt:lpstr>FundosCaixaClassificado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Veridiano Goncalves</dc:creator>
  <cp:lastModifiedBy>Hugo Veridiano Goncalves</cp:lastModifiedBy>
  <dcterms:created xsi:type="dcterms:W3CDTF">2022-05-18T19:48:42Z</dcterms:created>
  <dcterms:modified xsi:type="dcterms:W3CDTF">2022-06-22T04:14:02Z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0x01010076611EAC055429409D8B7CDFFCC277A8</vt:lpwstr>
  </property>
  <property fmtid="{D5CDD505-2E9C-101B-9397-08002B2CF9AE}" pid="3" name="MediaServiceImageTags">
    <vt:lpwstr/>
  </property>
</Properties>
</file>