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5605" windowHeight="14235" tabRatio="841"/>
  </bookViews>
  <sheets>
    <sheet name="Index" sheetId="2" r:id="rId1"/>
    <sheet name="BaseObject" sheetId="21" r:id="rId2"/>
    <sheet name="USER_PROFILE" sheetId="1" r:id="rId3"/>
    <sheet name="USER_TYPE" sheetId="4" r:id="rId4"/>
    <sheet name="ROLE_PROFILE" sheetId="3" r:id="rId5"/>
    <sheet name="USER_ROLE" sheetId="7" r:id="rId6"/>
    <sheet name="MODULE" sheetId="5" r:id="rId7"/>
    <sheet name="OPERATION" sheetId="6" r:id="rId8"/>
    <sheet name="OPERATION_URL" sheetId="10" r:id="rId9"/>
    <sheet name="ROLE_OPERATION" sheetId="8" r:id="rId10"/>
    <sheet name="USER_TYPE_OPERATION" sheetId="9" r:id="rId11"/>
    <sheet name="ACCOUNT" sheetId="12" r:id="rId12"/>
    <sheet name="INCOMING" sheetId="11" r:id="rId13"/>
    <sheet name="ACCOUNT_INCOMING" sheetId="13" r:id="rId14"/>
    <sheet name="CATEGORY" sheetId="15" r:id="rId15"/>
    <sheet name="CONSUMPTION" sheetId="14" r:id="rId16"/>
    <sheet name="CONSUMPTION_ITEM" sheetId="17" r:id="rId17"/>
    <sheet name="ACCOUNT_CONSUMPTION" sheetId="18" r:id="rId18"/>
    <sheet name="ACCOUNT_AUDIT" sheetId="20" r:id="rId19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2" l="1"/>
  <c r="A1" i="21"/>
  <c r="A1" i="17"/>
  <c r="A1" i="20"/>
  <c r="A1" i="18"/>
  <c r="A1" i="14"/>
  <c r="A1" i="15"/>
  <c r="A1" i="13"/>
  <c r="A1" i="11"/>
  <c r="A1" i="12"/>
  <c r="A1" i="9"/>
  <c r="A1" i="8"/>
  <c r="A1" i="10"/>
  <c r="A1" i="6"/>
  <c r="A1" i="5"/>
  <c r="A1" i="7"/>
  <c r="A1" i="3"/>
  <c r="A1" i="4"/>
  <c r="A1" i="1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<sst xmlns="http://schemas.openxmlformats.org/spreadsheetml/2006/main" count="571" uniqueCount="184">
  <si>
    <t>中文名</t>
  </si>
  <si>
    <t>编号</t>
  </si>
  <si>
    <t>字段名</t>
  </si>
  <si>
    <t>中文描述</t>
  </si>
  <si>
    <t>类型</t>
  </si>
  <si>
    <t>长度</t>
  </si>
  <si>
    <t>业务主键</t>
  </si>
  <si>
    <t>是否可空</t>
  </si>
  <si>
    <t>默认值</t>
  </si>
  <si>
    <t>备注</t>
  </si>
  <si>
    <t>USER_PROFILE</t>
  </si>
  <si>
    <t>用户</t>
  </si>
  <si>
    <t>USER_OID</t>
  </si>
  <si>
    <t>主键</t>
  </si>
  <si>
    <t>BIGINT</t>
  </si>
  <si>
    <t>NOT NULL</t>
  </si>
  <si>
    <t>USER_NAME</t>
  </si>
  <si>
    <t>用户姓名</t>
  </si>
  <si>
    <t>NVARCHAR</t>
  </si>
  <si>
    <t>USER_ALIAS</t>
  </si>
  <si>
    <t>用户昵称</t>
  </si>
  <si>
    <t>GENDER</t>
  </si>
  <si>
    <t>姓别</t>
  </si>
  <si>
    <t>ENUM</t>
  </si>
  <si>
    <t>PHONE</t>
  </si>
  <si>
    <t>手机</t>
  </si>
  <si>
    <t>VARCHAR</t>
  </si>
  <si>
    <t>EMAIL</t>
  </si>
  <si>
    <t>邮箱</t>
  </si>
  <si>
    <t>LOGIN_ID</t>
  </si>
  <si>
    <t>登录名</t>
  </si>
  <si>
    <t>登录密码</t>
  </si>
  <si>
    <t>SHA2</t>
  </si>
  <si>
    <t>ROLE_PROFILE</t>
  </si>
  <si>
    <t>角色</t>
  </si>
  <si>
    <t>USER_TYPE_OID</t>
  </si>
  <si>
    <t>用户类型</t>
  </si>
  <si>
    <t>ROLE_OID</t>
  </si>
  <si>
    <t>ROLE_DESC</t>
  </si>
  <si>
    <t>角色名称</t>
  </si>
  <si>
    <t>USER_TYPE_DESC</t>
  </si>
  <si>
    <t>用户类型名称</t>
  </si>
  <si>
    <t>USER_TYPE</t>
  </si>
  <si>
    <t>MODULE</t>
  </si>
  <si>
    <t>模块</t>
  </si>
  <si>
    <t>MODULE_OID</t>
  </si>
  <si>
    <t>MODULE_DESC</t>
  </si>
  <si>
    <t>模块名称</t>
  </si>
  <si>
    <t>MODULE_LEVEL</t>
  </si>
  <si>
    <t>模块级别</t>
  </si>
  <si>
    <t>SMALLINT</t>
  </si>
  <si>
    <t>SHOW_ORDER</t>
  </si>
  <si>
    <t>显示顺序</t>
  </si>
  <si>
    <t>MODULE_LINK</t>
  </si>
  <si>
    <t>链接</t>
  </si>
  <si>
    <t>父模块该字段为空</t>
  </si>
  <si>
    <t>PARENT_OID</t>
  </si>
  <si>
    <t>父模块主键</t>
  </si>
  <si>
    <t>功能</t>
  </si>
  <si>
    <t>OPERATION</t>
  </si>
  <si>
    <t>OPN_OID</t>
  </si>
  <si>
    <t>OPN_DESC</t>
  </si>
  <si>
    <t>功能名称</t>
  </si>
  <si>
    <t>模块主键</t>
  </si>
  <si>
    <t>用户与角色的关系</t>
  </si>
  <si>
    <t>USER_ROLE</t>
  </si>
  <si>
    <t>ROLE_OPERATION</t>
  </si>
  <si>
    <t>用户类型与功能的关系</t>
  </si>
  <si>
    <t>USER_TYPE_OPERATION</t>
  </si>
  <si>
    <t>功能链接</t>
  </si>
  <si>
    <t>OPERATION_URL</t>
  </si>
  <si>
    <t>OPN_URL</t>
  </si>
  <si>
    <t>主键，功能链接</t>
  </si>
  <si>
    <t>INCOMING</t>
  </si>
  <si>
    <t>INCOMING_OID</t>
  </si>
  <si>
    <t>INCOMING_DESC</t>
  </si>
  <si>
    <t>收入描述</t>
  </si>
  <si>
    <t>AMOUNT</t>
  </si>
  <si>
    <t>金额</t>
  </si>
  <si>
    <t>NUMERIC</t>
  </si>
  <si>
    <t>INCOMING_TYPE</t>
  </si>
  <si>
    <t>收入类型</t>
  </si>
  <si>
    <t>CONFIRMED</t>
  </si>
  <si>
    <t>是否生效</t>
  </si>
  <si>
    <t>BOOLEAN</t>
  </si>
  <si>
    <t>CREATE_TIME</t>
  </si>
  <si>
    <t>记录创建时间</t>
  </si>
  <si>
    <t>DATETIME</t>
  </si>
  <si>
    <t>OWNER_OID</t>
  </si>
  <si>
    <t>ACCOUNT</t>
  </si>
  <si>
    <t>账户</t>
  </si>
  <si>
    <t>ACNT_OID</t>
  </si>
  <si>
    <t>ACNT_DESC</t>
  </si>
  <si>
    <t>账户描述</t>
  </si>
  <si>
    <t>ACNT_TYPE</t>
  </si>
  <si>
    <t>账户类型</t>
  </si>
  <si>
    <t>BALANCE</t>
  </si>
  <si>
    <t>账户余额（可用额度）</t>
  </si>
  <si>
    <t>QUOTA</t>
  </si>
  <si>
    <t>限额</t>
  </si>
  <si>
    <t>仅对信用卡账户有意义</t>
  </si>
  <si>
    <t>负债</t>
  </si>
  <si>
    <t>DEBT</t>
  </si>
  <si>
    <t>用户主键（账户所有人）</t>
  </si>
  <si>
    <t>用户主键（收入相关人）</t>
  </si>
  <si>
    <t>收入明细</t>
  </si>
  <si>
    <t>消费</t>
  </si>
  <si>
    <t>消费明细</t>
  </si>
  <si>
    <t>ACCOUNT_INCOMING</t>
  </si>
  <si>
    <t>CONSUMPTION</t>
  </si>
  <si>
    <t>CPN_OID</t>
  </si>
  <si>
    <t>CPN_TYPE</t>
  </si>
  <si>
    <r>
      <rPr>
        <sz val="10"/>
        <color theme="1"/>
        <rFont val="宋体"/>
        <charset val="134"/>
      </rPr>
      <t xml:space="preserve">取值范围: </t>
    </r>
    <r>
      <rPr>
        <sz val="10"/>
        <color theme="1"/>
        <rFont val="Helvetica"/>
      </rPr>
      <t xml:space="preserve">[ 'SUPERMARKET' | 'ONLINE' | 'STORE' | 'OTHER' ]
SUPERMARKET -&gt; </t>
    </r>
    <r>
      <rPr>
        <sz val="10"/>
        <color theme="1"/>
        <rFont val="宋体"/>
        <charset val="134"/>
      </rPr>
      <t>超市</t>
    </r>
    <r>
      <rPr>
        <sz val="10"/>
        <color theme="1"/>
        <rFont val="Helvetica"/>
      </rPr>
      <t xml:space="preserve">
ONLINE -&gt;</t>
    </r>
    <r>
      <rPr>
        <sz val="10"/>
        <color theme="1"/>
        <rFont val="宋体"/>
        <charset val="134"/>
      </rPr>
      <t xml:space="preserve"> 网购</t>
    </r>
    <r>
      <rPr>
        <sz val="10"/>
        <color theme="1"/>
        <rFont val="Helvetica"/>
      </rPr>
      <t xml:space="preserve">
STORE -&gt; </t>
    </r>
    <r>
      <rPr>
        <sz val="10"/>
        <color theme="1"/>
        <rFont val="宋体"/>
        <charset val="134"/>
      </rPr>
      <t>商场</t>
    </r>
    <r>
      <rPr>
        <sz val="10"/>
        <color theme="1"/>
        <rFont val="Helvetica"/>
      </rPr>
      <t xml:space="preserve">
OTHER -&gt; </t>
    </r>
    <r>
      <rPr>
        <sz val="10"/>
        <color theme="1"/>
        <rFont val="宋体"/>
        <charset val="134"/>
      </rPr>
      <t>普通</t>
    </r>
    <r>
      <rPr>
        <sz val="10"/>
        <color theme="1"/>
        <rFont val="Helvetica"/>
      </rPr>
      <t xml:space="preserve">
</t>
    </r>
  </si>
  <si>
    <t>消费方式</t>
  </si>
  <si>
    <t>总金额</t>
  </si>
  <si>
    <t>CPN_TIME</t>
  </si>
  <si>
    <t>消费时间</t>
  </si>
  <si>
    <t>CATEGORY</t>
  </si>
  <si>
    <t>CATEGORY_OID</t>
  </si>
  <si>
    <t>CATEGORY_DESC</t>
  </si>
  <si>
    <t>类别名称</t>
  </si>
  <si>
    <t>消费类别</t>
  </si>
  <si>
    <t>父类别主键</t>
  </si>
  <si>
    <t>MONTHLY_BUDGET</t>
  </si>
  <si>
    <t>月度预算</t>
  </si>
  <si>
    <t>CONSUMPTION_ITEM</t>
  </si>
  <si>
    <t>ITEM_OID</t>
  </si>
  <si>
    <t>ITEM_DESC</t>
  </si>
  <si>
    <t>明细描述</t>
  </si>
  <si>
    <t>用户主键，受益人</t>
  </si>
  <si>
    <t>消费标识</t>
  </si>
  <si>
    <t>类别标识</t>
  </si>
  <si>
    <t>账户与消费的关系</t>
  </si>
  <si>
    <t>ACCOUNT_CONSUMPTION</t>
  </si>
  <si>
    <t>ADT_OID</t>
  </si>
  <si>
    <t>ADT_DESC</t>
  </si>
  <si>
    <t>描述</t>
  </si>
  <si>
    <t>ADT_TYPE</t>
  </si>
  <si>
    <t>账户变化类型</t>
  </si>
  <si>
    <t>REF_ACNT_OID</t>
  </si>
  <si>
    <t>账户主键（目标账户）</t>
  </si>
  <si>
    <t>账户主键（相关账户）</t>
  </si>
  <si>
    <t>收入主键</t>
  </si>
  <si>
    <t>消费主键</t>
  </si>
  <si>
    <t>ACCOUNT_AUDIT</t>
  </si>
  <si>
    <t>账户变化明细</t>
  </si>
  <si>
    <t>账户与收入明细的关系</t>
  </si>
  <si>
    <t>角色与功能的关系</t>
  </si>
  <si>
    <t>取值范围: [ 'Male' | 'Female' ]</t>
  </si>
  <si>
    <t>BaseObject</t>
  </si>
  <si>
    <t>基础对象</t>
  </si>
  <si>
    <t>UPDATE_TIME</t>
  </si>
  <si>
    <t>CREATE_BY</t>
  </si>
  <si>
    <t>UPDATE_BY</t>
  </si>
  <si>
    <t>SEQ_NO</t>
  </si>
  <si>
    <t>记录更新时间</t>
  </si>
  <si>
    <t>记录创建人</t>
  </si>
  <si>
    <t>记录更新人</t>
  </si>
  <si>
    <t>记录序列号</t>
  </si>
  <si>
    <t>INT</t>
  </si>
  <si>
    <t>上级实体</t>
  </si>
  <si>
    <t>收入时间</t>
    <phoneticPr fontId="11" type="noConversion"/>
  </si>
  <si>
    <t>NOT NULL</t>
    <phoneticPr fontId="11" type="noConversion"/>
  </si>
  <si>
    <t>CATEGORY_OID</t>
    <phoneticPr fontId="11" type="noConversion"/>
  </si>
  <si>
    <t>CATEGORY_LEVEL</t>
    <phoneticPr fontId="11" type="noConversion"/>
  </si>
  <si>
    <t>类别级别</t>
    <phoneticPr fontId="11" type="noConversion"/>
  </si>
  <si>
    <t>是否是页子节点</t>
    <phoneticPr fontId="11" type="noConversion"/>
  </si>
  <si>
    <t>BOOLEAN</t>
    <phoneticPr fontId="11" type="noConversion"/>
  </si>
  <si>
    <t>IS_LEAF</t>
    <phoneticPr fontId="11" type="noConversion"/>
  </si>
  <si>
    <t>INCOMING_DATE</t>
    <phoneticPr fontId="11" type="noConversion"/>
  </si>
  <si>
    <t>DATE</t>
    <phoneticPr fontId="11" type="noConversion"/>
  </si>
  <si>
    <t>取值范围: [ 'ADD' | 'SUBTRACT' ]
ADD -&gt; 增加
SUBTRACT -&gt; 减少
Change -&gt; 更新</t>
    <phoneticPr fontId="11" type="noConversion"/>
  </si>
  <si>
    <t>15,2</t>
    <phoneticPr fontId="11" type="noConversion"/>
  </si>
  <si>
    <t>ADT_TIME</t>
    <phoneticPr fontId="11" type="noConversion"/>
  </si>
  <si>
    <t>记录发生时间</t>
    <phoneticPr fontId="11" type="noConversion"/>
  </si>
  <si>
    <t>DATETIME</t>
    <phoneticPr fontId="11" type="noConversion"/>
  </si>
  <si>
    <t>NOT NULL</t>
    <phoneticPr fontId="11" type="noConversion"/>
  </si>
  <si>
    <r>
      <rPr>
        <sz val="10"/>
        <color theme="1"/>
        <rFont val="宋体"/>
        <charset val="134"/>
      </rPr>
      <t>取值范围</t>
    </r>
    <r>
      <rPr>
        <sz val="10"/>
        <color theme="1"/>
        <rFont val="Helvetica"/>
      </rPr>
      <t xml:space="preserve">: [ 'SALARY' | 'BONUS' | 'CASH' | 'OTHER' ]
SALARY -&gt; </t>
    </r>
    <r>
      <rPr>
        <sz val="10"/>
        <color theme="1"/>
        <rFont val="宋体"/>
        <charset val="134"/>
      </rPr>
      <t>工资</t>
    </r>
    <r>
      <rPr>
        <sz val="10"/>
        <color theme="1"/>
        <rFont val="Helvetica"/>
      </rPr>
      <t xml:space="preserve">
BONUS -&gt; </t>
    </r>
    <r>
      <rPr>
        <sz val="10"/>
        <color theme="1"/>
        <rFont val="宋体"/>
        <charset val="134"/>
      </rPr>
      <t>奖金</t>
    </r>
    <r>
      <rPr>
        <sz val="10"/>
        <color theme="1"/>
        <rFont val="Helvetica"/>
      </rPr>
      <t xml:space="preserve">
CASH -&gt; </t>
    </r>
    <r>
      <rPr>
        <sz val="10"/>
        <color theme="1"/>
        <rFont val="宋体"/>
        <charset val="134"/>
      </rPr>
      <t>礼金</t>
    </r>
    <r>
      <rPr>
        <sz val="10"/>
        <color theme="1"/>
        <rFont val="Helvetica"/>
      </rPr>
      <t xml:space="preserve">
INVESTMENT-&gt;</t>
    </r>
    <r>
      <rPr>
        <sz val="10"/>
        <color theme="1"/>
        <rFont val="宋体"/>
        <charset val="134"/>
      </rPr>
      <t>投资收益</t>
    </r>
    <r>
      <rPr>
        <sz val="10"/>
        <color theme="1"/>
        <rFont val="Helvetica"/>
      </rPr>
      <t xml:space="preserve">
ACCUMULATION -&gt; </t>
    </r>
    <r>
      <rPr>
        <sz val="10"/>
        <color theme="1"/>
        <rFont val="宋体"/>
        <charset val="134"/>
      </rPr>
      <t>公积金</t>
    </r>
    <r>
      <rPr>
        <sz val="10"/>
        <color theme="1"/>
        <rFont val="Helvetica"/>
      </rPr>
      <t xml:space="preserve">
OTHER -&gt; </t>
    </r>
    <r>
      <rPr>
        <sz val="10"/>
        <color theme="1"/>
        <rFont val="宋体"/>
        <charset val="134"/>
      </rPr>
      <t>其它</t>
    </r>
    <r>
      <rPr>
        <sz val="10"/>
        <color theme="1"/>
        <rFont val="Helvetica"/>
      </rPr>
      <t xml:space="preserve">
</t>
    </r>
    <phoneticPr fontId="11" type="noConversion"/>
  </si>
  <si>
    <t>LOGIN_PWD</t>
    <phoneticPr fontId="11" type="noConversion"/>
  </si>
  <si>
    <t>ICON</t>
    <phoneticPr fontId="11" type="noConversion"/>
  </si>
  <si>
    <t>REMARKS</t>
    <phoneticPr fontId="11" type="noConversion"/>
  </si>
  <si>
    <t>头像地址</t>
    <phoneticPr fontId="11" type="noConversion"/>
  </si>
  <si>
    <t>个人简介</t>
    <phoneticPr fontId="11" type="noConversion"/>
  </si>
  <si>
    <r>
      <rPr>
        <sz val="10"/>
        <color theme="1"/>
        <rFont val="宋体"/>
        <charset val="134"/>
      </rPr>
      <t xml:space="preserve">取值范围:
</t>
    </r>
    <r>
      <rPr>
        <sz val="10"/>
        <color theme="1"/>
        <rFont val="Helvetica"/>
      </rPr>
      <t>[ 'CASH' | 'BANKCARD' | 'CREDITCARD' | 'ALIPAY' | 'EPP' | 'ACCUMULATION' | 'MEDICAL_INSURANCE' | 'OTHER' ]</t>
    </r>
    <r>
      <rPr>
        <sz val="10"/>
        <color theme="1"/>
        <rFont val="宋体"/>
        <charset val="134"/>
      </rPr>
      <t xml:space="preserve">
</t>
    </r>
    <r>
      <rPr>
        <sz val="10"/>
        <color theme="1"/>
        <rFont val="Helvetica"/>
      </rPr>
      <t xml:space="preserve">CASH -&gt; </t>
    </r>
    <r>
      <rPr>
        <sz val="10"/>
        <color theme="1"/>
        <rFont val="宋体"/>
        <charset val="134"/>
      </rPr>
      <t xml:space="preserve">现金
</t>
    </r>
    <r>
      <rPr>
        <sz val="10"/>
        <color theme="1"/>
        <rFont val="Helvetica"/>
      </rPr>
      <t xml:space="preserve">BANKCARD -&gt; </t>
    </r>
    <r>
      <rPr>
        <sz val="10"/>
        <color theme="1"/>
        <rFont val="宋体"/>
        <charset val="134"/>
      </rPr>
      <t xml:space="preserve">银行卡
</t>
    </r>
    <r>
      <rPr>
        <sz val="10"/>
        <color theme="1"/>
        <rFont val="Helvetica"/>
      </rPr>
      <t xml:space="preserve">CREDITCARD -&gt; </t>
    </r>
    <r>
      <rPr>
        <sz val="10"/>
        <color theme="1"/>
        <rFont val="宋体"/>
        <charset val="134"/>
      </rPr>
      <t xml:space="preserve">信用卡
</t>
    </r>
    <r>
      <rPr>
        <sz val="10"/>
        <color theme="1"/>
        <rFont val="Helvetica"/>
      </rPr>
      <t xml:space="preserve">ALIPAY -&gt; </t>
    </r>
    <r>
      <rPr>
        <sz val="10"/>
        <color theme="1"/>
        <rFont val="宋体"/>
        <charset val="134"/>
      </rPr>
      <t xml:space="preserve">支付宝
</t>
    </r>
    <r>
      <rPr>
        <sz val="10"/>
        <color theme="1"/>
        <rFont val="Helvetica"/>
      </rPr>
      <t xml:space="preserve">EPP -&gt; </t>
    </r>
    <r>
      <rPr>
        <sz val="10"/>
        <color theme="1"/>
        <rFont val="宋体"/>
        <charset val="134"/>
      </rPr>
      <t xml:space="preserve">零钱宝
</t>
    </r>
    <r>
      <rPr>
        <sz val="10"/>
        <color theme="1"/>
        <rFont val="Helvetica"/>
      </rPr>
      <t xml:space="preserve">ACCUMULATION -&gt; </t>
    </r>
    <r>
      <rPr>
        <sz val="10"/>
        <color theme="1"/>
        <rFont val="宋体"/>
        <charset val="134"/>
      </rPr>
      <t xml:space="preserve">公积金
</t>
    </r>
    <r>
      <rPr>
        <sz val="10"/>
        <color theme="1"/>
        <rFont val="Helvetica"/>
      </rPr>
      <t xml:space="preserve">MEDICAL_INSURANCE -&gt; </t>
    </r>
    <r>
      <rPr>
        <sz val="10"/>
        <color theme="1"/>
        <rFont val="宋体"/>
        <charset val="134"/>
      </rPr>
      <t xml:space="preserve">医保
</t>
    </r>
    <r>
      <rPr>
        <sz val="10"/>
        <color theme="1"/>
        <rFont val="Helvetica"/>
      </rPr>
      <t xml:space="preserve">FUND -&gt; </t>
    </r>
    <r>
      <rPr>
        <sz val="10"/>
        <color theme="1"/>
        <rFont val="宋体"/>
        <charset val="134"/>
      </rPr>
      <t xml:space="preserve">基金
</t>
    </r>
    <r>
      <rPr>
        <sz val="10"/>
        <color theme="1"/>
        <rFont val="Helvetica"/>
      </rPr>
      <t xml:space="preserve">OTHER -&gt; </t>
    </r>
    <r>
      <rPr>
        <sz val="10"/>
        <color theme="1"/>
        <rFont val="宋体"/>
        <charset val="134"/>
      </rPr>
      <t xml:space="preserve">其它
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</si>
</sst>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宋体"/>
      <family val="2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</font>
    <font>
      <sz val="10"/>
      <color theme="1"/>
      <name val="Helvetica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u/>
      <sz val="16"/>
      <color theme="10"/>
      <name val="宋体"/>
      <charset val="134"/>
    </font>
    <font>
      <sz val="16"/>
      <color theme="1"/>
      <name val="宋体"/>
      <charset val="134"/>
    </font>
    <font>
      <u/>
      <sz val="10"/>
      <color theme="10"/>
      <name val="宋体"/>
      <charset val="134"/>
    </font>
    <font>
      <sz val="10"/>
      <color rgb="FF000000"/>
      <name val="Helvetica"/>
    </font>
    <font>
      <u/>
      <sz val="16"/>
      <color theme="10"/>
      <name val="Helvetica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6" fillId="0" borderId="0" xfId="15" applyFont="1"/>
    <xf numFmtId="0" fontId="7" fillId="0" borderId="0" xfId="0" applyFont="1"/>
    <xf numFmtId="0" fontId="8" fillId="0" borderId="0" xfId="15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 indent="1"/>
    </xf>
    <xf numFmtId="0" fontId="10" fillId="0" borderId="0" xfId="15" applyFo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tabSelected="1" workbookViewId="0">
      <selection activeCell="E8" sqref="E8"/>
    </sheetView>
  </sheetViews>
  <sheetFormatPr defaultColWidth="10.875" defaultRowHeight="20.25" x14ac:dyDescent="0.25"/>
  <cols>
    <col min="1" max="1" width="32.375" style="8" customWidth="1"/>
    <col min="2" max="16384" width="10.875" style="8"/>
  </cols>
  <sheetData>
    <row r="1" spans="1:1" ht="21" x14ac:dyDescent="0.3">
      <c r="A1" s="12" t="str">
        <f>HYPERLINK("#BaseObject!A1","BaseObject")</f>
        <v>BaseObject</v>
      </c>
    </row>
    <row r="2" spans="1:1" x14ac:dyDescent="0.25">
      <c r="A2" s="7" t="str">
        <f>HYPERLINK("#USER_PROFILE!A1","用户")</f>
        <v>用户</v>
      </c>
    </row>
    <row r="3" spans="1:1" x14ac:dyDescent="0.25">
      <c r="A3" s="7" t="str">
        <f>HYPERLINK("#USER_TYPE!A1","用户类型")</f>
        <v>用户类型</v>
      </c>
    </row>
    <row r="4" spans="1:1" x14ac:dyDescent="0.25">
      <c r="A4" s="7" t="str">
        <f>HYPERLINK("#ROLE_PROFILE!A1","角色")</f>
        <v>角色</v>
      </c>
    </row>
    <row r="5" spans="1:1" x14ac:dyDescent="0.25">
      <c r="A5" s="7" t="str">
        <f>HYPERLINK("#USER_ROLE!A1","用户与角色的关系")</f>
        <v>用户与角色的关系</v>
      </c>
    </row>
    <row r="6" spans="1:1" x14ac:dyDescent="0.25">
      <c r="A6" s="7" t="str">
        <f>HYPERLINK("#MODULE!A1","模块")</f>
        <v>模块</v>
      </c>
    </row>
    <row r="7" spans="1:1" x14ac:dyDescent="0.25">
      <c r="A7" s="7" t="str">
        <f>HYPERLINK("#OPERATION!A1","功能")</f>
        <v>功能</v>
      </c>
    </row>
    <row r="8" spans="1:1" x14ac:dyDescent="0.25">
      <c r="A8" s="7" t="str">
        <f>HYPERLINK("#OPERATION_URL!A1","功能链接")</f>
        <v>功能链接</v>
      </c>
    </row>
    <row r="9" spans="1:1" x14ac:dyDescent="0.25">
      <c r="A9" s="7" t="str">
        <f>HYPERLINK("#ROLE_OPERATION!A1","角色与功能的关系")</f>
        <v>角色与功能的关系</v>
      </c>
    </row>
    <row r="10" spans="1:1" x14ac:dyDescent="0.25">
      <c r="A10" s="7" t="str">
        <f>HYPERLINK("#USER_TYPE_OPERATION!A1","用户类型与功能的关系")</f>
        <v>用户类型与功能的关系</v>
      </c>
    </row>
    <row r="11" spans="1:1" x14ac:dyDescent="0.25">
      <c r="A11" s="7" t="str">
        <f>HYPERLINK("#ACCOUNT!A1","账户")</f>
        <v>账户</v>
      </c>
    </row>
    <row r="12" spans="1:1" x14ac:dyDescent="0.25">
      <c r="A12" s="7" t="str">
        <f>HYPERLINK("#INCOMING!A1","收入明细")</f>
        <v>收入明细</v>
      </c>
    </row>
    <row r="13" spans="1:1" x14ac:dyDescent="0.25">
      <c r="A13" s="7" t="str">
        <f>HYPERLINK("#ACCOUNT_INCOMING!A1","账户与收入明细的关系")</f>
        <v>账户与收入明细的关系</v>
      </c>
    </row>
    <row r="14" spans="1:1" x14ac:dyDescent="0.25">
      <c r="A14" s="7" t="str">
        <f>HYPERLINK("#CATEGORY!A1","消费类别")</f>
        <v>消费类别</v>
      </c>
    </row>
    <row r="15" spans="1:1" x14ac:dyDescent="0.25">
      <c r="A15" s="7" t="str">
        <f>HYPERLINK("#CONSUMPTION!A1","消费")</f>
        <v>消费</v>
      </c>
    </row>
    <row r="16" spans="1:1" x14ac:dyDescent="0.25">
      <c r="A16" s="7" t="str">
        <f>HYPERLINK("#CONSUMPTION_ITEM!A1","消费明细")</f>
        <v>消费明细</v>
      </c>
    </row>
    <row r="17" spans="1:1" x14ac:dyDescent="0.25">
      <c r="A17" s="7" t="str">
        <f>HYPERLINK("#ACCOUNT_CONSUMPTION!A1","账户与消费的关系")</f>
        <v>账户与消费的关系</v>
      </c>
    </row>
    <row r="18" spans="1:1" x14ac:dyDescent="0.25">
      <c r="A18" s="7" t="str">
        <f>HYPERLINK("#ACCOUNT_AUDIT!A1","账户变化明细")</f>
        <v>账户变化明细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0.87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66</v>
      </c>
    </row>
    <row r="2" spans="1:9" x14ac:dyDescent="0.15">
      <c r="A2" s="1" t="s">
        <v>0</v>
      </c>
      <c r="B2" s="5" t="s">
        <v>147</v>
      </c>
    </row>
    <row r="4" spans="1:9" s="1" customFormat="1" ht="12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x14ac:dyDescent="0.15">
      <c r="A5" s="4">
        <v>1</v>
      </c>
      <c r="B5" s="6" t="s">
        <v>37</v>
      </c>
      <c r="C5" s="5" t="s">
        <v>13</v>
      </c>
      <c r="D5" s="4" t="s">
        <v>14</v>
      </c>
      <c r="E5" s="4">
        <v>20</v>
      </c>
      <c r="G5" s="4" t="s">
        <v>15</v>
      </c>
      <c r="I5" s="6"/>
    </row>
    <row r="6" spans="1:9" x14ac:dyDescent="0.15">
      <c r="A6" s="4">
        <v>2</v>
      </c>
      <c r="B6" s="6" t="s">
        <v>60</v>
      </c>
      <c r="C6" s="5" t="s">
        <v>13</v>
      </c>
      <c r="D6" s="4" t="s">
        <v>14</v>
      </c>
      <c r="E6" s="4">
        <v>20</v>
      </c>
      <c r="G6" s="4" t="s">
        <v>15</v>
      </c>
      <c r="I6" s="6"/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6.12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68</v>
      </c>
    </row>
    <row r="2" spans="1:9" x14ac:dyDescent="0.15">
      <c r="A2" s="1" t="s">
        <v>0</v>
      </c>
      <c r="B2" s="5" t="s">
        <v>67</v>
      </c>
    </row>
    <row r="4" spans="1:9" s="1" customFormat="1" ht="12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x14ac:dyDescent="0.15">
      <c r="A5" s="4">
        <v>1</v>
      </c>
      <c r="B5" s="6" t="s">
        <v>35</v>
      </c>
      <c r="C5" s="5" t="s">
        <v>13</v>
      </c>
      <c r="D5" s="4" t="s">
        <v>14</v>
      </c>
      <c r="E5" s="4">
        <v>20</v>
      </c>
      <c r="G5" s="4" t="s">
        <v>15</v>
      </c>
      <c r="I5" s="6"/>
    </row>
    <row r="6" spans="1:9" x14ac:dyDescent="0.15">
      <c r="A6" s="4">
        <v>2</v>
      </c>
      <c r="B6" s="6" t="s">
        <v>60</v>
      </c>
      <c r="C6" s="5" t="s">
        <v>13</v>
      </c>
      <c r="D6" s="4" t="s">
        <v>14</v>
      </c>
      <c r="E6" s="4">
        <v>20</v>
      </c>
      <c r="G6" s="4" t="s">
        <v>15</v>
      </c>
      <c r="I6" s="6"/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6.12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90.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89</v>
      </c>
    </row>
    <row r="2" spans="1:9" x14ac:dyDescent="0.15">
      <c r="A2" s="1" t="s">
        <v>0</v>
      </c>
      <c r="B2" s="5" t="s">
        <v>90</v>
      </c>
    </row>
    <row r="3" spans="1:9" x14ac:dyDescent="0.15">
      <c r="A3" s="1" t="s">
        <v>160</v>
      </c>
      <c r="B3" s="11" t="s">
        <v>149</v>
      </c>
      <c r="C3" s="10"/>
    </row>
    <row r="5" spans="1:9" s="1" customFormat="1" ht="12" x14ac:dyDescent="0.1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</row>
    <row r="6" spans="1:9" x14ac:dyDescent="0.15">
      <c r="A6" s="4">
        <v>1</v>
      </c>
      <c r="B6" s="6" t="s">
        <v>91</v>
      </c>
      <c r="C6" s="5" t="s">
        <v>13</v>
      </c>
      <c r="D6" s="4" t="s">
        <v>14</v>
      </c>
      <c r="E6" s="4">
        <v>20</v>
      </c>
      <c r="G6" s="4" t="s">
        <v>15</v>
      </c>
      <c r="I6" s="6"/>
    </row>
    <row r="7" spans="1:9" x14ac:dyDescent="0.15">
      <c r="A7" s="4">
        <v>2</v>
      </c>
      <c r="B7" s="6" t="s">
        <v>92</v>
      </c>
      <c r="C7" s="5" t="s">
        <v>93</v>
      </c>
      <c r="D7" s="4" t="s">
        <v>18</v>
      </c>
      <c r="E7" s="4">
        <v>30</v>
      </c>
      <c r="G7" s="4" t="s">
        <v>15</v>
      </c>
      <c r="I7" s="6"/>
    </row>
    <row r="8" spans="1:9" ht="165" customHeight="1" x14ac:dyDescent="0.15">
      <c r="A8" s="4">
        <v>3</v>
      </c>
      <c r="B8" s="6" t="s">
        <v>94</v>
      </c>
      <c r="C8" s="5" t="s">
        <v>95</v>
      </c>
      <c r="D8" s="4" t="s">
        <v>23</v>
      </c>
      <c r="E8" s="4">
        <v>1</v>
      </c>
      <c r="G8" s="4" t="s">
        <v>15</v>
      </c>
      <c r="I8" s="3" t="s">
        <v>183</v>
      </c>
    </row>
    <row r="9" spans="1:9" x14ac:dyDescent="0.15">
      <c r="A9" s="4">
        <v>4</v>
      </c>
      <c r="B9" s="6" t="s">
        <v>96</v>
      </c>
      <c r="C9" s="5" t="s">
        <v>97</v>
      </c>
      <c r="D9" s="4" t="s">
        <v>79</v>
      </c>
      <c r="E9" s="4" t="s">
        <v>172</v>
      </c>
      <c r="G9" s="4" t="s">
        <v>15</v>
      </c>
    </row>
    <row r="10" spans="1:9" x14ac:dyDescent="0.15">
      <c r="A10" s="4">
        <v>5</v>
      </c>
      <c r="B10" s="6" t="s">
        <v>98</v>
      </c>
      <c r="C10" s="5" t="s">
        <v>99</v>
      </c>
      <c r="D10" s="4" t="s">
        <v>79</v>
      </c>
      <c r="E10" s="4" t="s">
        <v>172</v>
      </c>
      <c r="I10" s="14" t="s">
        <v>100</v>
      </c>
    </row>
    <row r="11" spans="1:9" x14ac:dyDescent="0.15">
      <c r="A11" s="4">
        <v>6</v>
      </c>
      <c r="B11" s="6" t="s">
        <v>102</v>
      </c>
      <c r="C11" s="5" t="s">
        <v>101</v>
      </c>
      <c r="D11" s="4" t="s">
        <v>79</v>
      </c>
      <c r="E11" s="4" t="s">
        <v>172</v>
      </c>
      <c r="I11" s="14"/>
    </row>
    <row r="12" spans="1:9" x14ac:dyDescent="0.15">
      <c r="A12" s="4">
        <v>7</v>
      </c>
      <c r="B12" s="6" t="s">
        <v>88</v>
      </c>
      <c r="C12" s="5" t="s">
        <v>103</v>
      </c>
      <c r="D12" s="4" t="s">
        <v>14</v>
      </c>
      <c r="E12" s="4">
        <v>20</v>
      </c>
      <c r="G12" s="4" t="s">
        <v>15</v>
      </c>
    </row>
  </sheetData>
  <mergeCells count="1">
    <mergeCell ref="I10:I11"/>
  </mergeCells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125" zoomScaleNormal="125" zoomScalePageLayoutView="125" workbookViewId="0">
      <selection activeCell="G9" sqref="G9"/>
    </sheetView>
  </sheetViews>
  <sheetFormatPr defaultColWidth="10.875" defaultRowHeight="12.75" x14ac:dyDescent="0.15"/>
  <cols>
    <col min="1" max="1" width="10.875" style="4"/>
    <col min="2" max="2" width="26.12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73</v>
      </c>
    </row>
    <row r="2" spans="1:9" x14ac:dyDescent="0.15">
      <c r="A2" s="1" t="s">
        <v>0</v>
      </c>
      <c r="B2" s="5" t="s">
        <v>105</v>
      </c>
    </row>
    <row r="3" spans="1:9" x14ac:dyDescent="0.15">
      <c r="A3" s="1" t="s">
        <v>160</v>
      </c>
      <c r="B3" s="11" t="s">
        <v>149</v>
      </c>
      <c r="C3" s="10"/>
    </row>
    <row r="5" spans="1:9" s="1" customFormat="1" ht="12" x14ac:dyDescent="0.1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</row>
    <row r="6" spans="1:9" x14ac:dyDescent="0.15">
      <c r="A6" s="4">
        <v>1</v>
      </c>
      <c r="B6" s="6" t="s">
        <v>74</v>
      </c>
      <c r="C6" s="5" t="s">
        <v>13</v>
      </c>
      <c r="D6" s="4" t="s">
        <v>14</v>
      </c>
      <c r="E6" s="4">
        <v>20</v>
      </c>
      <c r="G6" s="4" t="s">
        <v>15</v>
      </c>
      <c r="I6" s="6"/>
    </row>
    <row r="7" spans="1:9" x14ac:dyDescent="0.15">
      <c r="A7" s="4">
        <v>2</v>
      </c>
      <c r="B7" s="6" t="s">
        <v>75</v>
      </c>
      <c r="C7" s="5" t="s">
        <v>76</v>
      </c>
      <c r="D7" s="4" t="s">
        <v>18</v>
      </c>
      <c r="E7" s="4">
        <v>30</v>
      </c>
      <c r="G7" s="4" t="s">
        <v>15</v>
      </c>
      <c r="I7" s="6"/>
    </row>
    <row r="8" spans="1:9" x14ac:dyDescent="0.15">
      <c r="A8" s="4">
        <v>3</v>
      </c>
      <c r="B8" s="6" t="s">
        <v>77</v>
      </c>
      <c r="C8" s="5" t="s">
        <v>78</v>
      </c>
      <c r="D8" s="4" t="s">
        <v>79</v>
      </c>
      <c r="E8" s="4" t="s">
        <v>172</v>
      </c>
      <c r="G8" s="4" t="s">
        <v>15</v>
      </c>
    </row>
    <row r="9" spans="1:9" ht="102" x14ac:dyDescent="0.15">
      <c r="A9" s="4">
        <v>4</v>
      </c>
      <c r="B9" s="6" t="s">
        <v>80</v>
      </c>
      <c r="C9" s="5" t="s">
        <v>81</v>
      </c>
      <c r="D9" s="4" t="s">
        <v>23</v>
      </c>
      <c r="E9" s="4">
        <v>1</v>
      </c>
      <c r="G9" s="4" t="s">
        <v>15</v>
      </c>
      <c r="I9" s="3" t="s">
        <v>177</v>
      </c>
    </row>
    <row r="10" spans="1:9" x14ac:dyDescent="0.15">
      <c r="A10" s="4">
        <v>5</v>
      </c>
      <c r="B10" s="6" t="s">
        <v>82</v>
      </c>
      <c r="C10" s="5" t="s">
        <v>83</v>
      </c>
      <c r="D10" s="4" t="s">
        <v>84</v>
      </c>
      <c r="E10" s="4">
        <v>1</v>
      </c>
      <c r="G10" s="4" t="s">
        <v>15</v>
      </c>
      <c r="H10" s="4" t="b">
        <v>0</v>
      </c>
    </row>
    <row r="11" spans="1:9" x14ac:dyDescent="0.15">
      <c r="A11" s="4">
        <v>6</v>
      </c>
      <c r="B11" s="6" t="s">
        <v>88</v>
      </c>
      <c r="C11" s="5" t="s">
        <v>104</v>
      </c>
      <c r="D11" s="4" t="s">
        <v>14</v>
      </c>
      <c r="E11" s="4">
        <v>20</v>
      </c>
      <c r="G11" s="4" t="s">
        <v>15</v>
      </c>
    </row>
    <row r="12" spans="1:9" x14ac:dyDescent="0.15">
      <c r="A12" s="4">
        <v>7</v>
      </c>
      <c r="B12" s="6" t="s">
        <v>169</v>
      </c>
      <c r="C12" s="5" t="s">
        <v>161</v>
      </c>
      <c r="D12" s="4" t="s">
        <v>170</v>
      </c>
      <c r="G12" s="4" t="s">
        <v>162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6.12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108</v>
      </c>
    </row>
    <row r="2" spans="1:9" x14ac:dyDescent="0.15">
      <c r="A2" s="1" t="s">
        <v>0</v>
      </c>
      <c r="B2" s="5" t="s">
        <v>146</v>
      </c>
    </row>
    <row r="4" spans="1:9" s="1" customFormat="1" ht="12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x14ac:dyDescent="0.15">
      <c r="A5" s="4">
        <v>1</v>
      </c>
      <c r="B5" s="6" t="s">
        <v>91</v>
      </c>
      <c r="C5" s="5" t="s">
        <v>13</v>
      </c>
      <c r="D5" s="4" t="s">
        <v>14</v>
      </c>
      <c r="E5" s="4">
        <v>20</v>
      </c>
      <c r="G5" s="4" t="s">
        <v>15</v>
      </c>
      <c r="I5" s="6"/>
    </row>
    <row r="6" spans="1:9" x14ac:dyDescent="0.15">
      <c r="A6" s="4">
        <v>2</v>
      </c>
      <c r="B6" s="6" t="s">
        <v>74</v>
      </c>
      <c r="C6" s="5" t="s">
        <v>13</v>
      </c>
      <c r="D6" s="4" t="s">
        <v>14</v>
      </c>
      <c r="E6" s="4">
        <v>20</v>
      </c>
      <c r="G6" s="4" t="s">
        <v>15</v>
      </c>
      <c r="I6" s="6"/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6.12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117</v>
      </c>
    </row>
    <row r="2" spans="1:9" x14ac:dyDescent="0.15">
      <c r="A2" s="1" t="s">
        <v>0</v>
      </c>
      <c r="B2" s="5" t="s">
        <v>121</v>
      </c>
    </row>
    <row r="3" spans="1:9" x14ac:dyDescent="0.15">
      <c r="A3" s="1" t="s">
        <v>160</v>
      </c>
      <c r="B3" s="11" t="s">
        <v>149</v>
      </c>
      <c r="C3" s="10"/>
    </row>
    <row r="5" spans="1:9" s="1" customFormat="1" ht="12" x14ac:dyDescent="0.1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</row>
    <row r="6" spans="1:9" x14ac:dyDescent="0.15">
      <c r="A6" s="4">
        <v>1</v>
      </c>
      <c r="B6" s="6" t="s">
        <v>163</v>
      </c>
      <c r="C6" s="5" t="s">
        <v>13</v>
      </c>
      <c r="D6" s="4" t="s">
        <v>14</v>
      </c>
      <c r="E6" s="4">
        <v>20</v>
      </c>
      <c r="G6" s="4" t="s">
        <v>15</v>
      </c>
      <c r="I6" s="6"/>
    </row>
    <row r="7" spans="1:9" x14ac:dyDescent="0.15">
      <c r="A7" s="4">
        <v>2</v>
      </c>
      <c r="B7" s="6" t="s">
        <v>119</v>
      </c>
      <c r="C7" s="5" t="s">
        <v>120</v>
      </c>
      <c r="D7" s="4" t="s">
        <v>18</v>
      </c>
      <c r="E7" s="4">
        <v>10</v>
      </c>
      <c r="G7" s="4" t="s">
        <v>15</v>
      </c>
    </row>
    <row r="8" spans="1:9" x14ac:dyDescent="0.15">
      <c r="A8" s="4">
        <v>3</v>
      </c>
      <c r="B8" s="6" t="s">
        <v>123</v>
      </c>
      <c r="C8" s="5" t="s">
        <v>124</v>
      </c>
      <c r="D8" s="4" t="s">
        <v>79</v>
      </c>
      <c r="E8" s="4" t="s">
        <v>172</v>
      </c>
      <c r="G8" s="4" t="s">
        <v>15</v>
      </c>
    </row>
    <row r="9" spans="1:9" x14ac:dyDescent="0.15">
      <c r="A9" s="4">
        <v>3</v>
      </c>
      <c r="B9" s="6" t="s">
        <v>164</v>
      </c>
      <c r="C9" s="5" t="s">
        <v>165</v>
      </c>
      <c r="D9" s="4" t="s">
        <v>50</v>
      </c>
      <c r="E9" s="4">
        <v>1</v>
      </c>
      <c r="G9" s="4" t="s">
        <v>15</v>
      </c>
      <c r="I9" s="6"/>
    </row>
    <row r="10" spans="1:9" x14ac:dyDescent="0.15">
      <c r="A10" s="4">
        <v>4</v>
      </c>
      <c r="B10" s="6" t="s">
        <v>168</v>
      </c>
      <c r="C10" s="5" t="s">
        <v>166</v>
      </c>
      <c r="D10" s="4" t="s">
        <v>167</v>
      </c>
      <c r="G10" s="4" t="s">
        <v>15</v>
      </c>
      <c r="I10" s="6"/>
    </row>
    <row r="11" spans="1:9" x14ac:dyDescent="0.15">
      <c r="A11" s="4">
        <v>5</v>
      </c>
      <c r="B11" s="6" t="s">
        <v>56</v>
      </c>
      <c r="C11" s="5" t="s">
        <v>122</v>
      </c>
      <c r="D11" s="4" t="s">
        <v>14</v>
      </c>
      <c r="E11" s="4">
        <v>20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25" zoomScaleNormal="125" zoomScalePageLayoutView="125" workbookViewId="0">
      <selection activeCell="B7" sqref="B7"/>
    </sheetView>
  </sheetViews>
  <sheetFormatPr defaultColWidth="10.875" defaultRowHeight="12.75" x14ac:dyDescent="0.15"/>
  <cols>
    <col min="1" max="1" width="10.875" style="4"/>
    <col min="2" max="2" width="26.12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109</v>
      </c>
    </row>
    <row r="2" spans="1:9" x14ac:dyDescent="0.15">
      <c r="A2" s="1" t="s">
        <v>0</v>
      </c>
      <c r="B2" s="5" t="s">
        <v>106</v>
      </c>
    </row>
    <row r="3" spans="1:9" x14ac:dyDescent="0.15">
      <c r="A3" s="1" t="s">
        <v>160</v>
      </c>
      <c r="B3" s="11" t="s">
        <v>149</v>
      </c>
      <c r="C3" s="10"/>
    </row>
    <row r="5" spans="1:9" s="1" customFormat="1" ht="12" x14ac:dyDescent="0.1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</row>
    <row r="6" spans="1:9" x14ac:dyDescent="0.15">
      <c r="A6" s="4">
        <v>1</v>
      </c>
      <c r="B6" s="6" t="s">
        <v>110</v>
      </c>
      <c r="C6" s="5" t="s">
        <v>13</v>
      </c>
      <c r="D6" s="4" t="s">
        <v>14</v>
      </c>
      <c r="E6" s="4">
        <v>20</v>
      </c>
      <c r="G6" s="4" t="s">
        <v>15</v>
      </c>
      <c r="I6" s="6"/>
    </row>
    <row r="7" spans="1:9" ht="89.25" x14ac:dyDescent="0.15">
      <c r="A7" s="4">
        <v>2</v>
      </c>
      <c r="B7" s="6" t="s">
        <v>111</v>
      </c>
      <c r="C7" s="5" t="s">
        <v>113</v>
      </c>
      <c r="D7" s="4" t="s">
        <v>23</v>
      </c>
      <c r="E7" s="4">
        <v>1</v>
      </c>
      <c r="G7" s="4" t="s">
        <v>15</v>
      </c>
      <c r="I7" s="3" t="s">
        <v>112</v>
      </c>
    </row>
    <row r="8" spans="1:9" x14ac:dyDescent="0.15">
      <c r="A8" s="4">
        <v>3</v>
      </c>
      <c r="B8" s="6" t="s">
        <v>77</v>
      </c>
      <c r="C8" s="5" t="s">
        <v>114</v>
      </c>
      <c r="D8" s="4" t="s">
        <v>79</v>
      </c>
      <c r="E8" s="4" t="s">
        <v>172</v>
      </c>
      <c r="G8" s="4" t="s">
        <v>15</v>
      </c>
    </row>
    <row r="9" spans="1:9" x14ac:dyDescent="0.15">
      <c r="A9" s="4">
        <v>4</v>
      </c>
      <c r="B9" s="6" t="s">
        <v>115</v>
      </c>
      <c r="C9" s="5" t="s">
        <v>116</v>
      </c>
      <c r="D9" s="4" t="s">
        <v>87</v>
      </c>
      <c r="G9" s="4" t="s">
        <v>15</v>
      </c>
    </row>
    <row r="10" spans="1:9" x14ac:dyDescent="0.15">
      <c r="A10" s="4">
        <v>5</v>
      </c>
      <c r="B10" s="6" t="s">
        <v>82</v>
      </c>
      <c r="C10" s="5" t="s">
        <v>83</v>
      </c>
      <c r="D10" s="4" t="s">
        <v>84</v>
      </c>
      <c r="E10" s="4">
        <v>1</v>
      </c>
      <c r="G10" s="4" t="s">
        <v>15</v>
      </c>
      <c r="H10" s="4" t="b">
        <v>0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6.12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125</v>
      </c>
    </row>
    <row r="2" spans="1:9" x14ac:dyDescent="0.15">
      <c r="A2" s="1" t="s">
        <v>0</v>
      </c>
      <c r="B2" s="5" t="s">
        <v>107</v>
      </c>
    </row>
    <row r="4" spans="1:9" s="1" customFormat="1" ht="12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x14ac:dyDescent="0.15">
      <c r="A5" s="4">
        <v>1</v>
      </c>
      <c r="B5" s="6" t="s">
        <v>126</v>
      </c>
      <c r="C5" s="5" t="s">
        <v>13</v>
      </c>
      <c r="D5" s="4" t="s">
        <v>14</v>
      </c>
      <c r="E5" s="4">
        <v>20</v>
      </c>
      <c r="G5" s="4" t="s">
        <v>15</v>
      </c>
      <c r="I5" s="6"/>
    </row>
    <row r="6" spans="1:9" x14ac:dyDescent="0.15">
      <c r="A6" s="4">
        <v>2</v>
      </c>
      <c r="B6" s="6" t="s">
        <v>127</v>
      </c>
      <c r="C6" s="5" t="s">
        <v>128</v>
      </c>
      <c r="D6" s="4" t="s">
        <v>18</v>
      </c>
      <c r="E6" s="4">
        <v>30</v>
      </c>
      <c r="G6" s="4" t="s">
        <v>15</v>
      </c>
    </row>
    <row r="7" spans="1:9" x14ac:dyDescent="0.15">
      <c r="A7" s="4">
        <v>3</v>
      </c>
      <c r="B7" s="6" t="s">
        <v>77</v>
      </c>
      <c r="C7" s="5" t="s">
        <v>78</v>
      </c>
      <c r="D7" s="4" t="s">
        <v>79</v>
      </c>
      <c r="E7" s="4" t="s">
        <v>172</v>
      </c>
      <c r="G7" s="4" t="s">
        <v>15</v>
      </c>
    </row>
    <row r="8" spans="1:9" x14ac:dyDescent="0.15">
      <c r="A8" s="4">
        <v>4</v>
      </c>
      <c r="B8" s="6" t="s">
        <v>88</v>
      </c>
      <c r="C8" s="5" t="s">
        <v>129</v>
      </c>
      <c r="D8" s="4" t="s">
        <v>14</v>
      </c>
      <c r="E8" s="4">
        <v>20</v>
      </c>
      <c r="G8" s="4" t="s">
        <v>15</v>
      </c>
    </row>
    <row r="9" spans="1:9" x14ac:dyDescent="0.15">
      <c r="A9" s="4">
        <v>5</v>
      </c>
      <c r="B9" s="6" t="s">
        <v>110</v>
      </c>
      <c r="C9" s="5" t="s">
        <v>130</v>
      </c>
      <c r="D9" s="4" t="s">
        <v>14</v>
      </c>
      <c r="E9" s="4">
        <v>20</v>
      </c>
      <c r="G9" s="4" t="s">
        <v>15</v>
      </c>
      <c r="I9" s="6"/>
    </row>
    <row r="10" spans="1:9" x14ac:dyDescent="0.15">
      <c r="A10" s="4">
        <v>6</v>
      </c>
      <c r="B10" s="6" t="s">
        <v>118</v>
      </c>
      <c r="C10" s="5" t="s">
        <v>131</v>
      </c>
      <c r="D10" s="4" t="s">
        <v>14</v>
      </c>
      <c r="E10" s="4">
        <v>20</v>
      </c>
      <c r="G10" s="4" t="s">
        <v>15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6.12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133</v>
      </c>
    </row>
    <row r="2" spans="1:9" x14ac:dyDescent="0.15">
      <c r="A2" s="1" t="s">
        <v>0</v>
      </c>
      <c r="B2" s="5" t="s">
        <v>132</v>
      </c>
    </row>
    <row r="4" spans="1:9" s="1" customFormat="1" ht="12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x14ac:dyDescent="0.15">
      <c r="A5" s="4">
        <v>1</v>
      </c>
      <c r="B5" s="6" t="s">
        <v>91</v>
      </c>
      <c r="C5" s="5" t="s">
        <v>13</v>
      </c>
      <c r="D5" s="4" t="s">
        <v>14</v>
      </c>
      <c r="E5" s="4">
        <v>20</v>
      </c>
      <c r="G5" s="4" t="s">
        <v>15</v>
      </c>
      <c r="I5" s="6"/>
    </row>
    <row r="6" spans="1:9" x14ac:dyDescent="0.15">
      <c r="A6" s="4">
        <v>2</v>
      </c>
      <c r="B6" s="6" t="s">
        <v>110</v>
      </c>
      <c r="C6" s="5" t="s">
        <v>13</v>
      </c>
      <c r="D6" s="4" t="s">
        <v>14</v>
      </c>
      <c r="E6" s="4">
        <v>20</v>
      </c>
      <c r="G6" s="4" t="s">
        <v>15</v>
      </c>
    </row>
    <row r="7" spans="1:9" x14ac:dyDescent="0.15">
      <c r="A7" s="4">
        <v>3</v>
      </c>
      <c r="B7" s="6" t="s">
        <v>77</v>
      </c>
      <c r="C7" s="5" t="s">
        <v>78</v>
      </c>
      <c r="D7" s="4" t="s">
        <v>79</v>
      </c>
      <c r="E7" s="4" t="s">
        <v>172</v>
      </c>
      <c r="G7" s="4" t="s">
        <v>15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opLeftCell="A4" zoomScale="125" zoomScaleNormal="125" zoomScalePageLayoutView="125" workbookViewId="0">
      <selection activeCell="C19" sqref="C19"/>
    </sheetView>
  </sheetViews>
  <sheetFormatPr defaultColWidth="10.875" defaultRowHeight="12.75" x14ac:dyDescent="0.15"/>
  <cols>
    <col min="1" max="1" width="10.875" style="4"/>
    <col min="2" max="2" width="26.12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144</v>
      </c>
    </row>
    <row r="2" spans="1:9" x14ac:dyDescent="0.15">
      <c r="A2" s="1" t="s">
        <v>0</v>
      </c>
      <c r="B2" s="5" t="s">
        <v>145</v>
      </c>
    </row>
    <row r="3" spans="1:9" x14ac:dyDescent="0.15">
      <c r="A3" s="1" t="s">
        <v>160</v>
      </c>
      <c r="B3" s="11" t="s">
        <v>149</v>
      </c>
      <c r="C3" s="10"/>
    </row>
    <row r="5" spans="1:9" s="1" customFormat="1" ht="12" x14ac:dyDescent="0.1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</row>
    <row r="6" spans="1:9" x14ac:dyDescent="0.15">
      <c r="A6" s="4">
        <v>1</v>
      </c>
      <c r="B6" s="6" t="s">
        <v>134</v>
      </c>
      <c r="C6" s="5" t="s">
        <v>13</v>
      </c>
      <c r="D6" s="4" t="s">
        <v>14</v>
      </c>
      <c r="E6" s="4">
        <v>20</v>
      </c>
      <c r="G6" s="4" t="s">
        <v>15</v>
      </c>
      <c r="I6" s="6"/>
    </row>
    <row r="7" spans="1:9" x14ac:dyDescent="0.15">
      <c r="A7" s="4">
        <v>2</v>
      </c>
      <c r="B7" s="6" t="s">
        <v>135</v>
      </c>
      <c r="C7" s="5" t="s">
        <v>136</v>
      </c>
      <c r="D7" s="4" t="s">
        <v>18</v>
      </c>
      <c r="E7" s="4">
        <v>100</v>
      </c>
      <c r="G7" s="4" t="s">
        <v>15</v>
      </c>
    </row>
    <row r="8" spans="1:9" ht="48" x14ac:dyDescent="0.15">
      <c r="A8" s="4">
        <v>3</v>
      </c>
      <c r="B8" s="6" t="s">
        <v>137</v>
      </c>
      <c r="C8" s="5" t="s">
        <v>138</v>
      </c>
      <c r="D8" s="4" t="s">
        <v>23</v>
      </c>
      <c r="E8" s="4">
        <v>1</v>
      </c>
      <c r="G8" s="4" t="s">
        <v>15</v>
      </c>
      <c r="I8" s="2" t="s">
        <v>171</v>
      </c>
    </row>
    <row r="9" spans="1:9" x14ac:dyDescent="0.15">
      <c r="A9" s="4">
        <v>4</v>
      </c>
      <c r="B9" s="6" t="s">
        <v>173</v>
      </c>
      <c r="C9" s="5" t="s">
        <v>174</v>
      </c>
      <c r="D9" s="4" t="s">
        <v>175</v>
      </c>
      <c r="G9" s="4" t="s">
        <v>176</v>
      </c>
      <c r="I9" s="13"/>
    </row>
    <row r="10" spans="1:9" x14ac:dyDescent="0.15">
      <c r="A10" s="4">
        <v>5</v>
      </c>
      <c r="B10" s="6" t="s">
        <v>77</v>
      </c>
      <c r="C10" s="5" t="s">
        <v>78</v>
      </c>
      <c r="D10" s="4" t="s">
        <v>79</v>
      </c>
      <c r="E10" s="4" t="s">
        <v>172</v>
      </c>
      <c r="G10" s="4" t="s">
        <v>15</v>
      </c>
    </row>
    <row r="11" spans="1:9" x14ac:dyDescent="0.15">
      <c r="A11" s="4">
        <v>6</v>
      </c>
      <c r="B11" s="6" t="s">
        <v>82</v>
      </c>
      <c r="C11" s="5" t="s">
        <v>83</v>
      </c>
      <c r="D11" s="4" t="s">
        <v>84</v>
      </c>
      <c r="E11" s="4">
        <v>1</v>
      </c>
      <c r="G11" s="4" t="s">
        <v>15</v>
      </c>
      <c r="H11" s="4" t="b">
        <v>0</v>
      </c>
    </row>
    <row r="12" spans="1:9" x14ac:dyDescent="0.15">
      <c r="A12" s="4">
        <v>7</v>
      </c>
      <c r="B12" s="6" t="s">
        <v>91</v>
      </c>
      <c r="C12" s="5" t="s">
        <v>140</v>
      </c>
      <c r="D12" s="4" t="s">
        <v>14</v>
      </c>
      <c r="E12" s="4">
        <v>20</v>
      </c>
      <c r="G12" s="4" t="s">
        <v>15</v>
      </c>
    </row>
    <row r="13" spans="1:9" x14ac:dyDescent="0.15">
      <c r="A13" s="4">
        <v>8</v>
      </c>
      <c r="B13" s="6" t="s">
        <v>139</v>
      </c>
      <c r="C13" s="5" t="s">
        <v>141</v>
      </c>
      <c r="D13" s="4" t="s">
        <v>14</v>
      </c>
      <c r="E13" s="4">
        <v>20</v>
      </c>
    </row>
    <row r="14" spans="1:9" x14ac:dyDescent="0.15">
      <c r="A14" s="4">
        <v>9</v>
      </c>
      <c r="B14" s="6" t="s">
        <v>74</v>
      </c>
      <c r="C14" s="5" t="s">
        <v>142</v>
      </c>
      <c r="D14" s="4" t="s">
        <v>14</v>
      </c>
      <c r="E14" s="4">
        <v>20</v>
      </c>
    </row>
    <row r="15" spans="1:9" x14ac:dyDescent="0.15">
      <c r="A15" s="4">
        <v>10</v>
      </c>
      <c r="B15" s="6" t="s">
        <v>110</v>
      </c>
      <c r="C15" s="5" t="s">
        <v>143</v>
      </c>
      <c r="D15" s="4" t="s">
        <v>14</v>
      </c>
      <c r="E15" s="4">
        <v>20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0.875" style="6" customWidth="1"/>
    <col min="3" max="3" width="30.875" style="10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149</v>
      </c>
    </row>
    <row r="2" spans="1:9" x14ac:dyDescent="0.15">
      <c r="A2" s="1" t="s">
        <v>0</v>
      </c>
      <c r="B2" s="5" t="s">
        <v>150</v>
      </c>
    </row>
    <row r="4" spans="1:9" s="1" customFormat="1" ht="12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x14ac:dyDescent="0.15">
      <c r="A5" s="4">
        <v>1</v>
      </c>
      <c r="B5" s="6" t="s">
        <v>85</v>
      </c>
      <c r="C5" s="5" t="s">
        <v>86</v>
      </c>
      <c r="D5" s="4" t="s">
        <v>87</v>
      </c>
      <c r="G5" s="4" t="s">
        <v>15</v>
      </c>
      <c r="I5" s="6"/>
    </row>
    <row r="6" spans="1:9" x14ac:dyDescent="0.15">
      <c r="A6" s="4">
        <v>2</v>
      </c>
      <c r="B6" s="6" t="s">
        <v>151</v>
      </c>
      <c r="C6" s="5" t="s">
        <v>155</v>
      </c>
      <c r="D6" s="4" t="s">
        <v>87</v>
      </c>
      <c r="I6" s="6"/>
    </row>
    <row r="7" spans="1:9" x14ac:dyDescent="0.15">
      <c r="A7" s="4">
        <v>3</v>
      </c>
      <c r="B7" s="6" t="s">
        <v>152</v>
      </c>
      <c r="C7" s="5" t="s">
        <v>156</v>
      </c>
      <c r="D7" s="4" t="s">
        <v>18</v>
      </c>
      <c r="E7" s="4">
        <v>6</v>
      </c>
      <c r="G7" s="4" t="s">
        <v>15</v>
      </c>
      <c r="I7" s="6"/>
    </row>
    <row r="8" spans="1:9" x14ac:dyDescent="0.15">
      <c r="A8" s="4">
        <v>4</v>
      </c>
      <c r="B8" s="6" t="s">
        <v>153</v>
      </c>
      <c r="C8" s="5" t="s">
        <v>157</v>
      </c>
      <c r="D8" s="4" t="s">
        <v>18</v>
      </c>
      <c r="E8" s="4">
        <v>6</v>
      </c>
      <c r="I8" s="5"/>
    </row>
    <row r="9" spans="1:9" x14ac:dyDescent="0.15">
      <c r="A9" s="4">
        <v>5</v>
      </c>
      <c r="B9" s="6" t="s">
        <v>154</v>
      </c>
      <c r="C9" s="5" t="s">
        <v>158</v>
      </c>
      <c r="D9" s="4" t="s">
        <v>159</v>
      </c>
      <c r="G9" s="4" t="s">
        <v>15</v>
      </c>
      <c r="H9" s="4">
        <v>1</v>
      </c>
      <c r="I9" s="6"/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="125" zoomScaleNormal="125" zoomScalePageLayoutView="125" workbookViewId="0">
      <selection activeCell="E18" sqref="E18"/>
    </sheetView>
  </sheetViews>
  <sheetFormatPr defaultColWidth="10.875" defaultRowHeight="12.75" x14ac:dyDescent="0.15"/>
  <cols>
    <col min="1" max="1" width="10.875" style="4"/>
    <col min="2" max="2" width="20.87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10</v>
      </c>
    </row>
    <row r="2" spans="1:9" x14ac:dyDescent="0.15">
      <c r="A2" s="1" t="s">
        <v>0</v>
      </c>
      <c r="B2" s="5" t="s">
        <v>11</v>
      </c>
    </row>
    <row r="3" spans="1:9" x14ac:dyDescent="0.15">
      <c r="A3" s="1" t="s">
        <v>160</v>
      </c>
      <c r="B3" s="11" t="s">
        <v>149</v>
      </c>
      <c r="C3" s="10"/>
    </row>
    <row r="5" spans="1:9" s="1" customFormat="1" ht="12" x14ac:dyDescent="0.1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</row>
    <row r="6" spans="1:9" x14ac:dyDescent="0.15">
      <c r="A6" s="4">
        <v>1</v>
      </c>
      <c r="B6" s="6" t="s">
        <v>12</v>
      </c>
      <c r="C6" s="5" t="s">
        <v>13</v>
      </c>
      <c r="D6" s="4" t="s">
        <v>14</v>
      </c>
      <c r="E6" s="4">
        <v>20</v>
      </c>
      <c r="G6" s="4" t="s">
        <v>15</v>
      </c>
      <c r="I6" s="6"/>
    </row>
    <row r="7" spans="1:9" x14ac:dyDescent="0.15">
      <c r="A7" s="4">
        <v>2</v>
      </c>
      <c r="B7" s="6" t="s">
        <v>16</v>
      </c>
      <c r="C7" s="5" t="s">
        <v>17</v>
      </c>
      <c r="D7" s="4" t="s">
        <v>18</v>
      </c>
      <c r="E7" s="4">
        <v>6</v>
      </c>
      <c r="G7" s="4" t="s">
        <v>15</v>
      </c>
      <c r="I7" s="6"/>
    </row>
    <row r="8" spans="1:9" x14ac:dyDescent="0.15">
      <c r="A8" s="4">
        <v>3</v>
      </c>
      <c r="B8" s="6" t="s">
        <v>19</v>
      </c>
      <c r="C8" s="5" t="s">
        <v>20</v>
      </c>
      <c r="D8" s="4" t="s">
        <v>18</v>
      </c>
      <c r="E8" s="4">
        <v>10</v>
      </c>
      <c r="G8" s="4" t="s">
        <v>15</v>
      </c>
      <c r="I8" s="6"/>
    </row>
    <row r="9" spans="1:9" x14ac:dyDescent="0.15">
      <c r="A9" s="4">
        <v>4</v>
      </c>
      <c r="B9" s="6" t="s">
        <v>21</v>
      </c>
      <c r="C9" s="5" t="s">
        <v>22</v>
      </c>
      <c r="D9" s="4" t="s">
        <v>23</v>
      </c>
      <c r="E9" s="4">
        <v>1</v>
      </c>
      <c r="G9" s="4" t="s">
        <v>15</v>
      </c>
      <c r="I9" s="5" t="s">
        <v>148</v>
      </c>
    </row>
    <row r="10" spans="1:9" x14ac:dyDescent="0.15">
      <c r="A10" s="4">
        <v>5</v>
      </c>
      <c r="B10" s="6" t="s">
        <v>24</v>
      </c>
      <c r="C10" s="5" t="s">
        <v>25</v>
      </c>
      <c r="D10" s="4" t="s">
        <v>26</v>
      </c>
      <c r="E10" s="4">
        <v>11</v>
      </c>
      <c r="G10" s="4" t="s">
        <v>15</v>
      </c>
      <c r="I10" s="6"/>
    </row>
    <row r="11" spans="1:9" x14ac:dyDescent="0.15">
      <c r="A11" s="4">
        <v>6</v>
      </c>
      <c r="B11" s="6" t="s">
        <v>27</v>
      </c>
      <c r="C11" s="5" t="s">
        <v>28</v>
      </c>
      <c r="D11" s="4" t="s">
        <v>26</v>
      </c>
      <c r="E11" s="4">
        <v>50</v>
      </c>
      <c r="G11" s="4" t="s">
        <v>15</v>
      </c>
      <c r="I11" s="6"/>
    </row>
    <row r="12" spans="1:9" x14ac:dyDescent="0.15">
      <c r="A12" s="4">
        <v>7</v>
      </c>
      <c r="B12" s="6" t="s">
        <v>179</v>
      </c>
      <c r="C12" s="5" t="s">
        <v>181</v>
      </c>
      <c r="D12" s="4" t="s">
        <v>26</v>
      </c>
      <c r="E12" s="4">
        <v>50</v>
      </c>
      <c r="G12" s="4" t="s">
        <v>15</v>
      </c>
      <c r="I12" s="6"/>
    </row>
    <row r="13" spans="1:9" x14ac:dyDescent="0.15">
      <c r="A13" s="4">
        <v>8</v>
      </c>
      <c r="B13" s="6" t="s">
        <v>180</v>
      </c>
      <c r="C13" s="5" t="s">
        <v>182</v>
      </c>
      <c r="D13" s="4" t="s">
        <v>26</v>
      </c>
      <c r="E13" s="4">
        <v>128</v>
      </c>
      <c r="G13" s="4" t="s">
        <v>15</v>
      </c>
      <c r="I13" s="6"/>
    </row>
    <row r="14" spans="1:9" x14ac:dyDescent="0.15">
      <c r="A14" s="4">
        <v>9</v>
      </c>
      <c r="B14" s="6" t="s">
        <v>29</v>
      </c>
      <c r="C14" s="5" t="s">
        <v>30</v>
      </c>
      <c r="D14" s="4" t="s">
        <v>26</v>
      </c>
      <c r="E14" s="4">
        <v>10</v>
      </c>
      <c r="F14" s="4">
        <v>0</v>
      </c>
      <c r="G14" s="4" t="s">
        <v>15</v>
      </c>
      <c r="I14" s="6"/>
    </row>
    <row r="15" spans="1:9" x14ac:dyDescent="0.15">
      <c r="A15" s="4">
        <v>10</v>
      </c>
      <c r="B15" s="6" t="s">
        <v>178</v>
      </c>
      <c r="C15" s="5" t="s">
        <v>31</v>
      </c>
      <c r="D15" s="4" t="s">
        <v>26</v>
      </c>
      <c r="E15" s="4">
        <v>128</v>
      </c>
      <c r="G15" s="4" t="s">
        <v>15</v>
      </c>
      <c r="I15" s="6" t="s">
        <v>32</v>
      </c>
    </row>
    <row r="16" spans="1:9" x14ac:dyDescent="0.15">
      <c r="A16" s="4">
        <v>11</v>
      </c>
      <c r="B16" s="6" t="s">
        <v>35</v>
      </c>
      <c r="C16" s="5" t="s">
        <v>36</v>
      </c>
      <c r="D16" s="4" t="s">
        <v>14</v>
      </c>
      <c r="E16" s="4">
        <v>20</v>
      </c>
      <c r="G16" s="4" t="s">
        <v>15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0.87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42</v>
      </c>
    </row>
    <row r="2" spans="1:9" x14ac:dyDescent="0.15">
      <c r="A2" s="1" t="s">
        <v>0</v>
      </c>
      <c r="B2" s="5" t="s">
        <v>36</v>
      </c>
    </row>
    <row r="4" spans="1:9" s="1" customFormat="1" ht="12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x14ac:dyDescent="0.15">
      <c r="A5" s="4">
        <v>1</v>
      </c>
      <c r="B5" s="6" t="s">
        <v>35</v>
      </c>
      <c r="C5" s="5" t="s">
        <v>13</v>
      </c>
      <c r="D5" s="4" t="s">
        <v>14</v>
      </c>
      <c r="E5" s="4">
        <v>20</v>
      </c>
      <c r="G5" s="4" t="s">
        <v>15</v>
      </c>
      <c r="I5" s="6"/>
    </row>
    <row r="6" spans="1:9" x14ac:dyDescent="0.15">
      <c r="A6" s="4">
        <v>2</v>
      </c>
      <c r="B6" s="6" t="s">
        <v>40</v>
      </c>
      <c r="C6" s="5" t="s">
        <v>41</v>
      </c>
      <c r="D6" s="4" t="s">
        <v>18</v>
      </c>
      <c r="E6" s="4">
        <v>10</v>
      </c>
      <c r="G6" s="4" t="s">
        <v>15</v>
      </c>
      <c r="I6" s="6"/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="125" zoomScaleNormal="125" zoomScalePageLayoutView="125" workbookViewId="0">
      <selection activeCell="A7" sqref="A7:F7"/>
    </sheetView>
  </sheetViews>
  <sheetFormatPr defaultColWidth="10.875" defaultRowHeight="12.75" x14ac:dyDescent="0.15"/>
  <cols>
    <col min="1" max="1" width="10.875" style="4"/>
    <col min="2" max="2" width="20.87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33</v>
      </c>
    </row>
    <row r="2" spans="1:9" x14ac:dyDescent="0.15">
      <c r="A2" s="1" t="s">
        <v>0</v>
      </c>
      <c r="B2" s="5" t="s">
        <v>34</v>
      </c>
    </row>
    <row r="4" spans="1:9" s="1" customFormat="1" ht="12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x14ac:dyDescent="0.15">
      <c r="A5" s="4">
        <v>1</v>
      </c>
      <c r="B5" s="6" t="s">
        <v>37</v>
      </c>
      <c r="C5" s="5" t="s">
        <v>13</v>
      </c>
      <c r="D5" s="4" t="s">
        <v>14</v>
      </c>
      <c r="E5" s="4">
        <v>20</v>
      </c>
      <c r="G5" s="4" t="s">
        <v>15</v>
      </c>
      <c r="I5" s="6"/>
    </row>
    <row r="6" spans="1:9" x14ac:dyDescent="0.15">
      <c r="A6" s="4">
        <v>2</v>
      </c>
      <c r="B6" s="6" t="s">
        <v>38</v>
      </c>
      <c r="C6" s="5" t="s">
        <v>39</v>
      </c>
      <c r="D6" s="4" t="s">
        <v>18</v>
      </c>
      <c r="E6" s="4">
        <v>10</v>
      </c>
      <c r="G6" s="4" t="s">
        <v>15</v>
      </c>
      <c r="I6" s="6"/>
    </row>
    <row r="7" spans="1:9" x14ac:dyDescent="0.15">
      <c r="A7" s="4">
        <v>3</v>
      </c>
      <c r="B7" s="6" t="s">
        <v>35</v>
      </c>
      <c r="C7" s="5" t="s">
        <v>36</v>
      </c>
      <c r="D7" s="4" t="s">
        <v>14</v>
      </c>
      <c r="E7" s="4">
        <v>20</v>
      </c>
      <c r="G7" s="4" t="s">
        <v>15</v>
      </c>
      <c r="I7" s="6"/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25" zoomScaleNormal="125" zoomScalePageLayoutView="125" workbookViewId="0">
      <selection activeCell="A3" sqref="A3:XFD3"/>
    </sheetView>
  </sheetViews>
  <sheetFormatPr defaultColWidth="10.875" defaultRowHeight="12.75" x14ac:dyDescent="0.15"/>
  <cols>
    <col min="1" max="1" width="10.875" style="4"/>
    <col min="2" max="2" width="20.87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65</v>
      </c>
    </row>
    <row r="2" spans="1:9" x14ac:dyDescent="0.15">
      <c r="A2" s="1" t="s">
        <v>0</v>
      </c>
      <c r="B2" s="5" t="s">
        <v>64</v>
      </c>
    </row>
    <row r="4" spans="1:9" s="1" customFormat="1" ht="12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x14ac:dyDescent="0.15">
      <c r="A5" s="4">
        <v>1</v>
      </c>
      <c r="B5" s="6" t="s">
        <v>12</v>
      </c>
      <c r="C5" s="5" t="s">
        <v>13</v>
      </c>
      <c r="D5" s="4" t="s">
        <v>14</v>
      </c>
      <c r="E5" s="4">
        <v>20</v>
      </c>
      <c r="G5" s="4" t="s">
        <v>15</v>
      </c>
      <c r="I5" s="6"/>
    </row>
    <row r="6" spans="1:9" x14ac:dyDescent="0.15">
      <c r="A6" s="4">
        <v>2</v>
      </c>
      <c r="B6" s="6" t="s">
        <v>37</v>
      </c>
      <c r="C6" s="5" t="s">
        <v>13</v>
      </c>
      <c r="D6" s="4" t="s">
        <v>14</v>
      </c>
      <c r="E6" s="4">
        <v>20</v>
      </c>
      <c r="G6" s="4" t="s">
        <v>15</v>
      </c>
      <c r="I6" s="6"/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0.87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43</v>
      </c>
    </row>
    <row r="2" spans="1:9" x14ac:dyDescent="0.15">
      <c r="A2" s="1" t="s">
        <v>0</v>
      </c>
      <c r="B2" s="5" t="s">
        <v>44</v>
      </c>
    </row>
    <row r="4" spans="1:9" s="1" customFormat="1" ht="12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x14ac:dyDescent="0.15">
      <c r="A5" s="4">
        <v>1</v>
      </c>
      <c r="B5" s="6" t="s">
        <v>45</v>
      </c>
      <c r="C5" s="5" t="s">
        <v>13</v>
      </c>
      <c r="D5" s="4" t="s">
        <v>14</v>
      </c>
      <c r="E5" s="4">
        <v>20</v>
      </c>
      <c r="G5" s="4" t="s">
        <v>15</v>
      </c>
      <c r="I5" s="6"/>
    </row>
    <row r="6" spans="1:9" x14ac:dyDescent="0.15">
      <c r="A6" s="4">
        <v>2</v>
      </c>
      <c r="B6" s="6" t="s">
        <v>46</v>
      </c>
      <c r="C6" s="5" t="s">
        <v>47</v>
      </c>
      <c r="D6" s="4" t="s">
        <v>18</v>
      </c>
      <c r="E6" s="4">
        <v>10</v>
      </c>
      <c r="G6" s="4" t="s">
        <v>15</v>
      </c>
      <c r="I6" s="6"/>
    </row>
    <row r="7" spans="1:9" x14ac:dyDescent="0.15">
      <c r="A7" s="4">
        <v>3</v>
      </c>
      <c r="B7" s="6" t="s">
        <v>48</v>
      </c>
      <c r="C7" s="5" t="s">
        <v>49</v>
      </c>
      <c r="D7" s="4" t="s">
        <v>50</v>
      </c>
      <c r="E7" s="4">
        <v>1</v>
      </c>
      <c r="G7" s="4" t="s">
        <v>15</v>
      </c>
      <c r="I7" s="6"/>
    </row>
    <row r="8" spans="1:9" x14ac:dyDescent="0.15">
      <c r="A8" s="4">
        <v>4</v>
      </c>
      <c r="B8" s="6" t="s">
        <v>51</v>
      </c>
      <c r="C8" s="5" t="s">
        <v>52</v>
      </c>
      <c r="D8" s="4" t="s">
        <v>50</v>
      </c>
      <c r="E8" s="4">
        <v>1</v>
      </c>
      <c r="G8" s="4" t="s">
        <v>15</v>
      </c>
    </row>
    <row r="9" spans="1:9" x14ac:dyDescent="0.15">
      <c r="A9" s="4">
        <v>5</v>
      </c>
      <c r="B9" s="6" t="s">
        <v>53</v>
      </c>
      <c r="C9" s="5" t="s">
        <v>54</v>
      </c>
      <c r="D9" s="4" t="s">
        <v>26</v>
      </c>
      <c r="E9" s="4">
        <v>50</v>
      </c>
      <c r="I9" s="5" t="s">
        <v>55</v>
      </c>
    </row>
    <row r="10" spans="1:9" x14ac:dyDescent="0.15">
      <c r="A10" s="4">
        <v>6</v>
      </c>
      <c r="B10" s="6" t="s">
        <v>56</v>
      </c>
      <c r="C10" s="5" t="s">
        <v>57</v>
      </c>
      <c r="D10" s="4" t="s">
        <v>14</v>
      </c>
      <c r="E10" s="4">
        <v>20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0.87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59</v>
      </c>
    </row>
    <row r="2" spans="1:9" x14ac:dyDescent="0.15">
      <c r="A2" s="1" t="s">
        <v>0</v>
      </c>
      <c r="B2" s="5" t="s">
        <v>58</v>
      </c>
    </row>
    <row r="4" spans="1:9" s="1" customFormat="1" ht="12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x14ac:dyDescent="0.15">
      <c r="A5" s="4">
        <v>1</v>
      </c>
      <c r="B5" s="6" t="s">
        <v>60</v>
      </c>
      <c r="C5" s="5" t="s">
        <v>13</v>
      </c>
      <c r="D5" s="4" t="s">
        <v>14</v>
      </c>
      <c r="E5" s="4">
        <v>20</v>
      </c>
      <c r="G5" s="4" t="s">
        <v>15</v>
      </c>
      <c r="I5" s="6"/>
    </row>
    <row r="6" spans="1:9" x14ac:dyDescent="0.15">
      <c r="A6" s="4">
        <v>2</v>
      </c>
      <c r="B6" s="6" t="s">
        <v>61</v>
      </c>
      <c r="C6" s="5" t="s">
        <v>62</v>
      </c>
      <c r="D6" s="4" t="s">
        <v>18</v>
      </c>
      <c r="E6" s="4">
        <v>10</v>
      </c>
      <c r="G6" s="4" t="s">
        <v>15</v>
      </c>
      <c r="I6" s="6"/>
    </row>
    <row r="7" spans="1:9" x14ac:dyDescent="0.15">
      <c r="A7" s="4">
        <v>3</v>
      </c>
      <c r="B7" s="6" t="s">
        <v>45</v>
      </c>
      <c r="C7" s="5" t="s">
        <v>63</v>
      </c>
      <c r="D7" s="4" t="s">
        <v>14</v>
      </c>
      <c r="E7" s="4">
        <v>20</v>
      </c>
      <c r="G7" s="4" t="s">
        <v>15</v>
      </c>
      <c r="I7" s="6"/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25" zoomScaleNormal="125" zoomScalePageLayoutView="125" workbookViewId="0">
      <selection activeCell="B1" sqref="B1"/>
    </sheetView>
  </sheetViews>
  <sheetFormatPr defaultColWidth="10.875" defaultRowHeight="12.75" x14ac:dyDescent="0.15"/>
  <cols>
    <col min="1" max="1" width="10.875" style="4"/>
    <col min="2" max="2" width="20.87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70</v>
      </c>
    </row>
    <row r="2" spans="1:9" x14ac:dyDescent="0.15">
      <c r="A2" s="1" t="s">
        <v>0</v>
      </c>
      <c r="B2" s="5" t="s">
        <v>69</v>
      </c>
    </row>
    <row r="4" spans="1:9" s="1" customFormat="1" ht="12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x14ac:dyDescent="0.15">
      <c r="A5" s="4">
        <v>1</v>
      </c>
      <c r="B5" s="6" t="s">
        <v>60</v>
      </c>
      <c r="C5" s="5" t="s">
        <v>13</v>
      </c>
      <c r="D5" s="4" t="s">
        <v>14</v>
      </c>
      <c r="E5" s="4">
        <v>20</v>
      </c>
      <c r="G5" s="4" t="s">
        <v>15</v>
      </c>
      <c r="I5" s="6"/>
    </row>
    <row r="6" spans="1:9" x14ac:dyDescent="0.15">
      <c r="A6" s="4">
        <v>2</v>
      </c>
      <c r="B6" s="6" t="s">
        <v>71</v>
      </c>
      <c r="C6" s="5" t="s">
        <v>72</v>
      </c>
      <c r="D6" s="4" t="s">
        <v>26</v>
      </c>
      <c r="E6" s="4">
        <v>50</v>
      </c>
      <c r="G6" s="4" t="s">
        <v>15</v>
      </c>
      <c r="I6" s="6"/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Index</vt:lpstr>
      <vt:lpstr>BaseObject</vt:lpstr>
      <vt:lpstr>USER_PROFILE</vt:lpstr>
      <vt:lpstr>USER_TYPE</vt:lpstr>
      <vt:lpstr>ROLE_PROFILE</vt:lpstr>
      <vt:lpstr>USER_ROLE</vt:lpstr>
      <vt:lpstr>MODULE</vt:lpstr>
      <vt:lpstr>OPERATION</vt:lpstr>
      <vt:lpstr>OPERATION_URL</vt:lpstr>
      <vt:lpstr>ROLE_OPERATION</vt:lpstr>
      <vt:lpstr>USER_TYPE_OPERATION</vt:lpstr>
      <vt:lpstr>ACCOUNT</vt:lpstr>
      <vt:lpstr>INCOMING</vt:lpstr>
      <vt:lpstr>ACCOUNT_INCOMING</vt:lpstr>
      <vt:lpstr>CATEGORY</vt:lpstr>
      <vt:lpstr>CONSUMPTION</vt:lpstr>
      <vt:lpstr>CONSUMPTION_ITEM</vt:lpstr>
      <vt:lpstr>ACCOUNT_CONSUMPTION</vt:lpstr>
      <vt:lpstr>ACCOUNT_AUDIT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亮 欧阳</dc:creator>
  <cp:lastModifiedBy>bobyesv864</cp:lastModifiedBy>
  <dcterms:created xsi:type="dcterms:W3CDTF">2014-06-24T15:45:02Z</dcterms:created>
  <dcterms:modified xsi:type="dcterms:W3CDTF">2017-02-04T17:19:05Z</dcterms:modified>
</cp:coreProperties>
</file>