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oueldsaida\Documents\Comdata Cockpit\Livrables\Livrable Open\"/>
    </mc:Choice>
  </mc:AlternateContent>
  <bookViews>
    <workbookView xWindow="0" yWindow="0" windowWidth="20490" windowHeight="6855"/>
  </bookViews>
  <sheets>
    <sheet name="Open" sheetId="2" r:id="rId1"/>
    <sheet name="DART" sheetId="5" state="hidden" r:id="rId2"/>
  </sheets>
  <definedNames>
    <definedName name="Segment_Mois">#N/A</definedName>
    <definedName name="Segment_Mois1">#N/A</definedName>
    <definedName name="Segment_Mois11">#N/A</definedName>
    <definedName name="Segment_Mois2">#N/A</definedName>
  </definedNames>
  <calcPr calcId="152511"/>
  <pivotCaches>
    <pivotCache cacheId="6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B5" i="2"/>
  <c r="I5" i="5"/>
  <c r="I5" i="2"/>
  <c r="J5" i="2"/>
  <c r="D5" i="5"/>
  <c r="F5" i="2"/>
  <c r="M5" i="5"/>
  <c r="Q5" i="2"/>
  <c r="G5" i="5"/>
  <c r="D5" i="2"/>
  <c r="E5" i="2"/>
  <c r="O5" i="2"/>
  <c r="P5" i="2"/>
  <c r="K5" i="5"/>
  <c r="N5" i="5"/>
  <c r="L5" i="5"/>
  <c r="K5" i="2"/>
  <c r="H5" i="5"/>
  <c r="G5" i="2"/>
  <c r="N5" i="2"/>
  <c r="M5" i="2"/>
  <c r="E5" i="5"/>
</calcChain>
</file>

<file path=xl/connections.xml><?xml version="1.0" encoding="utf-8"?>
<connections xmlns="http://schemas.openxmlformats.org/spreadsheetml/2006/main">
  <connection id="1" sourceFile="C:\Users\ooueldsaida\Documents\Comdata Cockpit\Exports\Orange Open - Flash KPIS.accdb" keepAlive="1" name="Orange Open - Flash KPIS" type="5" refreshedVersion="5" background="1" saveData="1">
    <dbPr connection="Provider=Microsoft.ACE.OLEDB.12.0;User ID=Admin;Data Source=C:\Users\ooueldsaida\Documents\Comdata Cockpit\Exports\Orange Open - Flash KPIS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Orange_Open_Flash_KPIS" commandType="3"/>
  </connection>
</connections>
</file>

<file path=xl/sharedStrings.xml><?xml version="1.0" encoding="utf-8"?>
<sst xmlns="http://schemas.openxmlformats.org/spreadsheetml/2006/main" count="107" uniqueCount="42">
  <si>
    <t>Total général</t>
  </si>
  <si>
    <t>Mois</t>
  </si>
  <si>
    <t>QP</t>
  </si>
  <si>
    <t>Flux</t>
  </si>
  <si>
    <t>DART</t>
  </si>
  <si>
    <t>Open</t>
  </si>
  <si>
    <t>QS</t>
  </si>
  <si>
    <t>QE</t>
  </si>
  <si>
    <t>Delta SAT</t>
  </si>
  <si>
    <t>1 Etoile</t>
  </si>
  <si>
    <t>Découverte</t>
  </si>
  <si>
    <t>Datation</t>
  </si>
  <si>
    <t>Nombre de Vide</t>
  </si>
  <si>
    <t xml:space="preserve"> Decouverte</t>
  </si>
  <si>
    <t>Nombre de Vide2</t>
  </si>
  <si>
    <t>DMTG</t>
  </si>
  <si>
    <t xml:space="preserve"> DMTG</t>
  </si>
  <si>
    <t>Somme de Transfert</t>
  </si>
  <si>
    <t>Somme de RT</t>
  </si>
  <si>
    <t>Nombre de Vide3</t>
  </si>
  <si>
    <t>Réitération 1J</t>
  </si>
  <si>
    <t>Réitération 7J</t>
  </si>
  <si>
    <t>Transfert</t>
  </si>
  <si>
    <t>R+T</t>
  </si>
  <si>
    <t>Réit 1J</t>
  </si>
  <si>
    <t>Réit 7J</t>
  </si>
  <si>
    <t>Somme de Happ</t>
  </si>
  <si>
    <t>Happy</t>
  </si>
  <si>
    <t>Janvier</t>
  </si>
  <si>
    <t>Février</t>
  </si>
  <si>
    <t>Mars</t>
  </si>
  <si>
    <t>Evolution Mensuel 2023</t>
  </si>
  <si>
    <t xml:space="preserve">Transfert </t>
  </si>
  <si>
    <t>Avril</t>
  </si>
  <si>
    <t>Mai</t>
  </si>
  <si>
    <t>Juillet</t>
  </si>
  <si>
    <t>Juin</t>
  </si>
  <si>
    <t>Août</t>
  </si>
  <si>
    <t>Septembre</t>
  </si>
  <si>
    <t>Novembre</t>
  </si>
  <si>
    <t>Octobre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</si>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</sst>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[$-40C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25D7C"/>
        <bgColor indexed="64"/>
      </patternFill>
    </fill>
    <fill>
      <patternFill patternType="solid">
        <fgColor rgb="FFFA41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pivotButton="1"/>
    <xf numFmtId="0" fontId="2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0" fillId="0" borderId="0" xfId="0" applyNumberFormat="1"/>
    <xf numFmtId="165" fontId="4" fillId="0" borderId="0" xfId="0" applyNumberFormat="1" applyFont="1" applyAlignment="1">
      <alignment horizontal="center" vertical="center"/>
    </xf>
    <xf numFmtId="0" fontId="7" fillId="0" borderId="0" xfId="0" applyFont="1"/>
    <xf numFmtId="0" fontId="7" fillId="0" borderId="0" xfId="0" pivotButton="1" applyFont="1"/>
    <xf numFmtId="0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0" fillId="0" borderId="0" xfId="0" applyBorder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2" xfId="0" applyBorder="1"/>
    <xf numFmtId="164" fontId="3" fillId="4" borderId="0" xfId="1" applyNumberFormat="1" applyFont="1" applyFill="1" applyBorder="1" applyAlignment="1">
      <alignment horizontal="center" vertical="center"/>
    </xf>
    <xf numFmtId="164" fontId="3" fillId="4" borderId="5" xfId="1" applyNumberFormat="1" applyFont="1" applyFill="1" applyBorder="1" applyAlignment="1">
      <alignment horizontal="center" vertical="center"/>
    </xf>
    <xf numFmtId="164" fontId="3" fillId="4" borderId="4" xfId="1" applyNumberFormat="1" applyFont="1" applyFill="1" applyBorder="1" applyAlignment="1">
      <alignment horizontal="center" vertical="center"/>
    </xf>
    <xf numFmtId="1" fontId="3" fillId="4" borderId="5" xfId="1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5" fillId="3" borderId="6" xfId="0" applyFont="1" applyFill="1" applyBorder="1" applyAlignment="1">
      <alignment horizontal="center" vertical="center"/>
    </xf>
    <xf numFmtId="0" fontId="4" fillId="0" borderId="0" xfId="0" applyFont="1"/>
    <xf numFmtId="0" fontId="3" fillId="6" borderId="3" xfId="0" applyFont="1" applyFill="1" applyBorder="1" applyAlignment="1">
      <alignment horizontal="center" vertical="center"/>
    </xf>
    <xf numFmtId="164" fontId="3" fillId="6" borderId="4" xfId="1" applyNumberFormat="1" applyFont="1" applyFill="1" applyBorder="1" applyAlignment="1">
      <alignment horizontal="center" vertical="center"/>
    </xf>
    <xf numFmtId="164" fontId="3" fillId="6" borderId="0" xfId="1" applyNumberFormat="1" applyFont="1" applyFill="1" applyBorder="1" applyAlignment="1">
      <alignment horizontal="center" vertical="center"/>
    </xf>
    <xf numFmtId="1" fontId="3" fillId="6" borderId="5" xfId="1" applyNumberFormat="1" applyFont="1" applyFill="1" applyBorder="1" applyAlignment="1">
      <alignment horizontal="center" vertical="center"/>
    </xf>
    <xf numFmtId="164" fontId="3" fillId="6" borderId="5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10" fillId="5" borderId="6" xfId="0" applyFont="1" applyFill="1" applyBorder="1" applyAlignment="1">
      <alignment horizontal="center" vertical="center" wrapText="1"/>
    </xf>
    <xf numFmtId="0" fontId="9" fillId="0" borderId="6" xfId="0" applyFont="1" applyBorder="1"/>
    <xf numFmtId="0" fontId="10" fillId="5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373">
    <dxf>
      <numFmt numFmtId="164" formatCode="0.0%"/>
    </dxf>
    <dxf>
      <alignment horizontal="center" readingOrder="0"/>
    </dxf>
    <dxf>
      <font>
        <sz val="8"/>
      </font>
    </dxf>
    <dxf>
      <alignment vertical="center" readingOrder="0"/>
    </dxf>
    <dxf>
      <font>
        <b/>
      </font>
    </dxf>
    <dxf>
      <alignment horizontal="center" readingOrder="0"/>
    </dxf>
    <dxf>
      <alignment vertical="center" readingOrder="0"/>
    </dxf>
    <dxf>
      <font>
        <b/>
      </font>
    </dxf>
    <dxf>
      <numFmt numFmtId="164" formatCode="0.0%"/>
    </dxf>
    <dxf>
      <font>
        <sz val="8"/>
      </font>
    </dxf>
    <dxf>
      <alignment horizontal="center" readingOrder="0"/>
    </dxf>
    <dxf>
      <alignment vertical="center" readingOrder="0"/>
    </dxf>
    <dxf>
      <numFmt numFmtId="164" formatCode="0.0%"/>
    </dxf>
    <dxf>
      <font>
        <sz val="8"/>
      </font>
    </dxf>
    <dxf>
      <font>
        <b/>
      </font>
    </dxf>
    <dxf>
      <font>
        <color theme="0"/>
      </font>
    </dxf>
    <dxf>
      <font>
        <color theme="0"/>
      </font>
    </dxf>
    <dxf>
      <alignment horizontal="center" readingOrder="0"/>
    </dxf>
    <dxf>
      <alignment vertical="center" readingOrder="0"/>
    </dxf>
    <dxf>
      <font>
        <sz val="8"/>
      </font>
    </dxf>
    <dxf>
      <font>
        <b/>
      </font>
    </dxf>
    <dxf>
      <numFmt numFmtId="1" formatCode="0"/>
    </dxf>
    <dxf>
      <font>
        <color theme="0"/>
      </font>
    </dxf>
    <dxf>
      <font>
        <color theme="0"/>
      </font>
    </dxf>
    <dxf>
      <alignment horizontal="center" readingOrder="0"/>
    </dxf>
    <dxf>
      <alignment vertical="center" readingOrder="0"/>
    </dxf>
    <dxf>
      <numFmt numFmtId="164" formatCode="0.0%"/>
    </dxf>
    <dxf>
      <font>
        <sz val="8"/>
      </font>
    </dxf>
    <dxf>
      <alignment horizontal="center" readingOrder="0"/>
    </dxf>
    <dxf>
      <alignment vertical="center" readingOrder="0"/>
    </dxf>
    <dxf>
      <font>
        <b/>
      </font>
    </dxf>
    <dxf>
      <font>
        <sz val="8"/>
      </font>
    </dxf>
    <dxf>
      <font>
        <b/>
      </font>
    </dxf>
    <dxf>
      <alignment horizontal="center" readingOrder="0"/>
    </dxf>
    <dxf>
      <alignment vertical="center" readingOrder="0"/>
    </dxf>
    <dxf>
      <font>
        <sz val="8"/>
      </font>
    </dxf>
    <dxf>
      <font>
        <b/>
      </font>
    </dxf>
    <dxf>
      <numFmt numFmtId="164" formatCode="0.0%"/>
    </dxf>
    <dxf>
      <numFmt numFmtId="1" formatCode="0"/>
    </dxf>
    <dxf>
      <numFmt numFmtId="164" formatCode="0.0%"/>
    </dxf>
    <dxf>
      <numFmt numFmtId="164" formatCode="0.0%"/>
    </dxf>
    <dxf>
      <alignment horizontal="center" readingOrder="0"/>
    </dxf>
    <dxf>
      <font>
        <sz val="8"/>
      </font>
    </dxf>
    <dxf>
      <alignment vertical="center" readingOrder="0"/>
    </dxf>
    <dxf>
      <font>
        <b/>
      </font>
    </dxf>
    <dxf>
      <alignment horizontal="center" readingOrder="0"/>
    </dxf>
    <dxf>
      <alignment vertical="center" readingOrder="0"/>
    </dxf>
    <dxf>
      <font>
        <b/>
      </font>
    </dxf>
    <dxf>
      <numFmt numFmtId="164" formatCode="0.0%"/>
    </dxf>
    <dxf>
      <font>
        <sz val="8"/>
      </font>
    </dxf>
    <dxf>
      <alignment horizontal="center" readingOrder="0"/>
    </dxf>
    <dxf>
      <alignment vertical="center" readingOrder="0"/>
    </dxf>
    <dxf>
      <numFmt numFmtId="164" formatCode="0.0%"/>
    </dxf>
    <dxf>
      <font>
        <sz val="8"/>
      </font>
    </dxf>
    <dxf>
      <font>
        <b/>
      </font>
    </dxf>
    <dxf>
      <numFmt numFmtId="165" formatCode="[$-40C]d\-mmm\-yy;@"/>
    </dxf>
    <dxf>
      <alignment horizontal="center" readingOrder="0"/>
    </dxf>
    <dxf>
      <alignment vertical="center" readingOrder="0"/>
    </dxf>
    <dxf>
      <font>
        <sz val="8"/>
      </font>
    </dxf>
    <dxf>
      <font>
        <b/>
      </font>
    </dxf>
    <dxf>
      <font>
        <color theme="0"/>
      </font>
    </dxf>
    <dxf>
      <font>
        <color theme="0"/>
      </font>
    </dxf>
    <dxf>
      <alignment horizontal="center" readingOrder="0"/>
    </dxf>
    <dxf>
      <alignment vertical="center" readingOrder="0"/>
    </dxf>
    <dxf>
      <font>
        <sz val="8"/>
      </font>
    </dxf>
    <dxf>
      <font>
        <b/>
      </font>
    </dxf>
    <dxf>
      <numFmt numFmtId="1" formatCode="0"/>
    </dxf>
    <dxf>
      <font>
        <color theme="0"/>
      </font>
    </dxf>
    <dxf>
      <font>
        <color theme="0"/>
      </font>
    </dxf>
    <dxf>
      <alignment horizontal="center" readingOrder="0"/>
    </dxf>
    <dxf>
      <alignment vertical="center" readingOrder="0"/>
    </dxf>
    <dxf>
      <numFmt numFmtId="164" formatCode="0.0%"/>
    </dxf>
    <dxf>
      <font>
        <sz val="8"/>
      </font>
    </dxf>
    <dxf>
      <alignment horizontal="center" readingOrder="0"/>
    </dxf>
    <dxf>
      <alignment vertical="center" readingOrder="0"/>
    </dxf>
    <dxf>
      <font>
        <b/>
      </font>
    </dxf>
    <dxf>
      <alignment horizontal="center" readingOrder="0"/>
    </dxf>
    <dxf>
      <font>
        <sz val="8"/>
      </font>
    </dxf>
    <dxf>
      <font>
        <b/>
      </font>
    </dxf>
    <dxf>
      <numFmt numFmtId="1" formatCode="0"/>
    </dxf>
    <dxf>
      <numFmt numFmtId="164" formatCode="0.0%"/>
    </dxf>
    <dxf>
      <alignment horizontal="center" readingOrder="0"/>
    </dxf>
    <dxf>
      <alignment vertical="center" readingOrder="0"/>
    </dxf>
    <dxf>
      <font>
        <b/>
      </font>
    </dxf>
    <dxf>
      <numFmt numFmtId="164" formatCode="0.0%"/>
    </dxf>
    <dxf>
      <font>
        <sz val="8"/>
      </font>
    </dxf>
    <dxf>
      <numFmt numFmtId="164" formatCode="0.0%"/>
    </dxf>
    <dxf>
      <alignment horizontal="center" readingOrder="0"/>
    </dxf>
    <dxf>
      <font>
        <sz val="8"/>
      </font>
    </dxf>
    <dxf>
      <alignment vertical="center" readingOrder="0"/>
    </dxf>
    <dxf>
      <font>
        <b/>
      </font>
    </dxf>
    <dxf>
      <alignment horizontal="center" readingOrder="0"/>
    </dxf>
    <dxf>
      <alignment vertical="center" readingOrder="0"/>
    </dxf>
    <dxf>
      <font>
        <b/>
      </font>
    </dxf>
    <dxf>
      <numFmt numFmtId="164" formatCode="0.0%"/>
    </dxf>
    <dxf>
      <font>
        <sz val="8"/>
      </font>
    </dxf>
    <dxf>
      <alignment horizontal="center" readingOrder="0"/>
    </dxf>
    <dxf>
      <alignment vertical="center" readingOrder="0"/>
    </dxf>
    <dxf>
      <numFmt numFmtId="164" formatCode="0.0%"/>
    </dxf>
    <dxf>
      <font>
        <sz val="8"/>
      </font>
    </dxf>
    <dxf>
      <font>
        <b/>
      </font>
    </dxf>
    <dxf>
      <font>
        <color theme="0"/>
      </font>
    </dxf>
    <dxf>
      <font>
        <color theme="0"/>
      </font>
    </dxf>
    <dxf>
      <alignment horizontal="center" readingOrder="0"/>
    </dxf>
    <dxf>
      <alignment vertical="center" readingOrder="0"/>
    </dxf>
    <dxf>
      <font>
        <sz val="8"/>
      </font>
    </dxf>
    <dxf>
      <font>
        <b/>
      </font>
    </dxf>
    <dxf>
      <numFmt numFmtId="1" formatCode="0"/>
    </dxf>
    <dxf>
      <font>
        <color theme="0"/>
      </font>
    </dxf>
    <dxf>
      <font>
        <color theme="0"/>
      </font>
    </dxf>
    <dxf>
      <alignment horizontal="center" readingOrder="0"/>
    </dxf>
    <dxf>
      <alignment vertical="center" readingOrder="0"/>
    </dxf>
    <dxf>
      <numFmt numFmtId="164" formatCode="0.0%"/>
    </dxf>
    <dxf>
      <font>
        <sz val="8"/>
      </font>
    </dxf>
    <dxf>
      <alignment horizontal="center" readingOrder="0"/>
    </dxf>
    <dxf>
      <alignment vertical="center" readingOrder="0"/>
    </dxf>
    <dxf>
      <font>
        <b/>
      </font>
    </dxf>
    <dxf>
      <numFmt numFmtId="164" formatCode="0.0%"/>
    </dxf>
    <dxf>
      <alignment horizontal="center" readingOrder="0"/>
    </dxf>
    <dxf>
      <alignment vertical="center" readingOrder="0"/>
    </dxf>
    <dxf>
      <font>
        <b/>
      </font>
    </dxf>
    <dxf>
      <font>
        <sz val="8"/>
      </font>
    </dxf>
    <dxf>
      <font>
        <sz val="8"/>
      </font>
    </dxf>
    <dxf>
      <font>
        <b/>
      </font>
    </dxf>
    <dxf>
      <alignment horizontal="center" readingOrder="0"/>
    </dxf>
    <dxf>
      <alignment vertical="center" readingOrder="0"/>
    </dxf>
    <dxf>
      <font>
        <b/>
      </font>
    </dxf>
    <dxf>
      <numFmt numFmtId="164" formatCode="0.0%"/>
    </dxf>
    <dxf>
      <font>
        <sz val="8"/>
      </font>
    </dxf>
    <dxf>
      <numFmt numFmtId="164" formatCode="0.0%"/>
    </dxf>
    <dxf>
      <alignment horizontal="center" readingOrder="0"/>
    </dxf>
    <dxf>
      <font>
        <sz val="8"/>
      </font>
    </dxf>
    <dxf>
      <alignment vertical="center" readingOrder="0"/>
    </dxf>
    <dxf>
      <font>
        <b/>
      </font>
    </dxf>
    <dxf>
      <alignment horizontal="center" readingOrder="0"/>
    </dxf>
    <dxf>
      <alignment vertical="center" readingOrder="0"/>
    </dxf>
    <dxf>
      <font>
        <b/>
      </font>
    </dxf>
    <dxf>
      <numFmt numFmtId="164" formatCode="0.0%"/>
    </dxf>
    <dxf>
      <font>
        <sz val="8"/>
      </font>
    </dxf>
    <dxf>
      <alignment horizontal="center" readingOrder="0"/>
    </dxf>
    <dxf>
      <alignment vertical="center" readingOrder="0"/>
    </dxf>
    <dxf>
      <numFmt numFmtId="164" formatCode="0.0%"/>
    </dxf>
    <dxf>
      <font>
        <sz val="8"/>
      </font>
    </dxf>
    <dxf>
      <font>
        <b/>
      </font>
    </dxf>
    <dxf>
      <numFmt numFmtId="165" formatCode="[$-40C]d\-mmm\-yy;@"/>
    </dxf>
    <dxf>
      <alignment horizontal="center" readingOrder="0"/>
    </dxf>
    <dxf>
      <alignment vertical="center" readingOrder="0"/>
    </dxf>
    <dxf>
      <font>
        <sz val="8"/>
      </font>
    </dxf>
    <dxf>
      <font>
        <b/>
      </font>
    </dxf>
    <dxf>
      <font>
        <color theme="0"/>
      </font>
    </dxf>
    <dxf>
      <font>
        <color theme="0"/>
      </font>
    </dxf>
    <dxf>
      <alignment horizontal="center" readingOrder="0"/>
    </dxf>
    <dxf>
      <alignment vertical="center" readingOrder="0"/>
    </dxf>
    <dxf>
      <font>
        <sz val="8"/>
      </font>
    </dxf>
    <dxf>
      <font>
        <b/>
      </font>
    </dxf>
    <dxf>
      <numFmt numFmtId="1" formatCode="0"/>
    </dxf>
    <dxf>
      <font>
        <color theme="0"/>
      </font>
    </dxf>
    <dxf>
      <font>
        <color theme="0"/>
      </font>
    </dxf>
    <dxf>
      <alignment horizontal="center" readingOrder="0"/>
    </dxf>
    <dxf>
      <alignment vertical="center" readingOrder="0"/>
    </dxf>
    <dxf>
      <numFmt numFmtId="164" formatCode="0.0%"/>
    </dxf>
    <dxf>
      <font>
        <sz val="8"/>
      </font>
    </dxf>
    <dxf>
      <alignment horizontal="center" readingOrder="0"/>
    </dxf>
    <dxf>
      <alignment vertical="center" readingOrder="0"/>
    </dxf>
    <dxf>
      <font>
        <b/>
      </font>
    </dxf>
    <dxf>
      <numFmt numFmtId="164" formatCode="0.0%"/>
    </dxf>
    <dxf>
      <alignment horizontal="center" readingOrder="0"/>
    </dxf>
    <dxf>
      <alignment vertical="center" readingOrder="0"/>
    </dxf>
    <dxf>
      <font>
        <b/>
      </font>
    </dxf>
    <dxf>
      <font>
        <sz val="8"/>
      </font>
    </dxf>
    <dxf>
      <numFmt numFmtId="164" formatCode="0.0%"/>
    </dxf>
    <dxf>
      <numFmt numFmtId="1" formatCode="0"/>
    </dxf>
    <dxf>
      <font>
        <b/>
      </font>
    </dxf>
    <dxf>
      <font>
        <sz val="8"/>
      </font>
    </dxf>
    <dxf>
      <alignment horizontal="center" readingOrder="0"/>
    </dxf>
    <dxf>
      <font>
        <b/>
      </font>
    </dxf>
    <dxf>
      <alignment vertical="center" readingOrder="0"/>
    </dxf>
    <dxf>
      <alignment horizontal="center" readingOrder="0"/>
    </dxf>
    <dxf>
      <font>
        <sz val="8"/>
      </font>
    </dxf>
    <dxf>
      <numFmt numFmtId="164" formatCode="0.0%"/>
    </dxf>
    <dxf>
      <alignment vertic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numFmt numFmtId="1" formatCode="0"/>
    </dxf>
    <dxf>
      <font>
        <b/>
      </font>
    </dxf>
    <dxf>
      <font>
        <sz val="8"/>
      </font>
    </dxf>
    <dxf>
      <alignment vertic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b/>
      </font>
    </dxf>
    <dxf>
      <font>
        <sz val="8"/>
      </font>
    </dxf>
    <dxf>
      <alignment vertical="center" readingOrder="0"/>
    </dxf>
    <dxf>
      <alignment horizontal="center" readingOrder="0"/>
    </dxf>
    <dxf>
      <numFmt numFmtId="165" formatCode="[$-40C]d\-mmm\-yy;@"/>
    </dxf>
    <dxf>
      <font>
        <b/>
      </font>
    </dxf>
    <dxf>
      <font>
        <sz val="8"/>
      </font>
    </dxf>
    <dxf>
      <numFmt numFmtId="164" formatCode="0.0%"/>
    </dxf>
    <dxf>
      <alignment vertical="center" readingOrder="0"/>
    </dxf>
    <dxf>
      <alignment horizontal="center" readingOrder="0"/>
    </dxf>
    <dxf>
      <font>
        <sz val="8"/>
      </font>
    </dxf>
    <dxf>
      <numFmt numFmtId="164" formatCode="0.0%"/>
    </dxf>
    <dxf>
      <font>
        <b/>
      </font>
    </dxf>
    <dxf>
      <alignment vertical="center" readingOrder="0"/>
    </dxf>
    <dxf>
      <alignment horizontal="center" readingOrder="0"/>
    </dxf>
    <dxf>
      <font>
        <b/>
      </font>
    </dxf>
    <dxf>
      <alignment vertical="center" readingOrder="0"/>
    </dxf>
    <dxf>
      <font>
        <sz val="8"/>
      </font>
    </dxf>
    <dxf>
      <alignment horizontal="center" readingOrder="0"/>
    </dxf>
    <dxf>
      <numFmt numFmtId="164" formatCode="0.0%"/>
    </dxf>
    <dxf>
      <numFmt numFmtId="164" formatCode="0.0%"/>
    </dxf>
    <dxf>
      <numFmt numFmtId="1" formatCode="0"/>
    </dxf>
    <dxf>
      <numFmt numFmtId="164" formatCode="0.0%"/>
    </dxf>
    <dxf>
      <font>
        <b/>
      </font>
    </dxf>
    <dxf>
      <font>
        <sz val="8"/>
      </font>
    </dxf>
    <dxf>
      <alignment vertical="center" readingOrder="0"/>
    </dxf>
    <dxf>
      <alignment horizontal="center" readingOrder="0"/>
    </dxf>
    <dxf>
      <font>
        <b/>
      </font>
    </dxf>
    <dxf>
      <font>
        <sz val="8"/>
      </font>
    </dxf>
    <dxf>
      <font>
        <b/>
      </font>
    </dxf>
    <dxf>
      <alignment vertical="center" readingOrder="0"/>
    </dxf>
    <dxf>
      <alignment horizontal="center" readingOrder="0"/>
    </dxf>
    <dxf>
      <font>
        <sz val="8"/>
      </font>
    </dxf>
    <dxf>
      <numFmt numFmtId="164" formatCode="0.0%"/>
    </dxf>
    <dxf>
      <alignment vertic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numFmt numFmtId="1" formatCode="0"/>
    </dxf>
    <dxf>
      <font>
        <b/>
      </font>
    </dxf>
    <dxf>
      <font>
        <sz val="8"/>
      </font>
    </dxf>
    <dxf>
      <alignment vertic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b/>
      </font>
    </dxf>
    <dxf>
      <font>
        <sz val="8"/>
      </font>
    </dxf>
    <dxf>
      <numFmt numFmtId="164" formatCode="0.0%"/>
    </dxf>
    <dxf>
      <alignment vertical="center" readingOrder="0"/>
    </dxf>
    <dxf>
      <alignment horizontal="center" readingOrder="0"/>
    </dxf>
    <dxf>
      <font>
        <sz val="8"/>
      </font>
    </dxf>
    <dxf>
      <numFmt numFmtId="164" formatCode="0.0%"/>
    </dxf>
    <dxf>
      <font>
        <b/>
      </font>
    </dxf>
    <dxf>
      <alignment vertical="center" readingOrder="0"/>
    </dxf>
    <dxf>
      <alignment horizontal="center" readingOrder="0"/>
    </dxf>
    <dxf>
      <font>
        <b/>
      </font>
    </dxf>
    <dxf>
      <alignment vertical="center" readingOrder="0"/>
    </dxf>
    <dxf>
      <font>
        <sz val="8"/>
      </font>
    </dxf>
    <dxf>
      <alignment horizontal="center" readingOrder="0"/>
    </dxf>
    <dxf>
      <numFmt numFmtId="164" formatCode="0.0%"/>
    </dxf>
    <dxf>
      <font>
        <sz val="8"/>
      </font>
    </dxf>
    <dxf>
      <font>
        <b/>
      </font>
    </dxf>
    <dxf>
      <alignment vertical="center" readingOrder="0"/>
    </dxf>
    <dxf>
      <alignment horizontal="center" readingOrder="0"/>
    </dxf>
    <dxf>
      <numFmt numFmtId="164" formatCode="0.0%"/>
    </dxf>
    <dxf>
      <font>
        <b/>
      </font>
    </dxf>
    <dxf>
      <alignment vertical="center" readingOrder="0"/>
    </dxf>
    <dxf>
      <alignment horizontal="center" readingOrder="0"/>
    </dxf>
    <dxf>
      <font>
        <sz val="8"/>
      </font>
    </dxf>
    <dxf>
      <numFmt numFmtId="164" formatCode="0.0%"/>
    </dxf>
    <dxf>
      <alignment vertic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numFmt numFmtId="1" formatCode="0"/>
    </dxf>
    <dxf>
      <font>
        <b/>
      </font>
    </dxf>
    <dxf>
      <font>
        <sz val="8"/>
      </font>
    </dxf>
    <dxf>
      <alignment vertic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b/>
      </font>
    </dxf>
    <dxf>
      <font>
        <sz val="8"/>
      </font>
    </dxf>
    <dxf>
      <alignment vertical="center" readingOrder="0"/>
    </dxf>
    <dxf>
      <alignment horizontal="center" readingOrder="0"/>
    </dxf>
    <dxf>
      <numFmt numFmtId="165" formatCode="[$-40C]d\-mmm\-yy;@"/>
    </dxf>
    <dxf>
      <font>
        <b/>
      </font>
    </dxf>
    <dxf>
      <font>
        <sz val="8"/>
      </font>
    </dxf>
    <dxf>
      <numFmt numFmtId="164" formatCode="0.0%"/>
    </dxf>
    <dxf>
      <alignment vertical="center" readingOrder="0"/>
    </dxf>
    <dxf>
      <alignment horizontal="center" readingOrder="0"/>
    </dxf>
    <dxf>
      <font>
        <sz val="8"/>
      </font>
    </dxf>
    <dxf>
      <numFmt numFmtId="164" formatCode="0.0%"/>
    </dxf>
    <dxf>
      <font>
        <b/>
      </font>
    </dxf>
    <dxf>
      <alignment vertical="center" readingOrder="0"/>
    </dxf>
    <dxf>
      <alignment horizontal="center" readingOrder="0"/>
    </dxf>
    <dxf>
      <font>
        <b/>
      </font>
    </dxf>
    <dxf>
      <alignment vertical="center" readingOrder="0"/>
    </dxf>
    <dxf>
      <font>
        <sz val="8"/>
      </font>
    </dxf>
    <dxf>
      <alignment horizontal="center" readingOrder="0"/>
    </dxf>
    <dxf>
      <numFmt numFmtId="164" formatCode="0.0%"/>
    </dxf>
    <dxf>
      <font>
        <sz val="8"/>
      </font>
    </dxf>
    <dxf>
      <numFmt numFmtId="164" formatCode="0.0%"/>
    </dxf>
    <dxf>
      <font>
        <b/>
      </font>
    </dxf>
    <dxf>
      <alignment vertical="center" readingOrder="0"/>
    </dxf>
    <dxf>
      <alignment horizontal="center" readingOrder="0"/>
    </dxf>
    <dxf>
      <font>
        <b/>
      </font>
    </dxf>
    <dxf>
      <font>
        <sz val="8"/>
      </font>
    </dxf>
    <dxf>
      <font>
        <sz val="8"/>
      </font>
    </dxf>
    <dxf>
      <font>
        <b/>
      </font>
    </dxf>
    <dxf>
      <alignment vertical="center" readingOrder="0"/>
    </dxf>
    <dxf>
      <alignment horizontal="center" readingOrder="0"/>
    </dxf>
    <dxf>
      <numFmt numFmtId="164" formatCode="0.0%"/>
    </dxf>
    <dxf>
      <font>
        <b/>
      </font>
    </dxf>
    <dxf>
      <alignment vertical="center" readingOrder="0"/>
    </dxf>
    <dxf>
      <alignment horizontal="center" readingOrder="0"/>
    </dxf>
    <dxf>
      <font>
        <sz val="8"/>
      </font>
    </dxf>
    <dxf>
      <numFmt numFmtId="164" formatCode="0.0%"/>
    </dxf>
    <dxf>
      <alignment vertic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numFmt numFmtId="1" formatCode="0"/>
    </dxf>
    <dxf>
      <font>
        <b/>
      </font>
    </dxf>
    <dxf>
      <font>
        <sz val="8"/>
      </font>
    </dxf>
    <dxf>
      <alignment vertical="center" readingOrder="0"/>
    </dxf>
    <dxf>
      <alignment horizontal="center" readingOrder="0"/>
    </dxf>
    <dxf>
      <font>
        <color theme="0"/>
      </font>
    </dxf>
    <dxf>
      <font>
        <color theme="0"/>
      </font>
    </dxf>
    <dxf>
      <font>
        <b/>
      </font>
    </dxf>
    <dxf>
      <font>
        <sz val="8"/>
      </font>
    </dxf>
    <dxf>
      <numFmt numFmtId="164" formatCode="0.0%"/>
    </dxf>
    <dxf>
      <alignment vertical="center" readingOrder="0"/>
    </dxf>
    <dxf>
      <alignment horizontal="center" readingOrder="0"/>
    </dxf>
    <dxf>
      <font>
        <sz val="8"/>
      </font>
    </dxf>
    <dxf>
      <numFmt numFmtId="164" formatCode="0.0%"/>
    </dxf>
    <dxf>
      <font>
        <b/>
      </font>
    </dxf>
    <dxf>
      <alignment vertical="center" readingOrder="0"/>
    </dxf>
    <dxf>
      <alignment horizontal="center" readingOrder="0"/>
    </dxf>
    <dxf>
      <font>
        <b/>
      </font>
    </dxf>
    <dxf>
      <alignment vertical="center" readingOrder="0"/>
    </dxf>
    <dxf>
      <font>
        <sz val="8"/>
      </font>
    </dxf>
    <dxf>
      <alignment horizontal="center" readingOrder="0"/>
    </dxf>
    <dxf>
      <numFmt numFmtId="164" formatCode="0.0%"/>
    </dxf>
    <dxf>
      <font>
        <sz val="8"/>
      </font>
    </dxf>
    <dxf>
      <numFmt numFmtId="164" formatCode="0.0%"/>
    </dxf>
    <dxf>
      <font>
        <b/>
      </font>
    </dxf>
    <dxf>
      <alignment vertical="center" readingOrder="0"/>
    </dxf>
    <dxf>
      <alignment horizontal="center" readingOrder="0"/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ont>
        <color theme="8" tint="-0.249977111117893"/>
      </font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theme="8" tint="0.79998168889431442"/>
          <bgColor theme="8" tint="0.79998168889431442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8" tint="-0.249977111117893"/>
      </font>
    </dxf>
    <dxf>
      <font>
        <color theme="8" tint="-0.249977111117893"/>
      </font>
      <border>
        <top style="thin">
          <color theme="8"/>
        </top>
      </border>
    </dxf>
    <dxf>
      <font>
        <color theme="8" tint="-0.249977111117893"/>
      </font>
      <border>
        <bottom style="thin">
          <color theme="8"/>
        </bottom>
      </border>
    </dxf>
    <dxf>
      <font>
        <color theme="8" tint="-0.249977111117893"/>
      </font>
      <border>
        <left/>
        <right/>
        <top style="thin">
          <color theme="8"/>
        </top>
        <bottom style="thin">
          <color theme="8"/>
        </bottom>
        <vertical/>
      </border>
    </dxf>
    <dxf>
      <font>
        <color theme="6" tint="-0.249977111117893"/>
      </font>
    </dxf>
    <dxf>
      <border>
        <left/>
        <right/>
        <vertical/>
      </border>
    </dxf>
    <dxf>
      <border>
        <left/>
        <right/>
        <vertical/>
      </border>
    </dxf>
    <dxf>
      <border>
        <left/>
        <right/>
        <vertical/>
      </border>
    </dxf>
    <dxf>
      <font>
        <color theme="6" tint="-0.249977111117893"/>
      </font>
      <border>
        <left/>
        <right/>
        <vertical/>
      </border>
    </dxf>
    <dxf>
      <font>
        <color theme="6" tint="-0.249977111117893"/>
      </font>
      <border>
        <left/>
        <right/>
        <vertical/>
      </border>
    </dxf>
    <dxf>
      <font>
        <color theme="6" tint="-0.249977111117893"/>
      </font>
      <border>
        <left/>
        <right/>
        <vertical/>
      </border>
    </dxf>
    <dxf>
      <fill>
        <patternFill patternType="solid">
          <fgColor theme="6" tint="0.79998168889431442"/>
          <bgColor theme="6" tint="0.79998168889431442"/>
        </patternFill>
      </fill>
      <border>
        <left/>
        <right/>
        <vertical/>
      </border>
    </dxf>
    <dxf>
      <fill>
        <patternFill patternType="solid">
          <fgColor theme="6" tint="0.79998168889431442"/>
          <bgColor theme="6" tint="0.79998168889431442"/>
        </patternFill>
      </fill>
      <border>
        <left/>
        <right/>
        <top style="thin">
          <color theme="1" tint="0.499984740745262"/>
        </top>
        <bottom style="thin">
          <color theme="1" tint="0.499984740745262"/>
        </bottom>
        <vertical/>
      </border>
    </dxf>
    <dxf>
      <font>
        <color theme="6" tint="-0.249977111117893"/>
      </font>
      <border>
        <left/>
        <right/>
        <vertical/>
      </border>
    </dxf>
    <dxf>
      <font>
        <color theme="6" tint="-0.249977111117893"/>
      </font>
      <border>
        <top style="thin">
          <color theme="6"/>
        </top>
      </border>
    </dxf>
    <dxf>
      <font>
        <color theme="6" tint="-0.249977111117893"/>
      </font>
      <border>
        <bottom style="thin">
          <color theme="6"/>
        </bottom>
      </border>
    </dxf>
    <dxf>
      <font>
        <color theme="6" tint="-0.249977111117893"/>
      </font>
      <border>
        <left/>
        <right/>
        <top style="thin">
          <color theme="6"/>
        </top>
        <bottom style="thin">
          <color theme="6"/>
        </bottom>
        <vertical/>
      </border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ont>
        <color theme="5" tint="-0.249977111117893"/>
      </font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i val="0"/>
        <color auto="1"/>
      </font>
    </dxf>
    <dxf>
      <font>
        <color theme="5" tint="-0.249977111117893"/>
      </font>
      <border>
        <top style="thin">
          <color theme="5"/>
        </top>
      </border>
    </dxf>
    <dxf>
      <font>
        <color theme="5" tint="-0.249977111117893"/>
      </font>
      <border>
        <bottom style="thin">
          <color theme="5"/>
        </bottom>
      </border>
    </dxf>
    <dxf>
      <border>
        <left/>
        <right/>
        <top style="thin">
          <color theme="5"/>
        </top>
        <bottom style="thin">
          <color theme="5"/>
        </bottom>
        <vertical/>
      </border>
    </dxf>
  </dxfs>
  <tableStyles count="3" defaultTableStyle="TableStyleMedium2" defaultPivotStyle="PivotStyleLight16">
    <tableStyle name="PivotStyleLight24 2" table="0" count="10">
      <tableStyleElement type="wholeTable" dxfId="372"/>
      <tableStyleElement type="headerRow" dxfId="371"/>
      <tableStyleElement type="totalRow" dxfId="370"/>
      <tableStyleElement type="firstColumn" dxfId="369"/>
      <tableStyleElement type="firstRowStripe" dxfId="368"/>
      <tableStyleElement type="firstColumnStripe" dxfId="367"/>
      <tableStyleElement type="firstSubtotalColumn" dxfId="366"/>
      <tableStyleElement type="firstSubtotalRow" dxfId="365"/>
      <tableStyleElement type="secondSubtotalRow" dxfId="364"/>
      <tableStyleElement type="pageFieldLabels" dxfId="363"/>
    </tableStyle>
    <tableStyle name="PivotStyleLight25 2" table="0" count="13">
      <tableStyleElement type="wholeTable" dxfId="362"/>
      <tableStyleElement type="headerRow" dxfId="361"/>
      <tableStyleElement type="totalRow" dxfId="360"/>
      <tableStyleElement type="firstColumn" dxfId="359"/>
      <tableStyleElement type="firstRowStripe" dxfId="358"/>
      <tableStyleElement type="firstColumnStripe" dxfId="357"/>
      <tableStyleElement type="firstSubtotalColumn" dxfId="356"/>
      <tableStyleElement type="firstSubtotalRow" dxfId="355"/>
      <tableStyleElement type="secondSubtotalRow" dxfId="354"/>
      <tableStyleElement type="firstColumnSubheading" dxfId="353"/>
      <tableStyleElement type="secondColumnSubheading" dxfId="352"/>
      <tableStyleElement type="thirdColumnSubheading" dxfId="351"/>
      <tableStyleElement type="pageFieldLabels" dxfId="350"/>
    </tableStyle>
    <tableStyle name="PivotStyleLight27 2" table="0" count="10">
      <tableStyleElement type="wholeTable" dxfId="349"/>
      <tableStyleElement type="headerRow" dxfId="348"/>
      <tableStyleElement type="totalRow" dxfId="347"/>
      <tableStyleElement type="firstColumn" dxfId="346"/>
      <tableStyleElement type="firstRowStripe" dxfId="345"/>
      <tableStyleElement type="firstColumnStripe" dxfId="344"/>
      <tableStyleElement type="firstSubtotalColumn" dxfId="343"/>
      <tableStyleElement type="firstSubtotalRow" dxfId="342"/>
      <tableStyleElement type="secondSubtotalRow" dxfId="341"/>
      <tableStyleElement type="pageFieldLabels" dxfId="340"/>
    </tableStyle>
  </tableStyles>
  <colors>
    <mruColors>
      <color rgb="FFFA4100"/>
      <color rgb="FF025D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514351</xdr:colOff>
      <xdr:row>0</xdr:row>
      <xdr:rowOff>57150</xdr:rowOff>
    </xdr:from>
    <xdr:to>
      <xdr:col>16</xdr:col>
      <xdr:colOff>266701</xdr:colOff>
      <xdr:row>1</xdr:row>
      <xdr:rowOff>270326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1" y="57150"/>
          <a:ext cx="400050" cy="403676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0</xdr:row>
      <xdr:rowOff>142876</xdr:rowOff>
    </xdr:from>
    <xdr:to>
      <xdr:col>1</xdr:col>
      <xdr:colOff>539850</xdr:colOff>
      <xdr:row>1</xdr:row>
      <xdr:rowOff>168376</xdr:rowOff>
    </xdr:to>
    <xdr:sp macro="" textlink="">
      <xdr:nvSpPr>
        <xdr:cNvPr id="3" name="Ellips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609600" y="142876"/>
          <a:ext cx="216000" cy="2160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19050">
          <a:solidFill>
            <a:srgbClr val="FF8011"/>
          </a:solidFill>
        </a:ln>
        <a:effectLst>
          <a:glow rad="101600">
            <a:srgbClr val="FF8011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12</xdr:col>
      <xdr:colOff>581025</xdr:colOff>
      <xdr:row>0</xdr:row>
      <xdr:rowOff>95250</xdr:rowOff>
    </xdr:from>
    <xdr:to>
      <xdr:col>15</xdr:col>
      <xdr:colOff>419101</xdr:colOff>
      <xdr:row>1</xdr:row>
      <xdr:rowOff>200025</xdr:rowOff>
    </xdr:to>
    <xdr:sp macro="" textlink="">
      <xdr:nvSpPr>
        <xdr:cNvPr id="4" name="Rectangle à coins arrondis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6048375" y="95250"/>
          <a:ext cx="1781176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baseline="0">
              <a:solidFill>
                <a:srgbClr val="EC5D40"/>
              </a:solidFill>
              <a:effectLst/>
              <a:latin typeface="Aharoni" panose="02010803020104030203" pitchFamily="2" charset="-79"/>
              <a:cs typeface="Aharoni" panose="02010803020104030203" pitchFamily="2" charset="-79"/>
            </a:rPr>
            <a:t>Flash KPIS Orange Open</a:t>
          </a:r>
          <a:endParaRPr lang="fr-FR" sz="3200" b="1">
            <a:solidFill>
              <a:srgbClr val="EC5D40"/>
            </a:solidFill>
            <a:effectLst/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</xdr:col>
      <xdr:colOff>352425</xdr:colOff>
      <xdr:row>0</xdr:row>
      <xdr:rowOff>161925</xdr:rowOff>
    </xdr:from>
    <xdr:to>
      <xdr:col>5</xdr:col>
      <xdr:colOff>123825</xdr:colOff>
      <xdr:row>1</xdr:row>
      <xdr:rowOff>133351</xdr:rowOff>
    </xdr:to>
    <xdr:sp macro="" textlink="">
      <xdr:nvSpPr>
        <xdr:cNvPr id="5" name="Rectangle à coins arrondis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638175" y="161925"/>
          <a:ext cx="1800225" cy="16192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200" b="1" baseline="0">
              <a:solidFill>
                <a:srgbClr val="025D7C"/>
              </a:solidFill>
              <a:effectLst/>
              <a:latin typeface="Aharoni" panose="02010803020104030203" pitchFamily="2" charset="-79"/>
              <a:cs typeface="Aharoni" panose="02010803020104030203" pitchFamily="2" charset="-79"/>
            </a:rPr>
            <a:t>Comdata Group</a:t>
          </a:r>
          <a:endParaRPr lang="fr-FR" sz="1200" b="1">
            <a:solidFill>
              <a:srgbClr val="025D7C"/>
            </a:solidFill>
            <a:effectLst/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oneCell">
    <xdr:from>
      <xdr:col>17</xdr:col>
      <xdr:colOff>133350</xdr:colOff>
      <xdr:row>0</xdr:row>
      <xdr:rowOff>161925</xdr:rowOff>
    </xdr:from>
    <xdr:to>
      <xdr:col>19</xdr:col>
      <xdr:colOff>438150</xdr:colOff>
      <xdr:row>17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ois">
              <a:extLst>
                <a:ext uri="{FF2B5EF4-FFF2-40B4-BE49-F238E27FC236}">
                  <a16:creationId xmlns="" xmlns:a16="http://schemas.microsoft.com/office/drawing/2014/main" id="{00000000-0008-0000-00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39200" y="1619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295275</xdr:colOff>
      <xdr:row>52</xdr:row>
      <xdr:rowOff>142875</xdr:rowOff>
    </xdr:from>
    <xdr:to>
      <xdr:col>19</xdr:col>
      <xdr:colOff>600075</xdr:colOff>
      <xdr:row>66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ois 1">
              <a:extLst>
                <a:ext uri="{FF2B5EF4-FFF2-40B4-BE49-F238E27FC236}">
                  <a16:creationId xmlns="" xmlns:a16="http://schemas.microsoft.com/office/drawing/2014/main" id="{00000000-0008-0000-00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2905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123826</xdr:colOff>
      <xdr:row>0</xdr:row>
      <xdr:rowOff>28575</xdr:rowOff>
    </xdr:from>
    <xdr:to>
      <xdr:col>13</xdr:col>
      <xdr:colOff>523876</xdr:colOff>
      <xdr:row>1</xdr:row>
      <xdr:rowOff>241751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3176" y="28575"/>
          <a:ext cx="400050" cy="403676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0</xdr:row>
      <xdr:rowOff>142876</xdr:rowOff>
    </xdr:from>
    <xdr:to>
      <xdr:col>1</xdr:col>
      <xdr:colOff>539850</xdr:colOff>
      <xdr:row>1</xdr:row>
      <xdr:rowOff>168376</xdr:rowOff>
    </xdr:to>
    <xdr:sp macro="" textlink="">
      <xdr:nvSpPr>
        <xdr:cNvPr id="3" name="Ellips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609600" y="142876"/>
          <a:ext cx="216000" cy="2160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19050">
          <a:solidFill>
            <a:srgbClr val="FF8011"/>
          </a:solidFill>
        </a:ln>
        <a:effectLst>
          <a:glow rad="101600">
            <a:srgbClr val="FF8011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228600</xdr:colOff>
      <xdr:row>0</xdr:row>
      <xdr:rowOff>66675</xdr:rowOff>
    </xdr:from>
    <xdr:to>
      <xdr:col>13</xdr:col>
      <xdr:colOff>28576</xdr:colOff>
      <xdr:row>1</xdr:row>
      <xdr:rowOff>171450</xdr:rowOff>
    </xdr:to>
    <xdr:sp macro="" textlink="">
      <xdr:nvSpPr>
        <xdr:cNvPr id="4" name="Rectangle à coins arrondis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4400550" y="66675"/>
          <a:ext cx="1857376" cy="2952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baseline="0">
              <a:solidFill>
                <a:srgbClr val="EC5D40"/>
              </a:solidFill>
              <a:effectLst/>
              <a:latin typeface="Aharoni" panose="02010803020104030203" pitchFamily="2" charset="-79"/>
              <a:cs typeface="Aharoni" panose="02010803020104030203" pitchFamily="2" charset="-79"/>
            </a:rPr>
            <a:t>Flash KPIS Orange DART</a:t>
          </a:r>
          <a:endParaRPr lang="fr-FR" sz="3200" b="1">
            <a:solidFill>
              <a:srgbClr val="EC5D40"/>
            </a:solidFill>
            <a:effectLst/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>
    <xdr:from>
      <xdr:col>1</xdr:col>
      <xdr:colOff>352425</xdr:colOff>
      <xdr:row>0</xdr:row>
      <xdr:rowOff>161925</xdr:rowOff>
    </xdr:from>
    <xdr:to>
      <xdr:col>5</xdr:col>
      <xdr:colOff>123825</xdr:colOff>
      <xdr:row>1</xdr:row>
      <xdr:rowOff>133351</xdr:rowOff>
    </xdr:to>
    <xdr:sp macro="" textlink="">
      <xdr:nvSpPr>
        <xdr:cNvPr id="5" name="Rectangle à coins arrondis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638175" y="161925"/>
          <a:ext cx="1800225" cy="16192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200" b="1" baseline="0">
              <a:solidFill>
                <a:srgbClr val="025D7C"/>
              </a:solidFill>
              <a:effectLst/>
              <a:latin typeface="Aharoni" panose="02010803020104030203" pitchFamily="2" charset="-79"/>
              <a:cs typeface="Aharoni" panose="02010803020104030203" pitchFamily="2" charset="-79"/>
            </a:rPr>
            <a:t>Comdata Group</a:t>
          </a:r>
          <a:endParaRPr lang="fr-FR" sz="1200" b="1">
            <a:solidFill>
              <a:srgbClr val="025D7C"/>
            </a:solidFill>
            <a:effectLst/>
            <a:latin typeface="Aharoni" panose="02010803020104030203" pitchFamily="2" charset="-79"/>
            <a:cs typeface="Aharoni" panose="02010803020104030203" pitchFamily="2" charset="-79"/>
          </a:endParaRPr>
        </a:p>
      </xdr:txBody>
    </xdr:sp>
    <xdr:clientData/>
  </xdr:twoCellAnchor>
  <xdr:twoCellAnchor editAs="oneCell">
    <xdr:from>
      <xdr:col>14</xdr:col>
      <xdr:colOff>666750</xdr:colOff>
      <xdr:row>0</xdr:row>
      <xdr:rowOff>142875</xdr:rowOff>
    </xdr:from>
    <xdr:to>
      <xdr:col>17</xdr:col>
      <xdr:colOff>209550</xdr:colOff>
      <xdr:row>17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ois 2">
              <a:extLst>
                <a:ext uri="{FF2B5EF4-FFF2-40B4-BE49-F238E27FC236}">
                  <a16:creationId xmlns="" xmlns:a16="http://schemas.microsoft.com/office/drawing/2014/main" id="{00000000-0008-0000-01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1900" y="1428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666750</xdr:colOff>
      <xdr:row>51</xdr:row>
      <xdr:rowOff>114300</xdr:rowOff>
    </xdr:from>
    <xdr:to>
      <xdr:col>17</xdr:col>
      <xdr:colOff>209550</xdr:colOff>
      <xdr:row>64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Mois 3">
              <a:extLst>
                <a:ext uri="{FF2B5EF4-FFF2-40B4-BE49-F238E27FC236}">
                  <a16:creationId xmlns="" xmlns:a16="http://schemas.microsoft.com/office/drawing/2014/main" id="{00000000-0008-0000-01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i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1900" y="3067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mar OUELDSAIDA" refreshedDate="45286.418836689816" backgroundQuery="1" createdVersion="5" refreshedVersion="5" minRefreshableVersion="3" recordCount="515">
  <cacheSource type="external" connectionId="1"/>
  <cacheFields count="81">
    <cacheField name="Datation" numFmtId="0">
      <sharedItems containsSemiMixedTypes="0" containsNonDate="0" containsDate="1" containsString="0" minDate="2023-01-01T00:00:00" maxDate="2023-12-26T00:00:00" count="359">
        <d v="2023-01-01T00:00:00"/>
        <d v="2023-01-02T00:00:00"/>
        <d v="2023-01-03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1-04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</sharedItems>
    </cacheField>
    <cacheField name="Date_Format_1" numFmtId="0">
      <sharedItems/>
    </cacheField>
    <cacheField name="Jour" numFmtId="0">
      <sharedItems count="7">
        <s v="Dimanche"/>
        <s v="Lundi"/>
        <s v="Mardi"/>
        <s v="Jeudi"/>
        <s v="Vendredi"/>
        <s v="Samedi"/>
        <s v="Mercredi"/>
      </sharedItems>
    </cacheField>
    <cacheField name="Mois" numFmtId="0">
      <sharedItems count="12">
        <s v="Janvier"/>
        <s v="Février"/>
        <s v="Mars"/>
        <s v="Avril"/>
        <s v="Mai"/>
        <s v="Juin"/>
        <s v="Juillet"/>
        <s v="Août"/>
        <s v="Septembre"/>
        <s v="Octobre"/>
        <s v="Novembre"/>
        <s v="Décembre"/>
      </sharedItems>
    </cacheField>
    <cacheField name="Semaine" numFmtId="0">
      <sharedItems/>
    </cacheField>
    <cacheField name="Annee" numFmtId="0">
      <sharedItems count="1">
        <s v="2023"/>
      </sharedItems>
    </cacheField>
    <cacheField name="Trimestre" numFmtId="0">
      <sharedItems count="4">
        <s v="2023 - T1"/>
        <s v="2023 - T2"/>
        <s v="2023 - T3"/>
        <s v="2023 - T4"/>
      </sharedItems>
    </cacheField>
    <cacheField name="Flux" numFmtId="0">
      <sharedItems count="2">
        <s v="DART"/>
        <s v="Open"/>
      </sharedItems>
    </cacheField>
    <cacheField name="Vide" numFmtId="0">
      <sharedItems containsString="0" containsBlank="1" count="1">
        <m/>
      </sharedItems>
    </cacheField>
    <cacheField name="Etoile_1" numFmtId="0">
      <sharedItems containsSemiMixedTypes="0" containsString="0" containsNumber="1" containsInteger="1" minValue="0" maxValue="16" count="16">
        <n v="0"/>
        <n v="4"/>
        <n v="10"/>
        <n v="8"/>
        <n v="6"/>
        <n v="7"/>
        <n v="11"/>
        <n v="5"/>
        <n v="9"/>
        <n v="2"/>
        <n v="1"/>
        <n v="3"/>
        <n v="12"/>
        <n v="14"/>
        <n v="16"/>
        <n v="13"/>
      </sharedItems>
    </cacheField>
    <cacheField name="Etoile_2" numFmtId="0">
      <sharedItems containsSemiMixedTypes="0" containsString="0" containsNumber="1" containsInteger="1" minValue="0" maxValue="9" count="10">
        <n v="0"/>
        <n v="1"/>
        <n v="7"/>
        <n v="4"/>
        <n v="2"/>
        <n v="6"/>
        <n v="3"/>
        <n v="5"/>
        <n v="9"/>
        <n v="8"/>
      </sharedItems>
    </cacheField>
    <cacheField name="Etoile_3" numFmtId="0">
      <sharedItems containsSemiMixedTypes="0" containsString="0" containsNumber="1" containsInteger="1" minValue="0" maxValue="9" count="10">
        <n v="0"/>
        <n v="3"/>
        <n v="4"/>
        <n v="2"/>
        <n v="5"/>
        <n v="7"/>
        <n v="8"/>
        <n v="6"/>
        <n v="1"/>
        <n v="9"/>
      </sharedItems>
    </cacheField>
    <cacheField name="Etoile_4" numFmtId="0">
      <sharedItems containsSemiMixedTypes="0" containsString="0" containsNumber="1" containsInteger="1" minValue="0" maxValue="27" count="28">
        <n v="0"/>
        <n v="12"/>
        <n v="21"/>
        <n v="16"/>
        <n v="8"/>
        <n v="19"/>
        <n v="11"/>
        <n v="14"/>
        <n v="13"/>
        <n v="25"/>
        <n v="9"/>
        <n v="4"/>
        <n v="15"/>
        <n v="1"/>
        <n v="2"/>
        <n v="20"/>
        <n v="18"/>
        <n v="3"/>
        <n v="10"/>
        <n v="6"/>
        <n v="24"/>
        <n v="17"/>
        <n v="26"/>
        <n v="7"/>
        <n v="5"/>
        <n v="22"/>
        <n v="23"/>
        <n v="27"/>
      </sharedItems>
    </cacheField>
    <cacheField name="Etoile_5" numFmtId="0">
      <sharedItems containsSemiMixedTypes="0" containsString="0" containsNumber="1" containsInteger="1" minValue="0" maxValue="174"/>
    </cacheField>
    <cacheField name="Satisfaction_Attente" numFmtId="0">
      <sharedItems containsSemiMixedTypes="0" containsString="0" containsNumber="1" containsInteger="1" minValue="0" maxValue="160"/>
    </cacheField>
    <cacheField name="Satisfaction_Acceuil" numFmtId="0">
      <sharedItems containsSemiMixedTypes="0" containsString="0" containsNumber="1" containsInteger="1" minValue="0" maxValue="198"/>
    </cacheField>
    <cacheField name="Satisfaction_Ecoute" numFmtId="0">
      <sharedItems containsSemiMixedTypes="0" containsString="0" containsNumber="1" containsInteger="1" minValue="0" maxValue="189"/>
    </cacheField>
    <cacheField name="Satisfaction_Solution" numFmtId="0">
      <sharedItems containsSemiMixedTypes="0" containsString="0" containsNumber="1" containsInteger="1" minValue="0" maxValue="179"/>
    </cacheField>
    <cacheField name="Satisfaction_Découverte" numFmtId="0">
      <sharedItems containsSemiMixedTypes="0" containsString="0" containsNumber="1" containsInteger="1" minValue="0" maxValue="100"/>
    </cacheField>
    <cacheField name="Den_Satisfaction_Découverte" numFmtId="0">
      <sharedItems containsSemiMixedTypes="0" containsString="0" containsNumber="1" containsInteger="1" minValue="0" maxValue="196"/>
    </cacheField>
    <cacheField name="TEP" numFmtId="0">
      <sharedItems containsSemiMixedTypes="0" containsString="0" containsNumber="1" containsInteger="1" minValue="0" maxValue="172"/>
    </cacheField>
    <cacheField name="Den_TEP" numFmtId="0">
      <sharedItems containsSemiMixedTypes="0" containsString="0" containsNumber="1" containsInteger="1" minValue="0" maxValue="217"/>
    </cacheField>
    <cacheField name="NB_MEO" numFmtId="0">
      <sharedItems containsSemiMixedTypes="0" containsString="0" containsNumber="1" containsInteger="1" minValue="0" maxValue="222"/>
    </cacheField>
    <cacheField name="NbreTransfertsAccompAveug" numFmtId="0">
      <sharedItems containsSemiMixedTypes="0" containsString="0" containsNumber="1" containsInteger="1" minValue="0" maxValue="755"/>
    </cacheField>
    <cacheField name="NBSMART1J" numFmtId="0">
      <sharedItems containsSemiMixedTypes="0" containsString="0" containsNumber="1" containsInteger="1" minValue="0" maxValue="5588"/>
    </cacheField>
    <cacheField name="NBSMART7J" numFmtId="0">
      <sharedItems containsSemiMixedTypes="0" containsString="0" containsNumber="1" containsInteger="1" minValue="-1" maxValue="4890"/>
    </cacheField>
    <cacheField name="Appels_traites" numFmtId="0">
      <sharedItems containsSemiMixedTypes="0" containsString="0" containsNumber="1" containsInteger="1" minValue="0" maxValue="6757"/>
    </cacheField>
    <cacheField name="Nbr_dappels_exploitables" numFmtId="0">
      <sharedItems containsSemiMixedTypes="0" containsString="0" containsNumber="1" containsInteger="1" minValue="0" maxValue="6302"/>
    </cacheField>
    <cacheField name="Nbr_de_reiterations_1_jour" numFmtId="0">
      <sharedItems containsSemiMixedTypes="0" containsString="0" containsNumber="1" containsInteger="1" minValue="0" maxValue="620"/>
    </cacheField>
    <cacheField name="NbReit1h" numFmtId="0">
      <sharedItems containsSemiMixedTypes="0" containsString="0" containsNumber="1" containsInteger="1" minValue="0" maxValue="278"/>
    </cacheField>
    <cacheField name="Nbr_dappels_Sup_1min" numFmtId="0">
      <sharedItems containsSemiMixedTypes="0" containsString="0" containsNumber="1" containsInteger="1" minValue="0" maxValue="189"/>
    </cacheField>
    <cacheField name="Nbr_de_reiterations_7_jours" numFmtId="0">
      <sharedItems containsSemiMixedTypes="0" containsString="0" containsNumber="1" containsInteger="1" minValue="0" maxValue="1319"/>
    </cacheField>
    <cacheField name="Nbr_dappels_exploitables7_jours" numFmtId="0">
      <sharedItems containsSemiMixedTypes="0" containsString="0" containsNumber="1" containsInteger="1" minValue="0" maxValue="6302"/>
    </cacheField>
    <cacheField name="Nb_Happy" numFmtId="0">
      <sharedItems containsSemiMixedTypes="0" containsString="0" containsNumber="1" containsInteger="1" minValue="0" maxValue="122"/>
    </cacheField>
    <cacheField name="Nb_RDV" numFmtId="0">
      <sharedItems containsSemiMixedTypes="0" containsString="0" containsNumber="1" containsInteger="1" minValue="0" maxValue="133"/>
    </cacheField>
    <cacheField name="Nb_Tracage" numFmtId="0">
      <sharedItems containsSemiMixedTypes="0" containsString="0" containsNumber="1" containsInteger="1" minValue="0" maxValue="5885"/>
    </cacheField>
    <cacheField name="Appels_traites_Tracage" numFmtId="0">
      <sharedItems containsSemiMixedTypes="0" containsString="0" containsNumber="1" containsInteger="1" minValue="0" maxValue="7465"/>
    </cacheField>
    <cacheField name="NbCas" numFmtId="0">
      <sharedItems containsSemiMixedTypes="0" containsString="0" containsNumber="1" containsInteger="1" minValue="0" maxValue="793"/>
    </cacheField>
    <cacheField name="NbScript" numFmtId="0">
      <sharedItems containsSemiMixedTypes="0" containsString="0" containsNumber="1" minValue="0" maxValue="545"/>
    </cacheField>
    <cacheField name="Appels_traites_Transfert" numFmtId="0">
      <sharedItems containsSemiMixedTypes="0" containsString="0" containsNumber="1" containsInteger="1" minValue="0" maxValue="6513"/>
    </cacheField>
    <cacheField name="Appels_mis_en_attente" numFmtId="0">
      <sharedItems containsSemiMixedTypes="0" containsString="0" containsNumber="1" containsInteger="1" minValue="0" maxValue="3480"/>
    </cacheField>
    <cacheField name="Duree_log_total" numFmtId="0">
      <sharedItems containsSemiMixedTypes="0" containsString="0" containsNumber="1" minValue="0" maxValue="5910689.7509000003"/>
    </cacheField>
    <cacheField name="Duree_face_client" numFmtId="0">
      <sharedItems containsSemiMixedTypes="0" containsString="0" containsNumber="1" minValue="0" maxValue="5304409.6597999996"/>
    </cacheField>
    <cacheField name="Duree_dispo_CC" numFmtId="0">
      <sharedItems containsSemiMixedTypes="0" containsString="0" containsNumber="1" minValue="0" maxValue="2372395.6669999999"/>
    </cacheField>
    <cacheField name="Duree_face_client_HA" numFmtId="0">
      <sharedItems containsSemiMixedTypes="0" containsString="0" containsNumber="1" minValue="0" maxValue="4203658.4460000005"/>
    </cacheField>
    <cacheField name="Duree_traitement" numFmtId="0">
      <sharedItems containsSemiMixedTypes="0" containsString="0" containsNumber="1" minValue="0" maxValue="3670937.6704000002"/>
    </cacheField>
    <cacheField name="Duree_conv_AE" numFmtId="0">
      <sharedItems containsSemiMixedTypes="0" containsString="0" containsNumber="1" containsInteger="1" minValue="0" maxValue="2687733"/>
    </cacheField>
    <cacheField name="Duree_garde_AE" numFmtId="0">
      <sharedItems containsSemiMixedTypes="0" containsString="0" containsNumber="1" containsInteger="1" minValue="0" maxValue="852385"/>
    </cacheField>
    <cacheField name="Duree_pas_libre" numFmtId="0">
      <sharedItems containsSemiMixedTypes="0" containsString="0" containsNumber="1" minValue="0" maxValue="214627.99909999999"/>
    </cacheField>
    <cacheField name="Duree_wrapup" numFmtId="0">
      <sharedItems containsSemiMixedTypes="0" containsString="0" containsNumber="1" containsInteger="1" minValue="0" maxValue="91740"/>
    </cacheField>
    <cacheField name="Duree_pause_AE" numFmtId="0">
      <sharedItems containsSemiMixedTypes="0" containsString="0" containsNumber="1" minValue="0" maxValue="16006.909600000001"/>
    </cacheField>
    <cacheField name="Duree_THC" numFmtId="0">
      <sharedItems containsSemiMixedTypes="0" containsString="0" containsNumber="1" minValue="0" maxValue="149926.0001"/>
    </cacheField>
    <cacheField name="H_PLA" numFmtId="0">
      <sharedItems containsSemiMixedTypes="0" containsString="0" containsNumber="1" minValue="0" maxValue="2442"/>
    </cacheField>
    <cacheField name="H_REA" numFmtId="0">
      <sharedItems containsSemiMixedTypes="0" containsString="0" containsNumber="1" minValue="0" maxValue="2221.6329999999998"/>
    </cacheField>
    <cacheField name="H_ABS" numFmtId="0">
      <sharedItems containsSemiMixedTypes="0" containsString="0" containsNumber="1" minValue="0" maxValue="1347"/>
    </cacheField>
    <cacheField name="Presentes" numFmtId="0">
      <sharedItems containsSemiMixedTypes="0" containsString="0" containsNumber="1" containsInteger="1" minValue="0" maxValue="7138"/>
    </cacheField>
    <cacheField name="Presentes_nominal" numFmtId="0">
      <sharedItems containsSemiMixedTypes="0" containsString="0" containsNumber="1" containsInteger="1" minValue="0" maxValue="417117"/>
    </cacheField>
    <cacheField name="Traites" numFmtId="0">
      <sharedItems containsSemiMixedTypes="0" containsString="0" containsNumber="1" containsInteger="1" minValue="0" maxValue="6480"/>
    </cacheField>
    <cacheField name="Traites_nominal" numFmtId="0">
      <sharedItems containsSemiMixedTypes="0" containsString="0" containsNumber="1" containsInteger="1" minValue="0" maxValue="417117"/>
    </cacheField>
    <cacheField name="Dissuades" numFmtId="0">
      <sharedItems containsSemiMixedTypes="0" containsString="0" containsNumber="1" containsInteger="1" minValue="0" maxValue="417117"/>
    </cacheField>
    <cacheField name="Abandons" numFmtId="0">
      <sharedItems containsSemiMixedTypes="0" containsString="0" containsNumber="1" containsInteger="1" minValue="0" maxValue="417117"/>
    </cacheField>
    <cacheField name="Abandons_courts" numFmtId="0">
      <sharedItems containsSemiMixedTypes="0" containsString="0" containsNumber="1" containsInteger="1" minValue="0" maxValue="417117"/>
    </cacheField>
    <cacheField name="Abandons_longs" numFmtId="0">
      <sharedItems containsSemiMixedTypes="0" containsString="0" containsNumber="1" containsInteger="1" minValue="0" maxValue="417117"/>
    </cacheField>
    <cacheField name="DMSonnerie" numFmtId="0">
      <sharedItems containsSemiMixedTypes="0" containsString="0" containsNumber="1" minValue="0" maxValue="417117"/>
    </cacheField>
    <cacheField name="DMR" numFmtId="0">
      <sharedItems containsSemiMixedTypes="0" containsString="0" containsNumber="1" containsInteger="1" minValue="0" maxValue="1819155"/>
    </cacheField>
    <cacheField name="DMAbd" numFmtId="0">
      <sharedItems containsSemiMixedTypes="0" containsString="0" containsNumber="1" minValue="0" maxValue="417117"/>
    </cacheField>
    <cacheField name="Appels_Courts" numFmtId="0">
      <sharedItems containsSemiMixedTypes="0" containsString="0" containsNumber="1" containsInteger="1" minValue="0" maxValue="59"/>
    </cacheField>
    <cacheField name="Prevision" numFmtId="0">
      <sharedItems containsSemiMixedTypes="0" containsString="0" containsNumber="1" minValue="0" maxValue="6959.9997999999996"/>
    </cacheField>
    <cacheField name="Commande" numFmtId="0">
      <sharedItems containsSemiMixedTypes="0" containsString="0" containsNumber="1" minValue="0" maxValue="6264"/>
    </cacheField>
    <cacheField name="QP_" numFmtId="0" formula="IFERROR(Presentes/Prevision,0)" databaseField="0"/>
    <cacheField name="QS_" numFmtId="0" formula="IFERROR((Traites-Appels_Courts)/Presentes,0)" databaseField="0"/>
    <cacheField name="QE_" numFmtId="0" formula="IFERROR((Traites-Appels_Courts)/Commande,0)" databaseField="0"/>
    <cacheField name="1Etoile" numFmtId="0" formula=" IFERROR(Etoile_1/NB_MEO,0)" databaseField="0"/>
    <cacheField name="Decouverte" numFmtId="0" formula=" IFERROR(Satisfaction_Découverte/Den_Satisfaction_Découverte,0)" databaseField="0"/>
    <cacheField name="Delta_SAT" numFmtId="0" formula=" IFERROR((Etoile_5-Etoile_3-Etoile_2-Etoile_1)/(Etoile_1+Etoile_2+Etoile_3+Etoile_4+Etoile_5),0)" databaseField="0"/>
    <cacheField name="DMTG" numFmtId="0" formula=" IFERROR(Duree_face_client_HA/Appels_traites,0)" databaseField="0"/>
    <cacheField name="Reit 1J" numFmtId="0" formula=" IFERROR(Nbr_de_reiterations_1_jour/Nbr_dappels_exploitables,0)" databaseField="0"/>
    <cacheField name="Reit 7J" numFmtId="0" formula=" IFERROR(Nbr_de_reiterations_7_jours/Nbr_dappels_exploitables7_jours,0)" databaseField="0"/>
    <cacheField name="Transfert" numFmtId="0" formula=" IFERROR(NbreTransfertsAccompAveug/Appels_traites_Transfert,0)" databaseField="0"/>
    <cacheField name="RT" numFmtId="0" formula="'Reit 7J'+Transfert" databaseField="0"/>
    <cacheField name="Happ" numFmtId="0" formula="IFERROR(Nb_Happy/Nb_RDV,0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5">
  <r>
    <x v="0"/>
    <s v="20230101"/>
    <x v="0"/>
    <x v="0"/>
    <s v="S01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s v="20230101"/>
    <x v="0"/>
    <x v="0"/>
    <s v="S01"/>
    <x v="0"/>
    <x v="0"/>
    <x v="1"/>
    <x v="0"/>
    <x v="1"/>
    <x v="1"/>
    <x v="1"/>
    <x v="1"/>
    <n v="29"/>
    <n v="35"/>
    <n v="44"/>
    <n v="41"/>
    <n v="36"/>
    <n v="18"/>
    <n v="40"/>
    <n v="34"/>
    <n v="45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s v="20230102"/>
    <x v="1"/>
    <x v="0"/>
    <s v="S01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51783.5"/>
    <n v="38257.7019"/>
    <n v="19884.533299999999"/>
    <n v="18373.1685"/>
    <n v="4775.5916999999999"/>
    <n v="2821"/>
    <n v="0"/>
    <n v="1954.5916999999999"/>
    <n v="12"/>
    <n v="72.866699999999994"/>
    <n v="1869.7252000000001"/>
    <n v="0"/>
    <n v="0"/>
    <n v="0"/>
    <n v="0"/>
    <n v="0"/>
    <n v="1"/>
    <n v="1"/>
    <n v="0"/>
    <n v="0"/>
    <n v="0"/>
    <n v="0"/>
    <n v="1"/>
    <n v="0"/>
    <n v="0"/>
    <n v="0"/>
    <n v="0"/>
    <n v="0"/>
  </r>
  <r>
    <x v="1"/>
    <s v="20230102"/>
    <x v="1"/>
    <x v="0"/>
    <s v="S01"/>
    <x v="0"/>
    <x v="0"/>
    <x v="1"/>
    <x v="0"/>
    <x v="2"/>
    <x v="2"/>
    <x v="2"/>
    <x v="2"/>
    <n v="97"/>
    <n v="97"/>
    <n v="118"/>
    <n v="112"/>
    <n v="103"/>
    <n v="72"/>
    <n v="124"/>
    <n v="98"/>
    <n v="132"/>
    <n v="139"/>
    <n v="246"/>
    <n v="3862"/>
    <n v="3368"/>
    <n v="4513"/>
    <n v="4312"/>
    <n v="394"/>
    <n v="169"/>
    <n v="116"/>
    <n v="888"/>
    <n v="4312"/>
    <n v="87"/>
    <n v="107"/>
    <n v="2814"/>
    <n v="3674"/>
    <n v="0"/>
    <n v="0"/>
    <n v="4502"/>
    <n v="2443"/>
    <n v="4969885.5831000004"/>
    <n v="4323862.3776000002"/>
    <n v="1180458.0475999999"/>
    <n v="3143404.3305000002"/>
    <n v="2591117.4084000001"/>
    <n v="1882254"/>
    <n v="569959"/>
    <n v="138904.40849999999"/>
    <n v="48843"/>
    <n v="12348.133400000001"/>
    <n v="77713.275299999994"/>
    <n v="2358"/>
    <n v="2035.6674"/>
    <n v="322.33260000000001"/>
    <n v="4793"/>
    <n v="583"/>
    <n v="4498"/>
    <n v="556"/>
    <n v="28"/>
    <n v="229"/>
    <n v="223"/>
    <n v="6"/>
    <n v="254.46270000000001"/>
    <n v="19793"/>
    <n v="1109.2192"/>
    <n v="25"/>
    <n v="6268.8888999999999"/>
    <n v="5641.9996000000001"/>
  </r>
  <r>
    <x v="2"/>
    <s v="20230103"/>
    <x v="2"/>
    <x v="0"/>
    <s v="S01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2"/>
    <n v="28435.7546"/>
    <n v="16466.554599999999"/>
    <n v="11444.635399999999"/>
    <n v="5021.9191000000001"/>
    <n v="2663.5888"/>
    <n v="1429"/>
    <n v="152"/>
    <n v="1082.5888"/>
    <n v="85"/>
    <n v="32.642200000000003"/>
    <n v="964.94659999999999"/>
    <n v="0"/>
    <n v="0"/>
    <n v="0"/>
    <n v="0"/>
    <n v="0"/>
    <n v="3"/>
    <n v="3"/>
    <n v="0"/>
    <n v="0"/>
    <n v="0"/>
    <n v="0"/>
    <n v="3"/>
    <n v="4"/>
    <n v="0"/>
    <n v="0"/>
    <n v="0"/>
    <n v="0"/>
  </r>
  <r>
    <x v="3"/>
    <s v="20230105"/>
    <x v="3"/>
    <x v="0"/>
    <s v="S01"/>
    <x v="0"/>
    <x v="0"/>
    <x v="1"/>
    <x v="0"/>
    <x v="3"/>
    <x v="3"/>
    <x v="2"/>
    <x v="3"/>
    <n v="84"/>
    <n v="78"/>
    <n v="102"/>
    <n v="95"/>
    <n v="85"/>
    <n v="53"/>
    <n v="102"/>
    <n v="82"/>
    <n v="109"/>
    <n v="116"/>
    <n v="270"/>
    <n v="3868"/>
    <n v="3315"/>
    <n v="4549"/>
    <n v="4393"/>
    <n v="405"/>
    <n v="190"/>
    <n v="117"/>
    <n v="958"/>
    <n v="4393"/>
    <n v="58"/>
    <n v="69"/>
    <n v="2743"/>
    <n v="3585"/>
    <n v="0"/>
    <n v="0"/>
    <n v="4543"/>
    <n v="2511"/>
    <n v="4306149.3575999998"/>
    <n v="3725858.6453"/>
    <n v="525997.78280000004"/>
    <n v="3199860.8610999999"/>
    <n v="2679057.6838000002"/>
    <n v="1928110"/>
    <n v="608514"/>
    <n v="142433.68229999999"/>
    <n v="46849"/>
    <n v="12378.4298"/>
    <n v="83206.252299999993"/>
    <n v="2015.5"/>
    <n v="1800.2003999999999"/>
    <n v="215.2996"/>
    <n v="4636"/>
    <n v="582"/>
    <n v="4533"/>
    <n v="560"/>
    <n v="20"/>
    <n v="45"/>
    <n v="37"/>
    <n v="8"/>
    <n v="180.2312"/>
    <n v="34273"/>
    <n v="890.16669999999999"/>
    <n v="24"/>
    <n v="5084.4447"/>
    <n v="4575.9997999999996"/>
  </r>
  <r>
    <x v="4"/>
    <s v="20230106"/>
    <x v="4"/>
    <x v="0"/>
    <s v="S01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4"/>
    <n v="45010"/>
    <n v="35477.5"/>
    <n v="16787"/>
    <n v="18690.5"/>
    <n v="9963.0156000000006"/>
    <n v="7088"/>
    <n v="1509"/>
    <n v="1366.0159000000001"/>
    <n v="73"/>
    <n v="59.757899999999999"/>
    <n v="1233.2579000000001"/>
    <n v="0"/>
    <n v="0"/>
    <n v="0"/>
    <n v="0"/>
    <n v="0"/>
    <n v="5"/>
    <n v="5"/>
    <n v="0"/>
    <n v="0"/>
    <n v="0"/>
    <n v="0"/>
    <n v="1.5"/>
    <n v="3"/>
    <n v="0"/>
    <n v="0"/>
    <n v="0"/>
    <n v="0"/>
  </r>
  <r>
    <x v="4"/>
    <s v="20230106"/>
    <x v="4"/>
    <x v="0"/>
    <s v="S01"/>
    <x v="0"/>
    <x v="0"/>
    <x v="1"/>
    <x v="0"/>
    <x v="4"/>
    <x v="4"/>
    <x v="3"/>
    <x v="4"/>
    <n v="71"/>
    <n v="66"/>
    <n v="80"/>
    <n v="79"/>
    <n v="74"/>
    <n v="52"/>
    <n v="82"/>
    <n v="72"/>
    <n v="86"/>
    <n v="89"/>
    <n v="217"/>
    <n v="3831"/>
    <n v="3305"/>
    <n v="4392"/>
    <n v="4245"/>
    <n v="335"/>
    <n v="162"/>
    <n v="103"/>
    <n v="861"/>
    <n v="4245"/>
    <n v="60"/>
    <n v="74"/>
    <n v="2892"/>
    <n v="3708"/>
    <n v="0"/>
    <n v="0"/>
    <n v="4383"/>
    <n v="2490"/>
    <n v="4456815.9856000002"/>
    <n v="3805877.4885"/>
    <n v="753389.22129999998"/>
    <n v="3052488.2647000002"/>
    <n v="2528916.9827000001"/>
    <n v="1802939"/>
    <n v="582786"/>
    <n v="143191.98379999999"/>
    <n v="45283"/>
    <n v="11732.2423"/>
    <n v="86176.741500000004"/>
    <n v="2012"/>
    <n v="1814.8833999999999"/>
    <n v="197.11660000000001"/>
    <n v="4499"/>
    <n v="543"/>
    <n v="4378"/>
    <n v="520"/>
    <n v="43"/>
    <n v="32"/>
    <n v="22"/>
    <n v="10"/>
    <n v="199.44659999999999"/>
    <n v="34999"/>
    <n v="429.25"/>
    <n v="22"/>
    <n v="5146.6665000000003"/>
    <n v="4632.0001000000002"/>
  </r>
  <r>
    <x v="5"/>
    <s v="20230107"/>
    <x v="5"/>
    <x v="0"/>
    <s v="S01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0"/>
    <n v="0"/>
    <n v="0"/>
    <n v="0"/>
    <n v="0"/>
    <n v="0"/>
    <n v="0"/>
    <n v="0"/>
    <n v="4"/>
    <n v="62829.837200000002"/>
    <n v="48169.685599999997"/>
    <n v="24129.855800000001"/>
    <n v="24039.829900000001"/>
    <n v="13815.790199999999"/>
    <n v="9481"/>
    <n v="1000"/>
    <n v="3334.7903999999999"/>
    <n v="325"/>
    <n v="97.526300000000006"/>
    <n v="2912.2640000000001"/>
    <n v="0"/>
    <n v="0"/>
    <n v="0"/>
    <n v="0"/>
    <n v="0"/>
    <n v="13"/>
    <n v="13"/>
    <n v="0"/>
    <n v="0"/>
    <n v="0"/>
    <n v="0"/>
    <n v="8.5"/>
    <n v="12"/>
    <n v="0"/>
    <n v="0"/>
    <n v="0"/>
    <n v="0"/>
  </r>
  <r>
    <x v="5"/>
    <s v="20230107"/>
    <x v="5"/>
    <x v="0"/>
    <s v="S01"/>
    <x v="0"/>
    <x v="0"/>
    <x v="1"/>
    <x v="0"/>
    <x v="5"/>
    <x v="4"/>
    <x v="4"/>
    <x v="5"/>
    <n v="82"/>
    <n v="82"/>
    <n v="106"/>
    <n v="99"/>
    <n v="91"/>
    <n v="69"/>
    <n v="107"/>
    <n v="87"/>
    <n v="109"/>
    <n v="115"/>
    <n v="162"/>
    <n v="2683"/>
    <n v="2256"/>
    <n v="3033"/>
    <n v="2913"/>
    <n v="182"/>
    <n v="121"/>
    <n v="71"/>
    <n v="609"/>
    <n v="2913"/>
    <n v="28"/>
    <n v="33"/>
    <n v="2070"/>
    <n v="2562"/>
    <n v="0"/>
    <n v="0"/>
    <n v="3027"/>
    <n v="1566"/>
    <n v="3244437.8665999998"/>
    <n v="2853690.0197000001"/>
    <n v="789896.00170000002"/>
    <n v="2063794.0223000001"/>
    <n v="1670846.9564"/>
    <n v="1232367"/>
    <n v="338075"/>
    <n v="100404.95970000001"/>
    <n v="32003"/>
    <n v="8677.5987000000005"/>
    <n v="59724.361199999999"/>
    <n v="1085.5"/>
    <n v="971.61699999999996"/>
    <n v="113.883"/>
    <n v="3110"/>
    <n v="410"/>
    <n v="3019"/>
    <n v="381"/>
    <n v="36"/>
    <n v="29"/>
    <n v="16"/>
    <n v="13"/>
    <n v="169.29409999999999"/>
    <n v="34094"/>
    <n v="2872.8332999999998"/>
    <n v="20"/>
    <n v="3206.6666"/>
    <n v="2885.9998000000001"/>
  </r>
  <r>
    <x v="6"/>
    <s v="20230108"/>
    <x v="0"/>
    <x v="0"/>
    <s v="S01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s v="20230108"/>
    <x v="0"/>
    <x v="0"/>
    <s v="S01"/>
    <x v="0"/>
    <x v="0"/>
    <x v="1"/>
    <x v="0"/>
    <x v="0"/>
    <x v="4"/>
    <x v="5"/>
    <x v="6"/>
    <n v="46"/>
    <n v="51"/>
    <n v="61"/>
    <n v="54"/>
    <n v="53"/>
    <n v="28"/>
    <n v="57"/>
    <n v="49"/>
    <n v="62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22.2"/>
    <n v="5310.6090000000004"/>
    <n v="4715.0272000000004"/>
    <n v="595.58180000000004"/>
    <n v="22.2727"/>
    <n v="0"/>
    <n v="0"/>
    <n v="22.2727"/>
    <n v="0"/>
    <n v="3.0910000000000002"/>
    <n v="19.18179999999999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s v="20230109"/>
    <x v="1"/>
    <x v="0"/>
    <s v="S02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0"/>
    <n v="0"/>
    <n v="13"/>
    <n v="71230.434999999998"/>
    <n v="54780.336199999998"/>
    <n v="20844.359"/>
    <n v="33935.976799999997"/>
    <n v="25311.834599999998"/>
    <n v="18381"/>
    <n v="2793"/>
    <n v="4137.8346000000001"/>
    <n v="1468"/>
    <n v="107.1375"/>
    <n v="2562.6974"/>
    <n v="0"/>
    <n v="0"/>
    <n v="0"/>
    <n v="0"/>
    <n v="0"/>
    <n v="23"/>
    <n v="23"/>
    <n v="0"/>
    <n v="0"/>
    <n v="0"/>
    <n v="0"/>
    <n v="16.833400000000001"/>
    <n v="60"/>
    <n v="0"/>
    <n v="0"/>
    <n v="0"/>
    <n v="0"/>
  </r>
  <r>
    <x v="7"/>
    <s v="20230109"/>
    <x v="1"/>
    <x v="0"/>
    <s v="S02"/>
    <x v="0"/>
    <x v="0"/>
    <x v="1"/>
    <x v="0"/>
    <x v="6"/>
    <x v="5"/>
    <x v="5"/>
    <x v="2"/>
    <n v="113"/>
    <n v="118"/>
    <n v="142"/>
    <n v="135"/>
    <n v="123"/>
    <n v="88"/>
    <n v="149"/>
    <n v="120"/>
    <n v="154"/>
    <n v="158"/>
    <n v="321"/>
    <n v="4706"/>
    <n v="4106"/>
    <n v="5538"/>
    <n v="5351"/>
    <n v="523"/>
    <n v="246"/>
    <n v="172"/>
    <n v="1123"/>
    <n v="5351"/>
    <n v="82"/>
    <n v="102"/>
    <n v="3555"/>
    <n v="4638"/>
    <n v="0"/>
    <n v="0"/>
    <n v="5550"/>
    <n v="3210"/>
    <n v="5647518.1582000004"/>
    <n v="4873002.6251999997"/>
    <n v="1009806.5895"/>
    <n v="3863196.0337"/>
    <n v="3182042.7267999998"/>
    <n v="2206824"/>
    <n v="785721"/>
    <n v="189497.72899999999"/>
    <n v="58441"/>
    <n v="15332.607900000001"/>
    <n v="115724.12089999999"/>
    <n v="2442"/>
    <n v="2221.6329999999998"/>
    <n v="220.36699999999999"/>
    <n v="5686"/>
    <n v="701"/>
    <n v="5514"/>
    <n v="670"/>
    <n v="52"/>
    <n v="55"/>
    <n v="41"/>
    <n v="14"/>
    <n v="210.072"/>
    <n v="32046"/>
    <n v="1257.25"/>
    <n v="35"/>
    <n v="5322.2218000000003"/>
    <n v="4790.0002000000004"/>
  </r>
  <r>
    <x v="8"/>
    <s v="20230110"/>
    <x v="2"/>
    <x v="0"/>
    <s v="S02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  <n v="0"/>
    <n v="0"/>
    <n v="0"/>
    <n v="0"/>
    <n v="0"/>
    <n v="0"/>
    <n v="16"/>
    <n v="49399.5893"/>
    <n v="43079.784200000002"/>
    <n v="13565.066999999999"/>
    <n v="29514.717100000002"/>
    <n v="20201.272700000001"/>
    <n v="13447"/>
    <n v="3991"/>
    <n v="2763.2727"/>
    <n v="1268"/>
    <n v="92.217200000000005"/>
    <n v="1403.0554999999999"/>
    <n v="0"/>
    <n v="0"/>
    <n v="0"/>
    <n v="0"/>
    <n v="0"/>
    <n v="25"/>
    <n v="25"/>
    <n v="0"/>
    <n v="0"/>
    <n v="0"/>
    <n v="0"/>
    <n v="9.3333999999999993"/>
    <n v="239"/>
    <n v="0"/>
    <n v="0"/>
    <n v="102.2221"/>
    <n v="92"/>
  </r>
  <r>
    <x v="8"/>
    <s v="20230110"/>
    <x v="2"/>
    <x v="0"/>
    <s v="S02"/>
    <x v="0"/>
    <x v="0"/>
    <x v="1"/>
    <x v="0"/>
    <x v="7"/>
    <x v="1"/>
    <x v="0"/>
    <x v="7"/>
    <n v="58"/>
    <n v="58"/>
    <n v="73"/>
    <n v="68"/>
    <n v="63"/>
    <n v="38"/>
    <n v="68"/>
    <n v="62"/>
    <n v="75"/>
    <n v="78"/>
    <n v="236"/>
    <n v="4245"/>
    <n v="3710"/>
    <n v="4926"/>
    <n v="4773"/>
    <n v="447"/>
    <n v="229"/>
    <n v="155"/>
    <n v="982"/>
    <n v="4773"/>
    <n v="82"/>
    <n v="101"/>
    <n v="3130"/>
    <n v="4147"/>
    <n v="0"/>
    <n v="0"/>
    <n v="4928"/>
    <n v="2678"/>
    <n v="5139109.2921000002"/>
    <n v="4391993.3027999997"/>
    <n v="981275.08149999997"/>
    <n v="3410718.2215"/>
    <n v="2813070.5129"/>
    <n v="2004628"/>
    <n v="647652"/>
    <n v="160790.50889999999"/>
    <n v="51327"/>
    <n v="15578.4463"/>
    <n v="93885.0628"/>
    <n v="2208"/>
    <n v="1985.3003000000001"/>
    <n v="222.69970000000001"/>
    <n v="5057"/>
    <n v="639"/>
    <n v="4906"/>
    <n v="616"/>
    <n v="48"/>
    <n v="47"/>
    <n v="36"/>
    <n v="11"/>
    <n v="191.51910000000001"/>
    <n v="17576"/>
    <n v="598.5"/>
    <n v="40"/>
    <n v="4620.0002999999997"/>
    <n v="4158"/>
  </r>
  <r>
    <x v="9"/>
    <s v="20230111"/>
    <x v="6"/>
    <x v="0"/>
    <s v="S02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52"/>
    <n v="0"/>
    <n v="0"/>
    <n v="0"/>
    <n v="0"/>
    <n v="0"/>
    <n v="0"/>
    <n v="0"/>
    <n v="0"/>
    <n v="0"/>
    <n v="0"/>
    <n v="0"/>
    <n v="0"/>
    <n v="0"/>
    <n v="30"/>
    <n v="97513.668000000005"/>
    <n v="83255.7837"/>
    <n v="42467.1656"/>
    <n v="40788.618199999997"/>
    <n v="34436.321100000001"/>
    <n v="19326"/>
    <n v="9230"/>
    <n v="5880.3212000000003"/>
    <n v="3198"/>
    <n v="95.222200000000001"/>
    <n v="2587.0992000000001"/>
    <n v="0"/>
    <n v="0"/>
    <n v="0"/>
    <n v="0"/>
    <n v="0"/>
    <n v="52"/>
    <n v="52"/>
    <n v="0"/>
    <n v="0"/>
    <n v="0"/>
    <n v="0"/>
    <n v="12.583299999999999"/>
    <n v="126"/>
    <n v="0"/>
    <n v="0"/>
    <n v="104.44410000000001"/>
    <n v="94.000299999999996"/>
  </r>
  <r>
    <x v="9"/>
    <s v="20230111"/>
    <x v="6"/>
    <x v="0"/>
    <s v="S02"/>
    <x v="0"/>
    <x v="0"/>
    <x v="1"/>
    <x v="0"/>
    <x v="1"/>
    <x v="0"/>
    <x v="6"/>
    <x v="6"/>
    <n v="86"/>
    <n v="83"/>
    <n v="98"/>
    <n v="92"/>
    <n v="89"/>
    <n v="52"/>
    <n v="92"/>
    <n v="84"/>
    <n v="104"/>
    <n v="109"/>
    <n v="253"/>
    <n v="4068"/>
    <n v="3569"/>
    <n v="4694"/>
    <n v="4578"/>
    <n v="417"/>
    <n v="194"/>
    <n v="137"/>
    <n v="916"/>
    <n v="4578"/>
    <n v="72"/>
    <n v="80"/>
    <n v="2896"/>
    <n v="3746"/>
    <n v="0"/>
    <n v="0"/>
    <n v="4739"/>
    <n v="2626"/>
    <n v="5038941.1977000004"/>
    <n v="4380332.0354000004"/>
    <n v="1073127.4831999999"/>
    <n v="3307204.5575000001"/>
    <n v="2729807.8620000002"/>
    <n v="1912504"/>
    <n v="654853"/>
    <n v="162450.8603"/>
    <n v="47929"/>
    <n v="13384.2323"/>
    <n v="101137.62820000001"/>
    <n v="1930.5"/>
    <n v="1671.0833"/>
    <n v="259.4667"/>
    <n v="4784"/>
    <n v="563"/>
    <n v="4683"/>
    <n v="537"/>
    <n v="29"/>
    <n v="45"/>
    <n v="37"/>
    <n v="8"/>
    <n v="184.39359999999999"/>
    <n v="24837"/>
    <n v="802.91669999999999"/>
    <n v="30"/>
    <n v="4746.6668"/>
    <n v="4271.9997999999996"/>
  </r>
  <r>
    <x v="10"/>
    <s v="20230112"/>
    <x v="3"/>
    <x v="0"/>
    <s v="S02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43"/>
    <n v="0"/>
    <n v="0"/>
    <n v="0"/>
    <n v="0"/>
    <n v="0"/>
    <n v="0"/>
    <n v="0"/>
    <n v="0"/>
    <n v="0"/>
    <n v="0"/>
    <n v="0"/>
    <n v="0"/>
    <n v="0"/>
    <n v="19"/>
    <n v="77787.605500000005"/>
    <n v="65296.676800000001"/>
    <n v="31440.159"/>
    <n v="33856.517800000001"/>
    <n v="27073.953600000001"/>
    <n v="19492"/>
    <n v="3576"/>
    <n v="4005.9533000000001"/>
    <n v="1475"/>
    <n v="94.593999999999994"/>
    <n v="2436.3595999999998"/>
    <n v="0"/>
    <n v="0"/>
    <n v="0"/>
    <n v="0"/>
    <n v="0"/>
    <n v="43"/>
    <n v="43"/>
    <n v="0"/>
    <n v="0"/>
    <n v="0"/>
    <n v="0"/>
    <n v="18.899999999999999"/>
    <n v="61"/>
    <n v="0"/>
    <n v="0"/>
    <n v="93.333299999999994"/>
    <n v="83.999899999999997"/>
  </r>
  <r>
    <x v="10"/>
    <s v="20230112"/>
    <x v="3"/>
    <x v="0"/>
    <s v="S02"/>
    <x v="0"/>
    <x v="0"/>
    <x v="1"/>
    <x v="0"/>
    <x v="3"/>
    <x v="5"/>
    <x v="1"/>
    <x v="5"/>
    <n v="133"/>
    <n v="133"/>
    <n v="158"/>
    <n v="142"/>
    <n v="133"/>
    <n v="83"/>
    <n v="148"/>
    <n v="127"/>
    <n v="157"/>
    <n v="169"/>
    <n v="216"/>
    <n v="3220"/>
    <n v="2815"/>
    <n v="3728"/>
    <n v="3635"/>
    <n v="326"/>
    <n v="130"/>
    <n v="102"/>
    <n v="730"/>
    <n v="3635"/>
    <n v="61"/>
    <n v="70"/>
    <n v="2441"/>
    <n v="3101"/>
    <n v="0"/>
    <n v="0"/>
    <n v="3762"/>
    <n v="2011"/>
    <n v="4836725.7074999996"/>
    <n v="4175266.8190000001"/>
    <n v="1443635.2157999999"/>
    <n v="2731631.6033999999"/>
    <n v="2233183.5355000002"/>
    <n v="1601042"/>
    <n v="501503"/>
    <n v="130638.53720000001"/>
    <n v="39124"/>
    <n v="12205.251200000001"/>
    <n v="79309.285999999993"/>
    <n v="2073"/>
    <n v="1789.1341"/>
    <n v="283.86590000000001"/>
    <n v="3823"/>
    <n v="506"/>
    <n v="3721"/>
    <n v="479"/>
    <n v="39"/>
    <n v="26"/>
    <n v="20"/>
    <n v="6"/>
    <n v="207.63849999999999"/>
    <n v="11157"/>
    <n v="1528.5"/>
    <n v="18"/>
    <n v="4312.2222000000002"/>
    <n v="3880.9996999999998"/>
  </r>
  <r>
    <x v="11"/>
    <s v="20230113"/>
    <x v="4"/>
    <x v="0"/>
    <s v="S02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39"/>
    <n v="0"/>
    <n v="0"/>
    <n v="0"/>
    <n v="0"/>
    <n v="0"/>
    <n v="0"/>
    <n v="0"/>
    <n v="0"/>
    <n v="0"/>
    <n v="0"/>
    <n v="0"/>
    <n v="0"/>
    <n v="0"/>
    <n v="22"/>
    <n v="79993.493900000001"/>
    <n v="66413.804900000003"/>
    <n v="37226.8649"/>
    <n v="29186.939699999999"/>
    <n v="24379.2189"/>
    <n v="15190"/>
    <n v="6425"/>
    <n v="2764.2190999999998"/>
    <n v="1480"/>
    <n v="61.8904"/>
    <n v="1222.3286000000001"/>
    <n v="0"/>
    <n v="0"/>
    <n v="0"/>
    <n v="0"/>
    <n v="0"/>
    <n v="39"/>
    <n v="39"/>
    <n v="0"/>
    <n v="0"/>
    <n v="0"/>
    <n v="0"/>
    <n v="12.933400000000001"/>
    <n v="171"/>
    <n v="0"/>
    <n v="0"/>
    <n v="95.555300000000003"/>
    <n v="85.999799999999993"/>
  </r>
  <r>
    <x v="11"/>
    <s v="20230113"/>
    <x v="4"/>
    <x v="0"/>
    <s v="S02"/>
    <x v="0"/>
    <x v="0"/>
    <x v="1"/>
    <x v="0"/>
    <x v="8"/>
    <x v="6"/>
    <x v="7"/>
    <x v="7"/>
    <n v="90"/>
    <n v="90"/>
    <n v="106"/>
    <n v="97"/>
    <n v="95"/>
    <n v="66"/>
    <n v="111"/>
    <n v="92"/>
    <n v="117"/>
    <n v="122"/>
    <n v="214"/>
    <n v="3492"/>
    <n v="2992"/>
    <n v="4029"/>
    <n v="3899"/>
    <n v="352"/>
    <n v="150"/>
    <n v="97"/>
    <n v="852"/>
    <n v="3899"/>
    <n v="73"/>
    <n v="92"/>
    <n v="2355"/>
    <n v="3315"/>
    <n v="0"/>
    <n v="0"/>
    <n v="4058"/>
    <n v="2037"/>
    <n v="4241898.4776999997"/>
    <n v="3580254.7116999999"/>
    <n v="844401.70259999996"/>
    <n v="2735853.0077"/>
    <n v="2194471.7834000001"/>
    <n v="1580674"/>
    <n v="473881"/>
    <n v="139916.7807"/>
    <n v="40654"/>
    <n v="11496.9275"/>
    <n v="87765.853600000002"/>
    <n v="1995"/>
    <n v="1663.0165999999999"/>
    <n v="331.98340000000002"/>
    <n v="4160"/>
    <n v="551"/>
    <n v="4018"/>
    <n v="524"/>
    <n v="19"/>
    <n v="93"/>
    <n v="57"/>
    <n v="36"/>
    <n v="166.81559999999999"/>
    <n v="84759"/>
    <n v="1404.1627000000001"/>
    <n v="22"/>
    <n v="4366.6666999999998"/>
    <n v="3930.0003000000002"/>
  </r>
  <r>
    <x v="12"/>
    <s v="20230114"/>
    <x v="5"/>
    <x v="0"/>
    <s v="S02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40"/>
    <n v="0"/>
    <n v="0"/>
    <n v="0"/>
    <n v="0"/>
    <n v="0"/>
    <n v="0"/>
    <n v="0"/>
    <n v="0"/>
    <n v="0"/>
    <n v="0"/>
    <n v="0"/>
    <n v="0"/>
    <n v="0"/>
    <n v="22"/>
    <n v="73568.562300000005"/>
    <n v="64569.137499999997"/>
    <n v="34332.413699999997"/>
    <n v="30236.723999999998"/>
    <n v="26425.858100000001"/>
    <n v="14373"/>
    <n v="7060"/>
    <n v="4992.8579"/>
    <n v="1115"/>
    <n v="66.311499999999995"/>
    <n v="3811.5464000000002"/>
    <n v="0"/>
    <n v="0"/>
    <n v="0"/>
    <n v="0"/>
    <n v="0"/>
    <n v="40"/>
    <n v="40"/>
    <n v="0"/>
    <n v="0"/>
    <n v="0"/>
    <n v="0"/>
    <n v="13.666700000000001"/>
    <n v="405"/>
    <n v="0"/>
    <n v="0"/>
    <n v="60.000100000000003"/>
    <n v="53.999899999999997"/>
  </r>
  <r>
    <x v="12"/>
    <s v="20230114"/>
    <x v="5"/>
    <x v="0"/>
    <s v="S02"/>
    <x v="0"/>
    <x v="0"/>
    <x v="1"/>
    <x v="0"/>
    <x v="6"/>
    <x v="4"/>
    <x v="3"/>
    <x v="2"/>
    <n v="93"/>
    <n v="94"/>
    <n v="113"/>
    <n v="111"/>
    <n v="102"/>
    <n v="64"/>
    <n v="113"/>
    <n v="99"/>
    <n v="124"/>
    <n v="129"/>
    <n v="151"/>
    <n v="2417"/>
    <n v="2027"/>
    <n v="2724"/>
    <n v="2653"/>
    <n v="184"/>
    <n v="115"/>
    <n v="68"/>
    <n v="574"/>
    <n v="2653"/>
    <n v="34"/>
    <n v="35"/>
    <n v="1776"/>
    <n v="2295"/>
    <n v="0"/>
    <n v="0"/>
    <n v="2752"/>
    <n v="1440"/>
    <n v="2692664.9594000001"/>
    <n v="2378536.5630999999"/>
    <n v="508514.78350000002"/>
    <n v="1870021.7794000001"/>
    <n v="1512951.0538000001"/>
    <n v="1120526"/>
    <n v="305456"/>
    <n v="86969.050799999997"/>
    <n v="27839"/>
    <n v="7140.7795999999998"/>
    <n v="51989.2716"/>
    <n v="1194.5"/>
    <n v="1062.9495999999999"/>
    <n v="131.5504"/>
    <n v="2790"/>
    <n v="322"/>
    <n v="2711"/>
    <n v="306"/>
    <n v="19"/>
    <n v="33"/>
    <n v="19"/>
    <n v="14"/>
    <n v="143.0633"/>
    <n v="40501"/>
    <n v="1321"/>
    <n v="16"/>
    <n v="2718.8890999999999"/>
    <n v="2447.0001999999999"/>
  </r>
  <r>
    <x v="13"/>
    <s v="20230115"/>
    <x v="0"/>
    <x v="0"/>
    <s v="S02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s v="20230115"/>
    <x v="0"/>
    <x v="0"/>
    <s v="S02"/>
    <x v="0"/>
    <x v="0"/>
    <x v="1"/>
    <x v="0"/>
    <x v="9"/>
    <x v="4"/>
    <x v="0"/>
    <x v="8"/>
    <n v="44"/>
    <n v="46"/>
    <n v="56"/>
    <n v="50"/>
    <n v="48"/>
    <n v="30"/>
    <n v="52"/>
    <n v="45"/>
    <n v="54"/>
    <n v="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74.9454999999998"/>
    <n v="1713.3635999999999"/>
    <n v="1552.5"/>
    <n v="160.86359999999999"/>
    <n v="9.5456000000000003"/>
    <n v="0"/>
    <n v="0"/>
    <n v="9.5456000000000003"/>
    <n v="0"/>
    <n v="2.4546000000000001"/>
    <n v="7.090900000000000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s v="20230116"/>
    <x v="1"/>
    <x v="0"/>
    <s v="S03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26"/>
    <n v="22"/>
    <n v="28"/>
    <n v="27"/>
    <n v="1"/>
    <n v="1"/>
    <n v="1"/>
    <n v="5"/>
    <n v="27"/>
    <n v="0"/>
    <n v="0"/>
    <n v="0"/>
    <n v="0"/>
    <n v="0"/>
    <n v="0"/>
    <n v="27"/>
    <n v="22"/>
    <n v="162801"/>
    <n v="137684"/>
    <n v="108849.75"/>
    <n v="28834.25"/>
    <n v="22018"/>
    <n v="16012"/>
    <n v="4171"/>
    <n v="1835"/>
    <n v="740"/>
    <n v="29"/>
    <n v="1066"/>
    <n v="324"/>
    <n v="300.75"/>
    <n v="23.25"/>
    <n v="0"/>
    <n v="0"/>
    <n v="28"/>
    <n v="28"/>
    <n v="0"/>
    <n v="0"/>
    <n v="0"/>
    <n v="0"/>
    <n v="7"/>
    <n v="15"/>
    <n v="0"/>
    <n v="0"/>
    <n v="236.66669999999999"/>
    <n v="213.0001"/>
  </r>
  <r>
    <x v="14"/>
    <s v="20230116"/>
    <x v="1"/>
    <x v="0"/>
    <s v="S03"/>
    <x v="0"/>
    <x v="0"/>
    <x v="1"/>
    <x v="0"/>
    <x v="3"/>
    <x v="0"/>
    <x v="4"/>
    <x v="9"/>
    <n v="114"/>
    <n v="109"/>
    <n v="138"/>
    <n v="135"/>
    <n v="123"/>
    <n v="83"/>
    <n v="131"/>
    <n v="122"/>
    <n v="147"/>
    <n v="152"/>
    <n v="270"/>
    <n v="4515"/>
    <n v="3891"/>
    <n v="5274"/>
    <n v="5075"/>
    <n v="471"/>
    <n v="211"/>
    <n v="151"/>
    <n v="1095"/>
    <n v="5075"/>
    <n v="83"/>
    <n v="94"/>
    <n v="3472"/>
    <n v="4397"/>
    <n v="0"/>
    <n v="0"/>
    <n v="5256"/>
    <n v="2843"/>
    <n v="5604318.6393999998"/>
    <n v="4905300.5884999996"/>
    <n v="1227212.7487000001"/>
    <n v="3678087.8393000001"/>
    <n v="2991382.1006"/>
    <n v="2151021"/>
    <n v="666671"/>
    <n v="173690.10029999999"/>
    <n v="55057"/>
    <n v="16006.909600000001"/>
    <n v="102626.19100000001"/>
    <n v="2277"/>
    <n v="2020.9835"/>
    <n v="256.01650000000001"/>
    <n v="5383"/>
    <n v="674"/>
    <n v="5257"/>
    <n v="646"/>
    <n v="42"/>
    <n v="39"/>
    <n v="30"/>
    <n v="9"/>
    <n v="228.5548"/>
    <n v="13241"/>
    <n v="211.16669999999999"/>
    <n v="36"/>
    <n v="5340.0003999999999"/>
    <n v="4806.0001000000002"/>
  </r>
  <r>
    <x v="15"/>
    <s v="20230117"/>
    <x v="2"/>
    <x v="0"/>
    <s v="S03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3"/>
    <n v="84"/>
    <n v="77"/>
    <n v="102"/>
    <n v="101"/>
    <n v="14"/>
    <n v="11"/>
    <n v="5"/>
    <n v="21"/>
    <n v="101"/>
    <n v="0"/>
    <n v="0"/>
    <n v="0"/>
    <n v="0"/>
    <n v="0"/>
    <n v="0"/>
    <n v="101"/>
    <n v="52"/>
    <n v="221054.5"/>
    <n v="185012.53"/>
    <n v="115001.5"/>
    <n v="70011.03"/>
    <n v="63690.607499999998"/>
    <n v="43065"/>
    <n v="11821"/>
    <n v="8804.6075000000001"/>
    <n v="6964"/>
    <n v="104"/>
    <n v="1736.6075000000001"/>
    <n v="298"/>
    <n v="269.3999"/>
    <n v="28.600100000000001"/>
    <n v="0"/>
    <n v="0"/>
    <n v="101"/>
    <n v="101"/>
    <n v="0"/>
    <n v="0"/>
    <n v="0"/>
    <n v="0"/>
    <n v="28.859200000000001"/>
    <n v="1288"/>
    <n v="0"/>
    <n v="1"/>
    <n v="203.33340000000001"/>
    <n v="182.9999"/>
  </r>
  <r>
    <x v="15"/>
    <s v="20230117"/>
    <x v="2"/>
    <x v="0"/>
    <s v="S03"/>
    <x v="0"/>
    <x v="0"/>
    <x v="1"/>
    <x v="0"/>
    <x v="7"/>
    <x v="4"/>
    <x v="0"/>
    <x v="10"/>
    <n v="47"/>
    <n v="47"/>
    <n v="58"/>
    <n v="54"/>
    <n v="50"/>
    <n v="36"/>
    <n v="56"/>
    <n v="49"/>
    <n v="63"/>
    <n v="63"/>
    <n v="202"/>
    <n v="3937"/>
    <n v="3421"/>
    <n v="4563"/>
    <n v="4405"/>
    <n v="409"/>
    <n v="179"/>
    <n v="102"/>
    <n v="925"/>
    <n v="4405"/>
    <n v="68"/>
    <n v="78"/>
    <n v="2827"/>
    <n v="3719"/>
    <n v="0"/>
    <n v="0"/>
    <n v="4548"/>
    <n v="2614"/>
    <n v="5272392.5275999997"/>
    <n v="4535376.2171999998"/>
    <n v="1205210.2065000001"/>
    <n v="3330166.0137"/>
    <n v="2734102.8404999999"/>
    <n v="1942632"/>
    <n v="636830"/>
    <n v="154640.8382"/>
    <n v="47227"/>
    <n v="12802.5725"/>
    <n v="94611.265199999994"/>
    <n v="2034"/>
    <n v="1831.4002"/>
    <n v="202.59979999999999"/>
    <n v="4684"/>
    <n v="588"/>
    <n v="4548"/>
    <n v="561"/>
    <n v="44"/>
    <n v="47"/>
    <n v="44"/>
    <n v="3"/>
    <n v="182.41890000000001"/>
    <n v="24601"/>
    <n v="281"/>
    <n v="25"/>
    <n v="4636.6665000000003"/>
    <n v="4173.0001000000002"/>
  </r>
  <r>
    <x v="16"/>
    <s v="20230118"/>
    <x v="6"/>
    <x v="0"/>
    <s v="S03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6"/>
    <n v="68"/>
    <n v="61"/>
    <n v="81"/>
    <n v="81"/>
    <n v="7"/>
    <n v="4"/>
    <n v="4"/>
    <n v="14"/>
    <n v="81"/>
    <n v="0"/>
    <n v="0"/>
    <n v="0"/>
    <n v="0"/>
    <n v="0"/>
    <n v="0"/>
    <n v="81"/>
    <n v="48"/>
    <n v="314138"/>
    <n v="272987"/>
    <n v="210650"/>
    <n v="62337"/>
    <n v="49666"/>
    <n v="35864"/>
    <n v="8335"/>
    <n v="5467"/>
    <n v="4030"/>
    <n v="126"/>
    <n v="1311"/>
    <n v="307"/>
    <n v="271.38350000000003"/>
    <n v="35.616500000000002"/>
    <n v="0"/>
    <n v="0"/>
    <n v="85"/>
    <n v="85"/>
    <n v="0"/>
    <n v="0"/>
    <n v="0"/>
    <n v="0"/>
    <n v="49.041600000000003"/>
    <n v="133"/>
    <n v="0"/>
    <n v="1"/>
    <n v="208.88910000000001"/>
    <n v="187.99969999999999"/>
  </r>
  <r>
    <x v="16"/>
    <s v="20230118"/>
    <x v="6"/>
    <x v="0"/>
    <s v="S03"/>
    <x v="0"/>
    <x v="0"/>
    <x v="1"/>
    <x v="0"/>
    <x v="3"/>
    <x v="6"/>
    <x v="5"/>
    <x v="10"/>
    <n v="97"/>
    <n v="90"/>
    <n v="110"/>
    <n v="105"/>
    <n v="90"/>
    <n v="56"/>
    <n v="118"/>
    <n v="88"/>
    <n v="122"/>
    <n v="124"/>
    <n v="245"/>
    <n v="4106"/>
    <n v="3580"/>
    <n v="4787"/>
    <n v="4597"/>
    <n v="419"/>
    <n v="208"/>
    <n v="134"/>
    <n v="945"/>
    <n v="4597"/>
    <n v="65"/>
    <n v="70"/>
    <n v="3209"/>
    <n v="4212"/>
    <n v="0"/>
    <n v="0"/>
    <n v="4770"/>
    <n v="2546"/>
    <n v="5026135.6063000001"/>
    <n v="4291290.0025000004"/>
    <n v="989984.59660000005"/>
    <n v="3301305.4070000001"/>
    <n v="2702826.4959999998"/>
    <n v="1957073"/>
    <n v="586000"/>
    <n v="159753.49119999999"/>
    <n v="51003"/>
    <n v="13512.7546"/>
    <n v="95237.736699999994"/>
    <n v="1997"/>
    <n v="1790.3327999999999"/>
    <n v="206.66720000000001"/>
    <n v="4890"/>
    <n v="617"/>
    <n v="4775"/>
    <n v="594"/>
    <n v="35"/>
    <n v="34"/>
    <n v="30"/>
    <n v="4"/>
    <n v="153.7688"/>
    <n v="20893"/>
    <n v="926.66669999999999"/>
    <n v="31"/>
    <n v="4759.9997999999996"/>
    <n v="4284.0002999999997"/>
  </r>
  <r>
    <x v="17"/>
    <s v="20230119"/>
    <x v="3"/>
    <x v="0"/>
    <s v="S03"/>
    <x v="0"/>
    <x v="0"/>
    <x v="0"/>
    <x v="0"/>
    <x v="0"/>
    <x v="0"/>
    <x v="0"/>
    <x v="0"/>
    <n v="2"/>
    <n v="2"/>
    <n v="2"/>
    <n v="2"/>
    <n v="2"/>
    <n v="1"/>
    <n v="2"/>
    <n v="2"/>
    <n v="2"/>
    <n v="2"/>
    <n v="17"/>
    <n v="155"/>
    <n v="143"/>
    <n v="184"/>
    <n v="184"/>
    <n v="12"/>
    <n v="8"/>
    <n v="5"/>
    <n v="24"/>
    <n v="184"/>
    <n v="0"/>
    <n v="0"/>
    <n v="0"/>
    <n v="0"/>
    <n v="0"/>
    <n v="0"/>
    <n v="184"/>
    <n v="109"/>
    <n v="340072"/>
    <n v="282297"/>
    <n v="165432"/>
    <n v="116865"/>
    <n v="106027"/>
    <n v="74481"/>
    <n v="20081"/>
    <n v="11465"/>
    <n v="9938"/>
    <n v="167"/>
    <n v="1360"/>
    <n v="276"/>
    <n v="263.51659999999998"/>
    <n v="12.4834"/>
    <n v="0"/>
    <n v="0"/>
    <n v="197"/>
    <n v="197"/>
    <n v="0"/>
    <n v="0"/>
    <n v="0"/>
    <n v="0"/>
    <n v="52.199100000000001"/>
    <n v="365"/>
    <n v="0"/>
    <n v="0"/>
    <n v="191.1114"/>
    <n v="172"/>
  </r>
  <r>
    <x v="17"/>
    <s v="20230119"/>
    <x v="3"/>
    <x v="0"/>
    <s v="S03"/>
    <x v="0"/>
    <x v="0"/>
    <x v="1"/>
    <x v="0"/>
    <x v="4"/>
    <x v="3"/>
    <x v="1"/>
    <x v="5"/>
    <n v="128"/>
    <n v="123"/>
    <n v="150"/>
    <n v="149"/>
    <n v="130"/>
    <n v="86"/>
    <n v="138"/>
    <n v="128"/>
    <n v="153"/>
    <n v="160"/>
    <n v="234"/>
    <n v="3848"/>
    <n v="3336"/>
    <n v="4529"/>
    <n v="4339"/>
    <n v="432"/>
    <n v="204"/>
    <n v="127"/>
    <n v="944"/>
    <n v="4339"/>
    <n v="67"/>
    <n v="80"/>
    <n v="2776"/>
    <n v="3761"/>
    <n v="0"/>
    <n v="0"/>
    <n v="4514"/>
    <n v="2436"/>
    <n v="4744223.5635000002"/>
    <n v="4115641.2008000002"/>
    <n v="1045164.8451"/>
    <n v="3070476.3539"/>
    <n v="2569790.4542"/>
    <n v="1862613"/>
    <n v="580263"/>
    <n v="126914.45480000001"/>
    <n v="45684"/>
    <n v="11946.364"/>
    <n v="69284.090800000005"/>
    <n v="1839.5"/>
    <n v="1640.5505000000001"/>
    <n v="198.9495"/>
    <n v="4661"/>
    <n v="656"/>
    <n v="4515"/>
    <n v="627"/>
    <n v="43"/>
    <n v="45"/>
    <n v="22"/>
    <n v="23"/>
    <n v="220.84790000000001"/>
    <n v="58871"/>
    <n v="2453.6999999999998"/>
    <n v="22"/>
    <n v="4324.4444999999996"/>
    <n v="3891.9996999999998"/>
  </r>
  <r>
    <x v="18"/>
    <s v="20230120"/>
    <x v="4"/>
    <x v="0"/>
    <s v="S03"/>
    <x v="0"/>
    <x v="0"/>
    <x v="0"/>
    <x v="0"/>
    <x v="0"/>
    <x v="0"/>
    <x v="0"/>
    <x v="0"/>
    <n v="3"/>
    <n v="3"/>
    <n v="3"/>
    <n v="3"/>
    <n v="3"/>
    <n v="2"/>
    <n v="3"/>
    <n v="3"/>
    <n v="3"/>
    <n v="3"/>
    <n v="33"/>
    <n v="94"/>
    <n v="89"/>
    <n v="139"/>
    <n v="139"/>
    <n v="12"/>
    <n v="8"/>
    <n v="4"/>
    <n v="17"/>
    <n v="139"/>
    <n v="0"/>
    <n v="0"/>
    <n v="0"/>
    <n v="0"/>
    <n v="0"/>
    <n v="0"/>
    <n v="139"/>
    <n v="82"/>
    <n v="321976"/>
    <n v="282343"/>
    <n v="196968"/>
    <n v="85375"/>
    <n v="74554.5"/>
    <n v="53618"/>
    <n v="13368"/>
    <n v="7568.5"/>
    <n v="5641"/>
    <n v="176"/>
    <n v="1751.5"/>
    <n v="236.5"/>
    <n v="220.13339999999999"/>
    <n v="16.366599999999998"/>
    <n v="0"/>
    <n v="0"/>
    <n v="139"/>
    <n v="139"/>
    <n v="0"/>
    <n v="0"/>
    <n v="0"/>
    <n v="0"/>
    <n v="6.5826000000000002"/>
    <n v="84"/>
    <n v="0"/>
    <n v="0"/>
    <n v="191.11099999999999"/>
    <n v="172"/>
  </r>
  <r>
    <x v="18"/>
    <s v="20230120"/>
    <x v="4"/>
    <x v="0"/>
    <s v="S03"/>
    <x v="0"/>
    <x v="0"/>
    <x v="1"/>
    <x v="0"/>
    <x v="1"/>
    <x v="6"/>
    <x v="7"/>
    <x v="1"/>
    <n v="110"/>
    <n v="106"/>
    <n v="122"/>
    <n v="119"/>
    <n v="109"/>
    <n v="75"/>
    <n v="125"/>
    <n v="105"/>
    <n v="131"/>
    <n v="135"/>
    <n v="225"/>
    <n v="3534"/>
    <n v="3065"/>
    <n v="4095"/>
    <n v="3904"/>
    <n v="326"/>
    <n v="166"/>
    <n v="124"/>
    <n v="795"/>
    <n v="3904"/>
    <n v="89"/>
    <n v="97"/>
    <n v="2781"/>
    <n v="3588"/>
    <n v="0"/>
    <n v="0"/>
    <n v="4085"/>
    <n v="2183"/>
    <n v="4745735.0645000003"/>
    <n v="4103309.6074999999"/>
    <n v="1225236.1343"/>
    <n v="2878073.4734999998"/>
    <n v="2344834.6619000002"/>
    <n v="1707375"/>
    <n v="502054"/>
    <n v="135405.66329999999"/>
    <n v="43071"/>
    <n v="11851.000099999999"/>
    <n v="80483.663499999995"/>
    <n v="1848.5"/>
    <n v="1645.3666000000001"/>
    <n v="203.13339999999999"/>
    <n v="4151"/>
    <n v="570"/>
    <n v="4088"/>
    <n v="559"/>
    <n v="19"/>
    <n v="22"/>
    <n v="18"/>
    <n v="4"/>
    <n v="196.328"/>
    <n v="13691"/>
    <n v="292"/>
    <n v="36"/>
    <n v="4378.8885"/>
    <n v="3940.9996999999998"/>
  </r>
  <r>
    <x v="19"/>
    <s v="20230121"/>
    <x v="5"/>
    <x v="0"/>
    <s v="S03"/>
    <x v="0"/>
    <x v="0"/>
    <x v="0"/>
    <x v="0"/>
    <x v="10"/>
    <x v="0"/>
    <x v="8"/>
    <x v="11"/>
    <n v="3"/>
    <n v="5"/>
    <n v="8"/>
    <n v="7"/>
    <n v="3"/>
    <n v="1"/>
    <n v="9"/>
    <n v="3"/>
    <n v="8"/>
    <n v="9"/>
    <n v="16"/>
    <n v="50"/>
    <n v="42"/>
    <n v="68"/>
    <n v="68"/>
    <n v="2"/>
    <n v="1"/>
    <n v="3"/>
    <n v="10"/>
    <n v="68"/>
    <n v="0"/>
    <n v="0"/>
    <n v="0"/>
    <n v="0"/>
    <n v="0"/>
    <n v="0"/>
    <n v="68"/>
    <n v="41"/>
    <n v="258000"/>
    <n v="233136"/>
    <n v="180089"/>
    <n v="53047"/>
    <n v="43757.222399999999"/>
    <n v="31251"/>
    <n v="6796"/>
    <n v="5710.2223999999997"/>
    <n v="4245"/>
    <n v="851"/>
    <n v="614.22239999999999"/>
    <n v="158.5"/>
    <n v="100.83329999999999"/>
    <n v="57.666699999999999"/>
    <n v="0"/>
    <n v="0"/>
    <n v="76"/>
    <n v="76"/>
    <n v="0"/>
    <n v="0"/>
    <n v="0"/>
    <n v="0"/>
    <n v="58.933399999999999"/>
    <n v="152"/>
    <n v="0"/>
    <n v="0"/>
    <n v="120.00020000000001"/>
    <n v="107.9997"/>
  </r>
  <r>
    <x v="19"/>
    <s v="20230121"/>
    <x v="5"/>
    <x v="0"/>
    <s v="S03"/>
    <x v="0"/>
    <x v="0"/>
    <x v="1"/>
    <x v="0"/>
    <x v="6"/>
    <x v="4"/>
    <x v="4"/>
    <x v="12"/>
    <n v="77"/>
    <n v="79"/>
    <n v="93"/>
    <n v="87"/>
    <n v="75"/>
    <n v="45"/>
    <n v="96"/>
    <n v="73"/>
    <n v="104"/>
    <n v="110"/>
    <n v="127"/>
    <n v="2397"/>
    <n v="2039"/>
    <n v="2711"/>
    <n v="2611"/>
    <n v="174"/>
    <n v="111"/>
    <n v="68"/>
    <n v="532"/>
    <n v="2611"/>
    <n v="35"/>
    <n v="40"/>
    <n v="1771"/>
    <n v="2315"/>
    <n v="0"/>
    <n v="0"/>
    <n v="2698"/>
    <n v="1351"/>
    <n v="3049625.4489000002"/>
    <n v="2717637.4474999998"/>
    <n v="949675.72699999996"/>
    <n v="1767961.7198999999"/>
    <n v="1475850.7779999999"/>
    <n v="1102569"/>
    <n v="286916"/>
    <n v="86365.777300000002"/>
    <n v="29093"/>
    <n v="7995.9997999999996"/>
    <n v="49276.777399999999"/>
    <n v="1067.5"/>
    <n v="882.63300000000004"/>
    <n v="184.86699999999999"/>
    <n v="2778"/>
    <n v="353"/>
    <n v="2702"/>
    <n v="331"/>
    <n v="32"/>
    <n v="16"/>
    <n v="14"/>
    <n v="2"/>
    <n v="172.5626"/>
    <n v="13668"/>
    <n v="827"/>
    <n v="15"/>
    <n v="2728.8888999999999"/>
    <n v="2456.0001000000002"/>
  </r>
  <r>
    <x v="20"/>
    <s v="20230122"/>
    <x v="0"/>
    <x v="0"/>
    <s v="S03"/>
    <x v="0"/>
    <x v="0"/>
    <x v="0"/>
    <x v="0"/>
    <x v="0"/>
    <x v="0"/>
    <x v="0"/>
    <x v="0"/>
    <n v="3"/>
    <n v="3"/>
    <n v="3"/>
    <n v="3"/>
    <n v="3"/>
    <n v="3"/>
    <n v="3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s v="20230122"/>
    <x v="0"/>
    <x v="0"/>
    <s v="S03"/>
    <x v="0"/>
    <x v="0"/>
    <x v="1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1.818200000000004"/>
    <n v="57.454500000000003"/>
    <n v="16.181799999999999"/>
    <n v="41.2727"/>
    <n v="30.818200000000001"/>
    <n v="0"/>
    <n v="0"/>
    <n v="30.818200000000001"/>
    <n v="0"/>
    <n v="0.81820000000000004"/>
    <n v="3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s v="20230123"/>
    <x v="1"/>
    <x v="0"/>
    <s v="S04"/>
    <x v="0"/>
    <x v="0"/>
    <x v="0"/>
    <x v="0"/>
    <x v="0"/>
    <x v="0"/>
    <x v="0"/>
    <x v="13"/>
    <n v="1"/>
    <n v="2"/>
    <n v="2"/>
    <n v="2"/>
    <n v="2"/>
    <n v="1"/>
    <n v="1"/>
    <n v="2"/>
    <n v="2"/>
    <n v="2"/>
    <n v="39"/>
    <n v="103"/>
    <n v="102"/>
    <n v="153"/>
    <n v="153"/>
    <n v="11"/>
    <n v="6"/>
    <n v="4"/>
    <n v="12"/>
    <n v="153"/>
    <n v="0"/>
    <n v="0"/>
    <n v="0"/>
    <n v="0"/>
    <n v="0"/>
    <n v="0"/>
    <n v="153"/>
    <n v="89"/>
    <n v="435400"/>
    <n v="360574"/>
    <n v="265746"/>
    <n v="94828"/>
    <n v="82862"/>
    <n v="58772"/>
    <n v="13470"/>
    <n v="10620"/>
    <n v="6405"/>
    <n v="236"/>
    <n v="3979"/>
    <n v="349"/>
    <n v="294.83339999999998"/>
    <n v="54.166600000000003"/>
    <n v="0"/>
    <n v="0"/>
    <n v="163"/>
    <n v="163"/>
    <n v="0"/>
    <n v="0"/>
    <n v="0"/>
    <n v="0"/>
    <n v="54.146000000000001"/>
    <n v="278"/>
    <n v="0"/>
    <n v="0"/>
    <n v="472.22210000000001"/>
    <n v="425"/>
  </r>
  <r>
    <x v="21"/>
    <s v="20230123"/>
    <x v="1"/>
    <x v="0"/>
    <s v="S04"/>
    <x v="0"/>
    <x v="0"/>
    <x v="1"/>
    <x v="0"/>
    <x v="0"/>
    <x v="0"/>
    <x v="0"/>
    <x v="0"/>
    <n v="0"/>
    <n v="0"/>
    <n v="0"/>
    <n v="0"/>
    <n v="0"/>
    <n v="0"/>
    <n v="0"/>
    <n v="0"/>
    <n v="0"/>
    <n v="0"/>
    <n v="298"/>
    <n v="4082"/>
    <n v="3544"/>
    <n v="4810"/>
    <n v="4629"/>
    <n v="427"/>
    <n v="175"/>
    <n v="108"/>
    <n v="965"/>
    <n v="4629"/>
    <n v="111"/>
    <n v="126"/>
    <n v="3185"/>
    <n v="4218"/>
    <n v="0"/>
    <n v="0"/>
    <n v="4806"/>
    <n v="2561"/>
    <n v="5343339.5417999998"/>
    <n v="4732023.5785999997"/>
    <n v="1510745.4538"/>
    <n v="3221278.1244000001"/>
    <n v="2660564.1730999998"/>
    <n v="1940914"/>
    <n v="570357"/>
    <n v="149293.1728"/>
    <n v="50416"/>
    <n v="12883.8089"/>
    <n v="85993.363700000002"/>
    <n v="2317"/>
    <n v="2062.4"/>
    <n v="254.6"/>
    <n v="4940"/>
    <n v="726"/>
    <n v="4814"/>
    <n v="706"/>
    <n v="38"/>
    <n v="60"/>
    <n v="28"/>
    <n v="32"/>
    <n v="197.60390000000001"/>
    <n v="51099"/>
    <n v="3819.1833000000001"/>
    <n v="19"/>
    <n v="5281.1108999999997"/>
    <n v="4753.0003999999999"/>
  </r>
  <r>
    <x v="22"/>
    <s v="20230124"/>
    <x v="2"/>
    <x v="0"/>
    <s v="S04"/>
    <x v="0"/>
    <x v="0"/>
    <x v="0"/>
    <x v="0"/>
    <x v="0"/>
    <x v="0"/>
    <x v="0"/>
    <x v="14"/>
    <n v="1"/>
    <n v="2"/>
    <n v="2"/>
    <n v="2"/>
    <n v="1"/>
    <n v="0"/>
    <n v="3"/>
    <n v="1"/>
    <n v="3"/>
    <n v="3"/>
    <n v="75"/>
    <n v="157"/>
    <n v="148"/>
    <n v="244"/>
    <n v="243"/>
    <n v="11"/>
    <n v="4"/>
    <n v="5"/>
    <n v="20"/>
    <n v="243"/>
    <n v="0"/>
    <n v="0"/>
    <n v="0"/>
    <n v="0"/>
    <n v="0"/>
    <n v="0"/>
    <n v="243"/>
    <n v="141"/>
    <n v="492780"/>
    <n v="434242"/>
    <n v="269345"/>
    <n v="164897"/>
    <n v="145107"/>
    <n v="107561"/>
    <n v="22430"/>
    <n v="15116"/>
    <n v="12697"/>
    <n v="219"/>
    <n v="2200"/>
    <n v="313"/>
    <n v="268.16669999999999"/>
    <n v="44.833300000000001"/>
    <n v="0"/>
    <n v="0"/>
    <n v="264"/>
    <n v="264"/>
    <n v="0"/>
    <n v="0"/>
    <n v="0"/>
    <n v="0"/>
    <n v="52.1496"/>
    <n v="486"/>
    <n v="0"/>
    <n v="0"/>
    <n v="408.88889999999998"/>
    <n v="367.99970000000002"/>
  </r>
  <r>
    <x v="22"/>
    <s v="20230124"/>
    <x v="2"/>
    <x v="0"/>
    <s v="S04"/>
    <x v="0"/>
    <x v="0"/>
    <x v="1"/>
    <x v="0"/>
    <x v="4"/>
    <x v="1"/>
    <x v="1"/>
    <x v="7"/>
    <n v="33"/>
    <n v="40"/>
    <n v="48"/>
    <n v="47"/>
    <n v="39"/>
    <n v="24"/>
    <n v="51"/>
    <n v="38"/>
    <n v="54"/>
    <n v="57"/>
    <n v="250"/>
    <n v="3900"/>
    <n v="3398"/>
    <n v="4554"/>
    <n v="4415"/>
    <n v="401"/>
    <n v="182"/>
    <n v="117"/>
    <n v="903"/>
    <n v="4415"/>
    <n v="79"/>
    <n v="92"/>
    <n v="3067"/>
    <n v="3992"/>
    <n v="0"/>
    <n v="0"/>
    <n v="4551"/>
    <n v="2442"/>
    <n v="4597828.4198000003"/>
    <n v="4065673.9663999998"/>
    <n v="1128129.6187"/>
    <n v="2937544.3476"/>
    <n v="2500149.6368999998"/>
    <n v="1855961"/>
    <n v="517776"/>
    <n v="126412.6364"/>
    <n v="48349"/>
    <n v="12208.0455"/>
    <n v="65855.590899999996"/>
    <n v="1984"/>
    <n v="1743.0504000000001"/>
    <n v="240.9496"/>
    <n v="4647"/>
    <n v="651"/>
    <n v="4548"/>
    <n v="632"/>
    <n v="34"/>
    <n v="26"/>
    <n v="18"/>
    <n v="8"/>
    <n v="216.24420000000001"/>
    <n v="16290"/>
    <n v="2084"/>
    <n v="26"/>
    <n v="4582.2218999999996"/>
    <n v="4123.9998999999998"/>
  </r>
  <r>
    <x v="23"/>
    <s v="20230125"/>
    <x v="6"/>
    <x v="0"/>
    <s v="S04"/>
    <x v="0"/>
    <x v="0"/>
    <x v="0"/>
    <x v="0"/>
    <x v="0"/>
    <x v="0"/>
    <x v="8"/>
    <x v="14"/>
    <n v="2"/>
    <n v="4"/>
    <n v="4"/>
    <n v="3"/>
    <n v="3"/>
    <n v="0"/>
    <n v="3"/>
    <n v="3"/>
    <n v="5"/>
    <n v="5"/>
    <n v="64"/>
    <n v="119"/>
    <n v="111"/>
    <n v="201"/>
    <n v="201"/>
    <n v="18"/>
    <n v="15"/>
    <n v="9"/>
    <n v="26"/>
    <n v="201"/>
    <n v="0"/>
    <n v="0"/>
    <n v="0"/>
    <n v="0"/>
    <n v="0"/>
    <n v="0"/>
    <n v="201"/>
    <n v="126"/>
    <n v="616855"/>
    <n v="546012"/>
    <n v="417301"/>
    <n v="128711"/>
    <n v="114619"/>
    <n v="80593"/>
    <n v="19500"/>
    <n v="14526"/>
    <n v="10672"/>
    <n v="382"/>
    <n v="3472"/>
    <n v="313"/>
    <n v="195.75"/>
    <n v="117.25"/>
    <n v="0"/>
    <n v="0"/>
    <n v="211"/>
    <n v="211"/>
    <n v="0"/>
    <n v="0"/>
    <n v="0"/>
    <n v="0"/>
    <n v="53.664700000000003"/>
    <n v="265"/>
    <n v="0"/>
    <n v="1"/>
    <n v="418.88889999999998"/>
    <n v="377"/>
  </r>
  <r>
    <x v="23"/>
    <s v="20230125"/>
    <x v="6"/>
    <x v="0"/>
    <s v="S04"/>
    <x v="0"/>
    <x v="0"/>
    <x v="1"/>
    <x v="0"/>
    <x v="8"/>
    <x v="6"/>
    <x v="1"/>
    <x v="1"/>
    <n v="87"/>
    <n v="96"/>
    <n v="99"/>
    <n v="95"/>
    <n v="94"/>
    <n v="64"/>
    <n v="103"/>
    <n v="89"/>
    <n v="107"/>
    <n v="114"/>
    <n v="270"/>
    <n v="4187"/>
    <n v="3667"/>
    <n v="4903"/>
    <n v="4748"/>
    <n v="437"/>
    <n v="214"/>
    <n v="126"/>
    <n v="957"/>
    <n v="4748"/>
    <n v="72"/>
    <n v="85"/>
    <n v="3457"/>
    <n v="4544"/>
    <n v="0"/>
    <n v="0"/>
    <n v="4894"/>
    <n v="2568"/>
    <n v="4688359"/>
    <n v="4115089"/>
    <n v="884425"/>
    <n v="3230664"/>
    <n v="2692196"/>
    <n v="1965753"/>
    <n v="585081"/>
    <n v="141362"/>
    <n v="50540"/>
    <n v="12632"/>
    <n v="78190"/>
    <n v="2031"/>
    <n v="1764.7001"/>
    <n v="266.29989999999998"/>
    <n v="5111"/>
    <n v="661"/>
    <n v="4943"/>
    <n v="622"/>
    <n v="61"/>
    <n v="41"/>
    <n v="36"/>
    <n v="5"/>
    <n v="207.69890000000001"/>
    <n v="29974"/>
    <n v="133.16669999999999"/>
    <n v="35"/>
    <n v="4707.7780000000002"/>
    <n v="4237"/>
  </r>
  <r>
    <x v="24"/>
    <s v="20230126"/>
    <x v="3"/>
    <x v="0"/>
    <s v="S04"/>
    <x v="0"/>
    <x v="0"/>
    <x v="0"/>
    <x v="0"/>
    <x v="0"/>
    <x v="1"/>
    <x v="8"/>
    <x v="14"/>
    <n v="10"/>
    <n v="9"/>
    <n v="11"/>
    <n v="12"/>
    <n v="9"/>
    <n v="4"/>
    <n v="12"/>
    <n v="8"/>
    <n v="12"/>
    <n v="14"/>
    <n v="169"/>
    <n v="162"/>
    <n v="156"/>
    <n v="350"/>
    <n v="349"/>
    <n v="18"/>
    <n v="16"/>
    <n v="16"/>
    <n v="24"/>
    <n v="349"/>
    <n v="0"/>
    <n v="0"/>
    <n v="0"/>
    <n v="0"/>
    <n v="0"/>
    <n v="0"/>
    <n v="349"/>
    <n v="251"/>
    <n v="806967"/>
    <n v="709166"/>
    <n v="519704"/>
    <n v="189462"/>
    <n v="171460"/>
    <n v="113318"/>
    <n v="40868"/>
    <n v="17274"/>
    <n v="11118"/>
    <n v="761"/>
    <n v="5395"/>
    <n v="307"/>
    <n v="249.45"/>
    <n v="57.55"/>
    <n v="0"/>
    <n v="0"/>
    <n v="364"/>
    <n v="364"/>
    <n v="0"/>
    <n v="0"/>
    <n v="0"/>
    <n v="0"/>
    <n v="39.256100000000004"/>
    <n v="459"/>
    <n v="0"/>
    <n v="1"/>
    <n v="378.8888"/>
    <n v="340.99979999999999"/>
  </r>
  <r>
    <x v="24"/>
    <s v="20230126"/>
    <x v="3"/>
    <x v="0"/>
    <s v="S04"/>
    <x v="0"/>
    <x v="0"/>
    <x v="1"/>
    <x v="0"/>
    <x v="2"/>
    <x v="3"/>
    <x v="4"/>
    <x v="15"/>
    <n v="110"/>
    <n v="112"/>
    <n v="129"/>
    <n v="127"/>
    <n v="110"/>
    <n v="71"/>
    <n v="135"/>
    <n v="103"/>
    <n v="138"/>
    <n v="149"/>
    <n v="209"/>
    <n v="3523"/>
    <n v="3094"/>
    <n v="4104"/>
    <n v="3921"/>
    <n v="367"/>
    <n v="154"/>
    <n v="86"/>
    <n v="796"/>
    <n v="3921"/>
    <n v="63"/>
    <n v="70"/>
    <n v="2929"/>
    <n v="3698"/>
    <n v="0"/>
    <n v="0"/>
    <n v="4099"/>
    <n v="2212"/>
    <n v="4099028.6658999999"/>
    <n v="3611522.2108"/>
    <n v="911361.77309999999"/>
    <n v="2700160.4371000002"/>
    <n v="2238325.5085999998"/>
    <n v="1637309"/>
    <n v="484997"/>
    <n v="116019.5091"/>
    <n v="41390"/>
    <n v="10660.3454"/>
    <n v="63969.163699999997"/>
    <n v="1912.5"/>
    <n v="1610.0835"/>
    <n v="302.41649999999998"/>
    <n v="4312"/>
    <n v="673"/>
    <n v="4180"/>
    <n v="645"/>
    <n v="43"/>
    <n v="35"/>
    <n v="25"/>
    <n v="10"/>
    <n v="200.96690000000001"/>
    <n v="19446"/>
    <n v="1248.5"/>
    <n v="25"/>
    <n v="4278.8887999999997"/>
    <n v="3850.9998000000001"/>
  </r>
  <r>
    <x v="25"/>
    <s v="20230127"/>
    <x v="4"/>
    <x v="0"/>
    <s v="S04"/>
    <x v="0"/>
    <x v="0"/>
    <x v="0"/>
    <x v="0"/>
    <x v="0"/>
    <x v="0"/>
    <x v="8"/>
    <x v="11"/>
    <n v="5"/>
    <n v="7"/>
    <n v="8"/>
    <n v="8"/>
    <n v="4"/>
    <n v="2"/>
    <n v="10"/>
    <n v="4"/>
    <n v="10"/>
    <n v="10"/>
    <n v="122"/>
    <n v="146"/>
    <n v="138"/>
    <n v="275"/>
    <n v="275"/>
    <n v="7"/>
    <n v="4"/>
    <n v="4"/>
    <n v="15"/>
    <n v="275"/>
    <n v="0"/>
    <n v="0"/>
    <n v="0"/>
    <n v="0"/>
    <n v="0"/>
    <n v="0"/>
    <n v="275"/>
    <n v="206"/>
    <n v="738894"/>
    <n v="654896"/>
    <n v="488457"/>
    <n v="166439"/>
    <n v="152236"/>
    <n v="102005"/>
    <n v="32481"/>
    <n v="17750"/>
    <n v="12453"/>
    <n v="531"/>
    <n v="4766"/>
    <n v="290.5"/>
    <n v="226.36660000000001"/>
    <n v="64.133399999999995"/>
    <n v="0"/>
    <n v="0"/>
    <n v="286"/>
    <n v="286"/>
    <n v="0"/>
    <n v="0"/>
    <n v="0"/>
    <n v="0"/>
    <n v="31.614599999999999"/>
    <n v="325"/>
    <n v="0"/>
    <n v="0"/>
    <n v="382.22250000000003"/>
    <n v="344"/>
  </r>
  <r>
    <x v="25"/>
    <s v="20230127"/>
    <x v="4"/>
    <x v="0"/>
    <s v="S04"/>
    <x v="0"/>
    <x v="0"/>
    <x v="1"/>
    <x v="0"/>
    <x v="3"/>
    <x v="6"/>
    <x v="4"/>
    <x v="7"/>
    <n v="75"/>
    <n v="77"/>
    <n v="93"/>
    <n v="85"/>
    <n v="79"/>
    <n v="45"/>
    <n v="91"/>
    <n v="76"/>
    <n v="98"/>
    <n v="105"/>
    <n v="207"/>
    <n v="3711"/>
    <n v="3194"/>
    <n v="4243"/>
    <n v="4084"/>
    <n v="323"/>
    <n v="168"/>
    <n v="99"/>
    <n v="840"/>
    <n v="4084"/>
    <n v="78"/>
    <n v="86"/>
    <n v="2883"/>
    <n v="3754"/>
    <n v="0"/>
    <n v="0"/>
    <n v="4240"/>
    <n v="2106"/>
    <n v="3978010.7987000002"/>
    <n v="3493158.9777000002"/>
    <n v="678240.86549999996"/>
    <n v="2814918.1135"/>
    <n v="2353527.2741"/>
    <n v="1714289"/>
    <n v="512467"/>
    <n v="126771.2727"/>
    <n v="44803"/>
    <n v="11566.8182"/>
    <n v="70401.454400000002"/>
    <n v="1829.5"/>
    <n v="1464.4004"/>
    <n v="365.09960000000001"/>
    <n v="4472"/>
    <n v="623"/>
    <n v="4351"/>
    <n v="604"/>
    <n v="42"/>
    <n v="32"/>
    <n v="30"/>
    <n v="2"/>
    <n v="233.06870000000001"/>
    <n v="14309"/>
    <n v="1004.6667"/>
    <n v="21"/>
    <n v="4333.3329999999996"/>
    <n v="3900.0001000000002"/>
  </r>
  <r>
    <x v="26"/>
    <s v="20230128"/>
    <x v="5"/>
    <x v="0"/>
    <s v="S04"/>
    <x v="0"/>
    <x v="0"/>
    <x v="0"/>
    <x v="0"/>
    <x v="9"/>
    <x v="0"/>
    <x v="0"/>
    <x v="13"/>
    <n v="3"/>
    <n v="3"/>
    <n v="4"/>
    <n v="5"/>
    <n v="3"/>
    <n v="2"/>
    <n v="6"/>
    <n v="3"/>
    <n v="6"/>
    <n v="6"/>
    <n v="35"/>
    <n v="54"/>
    <n v="48"/>
    <n v="95"/>
    <n v="95"/>
    <n v="6"/>
    <n v="5"/>
    <n v="4"/>
    <n v="12"/>
    <n v="95"/>
    <n v="0"/>
    <n v="0"/>
    <n v="0"/>
    <n v="0"/>
    <n v="0"/>
    <n v="0"/>
    <n v="95"/>
    <n v="58"/>
    <n v="372554"/>
    <n v="331942"/>
    <n v="276341"/>
    <n v="55601"/>
    <n v="49073"/>
    <n v="35507"/>
    <n v="9036"/>
    <n v="4530"/>
    <n v="3627"/>
    <n v="95"/>
    <n v="808"/>
    <n v="135.5"/>
    <n v="112.58329999999999"/>
    <n v="22.916699999999999"/>
    <n v="0"/>
    <n v="0"/>
    <n v="95"/>
    <n v="95"/>
    <n v="0"/>
    <n v="0"/>
    <n v="0"/>
    <n v="0"/>
    <n v="11.9382"/>
    <n v="119"/>
    <n v="0"/>
    <n v="0"/>
    <n v="239.99969999999999"/>
    <n v="215.9999"/>
  </r>
  <r>
    <x v="26"/>
    <s v="20230128"/>
    <x v="5"/>
    <x v="0"/>
    <s v="S04"/>
    <x v="0"/>
    <x v="0"/>
    <x v="1"/>
    <x v="0"/>
    <x v="5"/>
    <x v="4"/>
    <x v="5"/>
    <x v="16"/>
    <n v="79"/>
    <n v="79"/>
    <n v="105"/>
    <n v="93"/>
    <n v="81"/>
    <n v="55"/>
    <n v="96"/>
    <n v="74"/>
    <n v="102"/>
    <n v="113"/>
    <n v="137"/>
    <n v="2072"/>
    <n v="1731"/>
    <n v="2370"/>
    <n v="2267"/>
    <n v="161"/>
    <n v="97"/>
    <n v="66"/>
    <n v="502"/>
    <n v="2267"/>
    <n v="40"/>
    <n v="47"/>
    <n v="1789"/>
    <n v="2182"/>
    <n v="0"/>
    <n v="0"/>
    <n v="2370"/>
    <n v="1190"/>
    <n v="2916647.5617999998"/>
    <n v="2609336.5625999998"/>
    <n v="1103511.7268999999"/>
    <n v="1505824.8356999999"/>
    <n v="1237117.9084000001"/>
    <n v="935648"/>
    <n v="233760"/>
    <n v="67709.909"/>
    <n v="23655"/>
    <n v="6249.7272000000003"/>
    <n v="37805.182000000001"/>
    <n v="1130.5"/>
    <n v="884.71669999999995"/>
    <n v="245.7833"/>
    <n v="2427"/>
    <n v="338"/>
    <n v="2370"/>
    <n v="328"/>
    <n v="20"/>
    <n v="27"/>
    <n v="20"/>
    <n v="7"/>
    <n v="140.39869999999999"/>
    <n v="29734"/>
    <n v="1135.6667"/>
    <n v="13"/>
    <n v="2698.8888999999999"/>
    <n v="2429"/>
  </r>
  <r>
    <x v="27"/>
    <s v="20230129"/>
    <x v="0"/>
    <x v="0"/>
    <s v="S04"/>
    <x v="0"/>
    <x v="0"/>
    <x v="0"/>
    <x v="0"/>
    <x v="0"/>
    <x v="4"/>
    <x v="8"/>
    <x v="14"/>
    <n v="6"/>
    <n v="8"/>
    <n v="11"/>
    <n v="7"/>
    <n v="6"/>
    <n v="4"/>
    <n v="10"/>
    <n v="4"/>
    <n v="1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"/>
    <s v="20230129"/>
    <x v="0"/>
    <x v="0"/>
    <s v="S04"/>
    <x v="0"/>
    <x v="0"/>
    <x v="1"/>
    <x v="0"/>
    <x v="6"/>
    <x v="4"/>
    <x v="7"/>
    <x v="15"/>
    <n v="91"/>
    <n v="92"/>
    <n v="116"/>
    <n v="105"/>
    <n v="93"/>
    <n v="65"/>
    <n v="113"/>
    <n v="88"/>
    <n v="120"/>
    <n v="1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98.7273"/>
    <n v="2067.1819"/>
    <n v="1762.1818000000001"/>
    <n v="305.00009999999997"/>
    <n v="78.090900000000005"/>
    <n v="0"/>
    <n v="0"/>
    <n v="78.090900000000005"/>
    <n v="0"/>
    <n v="1.4545999999999999"/>
    <n v="76.63639999999999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"/>
    <s v="20230130"/>
    <x v="1"/>
    <x v="0"/>
    <s v="S05"/>
    <x v="0"/>
    <x v="0"/>
    <x v="0"/>
    <x v="0"/>
    <x v="0"/>
    <x v="0"/>
    <x v="8"/>
    <x v="17"/>
    <n v="6"/>
    <n v="7"/>
    <n v="10"/>
    <n v="9"/>
    <n v="5"/>
    <n v="6"/>
    <n v="9"/>
    <n v="4"/>
    <n v="8"/>
    <n v="10"/>
    <n v="56"/>
    <n v="178"/>
    <n v="164"/>
    <n v="0"/>
    <n v="253"/>
    <n v="19"/>
    <n v="12"/>
    <n v="5"/>
    <n v="33"/>
    <n v="253"/>
    <n v="0"/>
    <n v="0"/>
    <n v="0"/>
    <n v="0"/>
    <n v="0"/>
    <n v="0"/>
    <n v="253"/>
    <n v="0"/>
    <n v="0"/>
    <n v="0"/>
    <n v="0"/>
    <n v="0"/>
    <n v="0"/>
    <n v="0"/>
    <n v="0"/>
    <n v="0"/>
    <n v="0"/>
    <n v="0"/>
    <n v="0"/>
    <n v="439"/>
    <n v="366.83339999999998"/>
    <n v="72.166600000000003"/>
    <n v="0"/>
    <n v="0"/>
    <n v="263"/>
    <n v="263"/>
    <n v="0"/>
    <n v="0"/>
    <n v="0"/>
    <n v="0"/>
    <n v="23.2485"/>
    <n v="280"/>
    <n v="0"/>
    <n v="0"/>
    <n v="1182.2224000000001"/>
    <n v="1064.0001999999999"/>
  </r>
  <r>
    <x v="28"/>
    <s v="20230130"/>
    <x v="1"/>
    <x v="0"/>
    <s v="S05"/>
    <x v="0"/>
    <x v="0"/>
    <x v="1"/>
    <x v="0"/>
    <x v="8"/>
    <x v="4"/>
    <x v="8"/>
    <x v="12"/>
    <n v="73"/>
    <n v="74"/>
    <n v="91"/>
    <n v="85"/>
    <n v="74"/>
    <n v="43"/>
    <n v="89"/>
    <n v="73"/>
    <n v="93"/>
    <n v="100"/>
    <n v="250"/>
    <n v="4561"/>
    <n v="4018"/>
    <n v="5526"/>
    <n v="5060"/>
    <n v="459"/>
    <n v="213"/>
    <n v="115"/>
    <n v="1002"/>
    <n v="5060"/>
    <n v="81"/>
    <n v="91"/>
    <n v="3677"/>
    <n v="4748"/>
    <n v="0"/>
    <n v="0"/>
    <n v="5269"/>
    <n v="2828"/>
    <n v="5910689.7509000003"/>
    <n v="5163322.5822000001"/>
    <n v="1629084.4606000001"/>
    <n v="3534238.1203999999"/>
    <n v="3003844.7445"/>
    <n v="2211544"/>
    <n v="613136"/>
    <n v="179164.74540000001"/>
    <n v="61441"/>
    <n v="13610.4727"/>
    <n v="104113.2727"/>
    <n v="2282"/>
    <n v="1898.9"/>
    <n v="383.1"/>
    <n v="5499"/>
    <n v="820"/>
    <n v="5374"/>
    <n v="793"/>
    <n v="35"/>
    <n v="43"/>
    <n v="30"/>
    <n v="13"/>
    <n v="247.72839999999999"/>
    <n v="31190"/>
    <n v="1639"/>
    <n v="25"/>
    <n v="5114.4444999999996"/>
    <n v="4603.0002999999997"/>
  </r>
  <r>
    <x v="29"/>
    <s v="20230131"/>
    <x v="2"/>
    <x v="0"/>
    <s v="S05"/>
    <x v="0"/>
    <x v="0"/>
    <x v="0"/>
    <x v="0"/>
    <x v="0"/>
    <x v="0"/>
    <x v="3"/>
    <x v="0"/>
    <n v="2"/>
    <n v="3"/>
    <n v="4"/>
    <n v="4"/>
    <n v="2"/>
    <n v="1"/>
    <n v="4"/>
    <n v="2"/>
    <n v="4"/>
    <n v="4"/>
    <n v="50"/>
    <n v="426"/>
    <n v="385"/>
    <n v="0"/>
    <n v="524"/>
    <n v="48"/>
    <n v="29"/>
    <n v="13"/>
    <n v="89"/>
    <n v="524"/>
    <n v="0"/>
    <n v="0"/>
    <n v="0"/>
    <n v="0"/>
    <n v="0"/>
    <n v="0"/>
    <n v="524"/>
    <n v="0"/>
    <n v="0"/>
    <n v="0"/>
    <n v="0"/>
    <n v="0"/>
    <n v="0"/>
    <n v="0"/>
    <n v="0"/>
    <n v="0"/>
    <n v="0"/>
    <n v="0"/>
    <n v="0"/>
    <n v="403"/>
    <n v="322.53339999999997"/>
    <n v="80.4666"/>
    <n v="0"/>
    <n v="0"/>
    <n v="524"/>
    <n v="524"/>
    <n v="0"/>
    <n v="0"/>
    <n v="0"/>
    <n v="0"/>
    <n v="44.4724"/>
    <n v="670"/>
    <n v="0"/>
    <n v="0"/>
    <n v="1022.2219"/>
    <n v="920.00009999999997"/>
  </r>
  <r>
    <x v="29"/>
    <s v="20230131"/>
    <x v="2"/>
    <x v="0"/>
    <s v="S05"/>
    <x v="0"/>
    <x v="0"/>
    <x v="1"/>
    <x v="0"/>
    <x v="1"/>
    <x v="6"/>
    <x v="1"/>
    <x v="6"/>
    <n v="26"/>
    <n v="29"/>
    <n v="42"/>
    <n v="37"/>
    <n v="35"/>
    <n v="16"/>
    <n v="37"/>
    <n v="34"/>
    <n v="46"/>
    <n v="47"/>
    <n v="293"/>
    <n v="5349"/>
    <n v="4692"/>
    <n v="6757"/>
    <n v="5976"/>
    <n v="583"/>
    <n v="255"/>
    <n v="145"/>
    <n v="1240"/>
    <n v="5976"/>
    <n v="66"/>
    <n v="71"/>
    <n v="4111"/>
    <n v="5756"/>
    <n v="0"/>
    <n v="0"/>
    <n v="6225"/>
    <n v="3480"/>
    <n v="5560015.8345999997"/>
    <n v="4918053.4446999999"/>
    <n v="714395.00049999997"/>
    <n v="4203658.4460000005"/>
    <n v="3670937.6704000002"/>
    <n v="2687733"/>
    <n v="782929"/>
    <n v="200275.67259999999"/>
    <n v="81485"/>
    <n v="14805.354499999999"/>
    <n v="103985.31819999999"/>
    <n v="1949"/>
    <n v="1654.4169999999999"/>
    <n v="294.58300000000003"/>
    <n v="6566"/>
    <n v="1055"/>
    <n v="6199"/>
    <n v="944"/>
    <n v="117"/>
    <n v="142"/>
    <n v="56"/>
    <n v="86"/>
    <n v="195.68180000000001"/>
    <n v="221408"/>
    <n v="6296.9129000000003"/>
    <n v="39"/>
    <n v="4440.0001000000002"/>
    <n v="3996"/>
  </r>
  <r>
    <x v="30"/>
    <s v="20230201"/>
    <x v="6"/>
    <x v="1"/>
    <s v="S05"/>
    <x v="0"/>
    <x v="0"/>
    <x v="0"/>
    <x v="0"/>
    <x v="10"/>
    <x v="0"/>
    <x v="3"/>
    <x v="17"/>
    <n v="2"/>
    <n v="4"/>
    <n v="6"/>
    <n v="5"/>
    <n v="2"/>
    <n v="1"/>
    <n v="6"/>
    <n v="2"/>
    <n v="8"/>
    <n v="8"/>
    <n v="32"/>
    <n v="343"/>
    <n v="309"/>
    <n v="418"/>
    <n v="418"/>
    <n v="43"/>
    <n v="19"/>
    <n v="10"/>
    <n v="77"/>
    <n v="418"/>
    <n v="0"/>
    <n v="0"/>
    <n v="0"/>
    <n v="0"/>
    <n v="0"/>
    <n v="0"/>
    <n v="418"/>
    <n v="260"/>
    <n v="970071"/>
    <n v="830254"/>
    <n v="509628"/>
    <n v="320626"/>
    <n v="285390"/>
    <n v="208941"/>
    <n v="55288"/>
    <n v="21161"/>
    <n v="14663"/>
    <n v="859"/>
    <n v="5639"/>
    <n v="385"/>
    <n v="324.68329999999997"/>
    <n v="60.316699999999997"/>
    <n v="0"/>
    <n v="0"/>
    <n v="418"/>
    <n v="418"/>
    <n v="0"/>
    <n v="0"/>
    <n v="0"/>
    <n v="0"/>
    <n v="40.302900000000001"/>
    <n v="569"/>
    <n v="0"/>
    <n v="2"/>
    <n v="1044.4446"/>
    <n v="939.99990000000003"/>
  </r>
  <r>
    <x v="30"/>
    <s v="20230201"/>
    <x v="6"/>
    <x v="1"/>
    <s v="S05"/>
    <x v="0"/>
    <x v="0"/>
    <x v="1"/>
    <x v="0"/>
    <x v="5"/>
    <x v="7"/>
    <x v="3"/>
    <x v="18"/>
    <n v="90"/>
    <n v="86"/>
    <n v="106"/>
    <n v="100"/>
    <n v="93"/>
    <n v="58"/>
    <n v="100"/>
    <n v="90"/>
    <n v="107"/>
    <n v="114"/>
    <n v="233"/>
    <n v="4301"/>
    <n v="3737"/>
    <n v="4966"/>
    <n v="4800"/>
    <n v="428"/>
    <n v="194"/>
    <n v="132"/>
    <n v="992"/>
    <n v="4800"/>
    <n v="72"/>
    <n v="81"/>
    <n v="3489"/>
    <n v="4717"/>
    <n v="222"/>
    <n v="1"/>
    <n v="4962"/>
    <n v="2593"/>
    <n v="4664374.5301999999"/>
    <n v="4034272.7409000001"/>
    <n v="750216.71829999995"/>
    <n v="3284056.0222"/>
    <n v="2782824.7540000002"/>
    <n v="2026071"/>
    <n v="589896"/>
    <n v="166857.75459999999"/>
    <n v="51625"/>
    <n v="13251.2727"/>
    <n v="101981.48179999999"/>
    <n v="2042"/>
    <n v="1678.6668"/>
    <n v="363.33319999999998"/>
    <n v="5052"/>
    <n v="742"/>
    <n v="4958"/>
    <n v="711"/>
    <n v="23"/>
    <n v="40"/>
    <n v="33"/>
    <n v="7"/>
    <n v="232.45509999999999"/>
    <n v="22242"/>
    <n v="1105.3334"/>
    <n v="19"/>
    <n v="4768.8887000000004"/>
    <n v="4291.9997000000003"/>
  </r>
  <r>
    <x v="31"/>
    <s v="20230202"/>
    <x v="3"/>
    <x v="1"/>
    <s v="S05"/>
    <x v="0"/>
    <x v="0"/>
    <x v="0"/>
    <x v="0"/>
    <x v="1"/>
    <x v="4"/>
    <x v="1"/>
    <x v="19"/>
    <n v="11"/>
    <n v="12"/>
    <n v="21"/>
    <n v="15"/>
    <n v="12"/>
    <n v="7"/>
    <n v="26"/>
    <n v="12"/>
    <n v="25"/>
    <n v="26"/>
    <n v="45"/>
    <n v="441"/>
    <n v="398"/>
    <n v="530"/>
    <n v="530"/>
    <n v="44"/>
    <n v="27"/>
    <n v="15"/>
    <n v="87"/>
    <n v="530"/>
    <n v="0"/>
    <n v="0"/>
    <n v="0"/>
    <n v="0"/>
    <n v="0"/>
    <n v="0"/>
    <n v="530"/>
    <n v="292"/>
    <n v="1102997"/>
    <n v="962475"/>
    <n v="603517"/>
    <n v="358958"/>
    <n v="324556"/>
    <n v="236837"/>
    <n v="56539"/>
    <n v="31180"/>
    <n v="24445"/>
    <n v="956"/>
    <n v="5779"/>
    <n v="380.5"/>
    <n v="342.20010000000002"/>
    <n v="38.299900000000001"/>
    <n v="0"/>
    <n v="0"/>
    <n v="530"/>
    <n v="530"/>
    <n v="0"/>
    <n v="0"/>
    <n v="0"/>
    <n v="0"/>
    <n v="33.632399999999997"/>
    <n v="616"/>
    <n v="0"/>
    <n v="1"/>
    <n v="947.77760000000001"/>
    <n v="853.00019999999995"/>
  </r>
  <r>
    <x v="31"/>
    <s v="20230202"/>
    <x v="3"/>
    <x v="1"/>
    <s v="S05"/>
    <x v="0"/>
    <x v="0"/>
    <x v="1"/>
    <x v="0"/>
    <x v="5"/>
    <x v="7"/>
    <x v="4"/>
    <x v="20"/>
    <n v="95"/>
    <n v="98"/>
    <n v="123"/>
    <n v="119"/>
    <n v="107"/>
    <n v="61"/>
    <n v="121"/>
    <n v="104"/>
    <n v="127"/>
    <n v="136"/>
    <n v="215"/>
    <n v="3587"/>
    <n v="3143"/>
    <n v="4203"/>
    <n v="4051"/>
    <n v="393"/>
    <n v="167"/>
    <n v="97"/>
    <n v="837"/>
    <n v="4051"/>
    <n v="73"/>
    <n v="80"/>
    <n v="3051"/>
    <n v="4126"/>
    <n v="147"/>
    <n v="1"/>
    <n v="4195"/>
    <n v="2131"/>
    <n v="4250882.8992999997"/>
    <n v="3710917.6989000002"/>
    <n v="1005840.982"/>
    <n v="2705076.7182999998"/>
    <n v="2275636.9287999999"/>
    <n v="1673570"/>
    <n v="466165"/>
    <n v="135901.927"/>
    <n v="43711"/>
    <n v="11504.554599999999"/>
    <n v="80686.372799999997"/>
    <n v="1893.5"/>
    <n v="1559.6999000000001"/>
    <n v="333.80009999999999"/>
    <n v="4295"/>
    <n v="676"/>
    <n v="4197"/>
    <n v="652"/>
    <n v="31"/>
    <n v="31"/>
    <n v="25"/>
    <n v="6"/>
    <n v="208.9562"/>
    <n v="24422"/>
    <n v="899"/>
    <n v="24"/>
    <n v="4333.3334000000004"/>
    <n v="3899.9998999999998"/>
  </r>
  <r>
    <x v="32"/>
    <s v="20230203"/>
    <x v="4"/>
    <x v="1"/>
    <s v="S05"/>
    <x v="0"/>
    <x v="0"/>
    <x v="0"/>
    <x v="0"/>
    <x v="10"/>
    <x v="4"/>
    <x v="3"/>
    <x v="13"/>
    <n v="13"/>
    <n v="14"/>
    <n v="16"/>
    <n v="15"/>
    <n v="11"/>
    <n v="4"/>
    <n v="16"/>
    <n v="11"/>
    <n v="16"/>
    <n v="19"/>
    <n v="20"/>
    <n v="336"/>
    <n v="299"/>
    <n v="386"/>
    <n v="385"/>
    <n v="29"/>
    <n v="17"/>
    <n v="14"/>
    <n v="66"/>
    <n v="385"/>
    <n v="0"/>
    <n v="0"/>
    <n v="0"/>
    <n v="0"/>
    <n v="0"/>
    <n v="0"/>
    <n v="385"/>
    <n v="226"/>
    <n v="975329"/>
    <n v="847296"/>
    <n v="561149"/>
    <n v="286147"/>
    <n v="249895"/>
    <n v="179760"/>
    <n v="46897"/>
    <n v="23238"/>
    <n v="15284"/>
    <n v="713"/>
    <n v="7241"/>
    <n v="357"/>
    <n v="302.81670000000003"/>
    <n v="54.183300000000003"/>
    <n v="0"/>
    <n v="0"/>
    <n v="386"/>
    <n v="386"/>
    <n v="0"/>
    <n v="0"/>
    <n v="0"/>
    <n v="0"/>
    <n v="34.960999999999999"/>
    <n v="459"/>
    <n v="0"/>
    <n v="0"/>
    <n v="954.44470000000001"/>
    <n v="858.99990000000003"/>
  </r>
  <r>
    <x v="32"/>
    <s v="20230203"/>
    <x v="4"/>
    <x v="1"/>
    <s v="S05"/>
    <x v="0"/>
    <x v="0"/>
    <x v="1"/>
    <x v="0"/>
    <x v="4"/>
    <x v="4"/>
    <x v="4"/>
    <x v="8"/>
    <n v="97"/>
    <n v="93"/>
    <n v="110"/>
    <n v="107"/>
    <n v="98"/>
    <n v="55"/>
    <n v="106"/>
    <n v="95"/>
    <n v="119"/>
    <n v="123"/>
    <n v="174"/>
    <n v="3495"/>
    <n v="2997"/>
    <n v="4022"/>
    <n v="3860"/>
    <n v="347"/>
    <n v="180"/>
    <n v="76"/>
    <n v="845"/>
    <n v="3860"/>
    <n v="76"/>
    <n v="83"/>
    <n v="2843"/>
    <n v="3744"/>
    <n v="199"/>
    <n v="6"/>
    <n v="4016"/>
    <n v="1989"/>
    <n v="4564325.6442999998"/>
    <n v="4031558.8100999999"/>
    <n v="1376915.6433000001"/>
    <n v="2654643.1675999998"/>
    <n v="2190100.9174000002"/>
    <n v="1624485"/>
    <n v="446303"/>
    <n v="119312.9184"/>
    <n v="41448"/>
    <n v="11255.754499999999"/>
    <n v="66609.163700000005"/>
    <n v="1849.5"/>
    <n v="1618.6999000000001"/>
    <n v="230.80009999999999"/>
    <n v="4116"/>
    <n v="568"/>
    <n v="4019"/>
    <n v="540"/>
    <n v="38"/>
    <n v="24"/>
    <n v="19"/>
    <n v="5"/>
    <n v="228.6508"/>
    <n v="16961"/>
    <n v="849"/>
    <n v="19"/>
    <n v="4386.6665999999996"/>
    <n v="3947.9998000000001"/>
  </r>
  <r>
    <x v="33"/>
    <s v="20230204"/>
    <x v="5"/>
    <x v="1"/>
    <s v="S05"/>
    <x v="0"/>
    <x v="0"/>
    <x v="0"/>
    <x v="0"/>
    <x v="9"/>
    <x v="1"/>
    <x v="8"/>
    <x v="11"/>
    <n v="12"/>
    <n v="13"/>
    <n v="14"/>
    <n v="14"/>
    <n v="12"/>
    <n v="6"/>
    <n v="16"/>
    <n v="10"/>
    <n v="18"/>
    <n v="20"/>
    <n v="12"/>
    <n v="174"/>
    <n v="150"/>
    <n v="204"/>
    <n v="204"/>
    <n v="18"/>
    <n v="15"/>
    <n v="10"/>
    <n v="42"/>
    <n v="204"/>
    <n v="0"/>
    <n v="0"/>
    <n v="0"/>
    <n v="0"/>
    <n v="0"/>
    <n v="0"/>
    <n v="204"/>
    <n v="108"/>
    <n v="498635"/>
    <n v="446841"/>
    <n v="306721"/>
    <n v="140120"/>
    <n v="128832"/>
    <n v="96616"/>
    <n v="20141"/>
    <n v="12075"/>
    <n v="7810"/>
    <n v="330"/>
    <n v="3935"/>
    <n v="124.5"/>
    <n v="93.633300000000006"/>
    <n v="30.866700000000002"/>
    <n v="0"/>
    <n v="0"/>
    <n v="204"/>
    <n v="204"/>
    <n v="0"/>
    <n v="0"/>
    <n v="0"/>
    <n v="0"/>
    <n v="41.814799999999998"/>
    <n v="353"/>
    <n v="0"/>
    <n v="0"/>
    <n v="598.88879999999995"/>
    <n v="538.99990000000003"/>
  </r>
  <r>
    <x v="33"/>
    <s v="20230204"/>
    <x v="5"/>
    <x v="1"/>
    <s v="S05"/>
    <x v="0"/>
    <x v="0"/>
    <x v="1"/>
    <x v="0"/>
    <x v="5"/>
    <x v="4"/>
    <x v="2"/>
    <x v="5"/>
    <n v="73"/>
    <n v="82"/>
    <n v="96"/>
    <n v="84"/>
    <n v="82"/>
    <n v="47"/>
    <n v="85"/>
    <n v="77"/>
    <n v="102"/>
    <n v="105"/>
    <n v="153"/>
    <n v="2222"/>
    <n v="1836"/>
    <n v="2556"/>
    <n v="2439"/>
    <n v="178"/>
    <n v="116"/>
    <n v="57"/>
    <n v="564"/>
    <n v="2439"/>
    <n v="25"/>
    <n v="27"/>
    <n v="1606"/>
    <n v="2225"/>
    <n v="145"/>
    <n v="4"/>
    <n v="2553"/>
    <n v="1350"/>
    <n v="2967700.7398000001"/>
    <n v="2662199.6493000002"/>
    <n v="995103.61809999996"/>
    <n v="1667096.031"/>
    <n v="1368977.8178999999"/>
    <n v="1010014"/>
    <n v="279742"/>
    <n v="79221.818299999999"/>
    <n v="25804"/>
    <n v="7073.9090999999999"/>
    <n v="46343.909099999997"/>
    <n v="1080"/>
    <n v="898.1336"/>
    <n v="181.8664"/>
    <n v="2635"/>
    <n v="326"/>
    <n v="2555"/>
    <n v="303"/>
    <n v="32"/>
    <n v="24"/>
    <n v="15"/>
    <n v="9"/>
    <n v="255.26419999999999"/>
    <n v="25606"/>
    <n v="2901.5"/>
    <n v="12"/>
    <n v="2732.2224000000001"/>
    <n v="2459.0003999999999"/>
  </r>
  <r>
    <x v="34"/>
    <s v="20230205"/>
    <x v="0"/>
    <x v="1"/>
    <s v="S05"/>
    <x v="0"/>
    <x v="0"/>
    <x v="0"/>
    <x v="0"/>
    <x v="10"/>
    <x v="4"/>
    <x v="8"/>
    <x v="17"/>
    <n v="13"/>
    <n v="16"/>
    <n v="18"/>
    <n v="17"/>
    <n v="12"/>
    <n v="8"/>
    <n v="18"/>
    <n v="12"/>
    <n v="2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"/>
    <s v="20230205"/>
    <x v="0"/>
    <x v="1"/>
    <s v="S05"/>
    <x v="0"/>
    <x v="0"/>
    <x v="1"/>
    <x v="0"/>
    <x v="3"/>
    <x v="4"/>
    <x v="3"/>
    <x v="21"/>
    <n v="77"/>
    <n v="81"/>
    <n v="97"/>
    <n v="90"/>
    <n v="79"/>
    <n v="48"/>
    <n v="91"/>
    <n v="76"/>
    <n v="105"/>
    <n v="1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51.7273"/>
    <n v="1542.8181999999999"/>
    <n v="1472.1819"/>
    <n v="70.636300000000006"/>
    <n v="17.454599999999999"/>
    <n v="0"/>
    <n v="0"/>
    <n v="17.454599999999999"/>
    <n v="0"/>
    <n v="0.81820000000000004"/>
    <n v="16.63639999999999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"/>
    <s v="20230206"/>
    <x v="1"/>
    <x v="1"/>
    <s v="S06"/>
    <x v="0"/>
    <x v="0"/>
    <x v="0"/>
    <x v="0"/>
    <x v="10"/>
    <x v="4"/>
    <x v="3"/>
    <x v="11"/>
    <n v="11"/>
    <n v="17"/>
    <n v="17"/>
    <n v="15"/>
    <n v="10"/>
    <n v="8"/>
    <n v="19"/>
    <n v="10"/>
    <n v="19"/>
    <n v="20"/>
    <n v="19"/>
    <n v="412"/>
    <n v="373"/>
    <n v="480"/>
    <n v="480"/>
    <n v="49"/>
    <n v="28"/>
    <n v="16"/>
    <n v="88"/>
    <n v="480"/>
    <n v="0"/>
    <n v="0"/>
    <n v="0"/>
    <n v="0"/>
    <n v="0"/>
    <n v="0"/>
    <n v="480"/>
    <n v="264"/>
    <n v="1212962"/>
    <n v="1083564"/>
    <n v="705745"/>
    <n v="377819"/>
    <n v="331384"/>
    <n v="240987"/>
    <n v="57844"/>
    <n v="32553"/>
    <n v="19560"/>
    <n v="953"/>
    <n v="12040"/>
    <n v="521"/>
    <n v="452.11680000000001"/>
    <n v="68.883200000000002"/>
    <n v="0"/>
    <n v="0"/>
    <n v="480"/>
    <n v="480"/>
    <n v="0"/>
    <n v="0"/>
    <n v="0"/>
    <n v="0"/>
    <n v="41.448900000000002"/>
    <n v="634"/>
    <n v="0"/>
    <n v="0"/>
    <n v="1404.4443000000001"/>
    <n v="1264.0001"/>
  </r>
  <r>
    <x v="35"/>
    <s v="20230206"/>
    <x v="1"/>
    <x v="1"/>
    <s v="S06"/>
    <x v="0"/>
    <x v="0"/>
    <x v="1"/>
    <x v="0"/>
    <x v="11"/>
    <x v="4"/>
    <x v="4"/>
    <x v="22"/>
    <n v="90"/>
    <n v="96"/>
    <n v="114"/>
    <n v="107"/>
    <n v="97"/>
    <n v="51"/>
    <n v="99"/>
    <n v="91"/>
    <n v="116"/>
    <n v="126"/>
    <n v="252"/>
    <n v="4539"/>
    <n v="3933"/>
    <n v="5270"/>
    <n v="5058"/>
    <n v="474"/>
    <n v="210"/>
    <n v="132"/>
    <n v="1080"/>
    <n v="5058"/>
    <n v="72"/>
    <n v="82"/>
    <n v="3665"/>
    <n v="4986"/>
    <n v="240"/>
    <n v="5"/>
    <n v="5265"/>
    <n v="2723"/>
    <n v="5252969"/>
    <n v="4669441"/>
    <n v="1266312"/>
    <n v="3403129"/>
    <n v="2822142"/>
    <n v="2078467"/>
    <n v="590884"/>
    <n v="152791"/>
    <n v="54713"/>
    <n v="13590"/>
    <n v="84488"/>
    <n v="2284"/>
    <n v="1928.8168000000001"/>
    <n v="355.1832"/>
    <n v="5399"/>
    <n v="668"/>
    <n v="5258"/>
    <n v="655"/>
    <n v="42"/>
    <n v="41"/>
    <n v="32"/>
    <n v="9"/>
    <n v="253.5558"/>
    <n v="16556"/>
    <n v="663.66669999999999"/>
    <n v="27"/>
    <n v="5649.9997999999996"/>
    <n v="5085.0002999999997"/>
  </r>
  <r>
    <x v="36"/>
    <s v="20230207"/>
    <x v="2"/>
    <x v="1"/>
    <s v="S06"/>
    <x v="0"/>
    <x v="0"/>
    <x v="0"/>
    <x v="0"/>
    <x v="0"/>
    <x v="1"/>
    <x v="0"/>
    <x v="17"/>
    <n v="4"/>
    <n v="4"/>
    <n v="7"/>
    <n v="7"/>
    <n v="4"/>
    <n v="3"/>
    <n v="6"/>
    <n v="4"/>
    <n v="8"/>
    <n v="8"/>
    <n v="35"/>
    <n v="721"/>
    <n v="668"/>
    <n v="821"/>
    <n v="821"/>
    <n v="65"/>
    <n v="25"/>
    <n v="12"/>
    <n v="118"/>
    <n v="821"/>
    <n v="0"/>
    <n v="0"/>
    <n v="0"/>
    <n v="0"/>
    <n v="0"/>
    <n v="0"/>
    <n v="821"/>
    <n v="437"/>
    <n v="1168400"/>
    <n v="1047571"/>
    <n v="479211"/>
    <n v="568360"/>
    <n v="518028"/>
    <n v="379225"/>
    <n v="98674"/>
    <n v="40129"/>
    <n v="30535"/>
    <n v="1097"/>
    <n v="8497"/>
    <n v="476"/>
    <n v="440.61660000000001"/>
    <n v="35.383400000000002"/>
    <n v="0"/>
    <n v="0"/>
    <n v="821"/>
    <n v="821"/>
    <n v="0"/>
    <n v="0"/>
    <n v="0"/>
    <n v="0"/>
    <n v="45.172899999999998"/>
    <n v="1533"/>
    <n v="0"/>
    <n v="1"/>
    <n v="1214.4444000000001"/>
    <n v="1092.9998000000001"/>
  </r>
  <r>
    <x v="36"/>
    <s v="20230207"/>
    <x v="2"/>
    <x v="1"/>
    <s v="S06"/>
    <x v="0"/>
    <x v="0"/>
    <x v="1"/>
    <x v="0"/>
    <x v="9"/>
    <x v="0"/>
    <x v="3"/>
    <x v="1"/>
    <n v="39"/>
    <n v="41"/>
    <n v="52"/>
    <n v="48"/>
    <n v="40"/>
    <n v="22"/>
    <n v="50"/>
    <n v="39"/>
    <n v="54"/>
    <n v="55"/>
    <n v="312"/>
    <n v="5588"/>
    <n v="4890"/>
    <n v="6516"/>
    <n v="6302"/>
    <n v="612"/>
    <n v="278"/>
    <n v="153"/>
    <n v="1310"/>
    <n v="6302"/>
    <n v="76"/>
    <n v="91"/>
    <n v="4433"/>
    <n v="6359"/>
    <n v="254"/>
    <n v="11"/>
    <n v="6513"/>
    <n v="3461"/>
    <n v="4975623.2341999998"/>
    <n v="4454493.4209000003"/>
    <n v="351911.52220000001"/>
    <n v="4102581.8983"/>
    <n v="3601171.2735000001"/>
    <n v="2631839"/>
    <n v="804862"/>
    <n v="164470.2727"/>
    <n v="63518"/>
    <n v="13549.2727"/>
    <n v="87403.000199999995"/>
    <n v="2014"/>
    <n v="1752.7003"/>
    <n v="261.29969999999997"/>
    <n v="7110"/>
    <n v="826"/>
    <n v="6480"/>
    <n v="768"/>
    <n v="185"/>
    <n v="287"/>
    <n v="84"/>
    <n v="203"/>
    <n v="260.74029999999999"/>
    <n v="570475"/>
    <n v="7569.3851000000004"/>
    <n v="22"/>
    <n v="4910.0002000000004"/>
    <n v="4419.0002999999997"/>
  </r>
  <r>
    <x v="37"/>
    <s v="20230208"/>
    <x v="6"/>
    <x v="1"/>
    <s v="S06"/>
    <x v="0"/>
    <x v="0"/>
    <x v="0"/>
    <x v="0"/>
    <x v="9"/>
    <x v="1"/>
    <x v="3"/>
    <x v="0"/>
    <n v="9"/>
    <n v="9"/>
    <n v="10"/>
    <n v="11"/>
    <n v="8"/>
    <n v="2"/>
    <n v="13"/>
    <n v="7"/>
    <n v="11"/>
    <n v="14"/>
    <n v="39"/>
    <n v="461"/>
    <n v="417"/>
    <n v="544"/>
    <n v="544"/>
    <n v="44"/>
    <n v="21"/>
    <n v="10"/>
    <n v="88"/>
    <n v="544"/>
    <n v="0"/>
    <n v="0"/>
    <n v="0"/>
    <n v="0"/>
    <n v="0"/>
    <n v="0"/>
    <n v="544"/>
    <n v="324"/>
    <n v="959980"/>
    <n v="872065"/>
    <n v="472971"/>
    <n v="399094"/>
    <n v="353662"/>
    <n v="262552"/>
    <n v="64514"/>
    <n v="26596"/>
    <n v="17029"/>
    <n v="906"/>
    <n v="8661"/>
    <n v="440"/>
    <n v="367.78320000000002"/>
    <n v="72.216800000000006"/>
    <n v="0"/>
    <n v="0"/>
    <n v="544"/>
    <n v="544"/>
    <n v="0"/>
    <n v="0"/>
    <n v="0"/>
    <n v="0"/>
    <n v="43.631799999999998"/>
    <n v="629"/>
    <n v="0"/>
    <n v="1"/>
    <n v="1242.2221999999999"/>
    <n v="1118"/>
  </r>
  <r>
    <x v="37"/>
    <s v="20230208"/>
    <x v="6"/>
    <x v="1"/>
    <s v="S06"/>
    <x v="0"/>
    <x v="0"/>
    <x v="1"/>
    <x v="0"/>
    <x v="5"/>
    <x v="2"/>
    <x v="3"/>
    <x v="4"/>
    <n v="83"/>
    <n v="82"/>
    <n v="97"/>
    <n v="89"/>
    <n v="83"/>
    <n v="61"/>
    <n v="96"/>
    <n v="80"/>
    <n v="101"/>
    <n v="107"/>
    <n v="251"/>
    <n v="4707"/>
    <n v="4125"/>
    <n v="5430"/>
    <n v="5239"/>
    <n v="466"/>
    <n v="197"/>
    <n v="130"/>
    <n v="1048"/>
    <n v="5239"/>
    <n v="52"/>
    <n v="61"/>
    <n v="3657"/>
    <n v="5147"/>
    <n v="291"/>
    <n v="15"/>
    <n v="5424"/>
    <n v="2876"/>
    <n v="5000433.8539000005"/>
    <n v="4377076.4907999998"/>
    <n v="935657.20620000002"/>
    <n v="3441419.2845000001"/>
    <n v="2903922.5003999998"/>
    <n v="2117136"/>
    <n v="629713"/>
    <n v="157073.5"/>
    <n v="56640"/>
    <n v="14090.3"/>
    <n v="86343.2"/>
    <n v="1953"/>
    <n v="1720.5667000000001"/>
    <n v="232.4333"/>
    <n v="5503"/>
    <n v="764"/>
    <n v="5410"/>
    <n v="740"/>
    <n v="16"/>
    <n v="44"/>
    <n v="31"/>
    <n v="13"/>
    <n v="271.99919999999997"/>
    <n v="27932"/>
    <n v="1165.8333"/>
    <n v="32"/>
    <n v="5038.8885"/>
    <n v="4535.0001000000002"/>
  </r>
  <r>
    <x v="38"/>
    <s v="20230209"/>
    <x v="3"/>
    <x v="1"/>
    <s v="S06"/>
    <x v="0"/>
    <x v="0"/>
    <x v="0"/>
    <x v="0"/>
    <x v="10"/>
    <x v="1"/>
    <x v="1"/>
    <x v="4"/>
    <n v="27"/>
    <n v="31"/>
    <n v="32"/>
    <n v="31"/>
    <n v="25"/>
    <n v="17"/>
    <n v="31"/>
    <n v="23"/>
    <n v="35"/>
    <n v="40"/>
    <n v="62"/>
    <n v="535"/>
    <n v="482"/>
    <n v="637"/>
    <n v="637"/>
    <n v="40"/>
    <n v="23"/>
    <n v="12"/>
    <n v="93"/>
    <n v="637"/>
    <n v="0"/>
    <n v="0"/>
    <n v="0"/>
    <n v="0"/>
    <n v="0"/>
    <n v="0"/>
    <n v="637"/>
    <n v="342"/>
    <n v="877094"/>
    <n v="788822"/>
    <n v="358826"/>
    <n v="429996"/>
    <n v="387108"/>
    <n v="292475"/>
    <n v="64532"/>
    <n v="30101"/>
    <n v="22359"/>
    <n v="782"/>
    <n v="6960"/>
    <n v="379.5"/>
    <n v="334.63339999999999"/>
    <n v="44.866599999999998"/>
    <n v="0"/>
    <n v="0"/>
    <n v="637"/>
    <n v="637"/>
    <n v="0"/>
    <n v="0"/>
    <n v="0"/>
    <n v="0"/>
    <n v="44.244999999999997"/>
    <n v="830"/>
    <n v="0"/>
    <n v="1"/>
    <n v="1125.5554999999999"/>
    <n v="1012.9999"/>
  </r>
  <r>
    <x v="38"/>
    <s v="20230209"/>
    <x v="3"/>
    <x v="1"/>
    <s v="S06"/>
    <x v="0"/>
    <x v="0"/>
    <x v="1"/>
    <x v="0"/>
    <x v="12"/>
    <x v="4"/>
    <x v="7"/>
    <x v="20"/>
    <n v="125"/>
    <n v="117"/>
    <n v="152"/>
    <n v="145"/>
    <n v="132"/>
    <n v="69"/>
    <n v="150"/>
    <n v="128"/>
    <n v="164"/>
    <n v="169"/>
    <n v="211"/>
    <n v="4060"/>
    <n v="3590"/>
    <n v="4664"/>
    <n v="4488"/>
    <n v="390"/>
    <n v="170"/>
    <n v="94"/>
    <n v="860"/>
    <n v="4488"/>
    <n v="86"/>
    <n v="92"/>
    <n v="3448"/>
    <n v="4637"/>
    <n v="264"/>
    <n v="4"/>
    <n v="4661"/>
    <n v="2456"/>
    <n v="4447299.1823000005"/>
    <n v="3890116.9095000001"/>
    <n v="794623.59649999999"/>
    <n v="3095493.3128999998"/>
    <n v="2606818.8453000002"/>
    <n v="1892798"/>
    <n v="567352"/>
    <n v="146668.8455"/>
    <n v="45977"/>
    <n v="11646.1909"/>
    <n v="89045.654500000004"/>
    <n v="1783"/>
    <n v="1550.0005000000001"/>
    <n v="232.99950000000001"/>
    <n v="4700"/>
    <n v="700"/>
    <n v="4646"/>
    <n v="687"/>
    <n v="5"/>
    <n v="27"/>
    <n v="21"/>
    <n v="6"/>
    <n v="282.18790000000001"/>
    <n v="29828"/>
    <n v="267.33330000000001"/>
    <n v="20"/>
    <n v="4580"/>
    <n v="4122"/>
  </r>
  <r>
    <x v="39"/>
    <s v="20230210"/>
    <x v="4"/>
    <x v="1"/>
    <s v="S06"/>
    <x v="0"/>
    <x v="0"/>
    <x v="0"/>
    <x v="0"/>
    <x v="10"/>
    <x v="7"/>
    <x v="3"/>
    <x v="11"/>
    <n v="24"/>
    <n v="27"/>
    <n v="30"/>
    <n v="29"/>
    <n v="20"/>
    <n v="14"/>
    <n v="32"/>
    <n v="19"/>
    <n v="32"/>
    <n v="36"/>
    <n v="60"/>
    <n v="481"/>
    <n v="448"/>
    <n v="572"/>
    <n v="572"/>
    <n v="31"/>
    <n v="20"/>
    <n v="19"/>
    <n v="64"/>
    <n v="572"/>
    <n v="0"/>
    <n v="0"/>
    <n v="0"/>
    <n v="0"/>
    <n v="0"/>
    <n v="0"/>
    <n v="572"/>
    <n v="346"/>
    <n v="998038"/>
    <n v="899536"/>
    <n v="487804"/>
    <n v="411732"/>
    <n v="366218"/>
    <n v="274822"/>
    <n v="64152"/>
    <n v="27244"/>
    <n v="20681"/>
    <n v="822"/>
    <n v="5741"/>
    <n v="384.5"/>
    <n v="352.88339999999999"/>
    <n v="31.616599999999998"/>
    <n v="0"/>
    <n v="0"/>
    <n v="572"/>
    <n v="572"/>
    <n v="0"/>
    <n v="0"/>
    <n v="0"/>
    <n v="0"/>
    <n v="38.917099999999998"/>
    <n v="854"/>
    <n v="0"/>
    <n v="1"/>
    <n v="1135.5554999999999"/>
    <n v="1021.9999"/>
  </r>
  <r>
    <x v="39"/>
    <s v="20230210"/>
    <x v="4"/>
    <x v="1"/>
    <s v="S06"/>
    <x v="0"/>
    <x v="0"/>
    <x v="1"/>
    <x v="0"/>
    <x v="3"/>
    <x v="4"/>
    <x v="2"/>
    <x v="15"/>
    <n v="77"/>
    <n v="73"/>
    <n v="98"/>
    <n v="91"/>
    <n v="85"/>
    <n v="53"/>
    <n v="99"/>
    <n v="81"/>
    <n v="103"/>
    <n v="111"/>
    <n v="217"/>
    <n v="3717"/>
    <n v="3270"/>
    <n v="4302"/>
    <n v="4131"/>
    <n v="363"/>
    <n v="192"/>
    <n v="99"/>
    <n v="810"/>
    <n v="4131"/>
    <n v="77"/>
    <n v="85"/>
    <n v="3166"/>
    <n v="4378"/>
    <n v="271"/>
    <n v="7"/>
    <n v="4297"/>
    <n v="2216"/>
    <n v="4125046.3360000001"/>
    <n v="3590292.3996000001"/>
    <n v="832227.5"/>
    <n v="2758064.8997"/>
    <n v="2348608.9730000002"/>
    <n v="1717502"/>
    <n v="500538"/>
    <n v="130568.9727"/>
    <n v="43735"/>
    <n v="13077.7727"/>
    <n v="73756.2"/>
    <n v="1689"/>
    <n v="1365.8832"/>
    <n v="323.11680000000001"/>
    <n v="4407"/>
    <n v="612"/>
    <n v="4285"/>
    <n v="584"/>
    <n v="34"/>
    <n v="64"/>
    <n v="38"/>
    <n v="26"/>
    <n v="187.5932"/>
    <n v="85100"/>
    <n v="3236.7381999999998"/>
    <n v="18"/>
    <n v="4635.5558000000001"/>
    <n v="4171.9996000000001"/>
  </r>
  <r>
    <x v="40"/>
    <s v="20230211"/>
    <x v="5"/>
    <x v="1"/>
    <s v="S06"/>
    <x v="0"/>
    <x v="0"/>
    <x v="0"/>
    <x v="0"/>
    <x v="1"/>
    <x v="4"/>
    <x v="8"/>
    <x v="11"/>
    <n v="16"/>
    <n v="17"/>
    <n v="20"/>
    <n v="20"/>
    <n v="15"/>
    <n v="12"/>
    <n v="22"/>
    <n v="15"/>
    <n v="24"/>
    <n v="27"/>
    <n v="34"/>
    <n v="259"/>
    <n v="235"/>
    <n v="315"/>
    <n v="315"/>
    <n v="22"/>
    <n v="17"/>
    <n v="15"/>
    <n v="46"/>
    <n v="315"/>
    <n v="0"/>
    <n v="0"/>
    <n v="0"/>
    <n v="0"/>
    <n v="0"/>
    <n v="0"/>
    <n v="315"/>
    <n v="181"/>
    <n v="672390"/>
    <n v="606179"/>
    <n v="388713"/>
    <n v="217466"/>
    <n v="188347"/>
    <n v="140075"/>
    <n v="31380"/>
    <n v="16892"/>
    <n v="11249"/>
    <n v="516"/>
    <n v="5127"/>
    <n v="234"/>
    <n v="179.56700000000001"/>
    <n v="54.433"/>
    <n v="0"/>
    <n v="0"/>
    <n v="315"/>
    <n v="315"/>
    <n v="0"/>
    <n v="0"/>
    <n v="0"/>
    <n v="0"/>
    <n v="44.365900000000003"/>
    <n v="467"/>
    <n v="0"/>
    <n v="1"/>
    <n v="711.11109999999996"/>
    <n v="640.00009999999997"/>
  </r>
  <r>
    <x v="40"/>
    <s v="20230211"/>
    <x v="5"/>
    <x v="1"/>
    <s v="S06"/>
    <x v="0"/>
    <x v="0"/>
    <x v="1"/>
    <x v="0"/>
    <x v="3"/>
    <x v="4"/>
    <x v="1"/>
    <x v="3"/>
    <n v="104"/>
    <n v="104"/>
    <n v="120"/>
    <n v="114"/>
    <n v="102"/>
    <n v="64"/>
    <n v="115"/>
    <n v="100"/>
    <n v="127"/>
    <n v="133"/>
    <n v="171"/>
    <n v="3140"/>
    <n v="2627"/>
    <n v="3544"/>
    <n v="3408"/>
    <n v="229"/>
    <n v="144"/>
    <n v="77"/>
    <n v="742"/>
    <n v="3408"/>
    <n v="22"/>
    <n v="27"/>
    <n v="2469"/>
    <n v="3405"/>
    <n v="143"/>
    <n v="5"/>
    <n v="3540"/>
    <n v="1848"/>
    <n v="3017889.8922999999"/>
    <n v="2682705.6195999999"/>
    <n v="482737.33590000001"/>
    <n v="2199968.2837"/>
    <n v="1901533.1003"/>
    <n v="1406024"/>
    <n v="387707"/>
    <n v="107802.0999"/>
    <n v="36347"/>
    <n v="9021.1"/>
    <n v="62434.000099999997"/>
    <n v="1100"/>
    <n v="902.83339999999998"/>
    <n v="197.16659999999999"/>
    <n v="3598"/>
    <n v="463"/>
    <n v="3529"/>
    <n v="455"/>
    <n v="6"/>
    <n v="44"/>
    <n v="30"/>
    <n v="14"/>
    <n v="192.12270000000001"/>
    <n v="66524"/>
    <n v="523.75009999999997"/>
    <n v="12"/>
    <n v="2887.7779999999998"/>
    <n v="2598.9996999999998"/>
  </r>
  <r>
    <x v="41"/>
    <s v="20230212"/>
    <x v="0"/>
    <x v="1"/>
    <s v="S06"/>
    <x v="0"/>
    <x v="0"/>
    <x v="0"/>
    <x v="0"/>
    <x v="9"/>
    <x v="0"/>
    <x v="1"/>
    <x v="23"/>
    <n v="16"/>
    <n v="16"/>
    <n v="24"/>
    <n v="23"/>
    <n v="13"/>
    <n v="11"/>
    <n v="24"/>
    <n v="12"/>
    <n v="27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1"/>
    <s v="20230212"/>
    <x v="0"/>
    <x v="1"/>
    <s v="S06"/>
    <x v="0"/>
    <x v="0"/>
    <x v="1"/>
    <x v="0"/>
    <x v="7"/>
    <x v="7"/>
    <x v="3"/>
    <x v="12"/>
    <n v="100"/>
    <n v="96"/>
    <n v="114"/>
    <n v="107"/>
    <n v="103"/>
    <n v="61"/>
    <n v="114"/>
    <n v="99"/>
    <n v="120"/>
    <n v="1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3.4"/>
    <n v="546.70000000000005"/>
    <n v="446.9"/>
    <n v="99.8"/>
    <n v="3.4"/>
    <n v="0"/>
    <n v="0"/>
    <n v="3.4"/>
    <n v="0"/>
    <n v="1.9"/>
    <n v="1.5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2"/>
    <s v="20230213"/>
    <x v="1"/>
    <x v="1"/>
    <s v="S07"/>
    <x v="0"/>
    <x v="0"/>
    <x v="0"/>
    <x v="0"/>
    <x v="0"/>
    <x v="0"/>
    <x v="0"/>
    <x v="24"/>
    <n v="27"/>
    <n v="29"/>
    <n v="31"/>
    <n v="31"/>
    <n v="25"/>
    <n v="18"/>
    <n v="28"/>
    <n v="24"/>
    <n v="29"/>
    <n v="32"/>
    <n v="474"/>
    <n v="1252"/>
    <n v="1143"/>
    <n v="1889"/>
    <n v="1887"/>
    <n v="161"/>
    <n v="108"/>
    <n v="63"/>
    <n v="270"/>
    <n v="1887"/>
    <n v="0"/>
    <n v="0"/>
    <n v="0"/>
    <n v="0"/>
    <n v="0"/>
    <n v="0"/>
    <n v="1887"/>
    <n v="1284"/>
    <n v="1247100"/>
    <n v="1109949"/>
    <n v="124975"/>
    <n v="984974"/>
    <n v="920183"/>
    <n v="644686"/>
    <n v="206983"/>
    <n v="68514"/>
    <n v="56365"/>
    <n v="2013"/>
    <n v="10136"/>
    <n v="485"/>
    <n v="353.15019999999998"/>
    <n v="131.84979999999999"/>
    <n v="0"/>
    <n v="0"/>
    <n v="1883"/>
    <n v="1883"/>
    <n v="0"/>
    <n v="0"/>
    <n v="0"/>
    <n v="0"/>
    <n v="34.399700000000003"/>
    <n v="244269"/>
    <n v="0"/>
    <n v="5"/>
    <n v="1583.3333"/>
    <n v="1425"/>
  </r>
  <r>
    <x v="42"/>
    <s v="20230213"/>
    <x v="1"/>
    <x v="1"/>
    <s v="S07"/>
    <x v="0"/>
    <x v="0"/>
    <x v="1"/>
    <x v="0"/>
    <x v="13"/>
    <x v="4"/>
    <x v="6"/>
    <x v="18"/>
    <n v="106"/>
    <n v="104"/>
    <n v="122"/>
    <n v="121"/>
    <n v="111"/>
    <n v="76"/>
    <n v="132"/>
    <n v="109"/>
    <n v="135"/>
    <n v="140"/>
    <n v="246"/>
    <n v="4494"/>
    <n v="3930"/>
    <n v="5189"/>
    <n v="4970"/>
    <n v="440"/>
    <n v="211"/>
    <n v="138"/>
    <n v="1004"/>
    <n v="4970"/>
    <n v="77"/>
    <n v="89"/>
    <n v="4144"/>
    <n v="6141"/>
    <n v="272"/>
    <n v="10"/>
    <n v="5180"/>
    <n v="2687"/>
    <n v="5026892.4000000004"/>
    <n v="4386238.2"/>
    <n v="1063106.6000000001"/>
    <n v="3323131.6"/>
    <n v="2766115.9"/>
    <n v="2011529"/>
    <n v="591680"/>
    <n v="162906.9"/>
    <n v="53698"/>
    <n v="14309.7"/>
    <n v="94899.199999999997"/>
    <n v="2212"/>
    <n v="1886.7336"/>
    <n v="325.26639999999998"/>
    <n v="5238"/>
    <n v="1054"/>
    <n v="5152"/>
    <n v="1034"/>
    <n v="9"/>
    <n v="38"/>
    <n v="31"/>
    <n v="7"/>
    <n v="317.41950000000003"/>
    <n v="14133"/>
    <n v="991"/>
    <n v="26"/>
    <n v="5580.0002000000004"/>
    <n v="5021.9998999999998"/>
  </r>
  <r>
    <x v="43"/>
    <s v="20230214"/>
    <x v="2"/>
    <x v="1"/>
    <s v="S07"/>
    <x v="0"/>
    <x v="0"/>
    <x v="0"/>
    <x v="0"/>
    <x v="9"/>
    <x v="0"/>
    <x v="0"/>
    <x v="0"/>
    <n v="6"/>
    <n v="5"/>
    <n v="6"/>
    <n v="6"/>
    <n v="4"/>
    <n v="3"/>
    <n v="8"/>
    <n v="4"/>
    <n v="6"/>
    <n v="8"/>
    <n v="681"/>
    <n v="1294"/>
    <n v="1183"/>
    <n v="2134"/>
    <n v="2133"/>
    <n v="158"/>
    <n v="105"/>
    <n v="99"/>
    <n v="269"/>
    <n v="2133"/>
    <n v="0"/>
    <n v="0"/>
    <n v="0"/>
    <n v="0"/>
    <n v="0"/>
    <n v="0"/>
    <n v="2133"/>
    <n v="1539"/>
    <n v="1303786"/>
    <n v="1145401"/>
    <n v="148458"/>
    <n v="996943"/>
    <n v="940593"/>
    <n v="651525"/>
    <n v="225873"/>
    <n v="63195"/>
    <n v="53560"/>
    <n v="2166"/>
    <n v="7469"/>
    <n v="431"/>
    <n v="358.93310000000002"/>
    <n v="72.066900000000004"/>
    <n v="0"/>
    <n v="0"/>
    <n v="2111"/>
    <n v="2111"/>
    <n v="0"/>
    <n v="0"/>
    <n v="0"/>
    <n v="0"/>
    <n v="26.160599999999999"/>
    <n v="137846"/>
    <n v="0"/>
    <n v="9"/>
    <n v="1368.8887999999999"/>
    <n v="1231.9998000000001"/>
  </r>
  <r>
    <x v="43"/>
    <s v="20230214"/>
    <x v="2"/>
    <x v="1"/>
    <s v="S07"/>
    <x v="0"/>
    <x v="0"/>
    <x v="1"/>
    <x v="0"/>
    <x v="11"/>
    <x v="0"/>
    <x v="3"/>
    <x v="4"/>
    <n v="36"/>
    <n v="36"/>
    <n v="46"/>
    <n v="45"/>
    <n v="36"/>
    <n v="23"/>
    <n v="42"/>
    <n v="34"/>
    <n v="44"/>
    <n v="49"/>
    <n v="195"/>
    <n v="3465"/>
    <n v="3077"/>
    <n v="3996"/>
    <n v="3822"/>
    <n v="319"/>
    <n v="130"/>
    <n v="115"/>
    <n v="707"/>
    <n v="3822"/>
    <n v="65"/>
    <n v="74"/>
    <n v="3353"/>
    <n v="5097"/>
    <n v="176"/>
    <n v="4"/>
    <n v="3979"/>
    <n v="2055"/>
    <n v="4623722.1182000004"/>
    <n v="4056470.0175999999"/>
    <n v="1430707.5182"/>
    <n v="2625762.4994000001"/>
    <n v="2137979.8985000001"/>
    <n v="1569198"/>
    <n v="440271"/>
    <n v="128510.8999"/>
    <n v="41071"/>
    <n v="11339.6"/>
    <n v="76100.300099999993"/>
    <n v="1924"/>
    <n v="1647.9002"/>
    <n v="276.09980000000002"/>
    <n v="4009"/>
    <n v="955"/>
    <n v="3982"/>
    <n v="948"/>
    <n v="4"/>
    <n v="25"/>
    <n v="14"/>
    <n v="11"/>
    <n v="305.18619999999999"/>
    <n v="11646"/>
    <n v="338"/>
    <n v="23"/>
    <n v="4848.8892999999998"/>
    <n v="4364.0002999999997"/>
  </r>
  <r>
    <x v="44"/>
    <s v="20230215"/>
    <x v="6"/>
    <x v="1"/>
    <s v="S07"/>
    <x v="0"/>
    <x v="0"/>
    <x v="0"/>
    <x v="0"/>
    <x v="7"/>
    <x v="0"/>
    <x v="3"/>
    <x v="11"/>
    <n v="20"/>
    <n v="19"/>
    <n v="25"/>
    <n v="24"/>
    <n v="19"/>
    <n v="14"/>
    <n v="24"/>
    <n v="19"/>
    <n v="27"/>
    <n v="31"/>
    <n v="622"/>
    <n v="1280"/>
    <n v="1182"/>
    <n v="2025"/>
    <n v="2023"/>
    <n v="121"/>
    <n v="82"/>
    <n v="78"/>
    <n v="219"/>
    <n v="2023"/>
    <n v="0"/>
    <n v="0"/>
    <n v="0"/>
    <n v="0"/>
    <n v="0"/>
    <n v="0"/>
    <n v="2023"/>
    <n v="1448"/>
    <n v="1268617.3999999999"/>
    <n v="1131053.3999999999"/>
    <n v="157204"/>
    <n v="973849.4"/>
    <n v="914703"/>
    <n v="628425"/>
    <n v="214371"/>
    <n v="71907"/>
    <n v="58032"/>
    <n v="1936"/>
    <n v="11939"/>
    <n v="377"/>
    <n v="309.70010000000002"/>
    <n v="67.299899999999994"/>
    <n v="0"/>
    <n v="0"/>
    <n v="2018"/>
    <n v="2018"/>
    <n v="0"/>
    <n v="0"/>
    <n v="0"/>
    <n v="0"/>
    <n v="28.2407"/>
    <n v="213665"/>
    <n v="0"/>
    <n v="7"/>
    <n v="1397.7775999999999"/>
    <n v="1258"/>
  </r>
  <r>
    <x v="44"/>
    <s v="20230215"/>
    <x v="6"/>
    <x v="1"/>
    <s v="S07"/>
    <x v="0"/>
    <x v="0"/>
    <x v="1"/>
    <x v="0"/>
    <x v="4"/>
    <x v="4"/>
    <x v="1"/>
    <x v="10"/>
    <n v="76"/>
    <n v="68"/>
    <n v="89"/>
    <n v="84"/>
    <n v="78"/>
    <n v="46"/>
    <n v="87"/>
    <n v="76"/>
    <n v="92"/>
    <n v="96"/>
    <n v="223"/>
    <n v="3888"/>
    <n v="3434"/>
    <n v="4495"/>
    <n v="4318"/>
    <n v="376"/>
    <n v="172"/>
    <n v="128"/>
    <n v="830"/>
    <n v="4318"/>
    <n v="85"/>
    <n v="103"/>
    <n v="3677"/>
    <n v="5826"/>
    <n v="199"/>
    <n v="3"/>
    <n v="4487"/>
    <n v="2316"/>
    <n v="4288634.3185000001"/>
    <n v="3787529.7354000001"/>
    <n v="1012138.6645"/>
    <n v="2775391.0702999998"/>
    <n v="2354489.5998"/>
    <n v="1747346"/>
    <n v="480207"/>
    <n v="126936.6"/>
    <n v="46909"/>
    <n v="11710.9638"/>
    <n v="68316.636400000003"/>
    <n v="1926"/>
    <n v="1592.2998"/>
    <n v="333.7002"/>
    <n v="4520"/>
    <n v="977"/>
    <n v="4454"/>
    <n v="964"/>
    <n v="2"/>
    <n v="29"/>
    <n v="23"/>
    <n v="6"/>
    <n v="258.15280000000001"/>
    <n v="9778"/>
    <n v="344.66669999999999"/>
    <n v="28"/>
    <n v="4978.8887999999997"/>
    <n v="4481"/>
  </r>
  <r>
    <x v="45"/>
    <s v="20230216"/>
    <x v="3"/>
    <x v="1"/>
    <s v="S07"/>
    <x v="0"/>
    <x v="0"/>
    <x v="0"/>
    <x v="0"/>
    <x v="11"/>
    <x v="0"/>
    <x v="3"/>
    <x v="4"/>
    <n v="32"/>
    <n v="32"/>
    <n v="39"/>
    <n v="35"/>
    <n v="28"/>
    <n v="17"/>
    <n v="37"/>
    <n v="25"/>
    <n v="41"/>
    <n v="45"/>
    <n v="662"/>
    <n v="1366"/>
    <n v="1260"/>
    <n v="2187"/>
    <n v="2187"/>
    <n v="159"/>
    <n v="109"/>
    <n v="84"/>
    <n v="265"/>
    <n v="2187"/>
    <n v="0"/>
    <n v="0"/>
    <n v="0"/>
    <n v="0"/>
    <n v="0"/>
    <n v="0"/>
    <n v="2187"/>
    <n v="1433"/>
    <n v="1326622"/>
    <n v="1156944"/>
    <n v="107467"/>
    <n v="1049477"/>
    <n v="995772"/>
    <n v="695725"/>
    <n v="214221"/>
    <n v="85826"/>
    <n v="71508"/>
    <n v="1797"/>
    <n v="12521"/>
    <n v="368.5"/>
    <n v="316.48329999999999"/>
    <n v="52.0167"/>
    <n v="0"/>
    <n v="0"/>
    <n v="2139"/>
    <n v="2139"/>
    <n v="0"/>
    <n v="0"/>
    <n v="0"/>
    <n v="0"/>
    <n v="29.5837"/>
    <n v="98796"/>
    <n v="0"/>
    <n v="7"/>
    <n v="1268.8886"/>
    <n v="1142"/>
  </r>
  <r>
    <x v="45"/>
    <s v="20230216"/>
    <x v="3"/>
    <x v="1"/>
    <s v="S07"/>
    <x v="0"/>
    <x v="0"/>
    <x v="1"/>
    <x v="0"/>
    <x v="5"/>
    <x v="6"/>
    <x v="9"/>
    <x v="22"/>
    <n v="88"/>
    <n v="99"/>
    <n v="119"/>
    <n v="110"/>
    <n v="101"/>
    <n v="57"/>
    <n v="115"/>
    <n v="95"/>
    <n v="127"/>
    <n v="133"/>
    <n v="222"/>
    <n v="4305"/>
    <n v="3770"/>
    <n v="4970"/>
    <n v="4754"/>
    <n v="432"/>
    <n v="189"/>
    <n v="141"/>
    <n v="967"/>
    <n v="4754"/>
    <n v="95"/>
    <n v="104"/>
    <n v="3972"/>
    <n v="6517"/>
    <n v="172"/>
    <n v="1"/>
    <n v="4960"/>
    <n v="2580"/>
    <n v="3639906.4177999999"/>
    <n v="3208444.0564000001"/>
    <n v="181664.96599999999"/>
    <n v="3026779.0888"/>
    <n v="2634843"/>
    <n v="1947211"/>
    <n v="557802"/>
    <n v="129830"/>
    <n v="46560"/>
    <n v="11417.090899999999"/>
    <n v="71852.909100000004"/>
    <n v="1610"/>
    <n v="1389.6832999999999"/>
    <n v="220.3167"/>
    <n v="5342"/>
    <n v="1102"/>
    <n v="4925"/>
    <n v="1042"/>
    <n v="72"/>
    <n v="222"/>
    <n v="71"/>
    <n v="151"/>
    <n v="265.36430000000001"/>
    <n v="546581"/>
    <n v="6784.0730999999996"/>
    <n v="29"/>
    <n v="4523.3338000000003"/>
    <n v="4071"/>
  </r>
  <r>
    <x v="46"/>
    <s v="20230217"/>
    <x v="4"/>
    <x v="1"/>
    <s v="S07"/>
    <x v="0"/>
    <x v="0"/>
    <x v="0"/>
    <x v="0"/>
    <x v="0"/>
    <x v="6"/>
    <x v="6"/>
    <x v="23"/>
    <n v="25"/>
    <n v="29"/>
    <n v="42"/>
    <n v="35"/>
    <n v="28"/>
    <n v="18"/>
    <n v="40"/>
    <n v="27"/>
    <n v="41"/>
    <n v="43"/>
    <n v="755"/>
    <n v="1308"/>
    <n v="1200"/>
    <n v="2186"/>
    <n v="2194"/>
    <n v="131"/>
    <n v="94"/>
    <n v="78"/>
    <n v="239"/>
    <n v="2194"/>
    <n v="0"/>
    <n v="0"/>
    <n v="0"/>
    <n v="0"/>
    <n v="0"/>
    <n v="0"/>
    <n v="2194"/>
    <n v="1516"/>
    <n v="1460416"/>
    <n v="1285380"/>
    <n v="179783"/>
    <n v="1105597"/>
    <n v="1025325"/>
    <n v="703855"/>
    <n v="234941"/>
    <n v="86529"/>
    <n v="66506"/>
    <n v="2112"/>
    <n v="17911"/>
    <n v="378.5"/>
    <n v="333.03339999999997"/>
    <n v="45.4666"/>
    <n v="0"/>
    <n v="0"/>
    <n v="2163"/>
    <n v="2163"/>
    <n v="0"/>
    <n v="0"/>
    <n v="0"/>
    <n v="0"/>
    <n v="27.631799999999998"/>
    <n v="71901"/>
    <n v="0"/>
    <n v="6"/>
    <n v="1277.7778000000001"/>
    <n v="1149.9998000000001"/>
  </r>
  <r>
    <x v="46"/>
    <s v="20230217"/>
    <x v="4"/>
    <x v="1"/>
    <s v="S07"/>
    <x v="0"/>
    <x v="0"/>
    <x v="1"/>
    <x v="0"/>
    <x v="7"/>
    <x v="4"/>
    <x v="3"/>
    <x v="23"/>
    <n v="70"/>
    <n v="61"/>
    <n v="77"/>
    <n v="74"/>
    <n v="69"/>
    <n v="47"/>
    <n v="72"/>
    <n v="66"/>
    <n v="81"/>
    <n v="86"/>
    <n v="197"/>
    <n v="3601"/>
    <n v="3158"/>
    <n v="4129"/>
    <n v="3958"/>
    <n v="315"/>
    <n v="163"/>
    <n v="118"/>
    <n v="758"/>
    <n v="3958"/>
    <n v="67"/>
    <n v="80"/>
    <n v="3598"/>
    <n v="5524"/>
    <n v="199"/>
    <n v="3"/>
    <n v="4113"/>
    <n v="2185"/>
    <n v="3298793.4742999999"/>
    <n v="2890987.835"/>
    <n v="279940.7524"/>
    <n v="2611047.0833000001"/>
    <n v="2220188.5447"/>
    <n v="1629142"/>
    <n v="478097"/>
    <n v="112949.54549999999"/>
    <n v="38091"/>
    <n v="8981.7271999999994"/>
    <n v="65876.818100000004"/>
    <n v="1494"/>
    <n v="1174.0003999999999"/>
    <n v="319.99959999999999"/>
    <n v="4331"/>
    <n v="941"/>
    <n v="4103"/>
    <n v="894"/>
    <n v="55"/>
    <n v="136"/>
    <n v="43"/>
    <n v="93"/>
    <n v="258.82870000000003"/>
    <n v="272867"/>
    <n v="6941.3357999999998"/>
    <n v="21"/>
    <n v="4580.0002999999997"/>
    <n v="4122.0002999999997"/>
  </r>
  <r>
    <x v="47"/>
    <s v="20230218"/>
    <x v="5"/>
    <x v="1"/>
    <s v="S07"/>
    <x v="0"/>
    <x v="0"/>
    <x v="0"/>
    <x v="0"/>
    <x v="5"/>
    <x v="1"/>
    <x v="2"/>
    <x v="17"/>
    <n v="28"/>
    <n v="26"/>
    <n v="31"/>
    <n v="32"/>
    <n v="28"/>
    <n v="16"/>
    <n v="40"/>
    <n v="28"/>
    <n v="42"/>
    <n v="43"/>
    <n v="235"/>
    <n v="812"/>
    <n v="720"/>
    <n v="1124"/>
    <n v="1123"/>
    <n v="76"/>
    <n v="57"/>
    <n v="47"/>
    <n v="168"/>
    <n v="1123"/>
    <n v="0"/>
    <n v="0"/>
    <n v="0"/>
    <n v="0"/>
    <n v="0"/>
    <n v="0"/>
    <n v="1123"/>
    <n v="720"/>
    <n v="860004"/>
    <n v="755360"/>
    <n v="160809"/>
    <n v="594551"/>
    <n v="567719"/>
    <n v="399813"/>
    <n v="114189"/>
    <n v="53717"/>
    <n v="44006"/>
    <n v="624"/>
    <n v="9087"/>
    <n v="237"/>
    <n v="189.35"/>
    <n v="47.65"/>
    <n v="0"/>
    <n v="0"/>
    <n v="1117"/>
    <n v="1117"/>
    <n v="0"/>
    <n v="0"/>
    <n v="0"/>
    <n v="0"/>
    <n v="22.441600000000001"/>
    <n v="36323"/>
    <n v="0"/>
    <n v="8"/>
    <n v="802.22230000000002"/>
    <n v="722.00009999999997"/>
  </r>
  <r>
    <x v="47"/>
    <s v="20230218"/>
    <x v="5"/>
    <x v="1"/>
    <s v="S07"/>
    <x v="0"/>
    <x v="0"/>
    <x v="1"/>
    <x v="0"/>
    <x v="3"/>
    <x v="1"/>
    <x v="2"/>
    <x v="16"/>
    <n v="86"/>
    <n v="80"/>
    <n v="109"/>
    <n v="100"/>
    <n v="91"/>
    <n v="61"/>
    <n v="97"/>
    <n v="89"/>
    <n v="113"/>
    <n v="117"/>
    <n v="115"/>
    <n v="2057"/>
    <n v="1768"/>
    <n v="2308"/>
    <n v="2214"/>
    <n v="135"/>
    <n v="92"/>
    <n v="60"/>
    <n v="424"/>
    <n v="2214"/>
    <n v="40"/>
    <n v="50"/>
    <n v="2257"/>
    <n v="3162"/>
    <n v="150"/>
    <n v="5"/>
    <n v="2307"/>
    <n v="1138"/>
    <n v="2474355.017"/>
    <n v="2214616.6532000001"/>
    <n v="788521.69649999996"/>
    <n v="1426094.9564"/>
    <n v="1149128.2716000001"/>
    <n v="867107"/>
    <n v="220776"/>
    <n v="61245.272700000001"/>
    <n v="22974"/>
    <n v="6832.2727000000004"/>
    <n v="31439"/>
    <n v="1125.5"/>
    <n v="826.68349999999998"/>
    <n v="298.89980000000003"/>
    <n v="2340"/>
    <n v="447"/>
    <n v="2293"/>
    <n v="422"/>
    <n v="13"/>
    <n v="22"/>
    <n v="14"/>
    <n v="8"/>
    <n v="256.14999999999998"/>
    <n v="14208"/>
    <n v="787.33330000000001"/>
    <n v="14"/>
    <n v="2853.3332"/>
    <n v="2567.9996999999998"/>
  </r>
  <r>
    <x v="48"/>
    <s v="20230219"/>
    <x v="0"/>
    <x v="1"/>
    <s v="S07"/>
    <x v="0"/>
    <x v="0"/>
    <x v="0"/>
    <x v="0"/>
    <x v="1"/>
    <x v="3"/>
    <x v="8"/>
    <x v="11"/>
    <n v="41"/>
    <n v="40"/>
    <n v="46"/>
    <n v="42"/>
    <n v="36"/>
    <n v="23"/>
    <n v="49"/>
    <n v="34"/>
    <n v="49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8"/>
    <s v="20230219"/>
    <x v="0"/>
    <x v="1"/>
    <s v="S07"/>
    <x v="0"/>
    <x v="0"/>
    <x v="1"/>
    <x v="0"/>
    <x v="5"/>
    <x v="1"/>
    <x v="5"/>
    <x v="6"/>
    <n v="94"/>
    <n v="91"/>
    <n v="113"/>
    <n v="108"/>
    <n v="99"/>
    <n v="58"/>
    <n v="107"/>
    <n v="96"/>
    <n v="116"/>
    <n v="1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9"/>
    <s v="20230220"/>
    <x v="1"/>
    <x v="1"/>
    <s v="S08"/>
    <x v="0"/>
    <x v="0"/>
    <x v="0"/>
    <x v="0"/>
    <x v="1"/>
    <x v="7"/>
    <x v="8"/>
    <x v="11"/>
    <n v="27"/>
    <n v="23"/>
    <n v="33"/>
    <n v="28"/>
    <n v="24"/>
    <n v="14"/>
    <n v="35"/>
    <n v="24"/>
    <n v="38"/>
    <n v="41"/>
    <n v="467"/>
    <n v="1559"/>
    <n v="1434"/>
    <n v="2212"/>
    <n v="2211"/>
    <n v="185"/>
    <n v="119"/>
    <n v="102"/>
    <n v="310"/>
    <n v="2211"/>
    <n v="0"/>
    <n v="0"/>
    <n v="0"/>
    <n v="0"/>
    <n v="0"/>
    <n v="0"/>
    <n v="2211"/>
    <n v="1511"/>
    <n v="1658939"/>
    <n v="1461159"/>
    <n v="253946"/>
    <n v="1207213"/>
    <n v="1131657"/>
    <n v="776020"/>
    <n v="256006"/>
    <n v="99631"/>
    <n v="83969"/>
    <n v="1458"/>
    <n v="14204"/>
    <n v="692"/>
    <n v="458.76659999999998"/>
    <n v="233.23339999999999"/>
    <n v="0"/>
    <n v="0"/>
    <n v="2198"/>
    <n v="2198"/>
    <n v="0"/>
    <n v="0"/>
    <n v="0"/>
    <n v="0"/>
    <n v="30.783899999999999"/>
    <n v="69933"/>
    <n v="0"/>
    <n v="9"/>
    <n v="1571.1110000000001"/>
    <n v="1413.9999"/>
  </r>
  <r>
    <x v="49"/>
    <s v="20230220"/>
    <x v="1"/>
    <x v="1"/>
    <s v="S08"/>
    <x v="0"/>
    <x v="0"/>
    <x v="1"/>
    <x v="0"/>
    <x v="1"/>
    <x v="1"/>
    <x v="3"/>
    <x v="12"/>
    <n v="93"/>
    <n v="89"/>
    <n v="110"/>
    <n v="105"/>
    <n v="100"/>
    <n v="63"/>
    <n v="94"/>
    <n v="95"/>
    <n v="110"/>
    <n v="115"/>
    <n v="220"/>
    <n v="4061"/>
    <n v="3569"/>
    <n v="4726"/>
    <n v="4514"/>
    <n v="438"/>
    <n v="203"/>
    <n v="124"/>
    <n v="930"/>
    <n v="4514"/>
    <n v="54"/>
    <n v="62"/>
    <n v="4208"/>
    <n v="6293"/>
    <n v="224"/>
    <n v="9"/>
    <n v="4720"/>
    <n v="2346"/>
    <n v="4260920.4545999998"/>
    <n v="3776711.4545999998"/>
    <n v="914254.45449999999"/>
    <n v="2862457"/>
    <n v="2402043.7272999999"/>
    <n v="1801319"/>
    <n v="474238"/>
    <n v="126486.7273"/>
    <n v="48458"/>
    <n v="12417.1818"/>
    <n v="65611.545499999993"/>
    <n v="2002"/>
    <n v="1651.3833"/>
    <n v="350.63339999999999"/>
    <n v="4772"/>
    <n v="895"/>
    <n v="4708"/>
    <n v="876"/>
    <n v="4"/>
    <n v="37"/>
    <n v="26"/>
    <n v="11"/>
    <n v="268.43729999999999"/>
    <n v="34115"/>
    <n v="879"/>
    <n v="35"/>
    <n v="5435.5559000000003"/>
    <n v="4891.9998999999998"/>
  </r>
  <r>
    <x v="50"/>
    <s v="20230221"/>
    <x v="2"/>
    <x v="1"/>
    <s v="S08"/>
    <x v="0"/>
    <x v="0"/>
    <x v="0"/>
    <x v="0"/>
    <x v="10"/>
    <x v="6"/>
    <x v="0"/>
    <x v="17"/>
    <n v="16"/>
    <n v="17"/>
    <n v="22"/>
    <n v="20"/>
    <n v="17"/>
    <n v="12"/>
    <n v="19"/>
    <n v="16"/>
    <n v="21"/>
    <n v="23"/>
    <n v="409"/>
    <n v="1603"/>
    <n v="1474"/>
    <n v="2174"/>
    <n v="2173"/>
    <n v="161"/>
    <n v="95"/>
    <n v="75"/>
    <n v="290"/>
    <n v="2173"/>
    <n v="0"/>
    <n v="0"/>
    <n v="0"/>
    <n v="0"/>
    <n v="0"/>
    <n v="0"/>
    <n v="2173"/>
    <n v="1440"/>
    <n v="1412891"/>
    <n v="1250552"/>
    <n v="125018"/>
    <n v="1125534"/>
    <n v="1065304"/>
    <n v="745155"/>
    <n v="235263"/>
    <n v="84886"/>
    <n v="69491"/>
    <n v="1496"/>
    <n v="13899"/>
    <n v="548"/>
    <n v="327.34980000000002"/>
    <n v="220.65020000000001"/>
    <n v="0"/>
    <n v="0"/>
    <n v="2144"/>
    <n v="2144"/>
    <n v="0"/>
    <n v="0"/>
    <n v="0"/>
    <n v="0"/>
    <n v="24.4026"/>
    <n v="121756"/>
    <n v="0"/>
    <n v="7"/>
    <n v="1357.7778000000001"/>
    <n v="1221.9999"/>
  </r>
  <r>
    <x v="50"/>
    <s v="20230221"/>
    <x v="2"/>
    <x v="1"/>
    <s v="S08"/>
    <x v="0"/>
    <x v="0"/>
    <x v="1"/>
    <x v="0"/>
    <x v="9"/>
    <x v="0"/>
    <x v="4"/>
    <x v="10"/>
    <n v="45"/>
    <n v="45"/>
    <n v="57"/>
    <n v="54"/>
    <n v="49"/>
    <n v="30"/>
    <n v="54"/>
    <n v="48"/>
    <n v="57"/>
    <n v="61"/>
    <n v="180"/>
    <n v="3605"/>
    <n v="3168"/>
    <n v="4125"/>
    <n v="3937"/>
    <n v="326"/>
    <n v="155"/>
    <n v="100"/>
    <n v="763"/>
    <n v="3937"/>
    <n v="72"/>
    <n v="84"/>
    <n v="3737"/>
    <n v="5741"/>
    <n v="181"/>
    <n v="7"/>
    <n v="4111"/>
    <n v="1999"/>
    <n v="4071693.8180999998"/>
    <n v="3574903.3635999998"/>
    <n v="1090714.6364"/>
    <n v="2484188.7272999999"/>
    <n v="2079328.1817999999"/>
    <n v="1587014"/>
    <n v="384966"/>
    <n v="107348.18180000001"/>
    <n v="42211"/>
    <n v="10513"/>
    <n v="54624.181799999998"/>
    <n v="1831"/>
    <n v="1513.5830000000001"/>
    <n v="317.41699999999997"/>
    <n v="4170"/>
    <n v="911"/>
    <n v="4103"/>
    <n v="897"/>
    <n v="7"/>
    <n v="43"/>
    <n v="15"/>
    <n v="28"/>
    <n v="281.96440000000001"/>
    <n v="34506"/>
    <n v="2310.25"/>
    <n v="15"/>
    <n v="4721.1111000000001"/>
    <n v="4249.0002000000004"/>
  </r>
  <r>
    <x v="51"/>
    <s v="20230222"/>
    <x v="6"/>
    <x v="1"/>
    <s v="S08"/>
    <x v="0"/>
    <x v="0"/>
    <x v="0"/>
    <x v="0"/>
    <x v="1"/>
    <x v="6"/>
    <x v="3"/>
    <x v="18"/>
    <n v="32"/>
    <n v="33"/>
    <n v="42"/>
    <n v="36"/>
    <n v="34"/>
    <n v="18"/>
    <n v="44"/>
    <n v="30"/>
    <n v="45"/>
    <n v="51"/>
    <n v="282"/>
    <n v="1580"/>
    <n v="1457"/>
    <n v="2012"/>
    <n v="2016"/>
    <n v="154"/>
    <n v="111"/>
    <n v="86"/>
    <n v="277"/>
    <n v="2016"/>
    <n v="0"/>
    <n v="0"/>
    <n v="0"/>
    <n v="0"/>
    <n v="0"/>
    <n v="0"/>
    <n v="2016"/>
    <n v="1334"/>
    <n v="1506289"/>
    <n v="1319087"/>
    <n v="143539"/>
    <n v="1175548"/>
    <n v="1092693"/>
    <n v="749484"/>
    <n v="241638"/>
    <n v="101571"/>
    <n v="78244"/>
    <n v="1431"/>
    <n v="21896"/>
    <n v="575"/>
    <n v="440.20010000000002"/>
    <n v="134.79990000000001"/>
    <n v="0"/>
    <n v="0"/>
    <n v="1988"/>
    <n v="1988"/>
    <n v="0"/>
    <n v="0"/>
    <n v="0"/>
    <n v="0"/>
    <n v="38.741300000000003"/>
    <n v="155274"/>
    <n v="0"/>
    <n v="12"/>
    <n v="1386.6668"/>
    <n v="1248.0001"/>
  </r>
  <r>
    <x v="51"/>
    <s v="20230222"/>
    <x v="6"/>
    <x v="1"/>
    <s v="S08"/>
    <x v="0"/>
    <x v="0"/>
    <x v="1"/>
    <x v="0"/>
    <x v="7"/>
    <x v="4"/>
    <x v="4"/>
    <x v="8"/>
    <n v="74"/>
    <n v="68"/>
    <n v="88"/>
    <n v="83"/>
    <n v="84"/>
    <n v="49"/>
    <n v="87"/>
    <n v="79"/>
    <n v="95"/>
    <n v="99"/>
    <n v="195"/>
    <n v="3862"/>
    <n v="3411"/>
    <n v="4470"/>
    <n v="4239"/>
    <n v="402"/>
    <n v="189"/>
    <n v="164"/>
    <n v="853"/>
    <n v="4239"/>
    <n v="51"/>
    <n v="55"/>
    <n v="3825"/>
    <n v="5913"/>
    <n v="160"/>
    <n v="4"/>
    <n v="4458"/>
    <n v="2131"/>
    <n v="3906923"/>
    <n v="3460678"/>
    <n v="790920"/>
    <n v="2669758"/>
    <n v="2219139"/>
    <n v="1663833"/>
    <n v="436141"/>
    <n v="119165"/>
    <n v="43446"/>
    <n v="11252"/>
    <n v="64467"/>
    <n v="1673"/>
    <n v="1460.6664000000001"/>
    <n v="212.33359999999999"/>
    <n v="4512"/>
    <n v="986"/>
    <n v="4421"/>
    <n v="968"/>
    <n v="1"/>
    <n v="45"/>
    <n v="23"/>
    <n v="22"/>
    <n v="231.65119999999999"/>
    <n v="47455"/>
    <n v="863.04169999999999"/>
    <n v="32"/>
    <n v="4848.8887999999997"/>
    <n v="4364.0002000000004"/>
  </r>
  <r>
    <x v="52"/>
    <s v="20230223"/>
    <x v="3"/>
    <x v="1"/>
    <s v="S08"/>
    <x v="0"/>
    <x v="0"/>
    <x v="0"/>
    <x v="0"/>
    <x v="5"/>
    <x v="4"/>
    <x v="2"/>
    <x v="10"/>
    <n v="37"/>
    <n v="37"/>
    <n v="51"/>
    <n v="45"/>
    <n v="33"/>
    <n v="23"/>
    <n v="48"/>
    <n v="30"/>
    <n v="53"/>
    <n v="59"/>
    <n v="297"/>
    <n v="1770"/>
    <n v="1630"/>
    <n v="2248"/>
    <n v="2248"/>
    <n v="181"/>
    <n v="98"/>
    <n v="64"/>
    <n v="321"/>
    <n v="2248"/>
    <n v="0"/>
    <n v="0"/>
    <n v="0"/>
    <n v="0"/>
    <n v="0"/>
    <n v="0"/>
    <n v="2248"/>
    <n v="1421"/>
    <n v="1599582"/>
    <n v="1417226"/>
    <n v="149633"/>
    <n v="1267593"/>
    <n v="1170635"/>
    <n v="822364"/>
    <n v="260754"/>
    <n v="87517"/>
    <n v="70703"/>
    <n v="1584"/>
    <n v="15230"/>
    <n v="530.5"/>
    <n v="410.91649999999998"/>
    <n v="119.5835"/>
    <n v="0"/>
    <n v="0"/>
    <n v="2226"/>
    <n v="2226"/>
    <n v="0"/>
    <n v="0"/>
    <n v="0"/>
    <n v="0"/>
    <n v="19.882200000000001"/>
    <n v="133033"/>
    <n v="0"/>
    <n v="11"/>
    <n v="1258.8886"/>
    <n v="1133.0001"/>
  </r>
  <r>
    <x v="52"/>
    <s v="20230223"/>
    <x v="3"/>
    <x v="1"/>
    <s v="S08"/>
    <x v="0"/>
    <x v="0"/>
    <x v="1"/>
    <x v="0"/>
    <x v="1"/>
    <x v="4"/>
    <x v="4"/>
    <x v="21"/>
    <n v="84"/>
    <n v="85"/>
    <n v="104"/>
    <n v="101"/>
    <n v="90"/>
    <n v="51"/>
    <n v="94"/>
    <n v="87"/>
    <n v="108"/>
    <n v="112"/>
    <n v="178"/>
    <n v="3324"/>
    <n v="2909"/>
    <n v="3826"/>
    <n v="3635"/>
    <n v="318"/>
    <n v="139"/>
    <n v="122"/>
    <n v="733"/>
    <n v="3635"/>
    <n v="55"/>
    <n v="59"/>
    <n v="3535"/>
    <n v="5620"/>
    <n v="183"/>
    <n v="7"/>
    <n v="3820"/>
    <n v="1949"/>
    <n v="3851900.2272999999"/>
    <n v="3436555.2272000001"/>
    <n v="1079199.5"/>
    <n v="2357355.7272000001"/>
    <n v="1968393.9997"/>
    <n v="1466183"/>
    <n v="397882"/>
    <n v="104329"/>
    <n v="38457"/>
    <n v="10438"/>
    <n v="55434"/>
    <n v="1604"/>
    <n v="1384.55"/>
    <n v="219.45"/>
    <n v="3863"/>
    <n v="867"/>
    <n v="3808"/>
    <n v="844"/>
    <n v="9"/>
    <n v="25"/>
    <n v="16"/>
    <n v="9"/>
    <n v="257.48309999999998"/>
    <n v="19444"/>
    <n v="483"/>
    <n v="32"/>
    <n v="4405.5554000000002"/>
    <n v="3965.0001999999999"/>
  </r>
  <r>
    <x v="53"/>
    <s v="20230224"/>
    <x v="4"/>
    <x v="1"/>
    <s v="S08"/>
    <x v="0"/>
    <x v="0"/>
    <x v="0"/>
    <x v="0"/>
    <x v="7"/>
    <x v="4"/>
    <x v="1"/>
    <x v="4"/>
    <n v="39"/>
    <n v="38"/>
    <n v="52"/>
    <n v="47"/>
    <n v="37"/>
    <n v="22"/>
    <n v="47"/>
    <n v="37"/>
    <n v="54"/>
    <n v="57"/>
    <n v="280"/>
    <n v="1604"/>
    <n v="1467"/>
    <n v="2025"/>
    <n v="2024"/>
    <n v="140"/>
    <n v="88"/>
    <n v="61"/>
    <n v="277"/>
    <n v="2024"/>
    <n v="0"/>
    <n v="0"/>
    <n v="0"/>
    <n v="0"/>
    <n v="0"/>
    <n v="0"/>
    <n v="2024"/>
    <n v="1377"/>
    <n v="1625388"/>
    <n v="1440362"/>
    <n v="275317"/>
    <n v="1165045"/>
    <n v="1092408"/>
    <n v="755276"/>
    <n v="246187"/>
    <n v="90945"/>
    <n v="71697"/>
    <n v="1676"/>
    <n v="17572"/>
    <n v="525.5"/>
    <n v="424.78300000000002"/>
    <n v="100.717"/>
    <n v="0"/>
    <n v="0"/>
    <n v="2015"/>
    <n v="2015"/>
    <n v="0"/>
    <n v="0"/>
    <n v="0"/>
    <n v="0"/>
    <n v="37.399299999999997"/>
    <n v="19682"/>
    <n v="0"/>
    <n v="9"/>
    <n v="1267.7777000000001"/>
    <n v="1141.0001999999999"/>
  </r>
  <r>
    <x v="53"/>
    <s v="20230224"/>
    <x v="4"/>
    <x v="1"/>
    <s v="S08"/>
    <x v="0"/>
    <x v="0"/>
    <x v="1"/>
    <x v="0"/>
    <x v="1"/>
    <x v="1"/>
    <x v="3"/>
    <x v="8"/>
    <n v="54"/>
    <n v="58"/>
    <n v="69"/>
    <n v="66"/>
    <n v="56"/>
    <n v="40"/>
    <n v="64"/>
    <n v="53"/>
    <n v="68"/>
    <n v="74"/>
    <n v="150"/>
    <n v="3483"/>
    <n v="3044"/>
    <n v="3967"/>
    <n v="3768"/>
    <n v="319"/>
    <n v="152"/>
    <n v="109"/>
    <n v="758"/>
    <n v="3768"/>
    <n v="73"/>
    <n v="83"/>
    <n v="3790"/>
    <n v="5621"/>
    <n v="176"/>
    <n v="2"/>
    <n v="3952"/>
    <n v="1835"/>
    <n v="3598051.5454000002"/>
    <n v="3221485.5454000002"/>
    <n v="890665.81810000003"/>
    <n v="2330819.7272999999"/>
    <n v="1955660.9091"/>
    <n v="1486445"/>
    <n v="365635"/>
    <n v="103580.9091"/>
    <n v="39019"/>
    <n v="10623.636399999999"/>
    <n v="53938.272700000001"/>
    <n v="1583.5"/>
    <n v="1352.7665"/>
    <n v="230.73349999999999"/>
    <n v="3996"/>
    <n v="831"/>
    <n v="3945"/>
    <n v="822"/>
    <n v="7"/>
    <n v="34"/>
    <n v="24"/>
    <n v="10"/>
    <n v="271.9237"/>
    <n v="19218"/>
    <n v="314.5"/>
    <n v="26"/>
    <n v="4458.8887000000004"/>
    <n v="4012.9994999999999"/>
  </r>
  <r>
    <x v="54"/>
    <s v="20230225"/>
    <x v="5"/>
    <x v="1"/>
    <s v="S08"/>
    <x v="0"/>
    <x v="0"/>
    <x v="0"/>
    <x v="0"/>
    <x v="5"/>
    <x v="0"/>
    <x v="5"/>
    <x v="10"/>
    <n v="29"/>
    <n v="36"/>
    <n v="45"/>
    <n v="40"/>
    <n v="28"/>
    <n v="19"/>
    <n v="48"/>
    <n v="26"/>
    <n v="49"/>
    <n v="52"/>
    <n v="255"/>
    <n v="1123"/>
    <n v="974"/>
    <n v="1460"/>
    <n v="1460"/>
    <n v="82"/>
    <n v="64"/>
    <n v="46"/>
    <n v="231"/>
    <n v="1460"/>
    <n v="0"/>
    <n v="0"/>
    <n v="0"/>
    <n v="0"/>
    <n v="0"/>
    <n v="0"/>
    <n v="1460"/>
    <n v="1008"/>
    <n v="1138562"/>
    <n v="999860"/>
    <n v="213798"/>
    <n v="786062"/>
    <n v="744459"/>
    <n v="517519"/>
    <n v="165216"/>
    <n v="61724"/>
    <n v="48086"/>
    <n v="956"/>
    <n v="12682"/>
    <n v="393"/>
    <n v="306.68349999999998"/>
    <n v="86.316500000000005"/>
    <n v="0"/>
    <n v="0"/>
    <n v="1440"/>
    <n v="1440"/>
    <n v="0"/>
    <n v="0"/>
    <n v="0"/>
    <n v="0"/>
    <n v="21.0198"/>
    <n v="102712"/>
    <n v="0"/>
    <n v="9"/>
    <n v="795.55550000000005"/>
    <n v="715.99980000000005"/>
  </r>
  <r>
    <x v="54"/>
    <s v="20230225"/>
    <x v="5"/>
    <x v="1"/>
    <s v="S08"/>
    <x v="0"/>
    <x v="0"/>
    <x v="1"/>
    <x v="0"/>
    <x v="4"/>
    <x v="4"/>
    <x v="8"/>
    <x v="7"/>
    <n v="73"/>
    <n v="78"/>
    <n v="86"/>
    <n v="82"/>
    <n v="78"/>
    <n v="49"/>
    <n v="82"/>
    <n v="77"/>
    <n v="93"/>
    <n v="96"/>
    <n v="136"/>
    <n v="2155"/>
    <n v="1837"/>
    <n v="2470"/>
    <n v="2377"/>
    <n v="177"/>
    <n v="117"/>
    <n v="69"/>
    <n v="495"/>
    <n v="2377"/>
    <n v="29"/>
    <n v="31"/>
    <n v="2226"/>
    <n v="3714"/>
    <n v="107"/>
    <n v="5"/>
    <n v="2468"/>
    <n v="1225"/>
    <n v="2082438.78"/>
    <n v="1840040.6880999999"/>
    <n v="422782.74479999999"/>
    <n v="1417257.9439000001"/>
    <n v="1218671.9994999999"/>
    <n v="921572"/>
    <n v="232852"/>
    <n v="64247.999799999998"/>
    <n v="24683"/>
    <n v="5534.0002000000004"/>
    <n v="34030.999900000003"/>
    <n v="948.5"/>
    <n v="653.26689999999996"/>
    <n v="295.23309999999998"/>
    <n v="2625"/>
    <n v="506"/>
    <n v="2451"/>
    <n v="481"/>
    <n v="99"/>
    <n v="57"/>
    <n v="18"/>
    <n v="39"/>
    <n v="236.33199999999999"/>
    <n v="87509"/>
    <n v="4077.9"/>
    <n v="18"/>
    <n v="2780.0003999999999"/>
    <n v="2501.9996999999998"/>
  </r>
  <r>
    <x v="55"/>
    <s v="20230226"/>
    <x v="0"/>
    <x v="1"/>
    <s v="S08"/>
    <x v="0"/>
    <x v="0"/>
    <x v="0"/>
    <x v="0"/>
    <x v="11"/>
    <x v="6"/>
    <x v="3"/>
    <x v="18"/>
    <n v="51"/>
    <n v="46"/>
    <n v="65"/>
    <n v="61"/>
    <n v="52"/>
    <n v="37"/>
    <n v="64"/>
    <n v="52"/>
    <n v="67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5"/>
    <s v="20230226"/>
    <x v="0"/>
    <x v="1"/>
    <s v="S08"/>
    <x v="0"/>
    <x v="0"/>
    <x v="1"/>
    <x v="0"/>
    <x v="1"/>
    <x v="1"/>
    <x v="1"/>
    <x v="1"/>
    <n v="92"/>
    <n v="93"/>
    <n v="104"/>
    <n v="101"/>
    <n v="97"/>
    <n v="56"/>
    <n v="92"/>
    <n v="94"/>
    <n v="107"/>
    <n v="1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07.2727"/>
    <n v="1079.5454999999999"/>
    <n v="1076.8181"/>
    <n v="2.7273999999999998"/>
    <n v="2.3635999999999999"/>
    <n v="0"/>
    <n v="0"/>
    <n v="2.3635999999999999"/>
    <n v="0"/>
    <n v="0"/>
    <n v="2.363599999999999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6"/>
    <s v="20230227"/>
    <x v="1"/>
    <x v="1"/>
    <s v="S09"/>
    <x v="0"/>
    <x v="0"/>
    <x v="0"/>
    <x v="0"/>
    <x v="1"/>
    <x v="1"/>
    <x v="3"/>
    <x v="7"/>
    <n v="38"/>
    <n v="40"/>
    <n v="51"/>
    <n v="50"/>
    <n v="43"/>
    <n v="23"/>
    <n v="47"/>
    <n v="40"/>
    <n v="54"/>
    <n v="59"/>
    <n v="301"/>
    <n v="1732"/>
    <n v="1571"/>
    <n v="2228"/>
    <n v="2219"/>
    <n v="186"/>
    <n v="118"/>
    <n v="81"/>
    <n v="347"/>
    <n v="2219"/>
    <n v="0"/>
    <n v="0"/>
    <n v="0"/>
    <n v="0"/>
    <n v="0"/>
    <n v="0"/>
    <n v="2219"/>
    <n v="1581"/>
    <n v="1537512.1465"/>
    <n v="1362080.1465"/>
    <n v="130709.4219"/>
    <n v="1231370.7246000001"/>
    <n v="1147198"/>
    <n v="755289"/>
    <n v="288077"/>
    <n v="103832"/>
    <n v="89771"/>
    <n v="1310"/>
    <n v="12751"/>
    <n v="665"/>
    <n v="489.2"/>
    <n v="175.8"/>
    <n v="0"/>
    <n v="0"/>
    <n v="2206"/>
    <n v="2206"/>
    <n v="0"/>
    <n v="0"/>
    <n v="0"/>
    <n v="0"/>
    <n v="25.021599999999999"/>
    <n v="130059"/>
    <n v="0"/>
    <n v="8"/>
    <n v="1571.1110000000001"/>
    <n v="1413.9999"/>
  </r>
  <r>
    <x v="56"/>
    <s v="20230227"/>
    <x v="1"/>
    <x v="1"/>
    <s v="S09"/>
    <x v="0"/>
    <x v="0"/>
    <x v="1"/>
    <x v="0"/>
    <x v="4"/>
    <x v="3"/>
    <x v="2"/>
    <x v="25"/>
    <n v="71"/>
    <n v="73"/>
    <n v="93"/>
    <n v="88"/>
    <n v="81"/>
    <n v="47"/>
    <n v="98"/>
    <n v="79"/>
    <n v="100"/>
    <n v="107"/>
    <n v="213"/>
    <n v="4231"/>
    <n v="3665"/>
    <n v="4950"/>
    <n v="4748"/>
    <n v="474"/>
    <n v="227"/>
    <n v="150"/>
    <n v="1040"/>
    <n v="4748"/>
    <n v="71"/>
    <n v="77"/>
    <n v="4392"/>
    <n v="6892"/>
    <n v="177"/>
    <n v="6"/>
    <n v="4918"/>
    <n v="2408"/>
    <n v="4051999.61"/>
    <n v="3568128.9780999999"/>
    <n v="685745.06339999998"/>
    <n v="2882383.9161"/>
    <n v="2437373.09"/>
    <n v="1830216"/>
    <n v="477128"/>
    <n v="130029.09110000001"/>
    <n v="47813"/>
    <n v="11799.909100000001"/>
    <n v="70416.181800000006"/>
    <n v="2003"/>
    <n v="1623.5667000000001"/>
    <n v="379.43329999999997"/>
    <n v="5008"/>
    <n v="988"/>
    <n v="4910"/>
    <n v="971"/>
    <n v="2"/>
    <n v="58"/>
    <n v="28"/>
    <n v="30"/>
    <n v="282.93340000000001"/>
    <n v="60332"/>
    <n v="854.56669999999997"/>
    <n v="38"/>
    <n v="5561.1117999999997"/>
    <n v="5005"/>
  </r>
  <r>
    <x v="57"/>
    <s v="20230228"/>
    <x v="2"/>
    <x v="1"/>
    <s v="S09"/>
    <x v="0"/>
    <x v="0"/>
    <x v="0"/>
    <x v="0"/>
    <x v="11"/>
    <x v="4"/>
    <x v="3"/>
    <x v="24"/>
    <n v="16"/>
    <n v="18"/>
    <n v="23"/>
    <n v="18"/>
    <n v="17"/>
    <n v="6"/>
    <n v="22"/>
    <n v="15"/>
    <n v="28"/>
    <n v="28"/>
    <n v="261"/>
    <n v="1681"/>
    <n v="1531"/>
    <n v="2088"/>
    <n v="2087"/>
    <n v="145"/>
    <n v="84"/>
    <n v="61"/>
    <n v="295"/>
    <n v="2087"/>
    <n v="0"/>
    <n v="0"/>
    <n v="0"/>
    <n v="0"/>
    <n v="0"/>
    <n v="0"/>
    <n v="2087"/>
    <n v="1429"/>
    <n v="1459354"/>
    <n v="1282652"/>
    <n v="90850"/>
    <n v="1191802"/>
    <n v="1125374"/>
    <n v="774247"/>
    <n v="258631"/>
    <n v="92496"/>
    <n v="78892"/>
    <n v="1093"/>
    <n v="12511"/>
    <n v="548"/>
    <n v="389.55"/>
    <n v="158.44999999999999"/>
    <n v="0"/>
    <n v="0"/>
    <n v="2071"/>
    <n v="2071"/>
    <n v="0"/>
    <n v="0"/>
    <n v="0"/>
    <n v="0"/>
    <n v="24.525700000000001"/>
    <n v="151837"/>
    <n v="0"/>
    <n v="11"/>
    <n v="1357.7778000000001"/>
    <n v="1221.9999"/>
  </r>
  <r>
    <x v="57"/>
    <s v="20230228"/>
    <x v="2"/>
    <x v="1"/>
    <s v="S09"/>
    <x v="0"/>
    <x v="0"/>
    <x v="1"/>
    <x v="0"/>
    <x v="7"/>
    <x v="1"/>
    <x v="2"/>
    <x v="11"/>
    <n v="22"/>
    <n v="24"/>
    <n v="30"/>
    <n v="27"/>
    <n v="23"/>
    <n v="14"/>
    <n v="31"/>
    <n v="21"/>
    <n v="34"/>
    <n v="36"/>
    <n v="167"/>
    <n v="3763"/>
    <n v="3311"/>
    <n v="4293"/>
    <n v="4090"/>
    <n v="345"/>
    <n v="141"/>
    <n v="99"/>
    <n v="797"/>
    <n v="4090"/>
    <n v="60"/>
    <n v="66"/>
    <n v="3977"/>
    <n v="6036"/>
    <n v="222"/>
    <n v="8"/>
    <n v="4275"/>
    <n v="1978"/>
    <n v="3656512.4382000002"/>
    <n v="3174705.3476"/>
    <n v="725609.2193"/>
    <n v="2449096.1298000002"/>
    <n v="2099514.1812"/>
    <n v="1608024"/>
    <n v="383832"/>
    <n v="107658.18180000001"/>
    <n v="42411"/>
    <n v="9929.6363999999994"/>
    <n v="55317.5455"/>
    <n v="1732"/>
    <n v="1391.2664"/>
    <n v="340.73360000000002"/>
    <n v="4312"/>
    <n v="902"/>
    <n v="4270"/>
    <n v="890"/>
    <n v="6"/>
    <n v="27"/>
    <n v="21"/>
    <n v="6"/>
    <n v="273.34410000000003"/>
    <n v="19681"/>
    <n v="201"/>
    <n v="22"/>
    <n v="4828.8890000000001"/>
    <n v="4346.0002000000004"/>
  </r>
  <r>
    <x v="58"/>
    <s v="20230301"/>
    <x v="6"/>
    <x v="2"/>
    <s v="S09"/>
    <x v="0"/>
    <x v="0"/>
    <x v="0"/>
    <x v="0"/>
    <x v="11"/>
    <x v="6"/>
    <x v="3"/>
    <x v="19"/>
    <n v="26"/>
    <n v="25"/>
    <n v="36"/>
    <n v="29"/>
    <n v="26"/>
    <n v="15"/>
    <n v="37"/>
    <n v="25"/>
    <n v="38"/>
    <n v="40"/>
    <n v="200"/>
    <n v="1799"/>
    <n v="1654"/>
    <n v="2140"/>
    <n v="2140"/>
    <n v="141"/>
    <n v="79"/>
    <n v="50"/>
    <n v="286"/>
    <n v="2140"/>
    <n v="0"/>
    <n v="0"/>
    <n v="0"/>
    <n v="0"/>
    <n v="0"/>
    <n v="0"/>
    <n v="2140"/>
    <n v="1471"/>
    <n v="1413924"/>
    <n v="1245980"/>
    <n v="66735"/>
    <n v="1179245"/>
    <n v="1105612"/>
    <n v="774180"/>
    <n v="249178"/>
    <n v="82254"/>
    <n v="71113"/>
    <n v="1101"/>
    <n v="10040"/>
    <n v="548"/>
    <n v="406.26650000000001"/>
    <n v="141.73349999999999"/>
    <n v="0"/>
    <n v="0"/>
    <n v="2107"/>
    <n v="2107"/>
    <n v="0"/>
    <n v="0"/>
    <n v="0"/>
    <n v="0"/>
    <n v="19.9436"/>
    <n v="306514"/>
    <n v="0"/>
    <n v="6"/>
    <n v="1385.5556999999999"/>
    <n v="1247.0001999999999"/>
  </r>
  <r>
    <x v="58"/>
    <s v="20230301"/>
    <x v="6"/>
    <x v="2"/>
    <s v="S09"/>
    <x v="0"/>
    <x v="0"/>
    <x v="1"/>
    <x v="0"/>
    <x v="9"/>
    <x v="4"/>
    <x v="4"/>
    <x v="10"/>
    <n v="68"/>
    <n v="66"/>
    <n v="81"/>
    <n v="76"/>
    <n v="69"/>
    <n v="32"/>
    <n v="70"/>
    <n v="67"/>
    <n v="80"/>
    <n v="86"/>
    <n v="230"/>
    <n v="4102"/>
    <n v="3606"/>
    <n v="4766"/>
    <n v="4587"/>
    <n v="430"/>
    <n v="188"/>
    <n v="120"/>
    <n v="926"/>
    <n v="4587"/>
    <n v="79"/>
    <n v="92"/>
    <n v="3623"/>
    <n v="5222"/>
    <n v="202"/>
    <n v="3"/>
    <n v="4762"/>
    <n v="2380"/>
    <n v="4172657.2335000001"/>
    <n v="3614167.2343000001"/>
    <n v="712628.89229999995"/>
    <n v="2901538.3420000002"/>
    <n v="2500610"/>
    <n v="1867572"/>
    <n v="498978"/>
    <n v="134060"/>
    <n v="47862"/>
    <n v="11374"/>
    <n v="74824.000199999995"/>
    <n v="1751"/>
    <n v="1485.7339999999999"/>
    <n v="265.26600000000002"/>
    <n v="4818"/>
    <n v="958"/>
    <n v="4724"/>
    <n v="933"/>
    <n v="8"/>
    <n v="41"/>
    <n v="35"/>
    <n v="6"/>
    <n v="290.6619"/>
    <n v="30597"/>
    <n v="356.5"/>
    <n v="27"/>
    <n v="5141.1115"/>
    <n v="4627.0002999999997"/>
  </r>
  <r>
    <x v="59"/>
    <s v="20230302"/>
    <x v="3"/>
    <x v="2"/>
    <s v="S09"/>
    <x v="0"/>
    <x v="0"/>
    <x v="0"/>
    <x v="0"/>
    <x v="4"/>
    <x v="6"/>
    <x v="8"/>
    <x v="6"/>
    <n v="48"/>
    <n v="48"/>
    <n v="62"/>
    <n v="58"/>
    <n v="51"/>
    <n v="36"/>
    <n v="60"/>
    <n v="50"/>
    <n v="66"/>
    <n v="69"/>
    <n v="186"/>
    <n v="1528"/>
    <n v="1415"/>
    <n v="1832"/>
    <n v="1832"/>
    <n v="118"/>
    <n v="75"/>
    <n v="32"/>
    <n v="231"/>
    <n v="1832"/>
    <n v="0"/>
    <n v="0"/>
    <n v="0"/>
    <n v="0"/>
    <n v="0"/>
    <n v="0"/>
    <n v="1832"/>
    <n v="1158"/>
    <n v="1259011"/>
    <n v="1109713"/>
    <n v="22223"/>
    <n v="1087490"/>
    <n v="1026273"/>
    <n v="722917"/>
    <n v="220476"/>
    <n v="82880"/>
    <n v="73006"/>
    <n v="712"/>
    <n v="9162"/>
    <n v="499.5"/>
    <n v="366.68360000000001"/>
    <n v="132.81639999999999"/>
    <n v="0"/>
    <n v="0"/>
    <n v="1808"/>
    <n v="1808"/>
    <n v="0"/>
    <n v="0"/>
    <n v="0"/>
    <n v="0"/>
    <n v="19.544899999999998"/>
    <n v="266483"/>
    <n v="0"/>
    <n v="6"/>
    <n v="1258.8886"/>
    <n v="1133.0001"/>
  </r>
  <r>
    <x v="59"/>
    <s v="20230302"/>
    <x v="3"/>
    <x v="2"/>
    <s v="S09"/>
    <x v="0"/>
    <x v="0"/>
    <x v="1"/>
    <x v="0"/>
    <x v="9"/>
    <x v="8"/>
    <x v="1"/>
    <x v="12"/>
    <n v="68"/>
    <n v="78"/>
    <n v="90"/>
    <n v="81"/>
    <n v="77"/>
    <n v="46"/>
    <n v="86"/>
    <n v="71"/>
    <n v="94"/>
    <n v="97"/>
    <n v="187"/>
    <n v="3261"/>
    <n v="2882"/>
    <n v="3790"/>
    <n v="3642"/>
    <n v="341"/>
    <n v="149"/>
    <n v="103"/>
    <n v="720"/>
    <n v="3642"/>
    <n v="76"/>
    <n v="84"/>
    <n v="2787"/>
    <n v="4054"/>
    <n v="160"/>
    <n v="8"/>
    <n v="3789"/>
    <n v="1914"/>
    <n v="3520345.6153000002"/>
    <n v="3106573.7977"/>
    <n v="846190.28289999999"/>
    <n v="2260383.5159"/>
    <n v="1941368.3629000001"/>
    <n v="1444823"/>
    <n v="392356"/>
    <n v="104189.3636"/>
    <n v="37088"/>
    <n v="9709.9091000000008"/>
    <n v="57391.4545"/>
    <n v="1549.5"/>
    <n v="1276.3167000000001"/>
    <n v="273.18329999999997"/>
    <n v="3863"/>
    <n v="770"/>
    <n v="3768"/>
    <n v="735"/>
    <n v="21"/>
    <n v="43"/>
    <n v="34"/>
    <n v="9"/>
    <n v="231.56200000000001"/>
    <n v="43743"/>
    <n v="1705.6667"/>
    <n v="26"/>
    <n v="4673.3333000000002"/>
    <n v="4206.0001000000002"/>
  </r>
  <r>
    <x v="60"/>
    <s v="20230303"/>
    <x v="4"/>
    <x v="2"/>
    <s v="S09"/>
    <x v="0"/>
    <x v="0"/>
    <x v="0"/>
    <x v="0"/>
    <x v="10"/>
    <x v="1"/>
    <x v="0"/>
    <x v="19"/>
    <n v="48"/>
    <n v="35"/>
    <n v="53"/>
    <n v="53"/>
    <n v="44"/>
    <n v="28"/>
    <n v="46"/>
    <n v="41"/>
    <n v="53"/>
    <n v="56"/>
    <n v="209"/>
    <n v="1491"/>
    <n v="1376"/>
    <n v="1811"/>
    <n v="1808"/>
    <n v="109"/>
    <n v="64"/>
    <n v="44"/>
    <n v="224"/>
    <n v="1808"/>
    <n v="0"/>
    <n v="0"/>
    <n v="0"/>
    <n v="0"/>
    <n v="0"/>
    <n v="0"/>
    <n v="1809"/>
    <n v="1278"/>
    <n v="1226489"/>
    <n v="1081362"/>
    <n v="56547"/>
    <n v="1024815"/>
    <n v="974930"/>
    <n v="647303"/>
    <n v="248663"/>
    <n v="78964"/>
    <n v="70199"/>
    <n v="909"/>
    <n v="7856"/>
    <n v="479.5"/>
    <n v="363.41680000000002"/>
    <n v="116.08320000000001"/>
    <n v="0"/>
    <n v="0"/>
    <n v="1795"/>
    <n v="1795"/>
    <n v="0"/>
    <n v="0"/>
    <n v="0"/>
    <n v="0"/>
    <n v="18.562999999999999"/>
    <n v="369075"/>
    <n v="0"/>
    <n v="2"/>
    <n v="1267.7777000000001"/>
    <n v="1141.0001999999999"/>
  </r>
  <r>
    <x v="60"/>
    <s v="20230303"/>
    <x v="4"/>
    <x v="2"/>
    <s v="S09"/>
    <x v="0"/>
    <x v="0"/>
    <x v="1"/>
    <x v="0"/>
    <x v="1"/>
    <x v="1"/>
    <x v="2"/>
    <x v="23"/>
    <n v="59"/>
    <n v="62"/>
    <n v="69"/>
    <n v="67"/>
    <n v="58"/>
    <n v="41"/>
    <n v="68"/>
    <n v="58"/>
    <n v="70"/>
    <n v="75"/>
    <n v="192"/>
    <n v="3720"/>
    <n v="3229"/>
    <n v="4262"/>
    <n v="4101"/>
    <n v="340"/>
    <n v="159"/>
    <n v="121"/>
    <n v="831"/>
    <n v="4101"/>
    <n v="90"/>
    <n v="103"/>
    <n v="3350"/>
    <n v="4778"/>
    <n v="202"/>
    <n v="6"/>
    <n v="4251"/>
    <n v="2129"/>
    <n v="3746439.9092000001"/>
    <n v="3307257"/>
    <n v="798750.72730000003"/>
    <n v="2508506.2727000001"/>
    <n v="2125303.1817999999"/>
    <n v="1557031"/>
    <n v="449068"/>
    <n v="119204.18180000001"/>
    <n v="43086"/>
    <n v="10873.4545"/>
    <n v="65244.727299999999"/>
    <n v="1593.5"/>
    <n v="1317.9005"/>
    <n v="275.59949999999998"/>
    <n v="4310"/>
    <n v="776"/>
    <n v="4225"/>
    <n v="738"/>
    <n v="18"/>
    <n v="35"/>
    <n v="24"/>
    <n v="11"/>
    <n v="243.13079999999999"/>
    <n v="23975"/>
    <n v="589.66669999999999"/>
    <n v="28"/>
    <n v="4726.6664000000001"/>
    <n v="4254.0001000000002"/>
  </r>
  <r>
    <x v="61"/>
    <s v="20230304"/>
    <x v="5"/>
    <x v="2"/>
    <s v="S09"/>
    <x v="0"/>
    <x v="0"/>
    <x v="0"/>
    <x v="0"/>
    <x v="1"/>
    <x v="0"/>
    <x v="8"/>
    <x v="19"/>
    <n v="31"/>
    <n v="30"/>
    <n v="39"/>
    <n v="36"/>
    <n v="32"/>
    <n v="21"/>
    <n v="39"/>
    <n v="32"/>
    <n v="42"/>
    <n v="42"/>
    <n v="97"/>
    <n v="759"/>
    <n v="667"/>
    <n v="916"/>
    <n v="916"/>
    <n v="60"/>
    <n v="45"/>
    <n v="25"/>
    <n v="152"/>
    <n v="916"/>
    <n v="0"/>
    <n v="0"/>
    <n v="0"/>
    <n v="0"/>
    <n v="0"/>
    <n v="0"/>
    <n v="916"/>
    <n v="641"/>
    <n v="821116"/>
    <n v="718941"/>
    <n v="169707"/>
    <n v="549234"/>
    <n v="509974"/>
    <n v="334085"/>
    <n v="127783"/>
    <n v="48106"/>
    <n v="39829"/>
    <n v="555"/>
    <n v="7722"/>
    <n v="339"/>
    <n v="228.3835"/>
    <n v="110.6165"/>
    <n v="0"/>
    <n v="0"/>
    <n v="909"/>
    <n v="909"/>
    <n v="0"/>
    <n v="0"/>
    <n v="0"/>
    <n v="0"/>
    <n v="28.623999999999999"/>
    <n v="35129"/>
    <n v="0"/>
    <n v="4"/>
    <n v="795.55550000000005"/>
    <n v="715.99980000000005"/>
  </r>
  <r>
    <x v="61"/>
    <s v="20230304"/>
    <x v="5"/>
    <x v="2"/>
    <s v="S09"/>
    <x v="0"/>
    <x v="0"/>
    <x v="1"/>
    <x v="0"/>
    <x v="2"/>
    <x v="1"/>
    <x v="2"/>
    <x v="18"/>
    <n v="76"/>
    <n v="80"/>
    <n v="89"/>
    <n v="87"/>
    <n v="79"/>
    <n v="55"/>
    <n v="97"/>
    <n v="76"/>
    <n v="97"/>
    <n v="101"/>
    <n v="93"/>
    <n v="2111"/>
    <n v="1789"/>
    <n v="2367"/>
    <n v="2286"/>
    <n v="160"/>
    <n v="95"/>
    <n v="70"/>
    <n v="482"/>
    <n v="2286"/>
    <n v="26"/>
    <n v="28"/>
    <n v="1823"/>
    <n v="2681"/>
    <n v="106"/>
    <n v="4"/>
    <n v="2364"/>
    <n v="1034"/>
    <n v="2257012.3635999998"/>
    <n v="2041802"/>
    <n v="672188.18180000002"/>
    <n v="1369613.8182000001"/>
    <n v="1173452.3636"/>
    <n v="918304"/>
    <n v="192479"/>
    <n v="62669.363599999997"/>
    <n v="23169"/>
    <n v="6892.2727000000004"/>
    <n v="32608.090899999999"/>
    <n v="971"/>
    <n v="730.96669999999995"/>
    <n v="240.0333"/>
    <n v="2428"/>
    <n v="448"/>
    <n v="2354"/>
    <n v="437"/>
    <n v="21"/>
    <n v="37"/>
    <n v="22"/>
    <n v="15"/>
    <n v="184.67410000000001"/>
    <n v="44667"/>
    <n v="1368"/>
    <n v="14"/>
    <n v="2948.8886000000002"/>
    <n v="2654"/>
  </r>
  <r>
    <x v="62"/>
    <s v="20230305"/>
    <x v="0"/>
    <x v="2"/>
    <s v="S09"/>
    <x v="0"/>
    <x v="0"/>
    <x v="0"/>
    <x v="0"/>
    <x v="3"/>
    <x v="0"/>
    <x v="1"/>
    <x v="18"/>
    <n v="39"/>
    <n v="39"/>
    <n v="50"/>
    <n v="46"/>
    <n v="34"/>
    <n v="23"/>
    <n v="48"/>
    <n v="31"/>
    <n v="57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2"/>
    <s v="20230305"/>
    <x v="0"/>
    <x v="2"/>
    <s v="S09"/>
    <x v="0"/>
    <x v="0"/>
    <x v="1"/>
    <x v="0"/>
    <x v="4"/>
    <x v="3"/>
    <x v="7"/>
    <x v="1"/>
    <n v="79"/>
    <n v="76"/>
    <n v="97"/>
    <n v="95"/>
    <n v="88"/>
    <n v="62"/>
    <n v="96"/>
    <n v="85"/>
    <n v="103"/>
    <n v="10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55.2727"/>
    <n v="1043"/>
    <n v="1042.5454"/>
    <n v="0.45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3"/>
    <s v="20230306"/>
    <x v="1"/>
    <x v="2"/>
    <s v="S10"/>
    <x v="0"/>
    <x v="0"/>
    <x v="0"/>
    <x v="0"/>
    <x v="10"/>
    <x v="0"/>
    <x v="4"/>
    <x v="18"/>
    <n v="27"/>
    <n v="27"/>
    <n v="40"/>
    <n v="35"/>
    <n v="25"/>
    <n v="17"/>
    <n v="41"/>
    <n v="25"/>
    <n v="43"/>
    <n v="43"/>
    <n v="159"/>
    <n v="1709"/>
    <n v="1566"/>
    <n v="2040"/>
    <n v="2039"/>
    <n v="172"/>
    <n v="107"/>
    <n v="55"/>
    <n v="315"/>
    <n v="2039"/>
    <n v="0"/>
    <n v="0"/>
    <n v="0"/>
    <n v="0"/>
    <n v="0"/>
    <n v="0"/>
    <n v="2040"/>
    <n v="1370"/>
    <n v="1653120"/>
    <n v="1447098"/>
    <n v="229975"/>
    <n v="1217123"/>
    <n v="1137514"/>
    <n v="766566"/>
    <n v="257907"/>
    <n v="113041"/>
    <n v="91740"/>
    <n v="1298"/>
    <n v="20003"/>
    <n v="593"/>
    <n v="483.59989999999999"/>
    <n v="109.40009999999999"/>
    <n v="0"/>
    <n v="0"/>
    <n v="2034"/>
    <n v="2034"/>
    <n v="0"/>
    <n v="0"/>
    <n v="0"/>
    <n v="0"/>
    <n v="30.677499999999998"/>
    <n v="29979"/>
    <n v="0"/>
    <n v="11"/>
    <n v="1404.4443000000001"/>
    <n v="1264.0001"/>
  </r>
  <r>
    <x v="63"/>
    <s v="20230306"/>
    <x v="1"/>
    <x v="2"/>
    <s v="S10"/>
    <x v="0"/>
    <x v="0"/>
    <x v="1"/>
    <x v="0"/>
    <x v="5"/>
    <x v="6"/>
    <x v="5"/>
    <x v="21"/>
    <n v="60"/>
    <n v="61"/>
    <n v="83"/>
    <n v="77"/>
    <n v="68"/>
    <n v="42"/>
    <n v="82"/>
    <n v="65"/>
    <n v="90"/>
    <n v="94"/>
    <n v="223"/>
    <n v="4159"/>
    <n v="3659"/>
    <n v="4818"/>
    <n v="4617"/>
    <n v="421"/>
    <n v="183"/>
    <n v="143"/>
    <n v="921"/>
    <n v="4617"/>
    <n v="76"/>
    <n v="85"/>
    <n v="3687"/>
    <n v="5321"/>
    <n v="247"/>
    <n v="6"/>
    <n v="4803"/>
    <n v="2415"/>
    <n v="4352974.6370000001"/>
    <n v="3873144.6375000002"/>
    <n v="977562.59439999994"/>
    <n v="2895582.0416999999"/>
    <n v="2460348.09"/>
    <n v="1841392"/>
    <n v="490905"/>
    <n v="128051.091"/>
    <n v="48608"/>
    <n v="12208.909"/>
    <n v="67234.181800000006"/>
    <n v="2016"/>
    <n v="1699.3332"/>
    <n v="316.66680000000002"/>
    <n v="4860"/>
    <n v="924"/>
    <n v="4783"/>
    <n v="898"/>
    <n v="5"/>
    <n v="50"/>
    <n v="28"/>
    <n v="22"/>
    <n v="278.41789999999997"/>
    <n v="33228"/>
    <n v="1208"/>
    <n v="37"/>
    <n v="5761.1108000000004"/>
    <n v="5185.0002999999997"/>
  </r>
  <r>
    <x v="64"/>
    <s v="20230307"/>
    <x v="2"/>
    <x v="2"/>
    <s v="S10"/>
    <x v="0"/>
    <x v="0"/>
    <x v="0"/>
    <x v="0"/>
    <x v="9"/>
    <x v="3"/>
    <x v="1"/>
    <x v="4"/>
    <n v="14"/>
    <n v="10"/>
    <n v="21"/>
    <n v="20"/>
    <n v="12"/>
    <n v="9"/>
    <n v="27"/>
    <n v="9"/>
    <n v="28"/>
    <n v="31"/>
    <n v="172"/>
    <n v="1726"/>
    <n v="1613"/>
    <n v="2043"/>
    <n v="2047"/>
    <n v="149"/>
    <n v="97"/>
    <n v="46"/>
    <n v="262"/>
    <n v="2047"/>
    <n v="0"/>
    <n v="0"/>
    <n v="0"/>
    <n v="0"/>
    <n v="0"/>
    <n v="0"/>
    <n v="2047"/>
    <n v="1354"/>
    <n v="1440245"/>
    <n v="1263265"/>
    <n v="110559"/>
    <n v="1152706"/>
    <n v="1084940"/>
    <n v="731596"/>
    <n v="257623"/>
    <n v="95721"/>
    <n v="79146"/>
    <n v="961"/>
    <n v="15614"/>
    <n v="503"/>
    <n v="390.66669999999999"/>
    <n v="112.33329999999999"/>
    <n v="0"/>
    <n v="0"/>
    <n v="2020"/>
    <n v="2020"/>
    <n v="0"/>
    <n v="0"/>
    <n v="0"/>
    <n v="0"/>
    <n v="24.472899999999999"/>
    <n v="206224"/>
    <n v="0"/>
    <n v="7"/>
    <n v="1214.4444000000001"/>
    <n v="1092.9998000000001"/>
  </r>
  <r>
    <x v="64"/>
    <s v="20230307"/>
    <x v="2"/>
    <x v="2"/>
    <s v="S10"/>
    <x v="0"/>
    <x v="0"/>
    <x v="1"/>
    <x v="0"/>
    <x v="7"/>
    <x v="1"/>
    <x v="0"/>
    <x v="19"/>
    <n v="36"/>
    <n v="34"/>
    <n v="41"/>
    <n v="40"/>
    <n v="35"/>
    <n v="20"/>
    <n v="41"/>
    <n v="34"/>
    <n v="45"/>
    <n v="48"/>
    <n v="253"/>
    <n v="4987"/>
    <n v="4359"/>
    <n v="5771"/>
    <n v="5523"/>
    <n v="515"/>
    <n v="232"/>
    <n v="152"/>
    <n v="1143"/>
    <n v="5523"/>
    <n v="76"/>
    <n v="86"/>
    <n v="4115"/>
    <n v="6548"/>
    <n v="227"/>
    <n v="8"/>
    <n v="5755"/>
    <n v="2935"/>
    <n v="3939523.733"/>
    <n v="3469645.8204999999"/>
    <n v="198425.2868"/>
    <n v="3271220.5318"/>
    <n v="2885113.8173000002"/>
    <n v="2131500"/>
    <n v="609931"/>
    <n v="143682.81789999999"/>
    <n v="53313"/>
    <n v="11015.7273"/>
    <n v="79354.090899999996"/>
    <n v="1754.5"/>
    <n v="1467.2168999999999"/>
    <n v="287.28309999999999"/>
    <n v="6139"/>
    <n v="1080"/>
    <n v="5731"/>
    <n v="1029"/>
    <n v="116"/>
    <n v="226"/>
    <n v="66"/>
    <n v="160"/>
    <n v="241.96080000000001"/>
    <n v="600200"/>
    <n v="6955.6436000000003"/>
    <n v="37"/>
    <n v="5006.6668"/>
    <n v="4506.0002999999997"/>
  </r>
  <r>
    <x v="65"/>
    <s v="20230308"/>
    <x v="6"/>
    <x v="2"/>
    <s v="S10"/>
    <x v="0"/>
    <x v="0"/>
    <x v="0"/>
    <x v="0"/>
    <x v="7"/>
    <x v="4"/>
    <x v="4"/>
    <x v="10"/>
    <n v="32"/>
    <n v="34"/>
    <n v="45"/>
    <n v="38"/>
    <n v="34"/>
    <n v="24"/>
    <n v="46"/>
    <n v="33"/>
    <n v="51"/>
    <n v="53"/>
    <n v="94"/>
    <n v="1035"/>
    <n v="931"/>
    <n v="1226"/>
    <n v="1228"/>
    <n v="100"/>
    <n v="57"/>
    <n v="38"/>
    <n v="204"/>
    <n v="1228"/>
    <n v="0"/>
    <n v="0"/>
    <n v="0"/>
    <n v="0"/>
    <n v="0"/>
    <n v="0"/>
    <n v="1229"/>
    <n v="797"/>
    <n v="1249714"/>
    <n v="834464"/>
    <n v="155304"/>
    <n v="679160"/>
    <n v="630686"/>
    <n v="442128"/>
    <n v="133238"/>
    <n v="55320"/>
    <n v="44164"/>
    <n v="669"/>
    <n v="10487"/>
    <n v="503"/>
    <n v="356.2835"/>
    <n v="146.7165"/>
    <n v="0"/>
    <n v="0"/>
    <n v="1221"/>
    <n v="1221"/>
    <n v="0"/>
    <n v="0"/>
    <n v="0"/>
    <n v="0"/>
    <n v="19.715699999999998"/>
    <n v="97660"/>
    <n v="0"/>
    <n v="8"/>
    <n v="1242.2221999999999"/>
    <n v="1118"/>
  </r>
  <r>
    <x v="65"/>
    <s v="20230308"/>
    <x v="6"/>
    <x v="2"/>
    <s v="S10"/>
    <x v="0"/>
    <x v="0"/>
    <x v="1"/>
    <x v="0"/>
    <x v="3"/>
    <x v="3"/>
    <x v="3"/>
    <x v="18"/>
    <n v="70"/>
    <n v="63"/>
    <n v="83"/>
    <n v="81"/>
    <n v="68"/>
    <n v="42"/>
    <n v="84"/>
    <n v="66"/>
    <n v="89"/>
    <n v="94"/>
    <n v="177"/>
    <n v="3817"/>
    <n v="3319"/>
    <n v="4376"/>
    <n v="4210"/>
    <n v="374"/>
    <n v="169"/>
    <n v="119"/>
    <n v="872"/>
    <n v="4210"/>
    <n v="97"/>
    <n v="123"/>
    <n v="3179"/>
    <n v="4729"/>
    <n v="191"/>
    <n v="6"/>
    <n v="4368"/>
    <n v="2213"/>
    <n v="4094568.0444"/>
    <n v="3535763.3166999999"/>
    <n v="901168.00049999997"/>
    <n v="2634595.3163000001"/>
    <n v="2240896.0002000001"/>
    <n v="1660243"/>
    <n v="447084"/>
    <n v="133569"/>
    <n v="43347"/>
    <n v="11024"/>
    <n v="79198"/>
    <n v="1750"/>
    <n v="1513.0834"/>
    <n v="236.91659999999999"/>
    <n v="4416"/>
    <n v="771"/>
    <n v="4357"/>
    <n v="750"/>
    <n v="5"/>
    <n v="41"/>
    <n v="32"/>
    <n v="9"/>
    <n v="288.85739999999998"/>
    <n v="15673"/>
    <n v="1693"/>
    <n v="29"/>
    <n v="5137.7776999999996"/>
    <n v="4624"/>
  </r>
  <r>
    <x v="66"/>
    <s v="20230309"/>
    <x v="3"/>
    <x v="2"/>
    <s v="S10"/>
    <x v="0"/>
    <x v="0"/>
    <x v="0"/>
    <x v="0"/>
    <x v="11"/>
    <x v="6"/>
    <x v="3"/>
    <x v="23"/>
    <n v="33"/>
    <n v="31"/>
    <n v="41"/>
    <n v="37"/>
    <n v="36"/>
    <n v="24"/>
    <n v="44"/>
    <n v="30"/>
    <n v="42"/>
    <n v="48"/>
    <n v="112"/>
    <n v="1018"/>
    <n v="934"/>
    <n v="1224"/>
    <n v="1224"/>
    <n v="94"/>
    <n v="58"/>
    <n v="27"/>
    <n v="178"/>
    <n v="1224"/>
    <n v="0"/>
    <n v="0"/>
    <n v="0"/>
    <n v="0"/>
    <n v="0"/>
    <n v="0"/>
    <n v="1224"/>
    <n v="861"/>
    <n v="1036195"/>
    <n v="814785"/>
    <n v="100285"/>
    <n v="714500"/>
    <n v="667348"/>
    <n v="446477"/>
    <n v="154888"/>
    <n v="65983"/>
    <n v="58173"/>
    <n v="605"/>
    <n v="7205"/>
    <n v="536.5"/>
    <n v="463.3168"/>
    <n v="73.183199999999999"/>
    <n v="0"/>
    <n v="0"/>
    <n v="1207"/>
    <n v="1207"/>
    <n v="0"/>
    <n v="0"/>
    <n v="0"/>
    <n v="0"/>
    <n v="18.839099999999998"/>
    <n v="118606"/>
    <n v="0"/>
    <n v="1"/>
    <n v="1125.5554999999999"/>
    <n v="1012.9999"/>
  </r>
  <r>
    <x v="66"/>
    <s v="20230309"/>
    <x v="3"/>
    <x v="2"/>
    <s v="S10"/>
    <x v="0"/>
    <x v="0"/>
    <x v="1"/>
    <x v="0"/>
    <x v="9"/>
    <x v="0"/>
    <x v="2"/>
    <x v="8"/>
    <n v="84"/>
    <n v="84"/>
    <n v="98"/>
    <n v="94"/>
    <n v="89"/>
    <n v="49"/>
    <n v="90"/>
    <n v="86"/>
    <n v="97"/>
    <n v="103"/>
    <n v="157"/>
    <n v="3050"/>
    <n v="2636"/>
    <n v="3551"/>
    <n v="3401"/>
    <n v="336"/>
    <n v="145"/>
    <n v="109"/>
    <n v="750"/>
    <n v="3401"/>
    <n v="87"/>
    <n v="104"/>
    <n v="2834"/>
    <n v="4181"/>
    <n v="183"/>
    <n v="2"/>
    <n v="3543"/>
    <n v="1744"/>
    <n v="3578605.7272999999"/>
    <n v="3168418.2727999999"/>
    <n v="1130720.7272999999"/>
    <n v="2037697.5455"/>
    <n v="1707464"/>
    <n v="1278801"/>
    <n v="332752"/>
    <n v="95911"/>
    <n v="37009"/>
    <n v="10184.2727"/>
    <n v="48717.727299999999"/>
    <n v="1613"/>
    <n v="1382.367"/>
    <n v="230.63300000000001"/>
    <n v="3595"/>
    <n v="665"/>
    <n v="3532"/>
    <n v="650"/>
    <n v="1"/>
    <n v="40"/>
    <n v="28"/>
    <n v="12"/>
    <n v="254.88399999999999"/>
    <n v="18075"/>
    <n v="1327.5"/>
    <n v="18"/>
    <n v="4667.7779"/>
    <n v="4201.0002000000004"/>
  </r>
  <r>
    <x v="67"/>
    <s v="20230310"/>
    <x v="4"/>
    <x v="2"/>
    <s v="S10"/>
    <x v="0"/>
    <x v="0"/>
    <x v="0"/>
    <x v="0"/>
    <x v="11"/>
    <x v="0"/>
    <x v="3"/>
    <x v="19"/>
    <n v="25"/>
    <n v="27"/>
    <n v="32"/>
    <n v="30"/>
    <n v="25"/>
    <n v="12"/>
    <n v="28"/>
    <n v="25"/>
    <n v="34"/>
    <n v="36"/>
    <n v="109"/>
    <n v="1148"/>
    <n v="1047"/>
    <n v="1338"/>
    <n v="1337"/>
    <n v="80"/>
    <n v="52"/>
    <n v="30"/>
    <n v="181"/>
    <n v="1337"/>
    <n v="0"/>
    <n v="0"/>
    <n v="0"/>
    <n v="0"/>
    <n v="0"/>
    <n v="0"/>
    <n v="1337"/>
    <n v="942"/>
    <n v="951602"/>
    <n v="783446"/>
    <n v="18360"/>
    <n v="765086"/>
    <n v="728170"/>
    <n v="453409"/>
    <n v="197861"/>
    <n v="76900"/>
    <n v="68539"/>
    <n v="563"/>
    <n v="7798"/>
    <n v="491"/>
    <n v="417.43349999999998"/>
    <n v="73.566500000000005"/>
    <n v="0"/>
    <n v="0"/>
    <n v="1326"/>
    <n v="1326"/>
    <n v="0"/>
    <n v="0"/>
    <n v="0"/>
    <n v="0"/>
    <n v="14.026199999999999"/>
    <n v="272136"/>
    <n v="0"/>
    <n v="1"/>
    <n v="1135.5554999999999"/>
    <n v="1021.9999"/>
  </r>
  <r>
    <x v="67"/>
    <s v="20230310"/>
    <x v="4"/>
    <x v="2"/>
    <s v="S10"/>
    <x v="0"/>
    <x v="0"/>
    <x v="1"/>
    <x v="0"/>
    <x v="1"/>
    <x v="3"/>
    <x v="4"/>
    <x v="18"/>
    <n v="75"/>
    <n v="66"/>
    <n v="83"/>
    <n v="79"/>
    <n v="78"/>
    <n v="46"/>
    <n v="86"/>
    <n v="72"/>
    <n v="95"/>
    <n v="98"/>
    <n v="184"/>
    <n v="3611"/>
    <n v="3141"/>
    <n v="4172"/>
    <n v="3999"/>
    <n v="375"/>
    <n v="188"/>
    <n v="102"/>
    <n v="845"/>
    <n v="3999"/>
    <n v="82"/>
    <n v="87"/>
    <n v="3132"/>
    <n v="4727"/>
    <n v="186"/>
    <n v="1"/>
    <n v="4169"/>
    <n v="2134"/>
    <n v="3426733.2684999998"/>
    <n v="2995373.7231000001"/>
    <n v="506823.60840000003"/>
    <n v="2488550.1142000002"/>
    <n v="2152266.7275"/>
    <n v="1590613"/>
    <n v="441420"/>
    <n v="120233.7273"/>
    <n v="42467"/>
    <n v="10134.2727"/>
    <n v="67632.454500000007"/>
    <n v="1579.5"/>
    <n v="1326.1667"/>
    <n v="253.33330000000001"/>
    <n v="4221"/>
    <n v="738"/>
    <n v="4154"/>
    <n v="726"/>
    <n v="6"/>
    <n v="43"/>
    <n v="29"/>
    <n v="14"/>
    <n v="241.96019999999999"/>
    <n v="50393"/>
    <n v="563"/>
    <n v="27"/>
    <n v="4721.1107000000002"/>
    <n v="4249.0001000000002"/>
  </r>
  <r>
    <x v="68"/>
    <s v="20230311"/>
    <x v="5"/>
    <x v="2"/>
    <s v="S10"/>
    <x v="0"/>
    <x v="0"/>
    <x v="0"/>
    <x v="0"/>
    <x v="1"/>
    <x v="0"/>
    <x v="8"/>
    <x v="19"/>
    <n v="29"/>
    <n v="23"/>
    <n v="35"/>
    <n v="34"/>
    <n v="25"/>
    <n v="18"/>
    <n v="37"/>
    <n v="23"/>
    <n v="35"/>
    <n v="40"/>
    <n v="81"/>
    <n v="749"/>
    <n v="662"/>
    <n v="891"/>
    <n v="891"/>
    <n v="61"/>
    <n v="47"/>
    <n v="24"/>
    <n v="148"/>
    <n v="891"/>
    <n v="0"/>
    <n v="0"/>
    <n v="0"/>
    <n v="0"/>
    <n v="0"/>
    <n v="0"/>
    <n v="891"/>
    <n v="588"/>
    <n v="679660"/>
    <n v="596745"/>
    <n v="56142"/>
    <n v="540603"/>
    <n v="502483"/>
    <n v="327315"/>
    <n v="120161"/>
    <n v="55007"/>
    <n v="43082"/>
    <n v="559"/>
    <n v="11366"/>
    <n v="291.5"/>
    <n v="214.79990000000001"/>
    <n v="76.700100000000006"/>
    <n v="0"/>
    <n v="0"/>
    <n v="881"/>
    <n v="881"/>
    <n v="0"/>
    <n v="0"/>
    <n v="0"/>
    <n v="0"/>
    <n v="6.4207000000000001"/>
    <n v="153274"/>
    <n v="0"/>
    <n v="3"/>
    <n v="711.11109999999996"/>
    <n v="640.00009999999997"/>
  </r>
  <r>
    <x v="68"/>
    <s v="20230311"/>
    <x v="5"/>
    <x v="2"/>
    <s v="S10"/>
    <x v="0"/>
    <x v="0"/>
    <x v="1"/>
    <x v="0"/>
    <x v="4"/>
    <x v="1"/>
    <x v="1"/>
    <x v="1"/>
    <n v="60"/>
    <n v="62"/>
    <n v="76"/>
    <n v="70"/>
    <n v="67"/>
    <n v="44"/>
    <n v="76"/>
    <n v="66"/>
    <n v="80"/>
    <n v="82"/>
    <n v="147"/>
    <n v="2889"/>
    <n v="2452"/>
    <n v="3261"/>
    <n v="3113"/>
    <n v="222"/>
    <n v="141"/>
    <n v="102"/>
    <n v="658"/>
    <n v="3113"/>
    <n v="23"/>
    <n v="24"/>
    <n v="2429"/>
    <n v="3537"/>
    <n v="187"/>
    <n v="5"/>
    <n v="3258"/>
    <n v="1525"/>
    <n v="2738306.5573"/>
    <n v="2413341.7379000001"/>
    <n v="602931.33810000005"/>
    <n v="1810410.3987"/>
    <n v="1568647.9081999999"/>
    <n v="1186591"/>
    <n v="298432"/>
    <n v="83624.909199999995"/>
    <n v="31988"/>
    <n v="7730.1818000000003"/>
    <n v="43906.727200000001"/>
    <n v="1054"/>
    <n v="805.53300000000002"/>
    <n v="248.46700000000001"/>
    <n v="3399"/>
    <n v="535"/>
    <n v="3244"/>
    <n v="511"/>
    <n v="54"/>
    <n v="74"/>
    <n v="25"/>
    <n v="49"/>
    <n v="219.96629999999999"/>
    <n v="102001"/>
    <n v="3915.2856999999999"/>
    <n v="25"/>
    <n v="2944.4445000000001"/>
    <n v="2649.9996999999998"/>
  </r>
  <r>
    <x v="69"/>
    <s v="20230312"/>
    <x v="0"/>
    <x v="2"/>
    <s v="S10"/>
    <x v="0"/>
    <x v="0"/>
    <x v="0"/>
    <x v="0"/>
    <x v="7"/>
    <x v="0"/>
    <x v="0"/>
    <x v="23"/>
    <n v="27"/>
    <n v="22"/>
    <n v="30"/>
    <n v="30"/>
    <n v="27"/>
    <n v="17"/>
    <n v="36"/>
    <n v="24"/>
    <n v="37"/>
    <n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9"/>
    <s v="20230312"/>
    <x v="0"/>
    <x v="2"/>
    <s v="S10"/>
    <x v="0"/>
    <x v="0"/>
    <x v="1"/>
    <x v="0"/>
    <x v="1"/>
    <x v="4"/>
    <x v="1"/>
    <x v="18"/>
    <n v="76"/>
    <n v="80"/>
    <n v="86"/>
    <n v="86"/>
    <n v="78"/>
    <n v="48"/>
    <n v="79"/>
    <n v="76"/>
    <n v="92"/>
    <n v="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0"/>
    <s v="20230313"/>
    <x v="1"/>
    <x v="2"/>
    <s v="S11"/>
    <x v="0"/>
    <x v="0"/>
    <x v="0"/>
    <x v="0"/>
    <x v="0"/>
    <x v="0"/>
    <x v="8"/>
    <x v="19"/>
    <n v="29"/>
    <n v="26"/>
    <n v="35"/>
    <n v="32"/>
    <n v="30"/>
    <n v="19"/>
    <n v="33"/>
    <n v="29"/>
    <n v="35"/>
    <n v="36"/>
    <n v="150"/>
    <n v="1448"/>
    <n v="1331"/>
    <n v="1711"/>
    <n v="1710"/>
    <n v="112"/>
    <n v="62"/>
    <n v="42"/>
    <n v="229"/>
    <n v="1710"/>
    <n v="0"/>
    <n v="0"/>
    <n v="0"/>
    <n v="0"/>
    <n v="0"/>
    <n v="0"/>
    <n v="1710"/>
    <n v="1138"/>
    <n v="1217519"/>
    <n v="1054972"/>
    <n v="130799"/>
    <n v="924173"/>
    <n v="875408"/>
    <n v="597567"/>
    <n v="202560"/>
    <n v="75281"/>
    <n v="62961"/>
    <n v="799"/>
    <n v="11521"/>
    <n v="634"/>
    <n v="528.36670000000004"/>
    <n v="105.63330000000001"/>
    <n v="0"/>
    <n v="0"/>
    <n v="1693"/>
    <n v="1693"/>
    <n v="0"/>
    <n v="0"/>
    <n v="0"/>
    <n v="0"/>
    <n v="14.748699999999999"/>
    <n v="299671"/>
    <n v="0"/>
    <n v="7"/>
    <n v="1417.7777000000001"/>
    <n v="1275.9999"/>
  </r>
  <r>
    <x v="70"/>
    <s v="20230313"/>
    <x v="1"/>
    <x v="2"/>
    <s v="S11"/>
    <x v="0"/>
    <x v="0"/>
    <x v="1"/>
    <x v="0"/>
    <x v="7"/>
    <x v="5"/>
    <x v="1"/>
    <x v="16"/>
    <n v="71"/>
    <n v="76"/>
    <n v="91"/>
    <n v="89"/>
    <n v="80"/>
    <n v="45"/>
    <n v="90"/>
    <n v="77"/>
    <n v="98"/>
    <n v="103"/>
    <n v="224"/>
    <n v="4615"/>
    <n v="4038"/>
    <n v="5310"/>
    <n v="5093"/>
    <n v="465"/>
    <n v="212"/>
    <n v="131"/>
    <n v="1042"/>
    <n v="5093"/>
    <n v="75"/>
    <n v="93"/>
    <n v="4182"/>
    <n v="6153"/>
    <n v="269"/>
    <n v="9"/>
    <n v="5304"/>
    <n v="2721"/>
    <n v="4541334.9232999999"/>
    <n v="3976358.1044999999"/>
    <n v="875663.69310000003"/>
    <n v="3100694.4112999998"/>
    <n v="2699701.1815999998"/>
    <n v="2025836"/>
    <n v="543454"/>
    <n v="130411.1817"/>
    <n v="53131"/>
    <n v="11963.1818"/>
    <n v="65317"/>
    <n v="2087"/>
    <n v="1783.8661"/>
    <n v="303.13389999999998"/>
    <n v="5397"/>
    <n v="921"/>
    <n v="5249"/>
    <n v="883"/>
    <n v="14"/>
    <n v="68"/>
    <n v="32"/>
    <n v="36"/>
    <n v="260.08870000000002"/>
    <n v="122094"/>
    <n v="2595.25"/>
    <n v="32"/>
    <n v="5678.8887999999997"/>
    <n v="5110.9998999999998"/>
  </r>
  <r>
    <x v="71"/>
    <s v="20230314"/>
    <x v="2"/>
    <x v="2"/>
    <s v="S11"/>
    <x v="0"/>
    <x v="0"/>
    <x v="0"/>
    <x v="0"/>
    <x v="0"/>
    <x v="0"/>
    <x v="3"/>
    <x v="17"/>
    <n v="7"/>
    <n v="5"/>
    <n v="9"/>
    <n v="7"/>
    <n v="8"/>
    <n v="3"/>
    <n v="9"/>
    <n v="7"/>
    <n v="12"/>
    <n v="12"/>
    <n v="128"/>
    <n v="1375"/>
    <n v="1267"/>
    <n v="1603"/>
    <n v="1604"/>
    <n v="101"/>
    <n v="67"/>
    <n v="37"/>
    <n v="209"/>
    <n v="1604"/>
    <n v="0"/>
    <n v="0"/>
    <n v="0"/>
    <n v="0"/>
    <n v="0"/>
    <n v="0"/>
    <n v="1604"/>
    <n v="1098"/>
    <n v="1051777"/>
    <n v="926701"/>
    <n v="63439"/>
    <n v="863262"/>
    <n v="810509"/>
    <n v="537386"/>
    <n v="203280"/>
    <n v="69843"/>
    <n v="58300"/>
    <n v="760"/>
    <n v="10783"/>
    <n v="568"/>
    <n v="471.31659999999999"/>
    <n v="96.683400000000006"/>
    <n v="0"/>
    <n v="0"/>
    <n v="1581"/>
    <n v="1581"/>
    <n v="0"/>
    <n v="0"/>
    <n v="0"/>
    <n v="0"/>
    <n v="20.1524"/>
    <n v="273174"/>
    <n v="0"/>
    <n v="7"/>
    <n v="1225.5553"/>
    <n v="1102.9999"/>
  </r>
  <r>
    <x v="71"/>
    <s v="20230314"/>
    <x v="2"/>
    <x v="2"/>
    <s v="S11"/>
    <x v="0"/>
    <x v="0"/>
    <x v="1"/>
    <x v="0"/>
    <x v="1"/>
    <x v="1"/>
    <x v="8"/>
    <x v="11"/>
    <n v="30"/>
    <n v="25"/>
    <n v="34"/>
    <n v="33"/>
    <n v="28"/>
    <n v="17"/>
    <n v="32"/>
    <n v="28"/>
    <n v="37"/>
    <n v="40"/>
    <n v="194"/>
    <n v="3643"/>
    <n v="3183"/>
    <n v="4200"/>
    <n v="4022"/>
    <n v="361"/>
    <n v="185"/>
    <n v="104"/>
    <n v="821"/>
    <n v="4022"/>
    <n v="63"/>
    <n v="72"/>
    <n v="3366"/>
    <n v="5079"/>
    <n v="201"/>
    <n v="11"/>
    <n v="4198"/>
    <n v="2127"/>
    <n v="4030914.4185000001"/>
    <n v="3539403.4191000001"/>
    <n v="1081674.0906"/>
    <n v="2457729.3303999999"/>
    <n v="2093439.7268999999"/>
    <n v="1565778"/>
    <n v="430471"/>
    <n v="97190.727299999999"/>
    <n v="41705"/>
    <n v="10266.363600000001"/>
    <n v="45219.363599999997"/>
    <n v="1898"/>
    <n v="1626.3837000000001"/>
    <n v="271.61630000000002"/>
    <n v="4237"/>
    <n v="816"/>
    <n v="4171"/>
    <n v="802"/>
    <n v="2"/>
    <n v="30"/>
    <n v="24"/>
    <n v="6"/>
    <n v="270.71199999999999"/>
    <n v="26454"/>
    <n v="555.75"/>
    <n v="33"/>
    <n v="4932.2223000000004"/>
    <n v="4439.0002999999997"/>
  </r>
  <r>
    <x v="72"/>
    <s v="20230315"/>
    <x v="6"/>
    <x v="2"/>
    <s v="S11"/>
    <x v="0"/>
    <x v="0"/>
    <x v="0"/>
    <x v="0"/>
    <x v="10"/>
    <x v="0"/>
    <x v="8"/>
    <x v="14"/>
    <n v="12"/>
    <n v="9"/>
    <n v="13"/>
    <n v="13"/>
    <n v="13"/>
    <n v="9"/>
    <n v="14"/>
    <n v="12"/>
    <n v="16"/>
    <n v="16"/>
    <n v="119"/>
    <n v="1007"/>
    <n v="890"/>
    <n v="1284"/>
    <n v="1286"/>
    <n v="161"/>
    <n v="58"/>
    <n v="50"/>
    <n v="278"/>
    <n v="1286"/>
    <n v="0"/>
    <n v="0"/>
    <n v="0"/>
    <n v="0"/>
    <n v="0"/>
    <n v="0"/>
    <n v="1287"/>
    <n v="744"/>
    <n v="1066145"/>
    <n v="903485"/>
    <n v="212465"/>
    <n v="691020"/>
    <n v="603965"/>
    <n v="385877"/>
    <n v="151880"/>
    <n v="66208"/>
    <n v="52253"/>
    <n v="1079"/>
    <n v="12876"/>
    <n v="588"/>
    <n v="496.05009999999999"/>
    <n v="91.9499"/>
    <n v="0"/>
    <n v="0"/>
    <n v="1269"/>
    <n v="1269"/>
    <n v="0"/>
    <n v="0"/>
    <n v="0"/>
    <n v="0"/>
    <n v="19.5199"/>
    <n v="320462"/>
    <n v="0"/>
    <n v="6"/>
    <n v="1254.4446"/>
    <n v="1128.9999"/>
  </r>
  <r>
    <x v="72"/>
    <s v="20230315"/>
    <x v="6"/>
    <x v="2"/>
    <s v="S11"/>
    <x v="0"/>
    <x v="0"/>
    <x v="1"/>
    <x v="0"/>
    <x v="9"/>
    <x v="1"/>
    <x v="8"/>
    <x v="19"/>
    <n v="39"/>
    <n v="37"/>
    <n v="46"/>
    <n v="43"/>
    <n v="40"/>
    <n v="27"/>
    <n v="44"/>
    <n v="39"/>
    <n v="46"/>
    <n v="49"/>
    <n v="231"/>
    <n v="4626"/>
    <n v="3942"/>
    <n v="5488"/>
    <n v="5283"/>
    <n v="620"/>
    <n v="191"/>
    <n v="188"/>
    <n v="1304"/>
    <n v="5283"/>
    <n v="60"/>
    <n v="75"/>
    <n v="3343"/>
    <n v="5924"/>
    <n v="272"/>
    <n v="19"/>
    <n v="5477"/>
    <n v="2585"/>
    <n v="4208695.4402000001"/>
    <n v="3762577.3492999999"/>
    <n v="778164.25179999997"/>
    <n v="2984413.0992999999"/>
    <n v="2478116.0005000001"/>
    <n v="1823436"/>
    <n v="523771"/>
    <n v="130909"/>
    <n v="47830"/>
    <n v="12328"/>
    <n v="70751"/>
    <n v="1881.5"/>
    <n v="1700.1"/>
    <n v="181.4"/>
    <n v="6167"/>
    <n v="830"/>
    <n v="5419"/>
    <n v="735"/>
    <n v="329"/>
    <n v="281"/>
    <n v="87"/>
    <n v="194"/>
    <n v="222.22030000000001"/>
    <n v="580077"/>
    <n v="9463.9300999999996"/>
    <n v="35"/>
    <n v="5063.3330999999998"/>
    <n v="4556.9996000000001"/>
  </r>
  <r>
    <x v="73"/>
    <s v="20230316"/>
    <x v="3"/>
    <x v="2"/>
    <s v="S11"/>
    <x v="0"/>
    <x v="0"/>
    <x v="0"/>
    <x v="0"/>
    <x v="9"/>
    <x v="4"/>
    <x v="3"/>
    <x v="4"/>
    <n v="42"/>
    <n v="38"/>
    <n v="52"/>
    <n v="44"/>
    <n v="38"/>
    <n v="25"/>
    <n v="48"/>
    <n v="36"/>
    <n v="51"/>
    <n v="56"/>
    <n v="154"/>
    <n v="1055"/>
    <n v="965"/>
    <n v="1305"/>
    <n v="1305"/>
    <n v="96"/>
    <n v="57"/>
    <n v="26"/>
    <n v="186"/>
    <n v="1305"/>
    <n v="0"/>
    <n v="0"/>
    <n v="0"/>
    <n v="0"/>
    <n v="0"/>
    <n v="0"/>
    <n v="1305"/>
    <n v="907"/>
    <n v="970289"/>
    <n v="825225"/>
    <n v="60826"/>
    <n v="764399"/>
    <n v="716161"/>
    <n v="446023"/>
    <n v="183951"/>
    <n v="86187"/>
    <n v="72225"/>
    <n v="522"/>
    <n v="13440"/>
    <n v="577"/>
    <n v="493.4332"/>
    <n v="83.566800000000001"/>
    <n v="0"/>
    <n v="0"/>
    <n v="1297"/>
    <n v="1297"/>
    <n v="0"/>
    <n v="0"/>
    <n v="0"/>
    <n v="0"/>
    <n v="16.724799999999998"/>
    <n v="198933"/>
    <n v="0"/>
    <n v="3"/>
    <n v="1136.6665"/>
    <n v="1022.9998000000001"/>
  </r>
  <r>
    <x v="73"/>
    <s v="20230316"/>
    <x v="3"/>
    <x v="2"/>
    <s v="S11"/>
    <x v="0"/>
    <x v="0"/>
    <x v="1"/>
    <x v="0"/>
    <x v="3"/>
    <x v="6"/>
    <x v="9"/>
    <x v="5"/>
    <n v="111"/>
    <n v="113"/>
    <n v="133"/>
    <n v="130"/>
    <n v="115"/>
    <n v="75"/>
    <n v="132"/>
    <n v="114"/>
    <n v="138"/>
    <n v="150"/>
    <n v="215"/>
    <n v="3509"/>
    <n v="3018"/>
    <n v="4117"/>
    <n v="3950"/>
    <n v="387"/>
    <n v="170"/>
    <n v="113"/>
    <n v="878"/>
    <n v="3950"/>
    <n v="76"/>
    <n v="96"/>
    <n v="3052"/>
    <n v="4574"/>
    <n v="280"/>
    <n v="8"/>
    <n v="4111"/>
    <n v="2068"/>
    <n v="4054760.0389"/>
    <n v="3586487.0381999998"/>
    <n v="1065088.0438999999"/>
    <n v="2521398.9947000002"/>
    <n v="2090615.0011"/>
    <n v="1532317"/>
    <n v="439050"/>
    <n v="119247.9999"/>
    <n v="40457"/>
    <n v="10539.5455"/>
    <n v="68251.454599999997"/>
    <n v="1737.5"/>
    <n v="1570.9335000000001"/>
    <n v="166.56649999999999"/>
    <n v="4180"/>
    <n v="689"/>
    <n v="4094"/>
    <n v="673"/>
    <n v="5"/>
    <n v="56"/>
    <n v="23"/>
    <n v="33"/>
    <n v="239.6568"/>
    <n v="95521"/>
    <n v="1156.7334000000001"/>
    <n v="29"/>
    <n v="4603.3334000000004"/>
    <n v="4142.9998999999998"/>
  </r>
  <r>
    <x v="74"/>
    <s v="20230317"/>
    <x v="4"/>
    <x v="2"/>
    <s v="S11"/>
    <x v="0"/>
    <x v="0"/>
    <x v="0"/>
    <x v="0"/>
    <x v="0"/>
    <x v="1"/>
    <x v="0"/>
    <x v="11"/>
    <n v="7"/>
    <n v="9"/>
    <n v="12"/>
    <n v="11"/>
    <n v="7"/>
    <n v="7"/>
    <n v="11"/>
    <n v="7"/>
    <n v="11"/>
    <n v="12"/>
    <n v="177"/>
    <n v="1062"/>
    <n v="969"/>
    <n v="1315"/>
    <n v="1315"/>
    <n v="76"/>
    <n v="50"/>
    <n v="35"/>
    <n v="169"/>
    <n v="1315"/>
    <n v="0"/>
    <n v="0"/>
    <n v="0"/>
    <n v="0"/>
    <n v="0"/>
    <n v="0"/>
    <n v="1315"/>
    <n v="929"/>
    <n v="1142835"/>
    <n v="947867"/>
    <n v="138679"/>
    <n v="809188"/>
    <n v="757958"/>
    <n v="486767"/>
    <n v="196522"/>
    <n v="74669"/>
    <n v="64060"/>
    <n v="799"/>
    <n v="9810"/>
    <n v="570.5"/>
    <n v="480.69990000000001"/>
    <n v="89.8001"/>
    <n v="0"/>
    <n v="0"/>
    <n v="1307"/>
    <n v="1307"/>
    <n v="0"/>
    <n v="0"/>
    <n v="0"/>
    <n v="0"/>
    <n v="28.097999999999999"/>
    <n v="24326"/>
    <n v="0"/>
    <n v="3"/>
    <n v="1146.6666"/>
    <n v="1031.9999"/>
  </r>
  <r>
    <x v="74"/>
    <s v="20230317"/>
    <x v="4"/>
    <x v="2"/>
    <s v="S11"/>
    <x v="0"/>
    <x v="0"/>
    <x v="1"/>
    <x v="0"/>
    <x v="1"/>
    <x v="6"/>
    <x v="0"/>
    <x v="23"/>
    <n v="24"/>
    <n v="29"/>
    <n v="33"/>
    <n v="30"/>
    <n v="28"/>
    <n v="16"/>
    <n v="33"/>
    <n v="26"/>
    <n v="36"/>
    <n v="38"/>
    <n v="208"/>
    <n v="3607"/>
    <n v="3076"/>
    <n v="4177"/>
    <n v="3998"/>
    <n v="355"/>
    <n v="174"/>
    <n v="114"/>
    <n v="886"/>
    <n v="3998"/>
    <n v="61"/>
    <n v="83"/>
    <n v="3373"/>
    <n v="4976"/>
    <n v="222"/>
    <n v="12"/>
    <n v="4171"/>
    <n v="2161"/>
    <n v="3820112.2503"/>
    <n v="3336895.7962000002"/>
    <n v="737566.47120000003"/>
    <n v="2599329.3259000001"/>
    <n v="2190469.0008999999"/>
    <n v="1590731"/>
    <n v="478441"/>
    <n v="121297"/>
    <n v="40262"/>
    <n v="10061"/>
    <n v="70974"/>
    <n v="1715.5"/>
    <n v="1489.4335000000001"/>
    <n v="226.06649999999999"/>
    <n v="4237"/>
    <n v="773"/>
    <n v="4151"/>
    <n v="739"/>
    <n v="19"/>
    <n v="40"/>
    <n v="26"/>
    <n v="14"/>
    <n v="238.666"/>
    <n v="42654"/>
    <n v="1153.8333"/>
    <n v="35"/>
    <n v="4657.7776999999996"/>
    <n v="4192.0002000000004"/>
  </r>
  <r>
    <x v="75"/>
    <s v="20230318"/>
    <x v="5"/>
    <x v="2"/>
    <s v="S11"/>
    <x v="0"/>
    <x v="0"/>
    <x v="0"/>
    <x v="0"/>
    <x v="0"/>
    <x v="0"/>
    <x v="8"/>
    <x v="17"/>
    <n v="7"/>
    <n v="7"/>
    <n v="11"/>
    <n v="11"/>
    <n v="9"/>
    <n v="5"/>
    <n v="8"/>
    <n v="9"/>
    <n v="11"/>
    <n v="11"/>
    <n v="67"/>
    <n v="624"/>
    <n v="547"/>
    <n v="739"/>
    <n v="739"/>
    <n v="48"/>
    <n v="31"/>
    <n v="19"/>
    <n v="125"/>
    <n v="739"/>
    <n v="0"/>
    <n v="0"/>
    <n v="0"/>
    <n v="0"/>
    <n v="0"/>
    <n v="0"/>
    <n v="739"/>
    <n v="483"/>
    <n v="647645"/>
    <n v="575680"/>
    <n v="148636"/>
    <n v="427044"/>
    <n v="403322"/>
    <n v="276203"/>
    <n v="92086"/>
    <n v="35033"/>
    <n v="26961"/>
    <n v="228"/>
    <n v="7844"/>
    <n v="250.5"/>
    <n v="192.54990000000001"/>
    <n v="57.950099999999999"/>
    <n v="0"/>
    <n v="0"/>
    <n v="736"/>
    <n v="736"/>
    <n v="0"/>
    <n v="0"/>
    <n v="0"/>
    <n v="0"/>
    <n v="16.212800000000001"/>
    <n v="26580"/>
    <n v="0"/>
    <n v="4"/>
    <n v="718.88900000000001"/>
    <n v="646.99969999999996"/>
  </r>
  <r>
    <x v="75"/>
    <s v="20230318"/>
    <x v="5"/>
    <x v="2"/>
    <s v="S11"/>
    <x v="0"/>
    <x v="0"/>
    <x v="1"/>
    <x v="0"/>
    <x v="4"/>
    <x v="1"/>
    <x v="0"/>
    <x v="14"/>
    <n v="18"/>
    <n v="20"/>
    <n v="22"/>
    <n v="19"/>
    <n v="19"/>
    <n v="8"/>
    <n v="23"/>
    <n v="17"/>
    <n v="26"/>
    <n v="27"/>
    <n v="112"/>
    <n v="2025"/>
    <n v="1731"/>
    <n v="2291"/>
    <n v="2205"/>
    <n v="151"/>
    <n v="88"/>
    <n v="66"/>
    <n v="445"/>
    <n v="2205"/>
    <n v="21"/>
    <n v="40"/>
    <n v="1967"/>
    <n v="2689"/>
    <n v="148"/>
    <n v="11"/>
    <n v="2289"/>
    <n v="1166"/>
    <n v="2051039.5"/>
    <n v="1805867.4998999999"/>
    <n v="507962.5"/>
    <n v="1297904.9998999999"/>
    <n v="1110794.0003"/>
    <n v="826242"/>
    <n v="211795"/>
    <n v="72757"/>
    <n v="24305"/>
    <n v="5826"/>
    <n v="42626.000099999997"/>
    <n v="884.5"/>
    <n v="662.73329999999999"/>
    <n v="221.76669999999999"/>
    <n v="2331"/>
    <n v="429"/>
    <n v="2282"/>
    <n v="417"/>
    <n v="8"/>
    <n v="26"/>
    <n v="20"/>
    <n v="6"/>
    <n v="209.00819999999999"/>
    <n v="26954"/>
    <n v="421"/>
    <n v="14"/>
    <n v="2904.4443000000001"/>
    <n v="2614.0001999999999"/>
  </r>
  <r>
    <x v="76"/>
    <s v="20230319"/>
    <x v="0"/>
    <x v="2"/>
    <s v="S11"/>
    <x v="0"/>
    <x v="0"/>
    <x v="0"/>
    <x v="0"/>
    <x v="0"/>
    <x v="0"/>
    <x v="0"/>
    <x v="13"/>
    <n v="7"/>
    <n v="3"/>
    <n v="8"/>
    <n v="8"/>
    <n v="6"/>
    <n v="1"/>
    <n v="7"/>
    <n v="6"/>
    <n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6"/>
    <s v="20230319"/>
    <x v="0"/>
    <x v="2"/>
    <s v="S11"/>
    <x v="0"/>
    <x v="0"/>
    <x v="1"/>
    <x v="0"/>
    <x v="1"/>
    <x v="0"/>
    <x v="3"/>
    <x v="14"/>
    <n v="25"/>
    <n v="23"/>
    <n v="28"/>
    <n v="25"/>
    <n v="21"/>
    <n v="11"/>
    <n v="28"/>
    <n v="21"/>
    <n v="32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15.9092000000001"/>
    <n v="1024.3638000000001"/>
    <n v="980"/>
    <n v="44.363799999999998"/>
    <n v="26.454499999999999"/>
    <n v="0"/>
    <n v="0"/>
    <n v="26.454499999999999"/>
    <n v="0"/>
    <n v="0.63639999999999997"/>
    <n v="25.8182000000000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7"/>
    <s v="20230320"/>
    <x v="1"/>
    <x v="2"/>
    <s v="S12"/>
    <x v="0"/>
    <x v="0"/>
    <x v="0"/>
    <x v="0"/>
    <x v="11"/>
    <x v="6"/>
    <x v="1"/>
    <x v="10"/>
    <n v="44"/>
    <n v="38"/>
    <n v="56"/>
    <n v="54"/>
    <n v="43"/>
    <n v="22"/>
    <n v="47"/>
    <n v="43"/>
    <n v="58"/>
    <n v="62"/>
    <n v="151"/>
    <n v="1232"/>
    <n v="1134"/>
    <n v="1481"/>
    <n v="1480"/>
    <n v="97"/>
    <n v="55"/>
    <n v="48"/>
    <n v="195"/>
    <n v="1480"/>
    <n v="0"/>
    <n v="0"/>
    <n v="0"/>
    <n v="0"/>
    <n v="0"/>
    <n v="0"/>
    <n v="1480"/>
    <n v="1047"/>
    <n v="1321945"/>
    <n v="1132151"/>
    <n v="277462"/>
    <n v="854689"/>
    <n v="796666"/>
    <n v="510917"/>
    <n v="196978"/>
    <n v="88771"/>
    <n v="75091"/>
    <n v="776"/>
    <n v="12904"/>
    <n v="586"/>
    <n v="454.28300000000002"/>
    <n v="131.71700000000001"/>
    <n v="0"/>
    <n v="0"/>
    <n v="1475"/>
    <n v="1475"/>
    <n v="0"/>
    <n v="0"/>
    <n v="0"/>
    <n v="0"/>
    <n v="24.463699999999999"/>
    <n v="11534"/>
    <n v="0"/>
    <n v="2"/>
    <n v="1182.2224000000001"/>
    <n v="1064.0001999999999"/>
  </r>
  <r>
    <x v="77"/>
    <s v="20230320"/>
    <x v="1"/>
    <x v="2"/>
    <s v="S12"/>
    <x v="0"/>
    <x v="0"/>
    <x v="1"/>
    <x v="0"/>
    <x v="14"/>
    <x v="6"/>
    <x v="7"/>
    <x v="26"/>
    <n v="174"/>
    <n v="160"/>
    <n v="198"/>
    <n v="189"/>
    <n v="179"/>
    <n v="100"/>
    <n v="196"/>
    <n v="172"/>
    <n v="217"/>
    <n v="222"/>
    <n v="213"/>
    <n v="3961"/>
    <n v="3429"/>
    <n v="4619"/>
    <n v="4421"/>
    <n v="440"/>
    <n v="195"/>
    <n v="124"/>
    <n v="972"/>
    <n v="4421"/>
    <n v="66"/>
    <n v="91"/>
    <n v="3900"/>
    <n v="5493"/>
    <n v="216"/>
    <n v="6"/>
    <n v="4614"/>
    <n v="2448"/>
    <n v="4712684.9926000005"/>
    <n v="4157024.9016999998"/>
    <n v="1274568.8566000001"/>
    <n v="2882456.0477"/>
    <n v="2382771.6365"/>
    <n v="1743536"/>
    <n v="513911"/>
    <n v="125324.63649999999"/>
    <n v="46927"/>
    <n v="11645.8182"/>
    <n v="66751.818199999994"/>
    <n v="2308"/>
    <n v="1962.2833000000001"/>
    <n v="345.7167"/>
    <n v="4708"/>
    <n v="860"/>
    <n v="4582"/>
    <n v="804"/>
    <n v="30"/>
    <n v="67"/>
    <n v="33"/>
    <n v="34"/>
    <n v="312.6275"/>
    <n v="71597"/>
    <n v="2334.2856999999999"/>
    <n v="26"/>
    <n v="5528.8890000000001"/>
    <n v="4975.9998999999998"/>
  </r>
  <r>
    <x v="78"/>
    <s v="20230321"/>
    <x v="2"/>
    <x v="2"/>
    <s v="S12"/>
    <x v="0"/>
    <x v="0"/>
    <x v="0"/>
    <x v="0"/>
    <x v="0"/>
    <x v="0"/>
    <x v="8"/>
    <x v="0"/>
    <n v="2"/>
    <n v="2"/>
    <n v="2"/>
    <n v="2"/>
    <n v="2"/>
    <n v="1"/>
    <n v="3"/>
    <n v="2"/>
    <n v="3"/>
    <n v="3"/>
    <n v="140"/>
    <n v="1167"/>
    <n v="1084"/>
    <n v="1402"/>
    <n v="1402"/>
    <n v="95"/>
    <n v="52"/>
    <n v="54"/>
    <n v="178"/>
    <n v="1402"/>
    <n v="0"/>
    <n v="0"/>
    <n v="0"/>
    <n v="0"/>
    <n v="0"/>
    <n v="0"/>
    <n v="1402"/>
    <n v="995"/>
    <n v="1249003"/>
    <n v="1081387"/>
    <n v="328143"/>
    <n v="753244"/>
    <n v="707980"/>
    <n v="451822"/>
    <n v="181179"/>
    <n v="74979"/>
    <n v="63418"/>
    <n v="922"/>
    <n v="10639"/>
    <n v="541"/>
    <n v="408.4"/>
    <n v="132.6"/>
    <n v="0"/>
    <n v="0"/>
    <n v="1401"/>
    <n v="1401"/>
    <n v="0"/>
    <n v="0"/>
    <n v="0"/>
    <n v="0"/>
    <n v="25.776599999999998"/>
    <n v="4181"/>
    <n v="0"/>
    <n v="5"/>
    <n v="1021.111"/>
    <n v="918.99980000000005"/>
  </r>
  <r>
    <x v="78"/>
    <s v="20230321"/>
    <x v="2"/>
    <x v="2"/>
    <s v="S12"/>
    <x v="0"/>
    <x v="0"/>
    <x v="1"/>
    <x v="0"/>
    <x v="10"/>
    <x v="0"/>
    <x v="2"/>
    <x v="17"/>
    <n v="28"/>
    <n v="27"/>
    <n v="33"/>
    <n v="31"/>
    <n v="31"/>
    <n v="19"/>
    <n v="31"/>
    <n v="31"/>
    <n v="36"/>
    <n v="36"/>
    <n v="184"/>
    <n v="3517"/>
    <n v="3123"/>
    <n v="4056"/>
    <n v="3904"/>
    <n v="351"/>
    <n v="149"/>
    <n v="84"/>
    <n v="745"/>
    <n v="3904"/>
    <n v="66"/>
    <n v="76"/>
    <n v="3379"/>
    <n v="4885"/>
    <n v="203"/>
    <n v="11"/>
    <n v="4052"/>
    <n v="2093"/>
    <n v="4554606.6676000003"/>
    <n v="3997044.1121999999"/>
    <n v="1511498.5560000001"/>
    <n v="2485545.5561000002"/>
    <n v="2091969.6655999999"/>
    <n v="1544126"/>
    <n v="437861"/>
    <n v="109982.6667"/>
    <n v="41279"/>
    <n v="11645.8889"/>
    <n v="57057.777800000003"/>
    <n v="2047"/>
    <n v="1783.2331999999999"/>
    <n v="263.80020000000002"/>
    <n v="4085"/>
    <n v="807"/>
    <n v="4031"/>
    <n v="784"/>
    <n v="4"/>
    <n v="27"/>
    <n v="19"/>
    <n v="8"/>
    <n v="278.94240000000002"/>
    <n v="18300"/>
    <n v="313.5"/>
    <n v="20"/>
    <n v="4804.4447"/>
    <n v="4323.9998999999998"/>
  </r>
  <r>
    <x v="79"/>
    <s v="20230322"/>
    <x v="6"/>
    <x v="2"/>
    <s v="S12"/>
    <x v="0"/>
    <x v="0"/>
    <x v="0"/>
    <x v="0"/>
    <x v="9"/>
    <x v="1"/>
    <x v="8"/>
    <x v="14"/>
    <n v="22"/>
    <n v="23"/>
    <n v="23"/>
    <n v="24"/>
    <n v="21"/>
    <n v="13"/>
    <n v="24"/>
    <n v="20"/>
    <n v="25"/>
    <n v="28"/>
    <n v="170"/>
    <n v="1132"/>
    <n v="1057"/>
    <n v="1400"/>
    <n v="1400"/>
    <n v="98"/>
    <n v="59"/>
    <n v="34"/>
    <n v="173"/>
    <n v="1400"/>
    <n v="0"/>
    <n v="0"/>
    <n v="0"/>
    <n v="0"/>
    <n v="0"/>
    <n v="0"/>
    <n v="1400"/>
    <n v="1020"/>
    <n v="1161807"/>
    <n v="1013230"/>
    <n v="199345"/>
    <n v="813885"/>
    <n v="767899"/>
    <n v="490906"/>
    <n v="200034"/>
    <n v="76959"/>
    <n v="61529"/>
    <n v="935"/>
    <n v="14495"/>
    <n v="514"/>
    <n v="392.3501"/>
    <n v="121.6499"/>
    <n v="0"/>
    <n v="0"/>
    <n v="1400"/>
    <n v="1400"/>
    <n v="0"/>
    <n v="0"/>
    <n v="0"/>
    <n v="0"/>
    <n v="19.654"/>
    <n v="16132"/>
    <n v="0"/>
    <n v="4"/>
    <n v="1044.4446"/>
    <n v="939.99990000000003"/>
  </r>
  <r>
    <x v="79"/>
    <s v="20230322"/>
    <x v="6"/>
    <x v="2"/>
    <s v="S12"/>
    <x v="0"/>
    <x v="0"/>
    <x v="1"/>
    <x v="0"/>
    <x v="1"/>
    <x v="3"/>
    <x v="1"/>
    <x v="19"/>
    <n v="73"/>
    <n v="68"/>
    <n v="82"/>
    <n v="79"/>
    <n v="75"/>
    <n v="54"/>
    <n v="85"/>
    <n v="70"/>
    <n v="85"/>
    <n v="90"/>
    <n v="199"/>
    <n v="3511"/>
    <n v="3084"/>
    <n v="4068"/>
    <n v="3913"/>
    <n v="354"/>
    <n v="174"/>
    <n v="107"/>
    <n v="781"/>
    <n v="3913"/>
    <n v="60"/>
    <n v="75"/>
    <n v="3590"/>
    <n v="4906"/>
    <n v="218"/>
    <n v="12"/>
    <n v="4064"/>
    <n v="2129"/>
    <n v="4626950.3596000001"/>
    <n v="4120343.0262000002"/>
    <n v="1614214.4669000001"/>
    <n v="2506128.5586000001"/>
    <n v="2074496.2228000001"/>
    <n v="1556816"/>
    <n v="416155"/>
    <n v="101525.2222"/>
    <n v="40616"/>
    <n v="10616"/>
    <n v="50293.222199999997"/>
    <n v="2146"/>
    <n v="1886.5166999999999"/>
    <n v="259.59989999999999"/>
    <n v="4176"/>
    <n v="784"/>
    <n v="4067"/>
    <n v="705"/>
    <n v="55"/>
    <n v="47"/>
    <n v="27"/>
    <n v="20"/>
    <n v="282.529"/>
    <n v="43998"/>
    <n v="6183.6666999999998"/>
    <n v="31"/>
    <n v="4930.0001000000002"/>
    <n v="4437.0002000000004"/>
  </r>
  <r>
    <x v="80"/>
    <s v="20230323"/>
    <x v="3"/>
    <x v="2"/>
    <s v="S12"/>
    <x v="0"/>
    <x v="0"/>
    <x v="0"/>
    <x v="0"/>
    <x v="11"/>
    <x v="3"/>
    <x v="0"/>
    <x v="6"/>
    <n v="32"/>
    <n v="35"/>
    <n v="44"/>
    <n v="42"/>
    <n v="30"/>
    <n v="18"/>
    <n v="40"/>
    <n v="30"/>
    <n v="47"/>
    <n v="50"/>
    <n v="207"/>
    <n v="812"/>
    <n v="737"/>
    <n v="1104"/>
    <n v="1107"/>
    <n v="88"/>
    <n v="48"/>
    <n v="30"/>
    <n v="163"/>
    <n v="1107"/>
    <n v="0"/>
    <n v="0"/>
    <n v="0"/>
    <n v="0"/>
    <n v="0"/>
    <n v="0"/>
    <n v="1107"/>
    <n v="836"/>
    <n v="831206"/>
    <n v="746025"/>
    <n v="145866"/>
    <n v="600159"/>
    <n v="569309"/>
    <n v="357930"/>
    <n v="158151"/>
    <n v="53228"/>
    <n v="46897"/>
    <n v="854"/>
    <n v="5477"/>
    <n v="509"/>
    <n v="389.15010000000001"/>
    <n v="119.9165"/>
    <n v="0"/>
    <n v="0"/>
    <n v="1104"/>
    <n v="1104"/>
    <n v="0"/>
    <n v="0"/>
    <n v="0"/>
    <n v="0"/>
    <n v="18.882400000000001"/>
    <n v="27908"/>
    <n v="0"/>
    <n v="6"/>
    <n v="947.77760000000001"/>
    <n v="853.00019999999995"/>
  </r>
  <r>
    <x v="80"/>
    <s v="20230323"/>
    <x v="3"/>
    <x v="2"/>
    <s v="S12"/>
    <x v="0"/>
    <x v="0"/>
    <x v="1"/>
    <x v="0"/>
    <x v="12"/>
    <x v="1"/>
    <x v="4"/>
    <x v="7"/>
    <n v="84"/>
    <n v="79"/>
    <n v="103"/>
    <n v="96"/>
    <n v="88"/>
    <n v="45"/>
    <n v="101"/>
    <n v="85"/>
    <n v="110"/>
    <n v="116"/>
    <n v="230"/>
    <n v="4053"/>
    <n v="3543"/>
    <n v="4721"/>
    <n v="4513"/>
    <n v="429"/>
    <n v="198"/>
    <n v="132"/>
    <n v="939"/>
    <n v="4513"/>
    <n v="83"/>
    <n v="97"/>
    <n v="3600"/>
    <n v="5344"/>
    <n v="207"/>
    <n v="17"/>
    <n v="4712"/>
    <n v="2387"/>
    <n v="4704679.8888999997"/>
    <n v="4193290"/>
    <n v="1463328.4443000001"/>
    <n v="2729961.5556999999"/>
    <n v="2355590.6666999999"/>
    <n v="1756325"/>
    <n v="479211"/>
    <n v="120054.6667"/>
    <n v="48485"/>
    <n v="12266.8889"/>
    <n v="59302.777800000003"/>
    <n v="1985"/>
    <n v="1725.0499"/>
    <n v="260.08339999999998"/>
    <n v="4763"/>
    <n v="894"/>
    <n v="4719"/>
    <n v="875"/>
    <n v="3"/>
    <n v="33"/>
    <n v="25"/>
    <n v="8"/>
    <n v="304.9101"/>
    <n v="17448"/>
    <n v="1071"/>
    <n v="25"/>
    <n v="4483.3334999999997"/>
    <n v="4035.0003000000002"/>
  </r>
  <r>
    <x v="81"/>
    <s v="20230324"/>
    <x v="4"/>
    <x v="2"/>
    <s v="S12"/>
    <x v="0"/>
    <x v="0"/>
    <x v="0"/>
    <x v="0"/>
    <x v="9"/>
    <x v="0"/>
    <x v="0"/>
    <x v="14"/>
    <n v="22"/>
    <n v="20"/>
    <n v="22"/>
    <n v="22"/>
    <n v="19"/>
    <n v="12"/>
    <n v="21"/>
    <n v="17"/>
    <n v="24"/>
    <n v="26"/>
    <n v="279"/>
    <n v="770"/>
    <n v="698"/>
    <n v="1149"/>
    <n v="1149"/>
    <n v="100"/>
    <n v="71"/>
    <n v="69"/>
    <n v="172"/>
    <n v="1149"/>
    <n v="0"/>
    <n v="0"/>
    <n v="0"/>
    <n v="0"/>
    <n v="0"/>
    <n v="0"/>
    <n v="1149"/>
    <n v="859"/>
    <n v="832914"/>
    <n v="750653"/>
    <n v="158591"/>
    <n v="592062"/>
    <n v="565305"/>
    <n v="356027"/>
    <n v="164006"/>
    <n v="45272"/>
    <n v="39887"/>
    <n v="1070"/>
    <n v="4315"/>
    <n v="451.5"/>
    <n v="311.73329999999999"/>
    <n v="139.93340000000001"/>
    <n v="0"/>
    <n v="0"/>
    <n v="1149"/>
    <n v="1149"/>
    <n v="0"/>
    <n v="0"/>
    <n v="0"/>
    <n v="0"/>
    <n v="11.314"/>
    <n v="26379"/>
    <n v="0"/>
    <n v="7"/>
    <n v="954.44470000000001"/>
    <n v="858.99990000000003"/>
  </r>
  <r>
    <x v="81"/>
    <s v="20230324"/>
    <x v="4"/>
    <x v="2"/>
    <s v="S12"/>
    <x v="0"/>
    <x v="0"/>
    <x v="1"/>
    <x v="0"/>
    <x v="4"/>
    <x v="0"/>
    <x v="3"/>
    <x v="1"/>
    <n v="57"/>
    <n v="63"/>
    <n v="73"/>
    <n v="69"/>
    <n v="62"/>
    <n v="37"/>
    <n v="71"/>
    <n v="58"/>
    <n v="74"/>
    <n v="77"/>
    <n v="199"/>
    <n v="3340"/>
    <n v="2883"/>
    <n v="3878"/>
    <n v="3708"/>
    <n v="333"/>
    <n v="182"/>
    <n v="120"/>
    <n v="790"/>
    <n v="3708"/>
    <n v="81"/>
    <n v="94"/>
    <n v="3211"/>
    <n v="4620"/>
    <n v="182"/>
    <n v="21"/>
    <n v="3872"/>
    <n v="1825"/>
    <n v="4140772.4457"/>
    <n v="3703858.1112000002"/>
    <n v="1547776.7778"/>
    <n v="2156081.3333999999"/>
    <n v="1824500.5556999999"/>
    <n v="1367350"/>
    <n v="353836"/>
    <n v="103314.55560000001"/>
    <n v="37579"/>
    <n v="9740"/>
    <n v="55995.5556"/>
    <n v="1931.5"/>
    <n v="1584.2665999999999"/>
    <n v="347.23340000000002"/>
    <n v="3919"/>
    <n v="789"/>
    <n v="3874"/>
    <n v="775"/>
    <n v="6"/>
    <n v="31"/>
    <n v="18"/>
    <n v="13"/>
    <n v="256.95429999999999"/>
    <n v="21989"/>
    <n v="1139.6667"/>
    <n v="32"/>
    <n v="4534.4444999999996"/>
    <n v="4081.0005000000001"/>
  </r>
  <r>
    <x v="82"/>
    <s v="20230325"/>
    <x v="5"/>
    <x v="2"/>
    <s v="S12"/>
    <x v="0"/>
    <x v="0"/>
    <x v="0"/>
    <x v="0"/>
    <x v="9"/>
    <x v="4"/>
    <x v="1"/>
    <x v="11"/>
    <n v="21"/>
    <n v="22"/>
    <n v="28"/>
    <n v="23"/>
    <n v="23"/>
    <n v="15"/>
    <n v="30"/>
    <n v="22"/>
    <n v="31"/>
    <n v="32"/>
    <n v="55"/>
    <n v="445"/>
    <n v="398"/>
    <n v="548"/>
    <n v="548"/>
    <n v="48"/>
    <n v="37"/>
    <n v="21"/>
    <n v="95"/>
    <n v="548"/>
    <n v="0"/>
    <n v="0"/>
    <n v="0"/>
    <n v="0"/>
    <n v="0"/>
    <n v="0"/>
    <n v="548"/>
    <n v="382"/>
    <n v="310459"/>
    <n v="282986"/>
    <n v="53805"/>
    <n v="229181"/>
    <n v="217971"/>
    <n v="141642"/>
    <n v="60198"/>
    <n v="16131"/>
    <n v="15067"/>
    <n v="239"/>
    <n v="825"/>
    <n v="236.5"/>
    <n v="137.65010000000001"/>
    <n v="98.849900000000005"/>
    <n v="0"/>
    <n v="0"/>
    <n v="548"/>
    <n v="548"/>
    <n v="0"/>
    <n v="0"/>
    <n v="0"/>
    <n v="0"/>
    <n v="16.1401"/>
    <n v="47579"/>
    <n v="0"/>
    <n v="4"/>
    <n v="598.88879999999995"/>
    <n v="538.99990000000003"/>
  </r>
  <r>
    <x v="82"/>
    <s v="20230325"/>
    <x v="5"/>
    <x v="2"/>
    <s v="S12"/>
    <x v="0"/>
    <x v="0"/>
    <x v="1"/>
    <x v="0"/>
    <x v="8"/>
    <x v="1"/>
    <x v="2"/>
    <x v="3"/>
    <n v="75"/>
    <n v="74"/>
    <n v="94"/>
    <n v="89"/>
    <n v="89"/>
    <n v="53"/>
    <n v="96"/>
    <n v="84"/>
    <n v="102"/>
    <n v="105"/>
    <n v="140"/>
    <n v="2093"/>
    <n v="1754"/>
    <n v="2403"/>
    <n v="2299"/>
    <n v="167"/>
    <n v="104"/>
    <n v="76"/>
    <n v="506"/>
    <n v="2299"/>
    <n v="47"/>
    <n v="56"/>
    <n v="1963"/>
    <n v="2783"/>
    <n v="139"/>
    <n v="11"/>
    <n v="2400"/>
    <n v="1163"/>
    <n v="2991736.4671"/>
    <n v="2711304.2448999998"/>
    <n v="1377545.5408000001"/>
    <n v="1333758.7041"/>
    <n v="1155098.2222"/>
    <n v="858882"/>
    <n v="229904"/>
    <n v="66312.222099999999"/>
    <n v="23124"/>
    <n v="6690.7777999999998"/>
    <n v="36497.444300000003"/>
    <n v="1157.5"/>
    <n v="879.01689999999996"/>
    <n v="278.5831"/>
    <n v="2421"/>
    <n v="466"/>
    <n v="2402"/>
    <n v="457"/>
    <n v="1"/>
    <n v="15"/>
    <n v="13"/>
    <n v="2"/>
    <n v="304.7801"/>
    <n v="6237"/>
    <n v="291"/>
    <n v="24"/>
    <n v="2827.7777999999998"/>
    <n v="2545"/>
  </r>
  <r>
    <x v="83"/>
    <s v="20230326"/>
    <x v="0"/>
    <x v="2"/>
    <s v="S12"/>
    <x v="0"/>
    <x v="0"/>
    <x v="0"/>
    <x v="0"/>
    <x v="10"/>
    <x v="0"/>
    <x v="3"/>
    <x v="17"/>
    <n v="19"/>
    <n v="19"/>
    <n v="21"/>
    <n v="22"/>
    <n v="18"/>
    <n v="14"/>
    <n v="23"/>
    <n v="17"/>
    <n v="24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3"/>
    <s v="20230326"/>
    <x v="0"/>
    <x v="2"/>
    <s v="S12"/>
    <x v="0"/>
    <x v="0"/>
    <x v="1"/>
    <x v="0"/>
    <x v="9"/>
    <x v="1"/>
    <x v="2"/>
    <x v="18"/>
    <n v="63"/>
    <n v="61"/>
    <n v="74"/>
    <n v="70"/>
    <n v="67"/>
    <n v="37"/>
    <n v="67"/>
    <n v="64"/>
    <n v="77"/>
    <n v="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63.3333"/>
    <n v="1657.7778000000001"/>
    <n v="1638.4445000000001"/>
    <n v="19.333400000000001"/>
    <n v="12.777799999999999"/>
    <n v="0"/>
    <n v="0"/>
    <n v="12.777799999999999"/>
    <n v="0"/>
    <n v="0.33329999999999999"/>
    <n v="12.444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4"/>
    <s v="20230327"/>
    <x v="1"/>
    <x v="2"/>
    <s v="S13"/>
    <x v="0"/>
    <x v="0"/>
    <x v="0"/>
    <x v="0"/>
    <x v="10"/>
    <x v="0"/>
    <x v="0"/>
    <x v="11"/>
    <n v="16"/>
    <n v="19"/>
    <n v="20"/>
    <n v="19"/>
    <n v="16"/>
    <n v="10"/>
    <n v="18"/>
    <n v="15"/>
    <n v="21"/>
    <n v="21"/>
    <n v="272"/>
    <n v="879"/>
    <n v="819"/>
    <n v="1254"/>
    <n v="1255"/>
    <n v="104"/>
    <n v="70"/>
    <n v="68"/>
    <n v="164"/>
    <n v="1255"/>
    <n v="0"/>
    <n v="0"/>
    <n v="0"/>
    <n v="0"/>
    <n v="0"/>
    <n v="0"/>
    <n v="1255"/>
    <n v="893"/>
    <n v="881840"/>
    <n v="804128"/>
    <n v="212501"/>
    <n v="591627"/>
    <n v="558399"/>
    <n v="364876"/>
    <n v="148021"/>
    <n v="45502"/>
    <n v="39502"/>
    <n v="1112"/>
    <n v="4888"/>
    <n v="384"/>
    <n v="229.76650000000001"/>
    <n v="154.41679999999999"/>
    <n v="0"/>
    <n v="0"/>
    <n v="1254"/>
    <n v="1254"/>
    <n v="0"/>
    <n v="0"/>
    <n v="0"/>
    <n v="0"/>
    <n v="19.307099999999998"/>
    <n v="18250"/>
    <n v="0"/>
    <n v="6"/>
    <n v="1182.2224000000001"/>
    <n v="1064.0001999999999"/>
  </r>
  <r>
    <x v="84"/>
    <s v="20230327"/>
    <x v="1"/>
    <x v="2"/>
    <s v="S13"/>
    <x v="0"/>
    <x v="0"/>
    <x v="1"/>
    <x v="0"/>
    <x v="4"/>
    <x v="6"/>
    <x v="8"/>
    <x v="5"/>
    <n v="59"/>
    <n v="67"/>
    <n v="80"/>
    <n v="78"/>
    <n v="71"/>
    <n v="41"/>
    <n v="76"/>
    <n v="70"/>
    <n v="85"/>
    <n v="88"/>
    <n v="222"/>
    <n v="4027"/>
    <n v="3517"/>
    <n v="4728"/>
    <n v="4532"/>
    <n v="469"/>
    <n v="193"/>
    <n v="126"/>
    <n v="979"/>
    <n v="4532"/>
    <n v="86"/>
    <n v="98"/>
    <n v="3825"/>
    <n v="5529"/>
    <n v="242"/>
    <n v="23"/>
    <n v="4718"/>
    <n v="2325"/>
    <n v="4929882.6267999997"/>
    <n v="4424465.6226000004"/>
    <n v="1772884.0777"/>
    <n v="2651581.5452999999"/>
    <n v="2277282.0005999999"/>
    <n v="1719888"/>
    <n v="448873"/>
    <n v="108521.0003"/>
    <n v="46431"/>
    <n v="10981.000099999999"/>
    <n v="51109"/>
    <n v="2318"/>
    <n v="1994.3829000000001"/>
    <n v="324.03390000000002"/>
    <n v="4806"/>
    <n v="909"/>
    <n v="4722"/>
    <n v="881"/>
    <n v="12"/>
    <n v="60"/>
    <n v="25"/>
    <n v="35"/>
    <n v="290.95510000000002"/>
    <n v="131858"/>
    <n v="2694.125"/>
    <n v="32"/>
    <n v="5761.1108000000004"/>
    <n v="5185"/>
  </r>
  <r>
    <x v="85"/>
    <s v="20230328"/>
    <x v="2"/>
    <x v="2"/>
    <s v="S13"/>
    <x v="0"/>
    <x v="0"/>
    <x v="0"/>
    <x v="0"/>
    <x v="0"/>
    <x v="4"/>
    <x v="0"/>
    <x v="13"/>
    <n v="7"/>
    <n v="9"/>
    <n v="8"/>
    <n v="7"/>
    <n v="7"/>
    <n v="5"/>
    <n v="9"/>
    <n v="7"/>
    <n v="10"/>
    <n v="10"/>
    <n v="286"/>
    <n v="782"/>
    <n v="730"/>
    <n v="1155"/>
    <n v="1155"/>
    <n v="87"/>
    <n v="59"/>
    <n v="44"/>
    <n v="139"/>
    <n v="1155"/>
    <n v="0"/>
    <n v="0"/>
    <n v="0"/>
    <n v="0"/>
    <n v="0"/>
    <n v="0"/>
    <n v="1155"/>
    <n v="827"/>
    <n v="742664"/>
    <n v="673865"/>
    <n v="130649"/>
    <n v="543216"/>
    <n v="522724"/>
    <n v="350323"/>
    <n v="132326"/>
    <n v="40075"/>
    <n v="36884"/>
    <n v="937"/>
    <n v="2254"/>
    <n v="320"/>
    <n v="190.7"/>
    <n v="129.30000000000001"/>
    <n v="0"/>
    <n v="0"/>
    <n v="1155"/>
    <n v="1155"/>
    <n v="0"/>
    <n v="0"/>
    <n v="0"/>
    <n v="0"/>
    <n v="16.7027"/>
    <n v="40724"/>
    <n v="0"/>
    <n v="13"/>
    <n v="1021.111"/>
    <n v="918.99980000000005"/>
  </r>
  <r>
    <x v="85"/>
    <s v="20230328"/>
    <x v="2"/>
    <x v="2"/>
    <s v="S13"/>
    <x v="0"/>
    <x v="0"/>
    <x v="1"/>
    <x v="0"/>
    <x v="0"/>
    <x v="0"/>
    <x v="2"/>
    <x v="19"/>
    <n v="30"/>
    <n v="30"/>
    <n v="37"/>
    <n v="36"/>
    <n v="33"/>
    <n v="21"/>
    <n v="36"/>
    <n v="33"/>
    <n v="37"/>
    <n v="40"/>
    <n v="254"/>
    <n v="4387"/>
    <n v="3823"/>
    <n v="5089"/>
    <n v="4843"/>
    <n v="438"/>
    <n v="203"/>
    <n v="139"/>
    <n v="1002"/>
    <n v="4843"/>
    <n v="63"/>
    <n v="70"/>
    <n v="3840"/>
    <n v="5855"/>
    <n v="245"/>
    <n v="31"/>
    <n v="5079"/>
    <n v="2469"/>
    <n v="4518202.9477000004"/>
    <n v="4072019.5033"/>
    <n v="1214577.5486999999"/>
    <n v="2857441.9550000001"/>
    <n v="2501221.0005000001"/>
    <n v="1885252"/>
    <n v="503510"/>
    <n v="112459"/>
    <n v="49998"/>
    <n v="12146.6667"/>
    <n v="50314.333299999998"/>
    <n v="2045"/>
    <n v="1769.2497000000001"/>
    <n v="275.90050000000002"/>
    <n v="5449"/>
    <n v="1131"/>
    <n v="5084"/>
    <n v="1042"/>
    <n v="209"/>
    <n v="130"/>
    <n v="40"/>
    <n v="90"/>
    <n v="277.71210000000002"/>
    <n v="270526"/>
    <n v="9050.9585999999999"/>
    <n v="33"/>
    <n v="5004.4443000000001"/>
    <n v="4504.0002000000004"/>
  </r>
  <r>
    <x v="86"/>
    <s v="20230329"/>
    <x v="6"/>
    <x v="2"/>
    <s v="S13"/>
    <x v="0"/>
    <x v="0"/>
    <x v="0"/>
    <x v="0"/>
    <x v="10"/>
    <x v="1"/>
    <x v="0"/>
    <x v="11"/>
    <n v="12"/>
    <n v="11"/>
    <n v="16"/>
    <n v="15"/>
    <n v="12"/>
    <n v="8"/>
    <n v="15"/>
    <n v="12"/>
    <n v="17"/>
    <n v="18"/>
    <n v="198"/>
    <n v="904"/>
    <n v="844"/>
    <n v="1195"/>
    <n v="1198"/>
    <n v="98"/>
    <n v="61"/>
    <n v="37"/>
    <n v="158"/>
    <n v="1198"/>
    <n v="0"/>
    <n v="0"/>
    <n v="0"/>
    <n v="0"/>
    <n v="0"/>
    <n v="0"/>
    <n v="1200"/>
    <n v="810"/>
    <n v="806948"/>
    <n v="714034"/>
    <n v="159299"/>
    <n v="554735"/>
    <n v="532194"/>
    <n v="350606"/>
    <n v="142698"/>
    <n v="38890"/>
    <n v="35461"/>
    <n v="959"/>
    <n v="2470"/>
    <n v="328"/>
    <n v="227.1002"/>
    <n v="100.9332"/>
    <n v="0"/>
    <n v="0"/>
    <n v="1195"/>
    <n v="1195"/>
    <n v="0"/>
    <n v="0"/>
    <n v="0"/>
    <n v="0"/>
    <n v="18.907399999999999"/>
    <n v="40311"/>
    <n v="0"/>
    <n v="2"/>
    <n v="1044.4446"/>
    <n v="939.99990000000003"/>
  </r>
  <r>
    <x v="86"/>
    <s v="20230329"/>
    <x v="6"/>
    <x v="2"/>
    <s v="S13"/>
    <x v="0"/>
    <x v="0"/>
    <x v="1"/>
    <x v="0"/>
    <x v="11"/>
    <x v="6"/>
    <x v="4"/>
    <x v="10"/>
    <n v="49"/>
    <n v="52"/>
    <n v="61"/>
    <n v="58"/>
    <n v="53"/>
    <n v="31"/>
    <n v="63"/>
    <n v="51"/>
    <n v="67"/>
    <n v="69"/>
    <n v="172"/>
    <n v="3934"/>
    <n v="3451"/>
    <n v="4523"/>
    <n v="4334"/>
    <n v="412"/>
    <n v="178"/>
    <n v="139"/>
    <n v="895"/>
    <n v="4334"/>
    <n v="113"/>
    <n v="128"/>
    <n v="3683"/>
    <n v="5415"/>
    <n v="204"/>
    <n v="39"/>
    <n v="4518"/>
    <n v="2201"/>
    <n v="4387749.1579"/>
    <n v="3887249.3782000002"/>
    <n v="1237309.2479000001"/>
    <n v="2649940.1299000001"/>
    <n v="2273110.6686999998"/>
    <n v="1711821"/>
    <n v="453449"/>
    <n v="107840.6667"/>
    <n v="44935"/>
    <n v="11393.1111"/>
    <n v="51512.5556"/>
    <n v="2055"/>
    <n v="1705.0340000000001"/>
    <n v="350.26620000000003"/>
    <n v="4672"/>
    <n v="879"/>
    <n v="4522"/>
    <n v="806"/>
    <n v="64"/>
    <n v="74"/>
    <n v="27"/>
    <n v="47"/>
    <n v="312.2244"/>
    <n v="152139"/>
    <n v="6510.0834000000004"/>
    <n v="35"/>
    <n v="5136.6664000000001"/>
    <n v="4623.0002999999997"/>
  </r>
  <r>
    <x v="87"/>
    <s v="20230330"/>
    <x v="3"/>
    <x v="2"/>
    <s v="S13"/>
    <x v="0"/>
    <x v="0"/>
    <x v="0"/>
    <x v="0"/>
    <x v="10"/>
    <x v="1"/>
    <x v="1"/>
    <x v="14"/>
    <n v="10"/>
    <n v="11"/>
    <n v="16"/>
    <n v="13"/>
    <n v="11"/>
    <n v="5"/>
    <n v="16"/>
    <n v="10"/>
    <n v="17"/>
    <n v="17"/>
    <n v="244"/>
    <n v="765"/>
    <n v="704"/>
    <n v="1092"/>
    <n v="1094"/>
    <n v="85"/>
    <n v="51"/>
    <n v="53"/>
    <n v="146"/>
    <n v="1094"/>
    <n v="0"/>
    <n v="0"/>
    <n v="0"/>
    <n v="0"/>
    <n v="0"/>
    <n v="0"/>
    <n v="1094"/>
    <n v="763"/>
    <n v="754728"/>
    <n v="674657"/>
    <n v="147888"/>
    <n v="526769"/>
    <n v="506750"/>
    <n v="334981"/>
    <n v="132408"/>
    <n v="39361"/>
    <n v="35719"/>
    <n v="770"/>
    <n v="2872"/>
    <n v="304"/>
    <n v="200.5667"/>
    <n v="103.45"/>
    <n v="0"/>
    <n v="0"/>
    <n v="1092"/>
    <n v="1092"/>
    <n v="0"/>
    <n v="0"/>
    <n v="0"/>
    <n v="0"/>
    <n v="14.752000000000001"/>
    <n v="22296"/>
    <n v="0"/>
    <n v="5"/>
    <n v="947.77760000000001"/>
    <n v="853.00019999999995"/>
  </r>
  <r>
    <x v="87"/>
    <s v="20230330"/>
    <x v="3"/>
    <x v="2"/>
    <s v="S13"/>
    <x v="0"/>
    <x v="0"/>
    <x v="1"/>
    <x v="0"/>
    <x v="4"/>
    <x v="0"/>
    <x v="1"/>
    <x v="21"/>
    <n v="84"/>
    <n v="85"/>
    <n v="98"/>
    <n v="98"/>
    <n v="87"/>
    <n v="60"/>
    <n v="93"/>
    <n v="80"/>
    <n v="102"/>
    <n v="110"/>
    <n v="168"/>
    <n v="3631"/>
    <n v="3139"/>
    <n v="4154"/>
    <n v="3978"/>
    <n v="349"/>
    <n v="164"/>
    <n v="124"/>
    <n v="841"/>
    <n v="3978"/>
    <n v="57"/>
    <n v="70"/>
    <n v="3417"/>
    <n v="4876"/>
    <n v="176"/>
    <n v="18"/>
    <n v="4148"/>
    <n v="2039"/>
    <n v="3836192.0060000001"/>
    <n v="3473085.4495000001"/>
    <n v="1142073.5492"/>
    <n v="2331011.8996000001"/>
    <n v="2032353.2222"/>
    <n v="1521565"/>
    <n v="408164"/>
    <n v="102624.2222"/>
    <n v="42218"/>
    <n v="10169.8889"/>
    <n v="50236.333299999998"/>
    <n v="1934"/>
    <n v="1571.1333"/>
    <n v="363.18340000000001"/>
    <n v="4373"/>
    <n v="820"/>
    <n v="4152"/>
    <n v="766"/>
    <n v="114"/>
    <n v="88"/>
    <n v="22"/>
    <n v="66"/>
    <n v="246.65780000000001"/>
    <n v="187056"/>
    <n v="6884.6084000000001"/>
    <n v="35"/>
    <n v="4667.7776000000003"/>
    <n v="4201.0001000000002"/>
  </r>
  <r>
    <x v="88"/>
    <s v="20230331"/>
    <x v="4"/>
    <x v="2"/>
    <s v="S13"/>
    <x v="0"/>
    <x v="0"/>
    <x v="0"/>
    <x v="0"/>
    <x v="11"/>
    <x v="0"/>
    <x v="3"/>
    <x v="19"/>
    <n v="5"/>
    <n v="9"/>
    <n v="11"/>
    <n v="10"/>
    <n v="9"/>
    <n v="5"/>
    <n v="15"/>
    <n v="9"/>
    <n v="16"/>
    <n v="16"/>
    <n v="263"/>
    <n v="632"/>
    <n v="581"/>
    <n v="948"/>
    <n v="953"/>
    <n v="58"/>
    <n v="37"/>
    <n v="33"/>
    <n v="109"/>
    <n v="953"/>
    <n v="0"/>
    <n v="0"/>
    <n v="0"/>
    <n v="0"/>
    <n v="0"/>
    <n v="0"/>
    <n v="953"/>
    <n v="655"/>
    <n v="643029"/>
    <n v="569346"/>
    <n v="104592"/>
    <n v="464754"/>
    <n v="446744"/>
    <n v="299592"/>
    <n v="112730"/>
    <n v="34422"/>
    <n v="29909"/>
    <n v="739"/>
    <n v="3774"/>
    <n v="312"/>
    <n v="170.26669999999999"/>
    <n v="141.73330000000001"/>
    <n v="0"/>
    <n v="0"/>
    <n v="948"/>
    <n v="948"/>
    <n v="0"/>
    <n v="0"/>
    <n v="0"/>
    <n v="0"/>
    <n v="18.101900000000001"/>
    <n v="20576"/>
    <n v="0"/>
    <n v="5"/>
    <n v="954.44470000000001"/>
    <n v="858.99990000000003"/>
  </r>
  <r>
    <x v="88"/>
    <s v="20230331"/>
    <x v="4"/>
    <x v="2"/>
    <s v="S13"/>
    <x v="0"/>
    <x v="0"/>
    <x v="1"/>
    <x v="0"/>
    <x v="11"/>
    <x v="0"/>
    <x v="3"/>
    <x v="1"/>
    <n v="66"/>
    <n v="66"/>
    <n v="79"/>
    <n v="76"/>
    <n v="70"/>
    <n v="43"/>
    <n v="72"/>
    <n v="69"/>
    <n v="79"/>
    <n v="83"/>
    <n v="189"/>
    <n v="3492"/>
    <n v="3001"/>
    <n v="4044"/>
    <n v="3875"/>
    <n v="355"/>
    <n v="164"/>
    <n v="117"/>
    <n v="846"/>
    <n v="3875"/>
    <n v="76"/>
    <n v="85"/>
    <n v="3483"/>
    <n v="4757"/>
    <n v="194"/>
    <n v="28"/>
    <n v="4036"/>
    <n v="2042"/>
    <n v="3541960.4778"/>
    <n v="3180268.4789"/>
    <n v="874161.87639999995"/>
    <n v="2306106.6025999999"/>
    <n v="2006764.5556000001"/>
    <n v="1474246"/>
    <n v="432763"/>
    <n v="99755.555699999997"/>
    <n v="41235"/>
    <n v="9465"/>
    <n v="49055.5556"/>
    <n v="1902"/>
    <n v="1474.3163"/>
    <n v="427.8673"/>
    <n v="4369"/>
    <n v="815"/>
    <n v="4041"/>
    <n v="753"/>
    <n v="196"/>
    <n v="105"/>
    <n v="34"/>
    <n v="71"/>
    <n v="222.2071"/>
    <n v="241283"/>
    <n v="5381.2869000000001"/>
    <n v="42"/>
    <n v="4722.2217000000001"/>
    <n v="4250.0002999999997"/>
  </r>
  <r>
    <x v="89"/>
    <s v="20230401"/>
    <x v="5"/>
    <x v="3"/>
    <s v="S13"/>
    <x v="0"/>
    <x v="1"/>
    <x v="0"/>
    <x v="0"/>
    <x v="11"/>
    <x v="1"/>
    <x v="3"/>
    <x v="11"/>
    <n v="15"/>
    <n v="19"/>
    <n v="20"/>
    <n v="17"/>
    <n v="17"/>
    <n v="8"/>
    <n v="22"/>
    <n v="14"/>
    <n v="22"/>
    <n v="25"/>
    <n v="58"/>
    <n v="336"/>
    <n v="299"/>
    <n v="420"/>
    <n v="420"/>
    <n v="26"/>
    <n v="17"/>
    <n v="16"/>
    <n v="63"/>
    <n v="420"/>
    <n v="0"/>
    <n v="0"/>
    <n v="0"/>
    <n v="0"/>
    <n v="0"/>
    <n v="0"/>
    <n v="420"/>
    <n v="269"/>
    <n v="316691"/>
    <n v="263640"/>
    <n v="39502"/>
    <n v="224138"/>
    <n v="215232"/>
    <n v="145699"/>
    <n v="55725"/>
    <n v="13808"/>
    <n v="12120"/>
    <n v="228"/>
    <n v="1460"/>
    <n v="192"/>
    <n v="87.666499999999999"/>
    <n v="104.3335"/>
    <n v="0"/>
    <n v="0"/>
    <n v="420"/>
    <n v="420"/>
    <n v="0"/>
    <n v="0"/>
    <n v="0"/>
    <n v="0"/>
    <n v="4.2873999999999999"/>
    <n v="44437"/>
    <n v="0"/>
    <n v="1"/>
    <n v="598.88879999999995"/>
    <n v="538.99990000000003"/>
  </r>
  <r>
    <x v="89"/>
    <s v="20230401"/>
    <x v="5"/>
    <x v="3"/>
    <s v="S13"/>
    <x v="0"/>
    <x v="1"/>
    <x v="1"/>
    <x v="0"/>
    <x v="5"/>
    <x v="1"/>
    <x v="3"/>
    <x v="18"/>
    <n v="61"/>
    <n v="60"/>
    <n v="70"/>
    <n v="67"/>
    <n v="62"/>
    <n v="41"/>
    <n v="71"/>
    <n v="58"/>
    <n v="75"/>
    <n v="81"/>
    <n v="131"/>
    <n v="2343"/>
    <n v="1991"/>
    <n v="2637"/>
    <n v="2529"/>
    <n v="163"/>
    <n v="110"/>
    <n v="75"/>
    <n v="515"/>
    <n v="2529"/>
    <n v="49"/>
    <n v="58"/>
    <n v="1945"/>
    <n v="2814"/>
    <n v="128"/>
    <n v="18"/>
    <n v="2637"/>
    <n v="1244"/>
    <n v="3003356.7656999999"/>
    <n v="2624129.2133999998"/>
    <n v="1123786.1521000001"/>
    <n v="1500343.0612999999"/>
    <n v="1275488.5554"/>
    <n v="977488"/>
    <n v="234821"/>
    <n v="63179.555500000002"/>
    <n v="25098"/>
    <n v="6517.4444000000003"/>
    <n v="31564.111000000001"/>
    <n v="1270"/>
    <n v="911.25059999999996"/>
    <n v="358.74939999999998"/>
    <n v="2715"/>
    <n v="504"/>
    <n v="2637"/>
    <n v="471"/>
    <n v="21"/>
    <n v="38"/>
    <n v="17"/>
    <n v="21"/>
    <n v="194.5368"/>
    <n v="52155"/>
    <n v="4112.8334000000004"/>
    <n v="19"/>
    <n v="2877.7777999999998"/>
    <n v="2590"/>
  </r>
  <r>
    <x v="90"/>
    <s v="20230402"/>
    <x v="0"/>
    <x v="3"/>
    <s v="S13"/>
    <x v="0"/>
    <x v="1"/>
    <x v="0"/>
    <x v="0"/>
    <x v="10"/>
    <x v="1"/>
    <x v="0"/>
    <x v="17"/>
    <n v="11"/>
    <n v="12"/>
    <n v="15"/>
    <n v="12"/>
    <n v="11"/>
    <n v="11"/>
    <n v="15"/>
    <n v="11"/>
    <n v="14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0"/>
    <s v="20230402"/>
    <x v="0"/>
    <x v="3"/>
    <s v="S13"/>
    <x v="0"/>
    <x v="1"/>
    <x v="1"/>
    <x v="0"/>
    <x v="4"/>
    <x v="6"/>
    <x v="1"/>
    <x v="1"/>
    <n v="70"/>
    <n v="71"/>
    <n v="83"/>
    <n v="79"/>
    <n v="75"/>
    <n v="46"/>
    <n v="84"/>
    <n v="72"/>
    <n v="90"/>
    <n v="94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20230103"/>
    <x v="2"/>
    <x v="0"/>
    <s v="S01"/>
    <x v="0"/>
    <x v="0"/>
    <x v="1"/>
    <x v="0"/>
    <x v="7"/>
    <x v="4"/>
    <x v="4"/>
    <x v="6"/>
    <n v="49"/>
    <n v="51"/>
    <n v="63"/>
    <n v="57"/>
    <n v="55"/>
    <n v="26"/>
    <n v="62"/>
    <n v="53"/>
    <n v="70"/>
    <n v="72"/>
    <n v="193"/>
    <n v="3377"/>
    <n v="2928"/>
    <n v="3937"/>
    <n v="3742"/>
    <n v="350"/>
    <n v="169"/>
    <n v="92"/>
    <n v="799"/>
    <n v="3742"/>
    <n v="55"/>
    <n v="64"/>
    <n v="2349"/>
    <n v="3116"/>
    <n v="0"/>
    <n v="0"/>
    <n v="3920"/>
    <n v="2133"/>
    <n v="4472596.7518999996"/>
    <n v="3768683.9561000001"/>
    <n v="901697.18259999994"/>
    <n v="2866986.7732000002"/>
    <n v="2358704.9111000001"/>
    <n v="1714084"/>
    <n v="522712"/>
    <n v="121908.91130000001"/>
    <n v="41267"/>
    <n v="11465.957899999999"/>
    <n v="69175.953500000003"/>
    <n v="2088"/>
    <n v="1806.4838999999999"/>
    <n v="281.51609999999999"/>
    <n v="4218"/>
    <n v="534"/>
    <n v="3923"/>
    <n v="489"/>
    <n v="36"/>
    <n v="211"/>
    <n v="200"/>
    <n v="11"/>
    <n v="210.92920000000001"/>
    <n v="22387"/>
    <n v="266.73320000000001"/>
    <n v="16"/>
    <n v="5446.6664000000001"/>
    <n v="4902.0002000000004"/>
  </r>
  <r>
    <x v="91"/>
    <s v="20230104"/>
    <x v="6"/>
    <x v="0"/>
    <s v="S01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43345.208599999998"/>
    <n v="33904.1086"/>
    <n v="14806.428599999999"/>
    <n v="19097.68"/>
    <n v="5640.7767000000003"/>
    <n v="4891"/>
    <n v="0"/>
    <n v="749.77670000000001"/>
    <n v="21"/>
    <n v="68.602699999999999"/>
    <n v="660.17409999999995"/>
    <n v="0"/>
    <n v="0"/>
    <n v="0"/>
    <n v="0"/>
    <n v="0"/>
    <n v="4"/>
    <n v="4"/>
    <n v="0"/>
    <n v="0"/>
    <n v="0"/>
    <n v="0"/>
    <n v="3"/>
    <n v="4"/>
    <n v="0"/>
    <n v="0"/>
    <n v="0"/>
    <n v="0"/>
  </r>
  <r>
    <x v="91"/>
    <s v="20230104"/>
    <x v="6"/>
    <x v="0"/>
    <s v="S01"/>
    <x v="0"/>
    <x v="0"/>
    <x v="1"/>
    <x v="0"/>
    <x v="10"/>
    <x v="1"/>
    <x v="2"/>
    <x v="10"/>
    <n v="74"/>
    <n v="74"/>
    <n v="83"/>
    <n v="82"/>
    <n v="74"/>
    <n v="43"/>
    <n v="78"/>
    <n v="73"/>
    <n v="84"/>
    <n v="89"/>
    <n v="267"/>
    <n v="4068"/>
    <n v="3546"/>
    <n v="4789"/>
    <n v="4562"/>
    <n v="439"/>
    <n v="203"/>
    <n v="109"/>
    <n v="961"/>
    <n v="4562"/>
    <n v="45"/>
    <n v="54"/>
    <n v="2818"/>
    <n v="3876"/>
    <n v="0"/>
    <n v="0"/>
    <n v="4774"/>
    <n v="2593"/>
    <n v="4716950.4727999996"/>
    <n v="4010106.1815999998"/>
    <n v="717111.54299999995"/>
    <n v="3292994.6360999998"/>
    <n v="2748811.9175"/>
    <n v="1988153"/>
    <n v="617155"/>
    <n v="143503.92379999999"/>
    <n v="49263"/>
    <n v="12759.2973"/>
    <n v="81481.626300000004"/>
    <n v="2201"/>
    <n v="1966.1837"/>
    <n v="234.81630000000001"/>
    <n v="4967"/>
    <n v="641"/>
    <n v="4775"/>
    <n v="598"/>
    <n v="58"/>
    <n v="90"/>
    <n v="37"/>
    <n v="53"/>
    <n v="209.7559"/>
    <n v="114723"/>
    <n v="4558.125"/>
    <n v="24"/>
    <n v="5595.5554000000002"/>
    <n v="5035.9998999999998"/>
  </r>
  <r>
    <x v="3"/>
    <s v="20230105"/>
    <x v="3"/>
    <x v="0"/>
    <s v="S01"/>
    <x v="0"/>
    <x v="0"/>
    <x v="0"/>
    <x v="0"/>
    <x v="0"/>
    <x v="0"/>
    <x v="0"/>
    <x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1"/>
    <n v="42767.745600000002"/>
    <n v="34077.460400000004"/>
    <n v="15496.538500000001"/>
    <n v="18580.921900000001"/>
    <n v="7583.3176999999996"/>
    <n v="5904"/>
    <n v="109"/>
    <n v="1570.3179"/>
    <n v="110"/>
    <n v="56.57"/>
    <n v="1403.7478000000001"/>
    <n v="0"/>
    <n v="0"/>
    <n v="0"/>
    <n v="0"/>
    <n v="0"/>
    <n v="5"/>
    <n v="5"/>
    <n v="0"/>
    <n v="0"/>
    <n v="0"/>
    <n v="0"/>
    <n v="1"/>
    <n v="3"/>
    <n v="0"/>
    <n v="0"/>
    <n v="0"/>
    <n v="0"/>
  </r>
  <r>
    <x v="92"/>
    <s v="20230403"/>
    <x v="1"/>
    <x v="3"/>
    <s v="S14"/>
    <x v="0"/>
    <x v="1"/>
    <x v="0"/>
    <x v="0"/>
    <x v="0"/>
    <x v="0"/>
    <x v="0"/>
    <x v="0"/>
    <n v="13"/>
    <n v="10"/>
    <n v="12"/>
    <n v="12"/>
    <n v="11"/>
    <n v="10"/>
    <n v="11"/>
    <n v="11"/>
    <n v="12"/>
    <n v="13"/>
    <n v="216"/>
    <n v="767"/>
    <n v="710"/>
    <n v="1072"/>
    <n v="1072"/>
    <n v="89"/>
    <n v="61"/>
    <n v="54"/>
    <n v="146"/>
    <n v="1072"/>
    <n v="0"/>
    <n v="0"/>
    <n v="0"/>
    <n v="0"/>
    <n v="0"/>
    <n v="0"/>
    <n v="1072"/>
    <n v="785"/>
    <n v="776533"/>
    <n v="681822"/>
    <n v="173968"/>
    <n v="507854"/>
    <n v="484925"/>
    <n v="302738"/>
    <n v="143788"/>
    <n v="38399"/>
    <n v="32350"/>
    <n v="754"/>
    <n v="5295"/>
    <n v="368"/>
    <n v="233.85"/>
    <n v="134.18340000000001"/>
    <n v="0"/>
    <n v="0"/>
    <n v="1072"/>
    <n v="1072"/>
    <n v="0"/>
    <n v="0"/>
    <n v="0"/>
    <n v="0"/>
    <n v="18.200299999999999"/>
    <n v="20479"/>
    <n v="0"/>
    <n v="4"/>
    <n v="1417.7777000000001"/>
    <n v="1275.9999"/>
  </r>
  <r>
    <x v="92"/>
    <s v="20230403"/>
    <x v="1"/>
    <x v="3"/>
    <s v="S14"/>
    <x v="0"/>
    <x v="1"/>
    <x v="1"/>
    <x v="0"/>
    <x v="4"/>
    <x v="0"/>
    <x v="3"/>
    <x v="23"/>
    <n v="64"/>
    <n v="64"/>
    <n v="72"/>
    <n v="68"/>
    <n v="63"/>
    <n v="38"/>
    <n v="63"/>
    <n v="61"/>
    <n v="74"/>
    <n v="79"/>
    <n v="228"/>
    <n v="4729"/>
    <n v="4171"/>
    <n v="5558"/>
    <n v="5369"/>
    <n v="596"/>
    <n v="239"/>
    <n v="134"/>
    <n v="1154"/>
    <n v="5369"/>
    <n v="81"/>
    <n v="92"/>
    <n v="4145"/>
    <n v="6041"/>
    <n v="193"/>
    <n v="49"/>
    <n v="5553"/>
    <n v="2858"/>
    <n v="4393677.0142000001"/>
    <n v="3868702.6798999999"/>
    <n v="718973.62150000001"/>
    <n v="3149729.0586000001"/>
    <n v="2748581.2231999999"/>
    <n v="2044166"/>
    <n v="571193"/>
    <n v="133222.22229999999"/>
    <n v="55252"/>
    <n v="13196.6667"/>
    <n v="64773.5556"/>
    <n v="2304"/>
    <n v="1823.6332"/>
    <n v="480.36680000000001"/>
    <n v="5967"/>
    <n v="949"/>
    <n v="5556"/>
    <n v="841"/>
    <n v="235"/>
    <n v="148"/>
    <n v="60"/>
    <n v="88"/>
    <n v="269.17070000000001"/>
    <n v="294493"/>
    <n v="8381.1654999999992"/>
    <n v="46"/>
    <n v="5500.0001000000002"/>
    <n v="4950.0002999999997"/>
  </r>
  <r>
    <x v="93"/>
    <s v="20230404"/>
    <x v="2"/>
    <x v="3"/>
    <s v="S14"/>
    <x v="0"/>
    <x v="1"/>
    <x v="0"/>
    <x v="0"/>
    <x v="0"/>
    <x v="0"/>
    <x v="0"/>
    <x v="14"/>
    <n v="3"/>
    <n v="3"/>
    <n v="5"/>
    <n v="4"/>
    <n v="4"/>
    <n v="2"/>
    <n v="4"/>
    <n v="4"/>
    <n v="5"/>
    <n v="5"/>
    <n v="200"/>
    <n v="696"/>
    <n v="646"/>
    <n v="941"/>
    <n v="956"/>
    <n v="60"/>
    <n v="40"/>
    <n v="56"/>
    <n v="110"/>
    <n v="956"/>
    <n v="0"/>
    <n v="0"/>
    <n v="0"/>
    <n v="0"/>
    <n v="0"/>
    <n v="0"/>
    <n v="956"/>
    <n v="664"/>
    <n v="710760"/>
    <n v="632891"/>
    <n v="202160"/>
    <n v="430731"/>
    <n v="410943"/>
    <n v="261973"/>
    <n v="115364"/>
    <n v="33606"/>
    <n v="29877"/>
    <n v="868"/>
    <n v="2861"/>
    <n v="320"/>
    <n v="202.51650000000001"/>
    <n v="117.48350000000001"/>
    <n v="0"/>
    <n v="0"/>
    <n v="941"/>
    <n v="941"/>
    <n v="0"/>
    <n v="0"/>
    <n v="0"/>
    <n v="0"/>
    <n v="21.472899999999999"/>
    <n v="13815"/>
    <n v="0"/>
    <n v="6"/>
    <n v="1225.5553"/>
    <n v="1102.9999"/>
  </r>
  <r>
    <x v="93"/>
    <s v="20230404"/>
    <x v="2"/>
    <x v="3"/>
    <s v="S14"/>
    <x v="0"/>
    <x v="1"/>
    <x v="1"/>
    <x v="0"/>
    <x v="1"/>
    <x v="0"/>
    <x v="3"/>
    <x v="10"/>
    <n v="27"/>
    <n v="27"/>
    <n v="36"/>
    <n v="37"/>
    <n v="33"/>
    <n v="18"/>
    <n v="37"/>
    <n v="32"/>
    <n v="42"/>
    <n v="42"/>
    <n v="200"/>
    <n v="3444"/>
    <n v="3093"/>
    <n v="4033"/>
    <n v="3874"/>
    <n v="373"/>
    <n v="170"/>
    <n v="122"/>
    <n v="724"/>
    <n v="3874"/>
    <n v="72"/>
    <n v="84"/>
    <n v="3154"/>
    <n v="4555"/>
    <n v="166"/>
    <n v="41"/>
    <n v="4016"/>
    <n v="1974"/>
    <n v="3912000.5636"/>
    <n v="3497260.8963000001"/>
    <n v="1182772.6591"/>
    <n v="2314488.2368999999"/>
    <n v="1980773.1117"/>
    <n v="1508924"/>
    <n v="376612"/>
    <n v="95237.111000000004"/>
    <n v="39907"/>
    <n v="10398.3333"/>
    <n v="44931.777900000001"/>
    <n v="2071"/>
    <n v="1671.3668"/>
    <n v="399.63319999999999"/>
    <n v="4140"/>
    <n v="702"/>
    <n v="4033"/>
    <n v="667"/>
    <n v="20"/>
    <n v="75"/>
    <n v="32"/>
    <n v="43"/>
    <n v="274.54390000000001"/>
    <n v="83781"/>
    <n v="3204.1095999999998"/>
    <n v="34"/>
    <n v="4775.5555999999997"/>
    <n v="4297.9998999999998"/>
  </r>
  <r>
    <x v="94"/>
    <s v="20230405"/>
    <x v="6"/>
    <x v="3"/>
    <s v="S14"/>
    <x v="0"/>
    <x v="1"/>
    <x v="0"/>
    <x v="0"/>
    <x v="0"/>
    <x v="0"/>
    <x v="3"/>
    <x v="13"/>
    <n v="6"/>
    <n v="7"/>
    <n v="9"/>
    <n v="8"/>
    <n v="6"/>
    <n v="5"/>
    <n v="8"/>
    <n v="6"/>
    <n v="9"/>
    <n v="9"/>
    <n v="214"/>
    <n v="767"/>
    <n v="709"/>
    <n v="1062"/>
    <n v="1062"/>
    <n v="81"/>
    <n v="52"/>
    <n v="62"/>
    <n v="139"/>
    <n v="1062"/>
    <n v="0"/>
    <n v="0"/>
    <n v="0"/>
    <n v="0"/>
    <n v="0"/>
    <n v="0"/>
    <n v="1062"/>
    <n v="744"/>
    <n v="664470.96880000003"/>
    <n v="596619.96880000003"/>
    <n v="130376.7368"/>
    <n v="466243.23239999998"/>
    <n v="449109.80469999998"/>
    <n v="296762"/>
    <n v="121320"/>
    <n v="31027.804899999999"/>
    <n v="28237"/>
    <n v="770.80489999999998"/>
    <n v="2020"/>
    <n v="280"/>
    <n v="183.08369999999999"/>
    <n v="96.916300000000007"/>
    <n v="0"/>
    <n v="0"/>
    <n v="1062"/>
    <n v="1062"/>
    <n v="0"/>
    <n v="0"/>
    <n v="0"/>
    <n v="0"/>
    <n v="15.2385"/>
    <n v="107288"/>
    <n v="0"/>
    <n v="6"/>
    <n v="1254.4446"/>
    <n v="1128.9999"/>
  </r>
  <r>
    <x v="94"/>
    <s v="20230405"/>
    <x v="6"/>
    <x v="3"/>
    <s v="S14"/>
    <x v="0"/>
    <x v="1"/>
    <x v="1"/>
    <x v="0"/>
    <x v="1"/>
    <x v="4"/>
    <x v="1"/>
    <x v="12"/>
    <n v="68"/>
    <n v="70"/>
    <n v="84"/>
    <n v="81"/>
    <n v="73"/>
    <n v="45"/>
    <n v="83"/>
    <n v="71"/>
    <n v="85"/>
    <n v="92"/>
    <n v="229"/>
    <n v="4091"/>
    <n v="3606"/>
    <n v="4804"/>
    <n v="4658"/>
    <n v="481"/>
    <n v="223"/>
    <n v="136"/>
    <n v="966"/>
    <n v="4658"/>
    <n v="65"/>
    <n v="76"/>
    <n v="3635"/>
    <n v="5257"/>
    <n v="165"/>
    <n v="32"/>
    <n v="4801"/>
    <n v="2424"/>
    <n v="4214183.4249999998"/>
    <n v="3752198.4268"/>
    <n v="860999.47730000003"/>
    <n v="2891198.9498999999"/>
    <n v="2455584.1962000001"/>
    <n v="1841945"/>
    <n v="490658"/>
    <n v="122981.1949"/>
    <n v="46749"/>
    <n v="12002.195100000001"/>
    <n v="64229.999900000003"/>
    <n v="2002"/>
    <n v="1666.1666"/>
    <n v="335.83339999999998"/>
    <n v="5140"/>
    <n v="806"/>
    <n v="4804"/>
    <n v="734"/>
    <n v="155"/>
    <n v="157"/>
    <n v="61"/>
    <n v="96"/>
    <n v="209.49340000000001"/>
    <n v="315767"/>
    <n v="6438.0347000000002"/>
    <n v="38"/>
    <n v="4910"/>
    <n v="4419"/>
  </r>
  <r>
    <x v="95"/>
    <s v="20230406"/>
    <x v="3"/>
    <x v="3"/>
    <s v="S14"/>
    <x v="0"/>
    <x v="1"/>
    <x v="0"/>
    <x v="0"/>
    <x v="0"/>
    <x v="0"/>
    <x v="3"/>
    <x v="24"/>
    <n v="11"/>
    <n v="12"/>
    <n v="14"/>
    <n v="15"/>
    <n v="15"/>
    <n v="6"/>
    <n v="15"/>
    <n v="13"/>
    <n v="17"/>
    <n v="18"/>
    <n v="352"/>
    <n v="900"/>
    <n v="829"/>
    <n v="1366"/>
    <n v="1368"/>
    <n v="116"/>
    <n v="67"/>
    <n v="106"/>
    <n v="187"/>
    <n v="1368"/>
    <n v="0"/>
    <n v="0"/>
    <n v="0"/>
    <n v="0"/>
    <n v="0"/>
    <n v="0"/>
    <n v="1368"/>
    <n v="924"/>
    <n v="736458.80960000004"/>
    <n v="669498.31160000002"/>
    <n v="98625"/>
    <n v="570873.31160000002"/>
    <n v="545183"/>
    <n v="361019"/>
    <n v="140329"/>
    <n v="43835"/>
    <n v="37095"/>
    <n v="1111"/>
    <n v="5629"/>
    <n v="280"/>
    <n v="198.8167"/>
    <n v="81.216700000000003"/>
    <n v="0"/>
    <n v="0"/>
    <n v="1366"/>
    <n v="1366"/>
    <n v="0"/>
    <n v="0"/>
    <n v="0"/>
    <n v="0"/>
    <n v="16.055800000000001"/>
    <n v="100705"/>
    <n v="0"/>
    <n v="4"/>
    <n v="1136.6665"/>
    <n v="1022.9998000000001"/>
  </r>
  <r>
    <x v="95"/>
    <s v="20230406"/>
    <x v="3"/>
    <x v="3"/>
    <s v="S14"/>
    <x v="0"/>
    <x v="1"/>
    <x v="1"/>
    <x v="0"/>
    <x v="4"/>
    <x v="1"/>
    <x v="8"/>
    <x v="23"/>
    <n v="73"/>
    <n v="74"/>
    <n v="82"/>
    <n v="82"/>
    <n v="79"/>
    <n v="49"/>
    <n v="80"/>
    <n v="78"/>
    <n v="86"/>
    <n v="88"/>
    <n v="160"/>
    <n v="3936"/>
    <n v="3523"/>
    <n v="4476"/>
    <n v="4256"/>
    <n v="373"/>
    <n v="169"/>
    <n v="113"/>
    <n v="786"/>
    <n v="4256"/>
    <n v="98"/>
    <n v="112"/>
    <n v="3400"/>
    <n v="5353"/>
    <n v="187"/>
    <n v="51"/>
    <n v="4469"/>
    <n v="2281"/>
    <n v="3699176.4972999999"/>
    <n v="3330633.7732000002"/>
    <n v="639349.2426"/>
    <n v="2691284.5304"/>
    <n v="2346829.2198999999"/>
    <n v="1778868"/>
    <n v="458649"/>
    <n v="109312.2222"/>
    <n v="46318"/>
    <n v="11053.3333"/>
    <n v="51940.888800000001"/>
    <n v="1848"/>
    <n v="1481.8667"/>
    <n v="366.13330000000002"/>
    <n v="4972"/>
    <n v="872"/>
    <n v="4479"/>
    <n v="814"/>
    <n v="305"/>
    <n v="154"/>
    <n v="51"/>
    <n v="103"/>
    <n v="296.32229999999998"/>
    <n v="347647"/>
    <n v="7716.5187999999998"/>
    <n v="28"/>
    <n v="4460"/>
    <n v="4014"/>
  </r>
  <r>
    <x v="96"/>
    <s v="20230407"/>
    <x v="4"/>
    <x v="3"/>
    <s v="S14"/>
    <x v="0"/>
    <x v="1"/>
    <x v="0"/>
    <x v="0"/>
    <x v="0"/>
    <x v="0"/>
    <x v="0"/>
    <x v="0"/>
    <n v="7"/>
    <n v="7"/>
    <n v="7"/>
    <n v="7"/>
    <n v="7"/>
    <n v="6"/>
    <n v="7"/>
    <n v="7"/>
    <n v="7"/>
    <n v="7"/>
    <n v="227"/>
    <n v="685"/>
    <n v="634"/>
    <n v="989"/>
    <n v="989"/>
    <n v="77"/>
    <n v="50"/>
    <n v="53"/>
    <n v="128"/>
    <n v="989"/>
    <n v="0"/>
    <n v="0"/>
    <n v="0"/>
    <n v="0"/>
    <n v="0"/>
    <n v="0"/>
    <n v="989"/>
    <n v="695"/>
    <n v="631019"/>
    <n v="563008"/>
    <n v="124598"/>
    <n v="438410"/>
    <n v="420040"/>
    <n v="274998"/>
    <n v="118238"/>
    <n v="26804"/>
    <n v="18439"/>
    <n v="1384"/>
    <n v="6981"/>
    <n v="248"/>
    <n v="169.9666"/>
    <n v="78.0334"/>
    <n v="0"/>
    <n v="0"/>
    <n v="989"/>
    <n v="989"/>
    <n v="0"/>
    <n v="0"/>
    <n v="0"/>
    <n v="0"/>
    <n v="11.334199999999999"/>
    <n v="34856"/>
    <n v="0"/>
    <n v="5"/>
    <n v="1146.6666"/>
    <n v="1031.9999"/>
  </r>
  <r>
    <x v="96"/>
    <s v="20230407"/>
    <x v="4"/>
    <x v="3"/>
    <s v="S14"/>
    <x v="0"/>
    <x v="1"/>
    <x v="1"/>
    <x v="0"/>
    <x v="1"/>
    <x v="4"/>
    <x v="3"/>
    <x v="6"/>
    <n v="65"/>
    <n v="66"/>
    <n v="77"/>
    <n v="70"/>
    <n v="70"/>
    <n v="44"/>
    <n v="73"/>
    <n v="66"/>
    <n v="77"/>
    <n v="84"/>
    <n v="172"/>
    <n v="3099"/>
    <n v="2723"/>
    <n v="3555"/>
    <n v="3401"/>
    <n v="280"/>
    <n v="130"/>
    <n v="93"/>
    <n v="656"/>
    <n v="3401"/>
    <n v="59"/>
    <n v="81"/>
    <n v="3053"/>
    <n v="4322"/>
    <n v="167"/>
    <n v="36"/>
    <n v="3551"/>
    <n v="1842"/>
    <n v="3909687.4611999998"/>
    <n v="3488149.9076"/>
    <n v="1301174.4798999999"/>
    <n v="2186975.4268999998"/>
    <n v="1841608.8888999999"/>
    <n v="1389700"/>
    <n v="368176"/>
    <n v="83732.888800000001"/>
    <n v="35881"/>
    <n v="10457.2222"/>
    <n v="37394.666700000002"/>
    <n v="1777"/>
    <n v="1453.0331000000001"/>
    <n v="323.96690000000001"/>
    <n v="3638"/>
    <n v="689"/>
    <n v="3551"/>
    <n v="664"/>
    <n v="16"/>
    <n v="66"/>
    <n v="22"/>
    <n v="44"/>
    <n v="250.9068"/>
    <n v="80363"/>
    <n v="3121.5212000000001"/>
    <n v="30"/>
    <n v="4533.3328000000001"/>
    <n v="4080.0001000000002"/>
  </r>
  <r>
    <x v="97"/>
    <s v="20230408"/>
    <x v="5"/>
    <x v="3"/>
    <s v="S14"/>
    <x v="0"/>
    <x v="1"/>
    <x v="0"/>
    <x v="0"/>
    <x v="0"/>
    <x v="0"/>
    <x v="3"/>
    <x v="17"/>
    <n v="5"/>
    <n v="7"/>
    <n v="9"/>
    <n v="7"/>
    <n v="5"/>
    <n v="4"/>
    <n v="10"/>
    <n v="5"/>
    <n v="10"/>
    <n v="10"/>
    <n v="95"/>
    <n v="453"/>
    <n v="403"/>
    <n v="605"/>
    <n v="605"/>
    <n v="57"/>
    <n v="47"/>
    <n v="38"/>
    <n v="107"/>
    <n v="605"/>
    <n v="0"/>
    <n v="0"/>
    <n v="0"/>
    <n v="0"/>
    <n v="0"/>
    <n v="0"/>
    <n v="605"/>
    <n v="401"/>
    <n v="428013"/>
    <n v="379548"/>
    <n v="106874"/>
    <n v="272674"/>
    <n v="259648"/>
    <n v="176418"/>
    <n v="74656"/>
    <n v="8574"/>
    <n v="5466"/>
    <n v="1196"/>
    <n v="1912"/>
    <n v="184"/>
    <n v="117.08329999999999"/>
    <n v="66.916700000000006"/>
    <n v="0"/>
    <n v="0"/>
    <n v="605"/>
    <n v="605"/>
    <n v="0"/>
    <n v="0"/>
    <n v="0"/>
    <n v="0"/>
    <n v="19.847000000000001"/>
    <n v="14616"/>
    <n v="0"/>
    <n v="2"/>
    <n v="718.88900000000001"/>
    <n v="646.99969999999996"/>
  </r>
  <r>
    <x v="97"/>
    <s v="20230408"/>
    <x v="5"/>
    <x v="3"/>
    <s v="S14"/>
    <x v="0"/>
    <x v="1"/>
    <x v="1"/>
    <x v="0"/>
    <x v="3"/>
    <x v="1"/>
    <x v="8"/>
    <x v="10"/>
    <n v="70"/>
    <n v="65"/>
    <n v="79"/>
    <n v="79"/>
    <n v="68"/>
    <n v="50"/>
    <n v="76"/>
    <n v="66"/>
    <n v="84"/>
    <n v="89"/>
    <n v="92"/>
    <n v="1963"/>
    <n v="1644"/>
    <n v="2185"/>
    <n v="2069"/>
    <n v="125"/>
    <n v="84"/>
    <n v="70"/>
    <n v="444"/>
    <n v="2069"/>
    <n v="37"/>
    <n v="41"/>
    <n v="1898"/>
    <n v="2617"/>
    <n v="118"/>
    <n v="28"/>
    <n v="2180"/>
    <n v="1166"/>
    <n v="2953376.8343000002"/>
    <n v="2698568.9451000001"/>
    <n v="1327895.8339"/>
    <n v="1370673.1111999999"/>
    <n v="1158002.6661"/>
    <n v="863452"/>
    <n v="234643"/>
    <n v="59907.666700000002"/>
    <n v="22489"/>
    <n v="5952.5555999999997"/>
    <n v="31466.111099999998"/>
    <n v="1095"/>
    <n v="863.63350000000003"/>
    <n v="231.3665"/>
    <n v="2223"/>
    <n v="356"/>
    <n v="2182"/>
    <n v="334"/>
    <n v="12"/>
    <n v="24"/>
    <n v="17"/>
    <n v="7"/>
    <n v="249.48079999999999"/>
    <n v="20990"/>
    <n v="2389"/>
    <n v="22"/>
    <n v="2683.3335999999999"/>
    <n v="2415.0003000000002"/>
  </r>
  <r>
    <x v="98"/>
    <s v="20230409"/>
    <x v="0"/>
    <x v="3"/>
    <s v="S14"/>
    <x v="0"/>
    <x v="1"/>
    <x v="0"/>
    <x v="0"/>
    <x v="9"/>
    <x v="1"/>
    <x v="8"/>
    <x v="14"/>
    <n v="9"/>
    <n v="12"/>
    <n v="13"/>
    <n v="9"/>
    <n v="7"/>
    <n v="6"/>
    <n v="14"/>
    <n v="7"/>
    <n v="14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8"/>
    <s v="20230409"/>
    <x v="0"/>
    <x v="3"/>
    <s v="S14"/>
    <x v="0"/>
    <x v="1"/>
    <x v="1"/>
    <x v="0"/>
    <x v="10"/>
    <x v="1"/>
    <x v="4"/>
    <x v="18"/>
    <n v="50"/>
    <n v="51"/>
    <n v="59"/>
    <n v="58"/>
    <n v="57"/>
    <n v="41"/>
    <n v="61"/>
    <n v="51"/>
    <n v="63"/>
    <n v="67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727.2221999999999"/>
    <n v="1366.8888999999999"/>
    <n v="1349.5554999999999"/>
    <n v="17.333400000000001"/>
    <n v="6.7778"/>
    <n v="0"/>
    <n v="0"/>
    <n v="6.7778"/>
    <n v="0"/>
    <n v="0.66669999999999996"/>
    <n v="6.1111000000000004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s v="20230410"/>
    <x v="1"/>
    <x v="3"/>
    <s v="S15"/>
    <x v="0"/>
    <x v="1"/>
    <x v="0"/>
    <x v="0"/>
    <x v="11"/>
    <x v="0"/>
    <x v="0"/>
    <x v="0"/>
    <n v="6"/>
    <n v="7"/>
    <n v="7"/>
    <n v="5"/>
    <n v="5"/>
    <n v="3"/>
    <n v="7"/>
    <n v="5"/>
    <n v="8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9"/>
    <s v="20230410"/>
    <x v="1"/>
    <x v="3"/>
    <s v="S15"/>
    <x v="0"/>
    <x v="1"/>
    <x v="1"/>
    <x v="0"/>
    <x v="10"/>
    <x v="0"/>
    <x v="8"/>
    <x v="21"/>
    <n v="57"/>
    <n v="64"/>
    <n v="72"/>
    <n v="72"/>
    <n v="61"/>
    <n v="38"/>
    <n v="69"/>
    <n v="59"/>
    <n v="74"/>
    <n v="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03.7777999999998"/>
    <n v="2172.8888999999999"/>
    <n v="1908.4445000000001"/>
    <n v="264.44450000000001"/>
    <n v="6.2222"/>
    <n v="0"/>
    <n v="0"/>
    <n v="6.2222"/>
    <n v="0"/>
    <n v="1.1111"/>
    <n v="5.1111000000000004"/>
    <n v="70"/>
    <n v="70"/>
    <n v="0"/>
    <n v="0"/>
    <n v="0"/>
    <n v="0"/>
    <n v="0"/>
    <n v="0"/>
    <n v="0"/>
    <n v="0"/>
    <n v="0"/>
    <n v="0"/>
    <n v="0"/>
    <n v="0"/>
    <n v="0"/>
    <n v="0"/>
    <n v="0"/>
  </r>
  <r>
    <x v="100"/>
    <s v="20230411"/>
    <x v="2"/>
    <x v="3"/>
    <s v="S15"/>
    <x v="0"/>
    <x v="1"/>
    <x v="0"/>
    <x v="0"/>
    <x v="0"/>
    <x v="4"/>
    <x v="8"/>
    <x v="0"/>
    <n v="3"/>
    <n v="3"/>
    <n v="5"/>
    <n v="4"/>
    <n v="3"/>
    <n v="2"/>
    <n v="6"/>
    <n v="3"/>
    <n v="6"/>
    <n v="6"/>
    <n v="285"/>
    <n v="877"/>
    <n v="810"/>
    <n v="1295"/>
    <n v="1298"/>
    <n v="138"/>
    <n v="98"/>
    <n v="100"/>
    <n v="205"/>
    <n v="1298"/>
    <n v="0"/>
    <n v="0"/>
    <n v="0"/>
    <n v="0"/>
    <n v="0"/>
    <n v="0"/>
    <n v="1300"/>
    <n v="902"/>
    <n v="634655"/>
    <n v="570248"/>
    <n v="82733"/>
    <n v="487515"/>
    <n v="469516"/>
    <n v="318179"/>
    <n v="135267"/>
    <n v="16070"/>
    <n v="10687"/>
    <n v="2481"/>
    <n v="2902"/>
    <n v="288"/>
    <n v="180.28319999999999"/>
    <n v="107.73350000000001"/>
    <n v="0"/>
    <n v="0"/>
    <n v="1295"/>
    <n v="1295"/>
    <n v="0"/>
    <n v="0"/>
    <n v="0"/>
    <n v="0"/>
    <n v="9.5374999999999996"/>
    <n v="101652"/>
    <n v="0"/>
    <n v="11"/>
    <n v="1542.2222999999999"/>
    <n v="1388.0001999999999"/>
  </r>
  <r>
    <x v="100"/>
    <s v="20230411"/>
    <x v="2"/>
    <x v="3"/>
    <s v="S15"/>
    <x v="0"/>
    <x v="1"/>
    <x v="1"/>
    <x v="0"/>
    <x v="9"/>
    <x v="0"/>
    <x v="4"/>
    <x v="18"/>
    <n v="29"/>
    <n v="35"/>
    <n v="40"/>
    <n v="40"/>
    <n v="36"/>
    <n v="23"/>
    <n v="41"/>
    <n v="36"/>
    <n v="43"/>
    <n v="46"/>
    <n v="255"/>
    <n v="4981"/>
    <n v="4293"/>
    <n v="5792"/>
    <n v="5566"/>
    <n v="548"/>
    <n v="234"/>
    <n v="160"/>
    <n v="1236"/>
    <n v="5566"/>
    <n v="73"/>
    <n v="82"/>
    <n v="4374"/>
    <n v="6611"/>
    <n v="207"/>
    <n v="46"/>
    <n v="5784"/>
    <n v="3179"/>
    <n v="4862963.7143999999"/>
    <n v="4333720.3804000001"/>
    <n v="860855.9571"/>
    <n v="3472864.4260999998"/>
    <n v="3037029.4429000001"/>
    <n v="2226777"/>
    <n v="671684"/>
    <n v="138568.44459999999"/>
    <n v="57281"/>
    <n v="13255"/>
    <n v="68032.444300000003"/>
    <n v="2069"/>
    <n v="1730.05"/>
    <n v="338.95"/>
    <n v="6142"/>
    <n v="1024"/>
    <n v="5788"/>
    <n v="970"/>
    <n v="110"/>
    <n v="223"/>
    <n v="54"/>
    <n v="169"/>
    <n v="221.01490000000001"/>
    <n v="529021"/>
    <n v="7123.6106"/>
    <n v="31"/>
    <n v="6107.7776000000003"/>
    <n v="5496.9997999999996"/>
  </r>
  <r>
    <x v="101"/>
    <s v="20230412"/>
    <x v="6"/>
    <x v="3"/>
    <s v="S15"/>
    <x v="0"/>
    <x v="1"/>
    <x v="0"/>
    <x v="0"/>
    <x v="0"/>
    <x v="0"/>
    <x v="0"/>
    <x v="13"/>
    <n v="2"/>
    <n v="3"/>
    <n v="3"/>
    <n v="3"/>
    <n v="3"/>
    <n v="1"/>
    <n v="2"/>
    <n v="3"/>
    <n v="3"/>
    <n v="3"/>
    <n v="280"/>
    <n v="947"/>
    <n v="887"/>
    <n v="1361"/>
    <n v="1361"/>
    <n v="134"/>
    <n v="97"/>
    <n v="116"/>
    <n v="194"/>
    <n v="1361"/>
    <n v="0"/>
    <n v="0"/>
    <n v="0"/>
    <n v="0"/>
    <n v="0"/>
    <n v="0"/>
    <n v="1361"/>
    <n v="910"/>
    <n v="718856"/>
    <n v="643505"/>
    <n v="120310"/>
    <n v="523195"/>
    <n v="497483"/>
    <n v="339765"/>
    <n v="137636"/>
    <n v="20082"/>
    <n v="12292"/>
    <n v="2405"/>
    <n v="5385"/>
    <n v="288"/>
    <n v="205.8501"/>
    <n v="82.883300000000006"/>
    <n v="0"/>
    <n v="0"/>
    <n v="1361"/>
    <n v="1361"/>
    <n v="0"/>
    <n v="0"/>
    <n v="0"/>
    <n v="0"/>
    <n v="26.875900000000001"/>
    <n v="31642"/>
    <n v="0"/>
    <n v="3"/>
    <n v="1578.8888999999999"/>
    <n v="1420.9996000000001"/>
  </r>
  <r>
    <x v="101"/>
    <s v="20230412"/>
    <x v="6"/>
    <x v="3"/>
    <s v="S15"/>
    <x v="0"/>
    <x v="1"/>
    <x v="1"/>
    <x v="0"/>
    <x v="0"/>
    <x v="4"/>
    <x v="3"/>
    <x v="19"/>
    <n v="23"/>
    <n v="22"/>
    <n v="32"/>
    <n v="28"/>
    <n v="27"/>
    <n v="18"/>
    <n v="31"/>
    <n v="26"/>
    <n v="31"/>
    <n v="33"/>
    <n v="242"/>
    <n v="4302"/>
    <n v="3722"/>
    <n v="5061"/>
    <n v="4859"/>
    <n v="504"/>
    <n v="239"/>
    <n v="189"/>
    <n v="1084"/>
    <n v="4859"/>
    <n v="71"/>
    <n v="83"/>
    <n v="3962"/>
    <n v="6148"/>
    <n v="176"/>
    <n v="59"/>
    <n v="5048"/>
    <n v="2606"/>
    <n v="4898972.1657999996"/>
    <n v="4393756.3891000003"/>
    <n v="1300916.9409"/>
    <n v="3092839.4473999999"/>
    <n v="2597669.5542000001"/>
    <n v="1924695"/>
    <n v="533963"/>
    <n v="139011.55559999999"/>
    <n v="50632"/>
    <n v="13233.6667"/>
    <n v="75145.8891"/>
    <n v="2077"/>
    <n v="1711.5336"/>
    <n v="365.46640000000002"/>
    <n v="5164"/>
    <n v="917"/>
    <n v="5058"/>
    <n v="880"/>
    <n v="19"/>
    <n v="71"/>
    <n v="40"/>
    <n v="31"/>
    <n v="292.74029999999999"/>
    <n v="81969"/>
    <n v="2341.0666999999999"/>
    <n v="50"/>
    <n v="5294.4440000000004"/>
    <n v="4765"/>
  </r>
  <r>
    <x v="102"/>
    <s v="20230413"/>
    <x v="3"/>
    <x v="3"/>
    <s v="S15"/>
    <x v="0"/>
    <x v="1"/>
    <x v="0"/>
    <x v="0"/>
    <x v="10"/>
    <x v="0"/>
    <x v="0"/>
    <x v="13"/>
    <n v="11"/>
    <n v="12"/>
    <n v="12"/>
    <n v="12"/>
    <n v="10"/>
    <n v="8"/>
    <n v="13"/>
    <n v="10"/>
    <n v="13"/>
    <n v="13"/>
    <n v="321"/>
    <n v="1050"/>
    <n v="973"/>
    <n v="1511"/>
    <n v="1511"/>
    <n v="140"/>
    <n v="106"/>
    <n v="100"/>
    <n v="217"/>
    <n v="1511"/>
    <n v="0"/>
    <n v="0"/>
    <n v="0"/>
    <n v="0"/>
    <n v="0"/>
    <n v="0"/>
    <n v="1511"/>
    <n v="1022"/>
    <n v="751807"/>
    <n v="677144"/>
    <n v="109489"/>
    <n v="567655"/>
    <n v="549547"/>
    <n v="363977"/>
    <n v="164282"/>
    <n v="21288"/>
    <n v="13447"/>
    <n v="2965"/>
    <n v="4876"/>
    <n v="264"/>
    <n v="207.0668"/>
    <n v="56.966500000000003"/>
    <n v="0"/>
    <n v="0"/>
    <n v="1511"/>
    <n v="1511"/>
    <n v="0"/>
    <n v="0"/>
    <n v="0"/>
    <n v="0"/>
    <n v="11.3124"/>
    <n v="149955"/>
    <n v="0"/>
    <n v="10"/>
    <n v="1431.1110000000001"/>
    <n v="1288.0002999999999"/>
  </r>
  <r>
    <x v="102"/>
    <s v="20230413"/>
    <x v="3"/>
    <x v="3"/>
    <s v="S15"/>
    <x v="0"/>
    <x v="1"/>
    <x v="1"/>
    <x v="0"/>
    <x v="11"/>
    <x v="3"/>
    <x v="2"/>
    <x v="4"/>
    <n v="65"/>
    <n v="65"/>
    <n v="78"/>
    <n v="75"/>
    <n v="71"/>
    <n v="44"/>
    <n v="76"/>
    <n v="71"/>
    <n v="83"/>
    <n v="84"/>
    <n v="219"/>
    <n v="4746"/>
    <n v="4194"/>
    <n v="5463"/>
    <n v="5253"/>
    <n v="493"/>
    <n v="210"/>
    <n v="171"/>
    <n v="1045"/>
    <n v="5253"/>
    <n v="74"/>
    <n v="92"/>
    <n v="4435"/>
    <n v="6586"/>
    <n v="157"/>
    <n v="48"/>
    <n v="5458"/>
    <n v="2766"/>
    <n v="4692508.9323000005"/>
    <n v="4180291.8213999998"/>
    <n v="827686.80020000006"/>
    <n v="3352605.0221000002"/>
    <n v="2913773.5558000002"/>
    <n v="2182733"/>
    <n v="589216"/>
    <n v="141824.5558"/>
    <n v="54116"/>
    <n v="13340.4444"/>
    <n v="74368.111099999995"/>
    <n v="2004"/>
    <n v="1615.4999"/>
    <n v="388.50009999999997"/>
    <n v="5814"/>
    <n v="1012"/>
    <n v="5461"/>
    <n v="963"/>
    <n v="188"/>
    <n v="148"/>
    <n v="43"/>
    <n v="105"/>
    <n v="233.42250000000001"/>
    <n v="267796"/>
    <n v="11799.6185"/>
    <n v="59"/>
    <n v="4792.2223999999997"/>
    <n v="4313"/>
  </r>
  <r>
    <x v="103"/>
    <s v="20230414"/>
    <x v="4"/>
    <x v="3"/>
    <s v="S15"/>
    <x v="0"/>
    <x v="1"/>
    <x v="0"/>
    <x v="0"/>
    <x v="0"/>
    <x v="0"/>
    <x v="0"/>
    <x v="13"/>
    <n v="6"/>
    <n v="6"/>
    <n v="7"/>
    <n v="7"/>
    <n v="6"/>
    <n v="4"/>
    <n v="5"/>
    <n v="6"/>
    <n v="7"/>
    <n v="7"/>
    <n v="260"/>
    <n v="957"/>
    <n v="874"/>
    <n v="1349"/>
    <n v="1349"/>
    <n v="132"/>
    <n v="97"/>
    <n v="135"/>
    <n v="215"/>
    <n v="1349"/>
    <n v="0"/>
    <n v="0"/>
    <n v="0"/>
    <n v="0"/>
    <n v="0"/>
    <n v="0"/>
    <n v="1349"/>
    <n v="900"/>
    <n v="641302"/>
    <n v="575961"/>
    <n v="78656"/>
    <n v="497305"/>
    <n v="478157"/>
    <n v="327648"/>
    <n v="132524"/>
    <n v="17985"/>
    <n v="11250"/>
    <n v="2600"/>
    <n v="4135"/>
    <n v="264"/>
    <n v="181"/>
    <n v="83.0167"/>
    <n v="0"/>
    <n v="0"/>
    <n v="1349"/>
    <n v="1349"/>
    <n v="0"/>
    <n v="0"/>
    <n v="0"/>
    <n v="0"/>
    <n v="10.480499999999999"/>
    <n v="84651"/>
    <n v="0"/>
    <n v="27"/>
    <n v="1442.222"/>
    <n v="1298"/>
  </r>
  <r>
    <x v="103"/>
    <s v="20230414"/>
    <x v="4"/>
    <x v="3"/>
    <s v="S15"/>
    <x v="0"/>
    <x v="1"/>
    <x v="1"/>
    <x v="0"/>
    <x v="1"/>
    <x v="6"/>
    <x v="3"/>
    <x v="8"/>
    <n v="60"/>
    <n v="60"/>
    <n v="74"/>
    <n v="71"/>
    <n v="63"/>
    <n v="42"/>
    <n v="71"/>
    <n v="62"/>
    <n v="78"/>
    <n v="82"/>
    <n v="216"/>
    <n v="4124"/>
    <n v="3621"/>
    <n v="4760"/>
    <n v="4604"/>
    <n v="415"/>
    <n v="210"/>
    <n v="176"/>
    <n v="918"/>
    <n v="4604"/>
    <n v="93"/>
    <n v="104"/>
    <n v="4299"/>
    <n v="5892"/>
    <n v="191"/>
    <n v="71"/>
    <n v="4755"/>
    <n v="2460"/>
    <n v="4750234.9664000003"/>
    <n v="4211855.4107999997"/>
    <n v="1275810.7464000001"/>
    <n v="2936044.6628999999"/>
    <n v="2472614.1123000002"/>
    <n v="1834393"/>
    <n v="510388"/>
    <n v="127833.11109999999"/>
    <n v="47618"/>
    <n v="12373.1111"/>
    <n v="67842"/>
    <n v="2021"/>
    <n v="1580.1342"/>
    <n v="440.86579999999998"/>
    <n v="4838"/>
    <n v="876"/>
    <n v="4760"/>
    <n v="862"/>
    <n v="10"/>
    <n v="65"/>
    <n v="42"/>
    <n v="23"/>
    <n v="255.66919999999999"/>
    <n v="87789"/>
    <n v="1414.9166"/>
    <n v="45"/>
    <n v="4928.8890000000001"/>
    <n v="4436"/>
  </r>
  <r>
    <x v="104"/>
    <s v="20230415"/>
    <x v="5"/>
    <x v="3"/>
    <s v="S15"/>
    <x v="0"/>
    <x v="1"/>
    <x v="0"/>
    <x v="0"/>
    <x v="0"/>
    <x v="0"/>
    <x v="0"/>
    <x v="17"/>
    <n v="4"/>
    <n v="5"/>
    <n v="6"/>
    <n v="5"/>
    <n v="5"/>
    <n v="4"/>
    <n v="7"/>
    <n v="5"/>
    <n v="6"/>
    <n v="7"/>
    <n v="145"/>
    <n v="790"/>
    <n v="725"/>
    <n v="1015"/>
    <n v="1020"/>
    <n v="85"/>
    <n v="72"/>
    <n v="54"/>
    <n v="150"/>
    <n v="1020"/>
    <n v="0"/>
    <n v="0"/>
    <n v="0"/>
    <n v="0"/>
    <n v="0"/>
    <n v="0"/>
    <n v="1020"/>
    <n v="656"/>
    <n v="668061"/>
    <n v="593454"/>
    <n v="175538"/>
    <n v="417916"/>
    <n v="398325"/>
    <n v="275034"/>
    <n v="107223"/>
    <n v="16068"/>
    <n v="9889"/>
    <n v="2204"/>
    <n v="3975"/>
    <n v="264"/>
    <n v="179.85"/>
    <n v="84.15"/>
    <n v="0"/>
    <n v="0"/>
    <n v="1015"/>
    <n v="1015"/>
    <n v="0"/>
    <n v="0"/>
    <n v="0"/>
    <n v="0"/>
    <n v="12.9686"/>
    <n v="10738"/>
    <n v="0"/>
    <n v="7"/>
    <n v="904.44460000000004"/>
    <n v="813.99969999999996"/>
  </r>
  <r>
    <x v="104"/>
    <s v="20230415"/>
    <x v="5"/>
    <x v="3"/>
    <s v="S15"/>
    <x v="0"/>
    <x v="1"/>
    <x v="1"/>
    <x v="0"/>
    <x v="4"/>
    <x v="4"/>
    <x v="3"/>
    <x v="19"/>
    <n v="82"/>
    <n v="81"/>
    <n v="91"/>
    <n v="89"/>
    <n v="81"/>
    <n v="53"/>
    <n v="81"/>
    <n v="79"/>
    <n v="91"/>
    <n v="98"/>
    <n v="127"/>
    <n v="2598"/>
    <n v="2196"/>
    <n v="2898"/>
    <n v="2777"/>
    <n v="164"/>
    <n v="103"/>
    <n v="86"/>
    <n v="566"/>
    <n v="2777"/>
    <n v="55"/>
    <n v="65"/>
    <n v="3177"/>
    <n v="3765"/>
    <n v="190"/>
    <n v="66"/>
    <n v="2889"/>
    <n v="1517"/>
    <n v="4717330.7779000001"/>
    <n v="4309852.7775999997"/>
    <n v="2372395.6669999999"/>
    <n v="1937457.1107000001"/>
    <n v="1564284.2222"/>
    <n v="1164073"/>
    <n v="311371"/>
    <n v="88840.222200000004"/>
    <n v="29521"/>
    <n v="11297.2222"/>
    <n v="48022"/>
    <n v="1870"/>
    <n v="1416.2001"/>
    <n v="453.79989999999998"/>
    <n v="2936"/>
    <n v="541"/>
    <n v="2898"/>
    <n v="529"/>
    <n v="9"/>
    <n v="25"/>
    <n v="25"/>
    <n v="0"/>
    <n v="256.8014"/>
    <n v="6158"/>
    <n v="42.5"/>
    <n v="19"/>
    <n v="2994.4447"/>
    <n v="2695"/>
  </r>
  <r>
    <x v="105"/>
    <s v="20230416"/>
    <x v="0"/>
    <x v="3"/>
    <s v="S15"/>
    <x v="0"/>
    <x v="1"/>
    <x v="0"/>
    <x v="0"/>
    <x v="0"/>
    <x v="0"/>
    <x v="3"/>
    <x v="13"/>
    <n v="7"/>
    <n v="8"/>
    <n v="8"/>
    <n v="9"/>
    <n v="7"/>
    <n v="5"/>
    <n v="10"/>
    <n v="7"/>
    <n v="9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5"/>
    <s v="20230416"/>
    <x v="0"/>
    <x v="3"/>
    <s v="S15"/>
    <x v="0"/>
    <x v="1"/>
    <x v="1"/>
    <x v="0"/>
    <x v="8"/>
    <x v="4"/>
    <x v="8"/>
    <x v="10"/>
    <n v="96"/>
    <n v="92"/>
    <n v="106"/>
    <n v="104"/>
    <n v="92"/>
    <n v="57"/>
    <n v="105"/>
    <n v="89"/>
    <n v="110"/>
    <n v="117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386.2222999999999"/>
    <n v="1236.4445000000001"/>
    <n v="1137.3333"/>
    <n v="99.111199999999997"/>
    <n v="35.777799999999999"/>
    <n v="0"/>
    <n v="0"/>
    <n v="35.777799999999999"/>
    <n v="0"/>
    <n v="1.1111"/>
    <n v="34.66669999999999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6"/>
    <s v="20230417"/>
    <x v="1"/>
    <x v="3"/>
    <s v="S16"/>
    <x v="0"/>
    <x v="1"/>
    <x v="0"/>
    <x v="0"/>
    <x v="10"/>
    <x v="1"/>
    <x v="0"/>
    <x v="13"/>
    <n v="7"/>
    <n v="8"/>
    <n v="9"/>
    <n v="8"/>
    <n v="8"/>
    <n v="5"/>
    <n v="9"/>
    <n v="8"/>
    <n v="9"/>
    <n v="10"/>
    <n v="228"/>
    <n v="1118"/>
    <n v="1031"/>
    <n v="1490"/>
    <n v="1490"/>
    <n v="144"/>
    <n v="108"/>
    <n v="73"/>
    <n v="231"/>
    <n v="1490"/>
    <n v="0"/>
    <n v="0"/>
    <n v="0"/>
    <n v="0"/>
    <n v="0"/>
    <n v="0"/>
    <n v="1490"/>
    <n v="927"/>
    <n v="652526"/>
    <n v="593862"/>
    <n v="37956"/>
    <n v="555906"/>
    <n v="545765"/>
    <n v="378876"/>
    <n v="146095"/>
    <n v="20794"/>
    <n v="14071"/>
    <n v="3114"/>
    <n v="3609"/>
    <n v="272"/>
    <n v="178.75"/>
    <n v="93.25"/>
    <n v="0"/>
    <n v="0"/>
    <n v="1490"/>
    <n v="1490"/>
    <n v="0"/>
    <n v="0"/>
    <n v="0"/>
    <n v="0"/>
    <n v="7.3803000000000001"/>
    <n v="332581"/>
    <n v="0"/>
    <n v="17"/>
    <n v="1302.2222999999999"/>
    <n v="1172.0001"/>
  </r>
  <r>
    <x v="106"/>
    <s v="20230417"/>
    <x v="1"/>
    <x v="3"/>
    <s v="S16"/>
    <x v="0"/>
    <x v="1"/>
    <x v="1"/>
    <x v="0"/>
    <x v="5"/>
    <x v="6"/>
    <x v="2"/>
    <x v="19"/>
    <n v="51"/>
    <n v="50"/>
    <n v="61"/>
    <n v="56"/>
    <n v="54"/>
    <n v="35"/>
    <n v="58"/>
    <n v="51"/>
    <n v="64"/>
    <n v="71"/>
    <n v="250"/>
    <n v="4851"/>
    <n v="4260"/>
    <n v="5639"/>
    <n v="5425"/>
    <n v="536"/>
    <n v="233"/>
    <n v="155"/>
    <n v="1127"/>
    <n v="5425"/>
    <n v="79"/>
    <n v="94"/>
    <n v="5238"/>
    <n v="6982"/>
    <n v="252"/>
    <n v="99"/>
    <n v="5637"/>
    <n v="3032"/>
    <n v="5270292.9672999997"/>
    <n v="4710599.9665000001"/>
    <n v="1165497.0223000001"/>
    <n v="3545102.9446999999"/>
    <n v="3049600.1105"/>
    <n v="2237507"/>
    <n v="679103"/>
    <n v="132990.11120000001"/>
    <n v="55370"/>
    <n v="14120.7778"/>
    <n v="63499.333400000003"/>
    <n v="1983"/>
    <n v="1630.3168000000001"/>
    <n v="352.6832"/>
    <n v="5794"/>
    <n v="997"/>
    <n v="5639"/>
    <n v="957"/>
    <n v="49"/>
    <n v="92"/>
    <n v="45"/>
    <n v="47"/>
    <n v="260.49930000000001"/>
    <n v="224436"/>
    <n v="3135.7556"/>
    <n v="57"/>
    <n v="5603.3338000000003"/>
    <n v="5043.0001000000002"/>
  </r>
  <r>
    <x v="107"/>
    <s v="20230418"/>
    <x v="2"/>
    <x v="3"/>
    <s v="S16"/>
    <x v="0"/>
    <x v="1"/>
    <x v="0"/>
    <x v="0"/>
    <x v="0"/>
    <x v="1"/>
    <x v="3"/>
    <x v="0"/>
    <n v="10"/>
    <n v="10"/>
    <n v="11"/>
    <n v="10"/>
    <n v="10"/>
    <n v="9"/>
    <n v="13"/>
    <n v="10"/>
    <n v="13"/>
    <n v="13"/>
    <n v="267"/>
    <n v="980"/>
    <n v="915"/>
    <n v="1382"/>
    <n v="1382"/>
    <n v="135"/>
    <n v="94"/>
    <n v="121"/>
    <n v="200"/>
    <n v="1382"/>
    <n v="0"/>
    <n v="0"/>
    <n v="0"/>
    <n v="0"/>
    <n v="0"/>
    <n v="0"/>
    <n v="1382"/>
    <n v="909"/>
    <n v="614276"/>
    <n v="550040"/>
    <n v="41011"/>
    <n v="509029"/>
    <n v="494613"/>
    <n v="332750"/>
    <n v="142136"/>
    <n v="19727"/>
    <n v="13170"/>
    <n v="2727"/>
    <n v="3830"/>
    <n v="240"/>
    <n v="169.41669999999999"/>
    <n v="70.583299999999994"/>
    <n v="0"/>
    <n v="0"/>
    <n v="1382"/>
    <n v="1382"/>
    <n v="0"/>
    <n v="0"/>
    <n v="0"/>
    <n v="0"/>
    <n v="6.6847000000000003"/>
    <n v="210699"/>
    <n v="0"/>
    <n v="37"/>
    <n v="1483.3333"/>
    <n v="1334.9996000000001"/>
  </r>
  <r>
    <x v="107"/>
    <s v="20230418"/>
    <x v="2"/>
    <x v="3"/>
    <s v="S16"/>
    <x v="0"/>
    <x v="1"/>
    <x v="1"/>
    <x v="0"/>
    <x v="1"/>
    <x v="1"/>
    <x v="1"/>
    <x v="19"/>
    <n v="61"/>
    <n v="60"/>
    <n v="68"/>
    <n v="63"/>
    <n v="63"/>
    <n v="42"/>
    <n v="66"/>
    <n v="59"/>
    <n v="68"/>
    <n v="75"/>
    <n v="159"/>
    <n v="3688"/>
    <n v="3244"/>
    <n v="4208"/>
    <n v="4065"/>
    <n v="356"/>
    <n v="141"/>
    <n v="118"/>
    <n v="800"/>
    <n v="4065"/>
    <n v="82"/>
    <n v="93"/>
    <n v="3986"/>
    <n v="5460"/>
    <n v="246"/>
    <n v="84"/>
    <n v="4203"/>
    <n v="2299"/>
    <n v="4421665.8178000003"/>
    <n v="3976400.2633000002"/>
    <n v="1304123.1225000001"/>
    <n v="2672277.1422999999"/>
    <n v="2313958.5567999999"/>
    <n v="1698537"/>
    <n v="508038"/>
    <n v="107383.5557"/>
    <n v="40658"/>
    <n v="12313.8889"/>
    <n v="54411.666700000002"/>
    <n v="1702"/>
    <n v="1350.1169"/>
    <n v="351.88310000000001"/>
    <n v="4359"/>
    <n v="845"/>
    <n v="4206"/>
    <n v="804"/>
    <n v="49"/>
    <n v="90"/>
    <n v="44"/>
    <n v="46"/>
    <n v="235.00739999999999"/>
    <n v="120263"/>
    <n v="3009.9535000000001"/>
    <n v="36"/>
    <n v="4867.7779"/>
    <n v="4380.9997999999996"/>
  </r>
  <r>
    <x v="108"/>
    <s v="20230419"/>
    <x v="6"/>
    <x v="3"/>
    <s v="S16"/>
    <x v="0"/>
    <x v="1"/>
    <x v="0"/>
    <x v="0"/>
    <x v="11"/>
    <x v="0"/>
    <x v="0"/>
    <x v="24"/>
    <n v="12"/>
    <n v="14"/>
    <n v="17"/>
    <n v="16"/>
    <n v="16"/>
    <n v="8"/>
    <n v="19"/>
    <n v="14"/>
    <n v="19"/>
    <n v="20"/>
    <n v="207"/>
    <n v="993"/>
    <n v="914"/>
    <n v="1302"/>
    <n v="1301"/>
    <n v="101"/>
    <n v="72"/>
    <n v="50"/>
    <n v="180"/>
    <n v="1301"/>
    <n v="0"/>
    <n v="0"/>
    <n v="0"/>
    <n v="0"/>
    <n v="0"/>
    <n v="0"/>
    <n v="1301"/>
    <n v="793"/>
    <n v="619335"/>
    <n v="550030"/>
    <n v="44390"/>
    <n v="505640"/>
    <n v="494313"/>
    <n v="347881"/>
    <n v="124365"/>
    <n v="22067"/>
    <n v="13832"/>
    <n v="3029"/>
    <n v="5206"/>
    <n v="232"/>
    <n v="161.63329999999999"/>
    <n v="70.400099999999995"/>
    <n v="0"/>
    <n v="0"/>
    <n v="1302"/>
    <n v="1302"/>
    <n v="0"/>
    <n v="0"/>
    <n v="0"/>
    <n v="0"/>
    <n v="7.1677999999999997"/>
    <n v="127636"/>
    <n v="0"/>
    <n v="5"/>
    <n v="1512.2225000000001"/>
    <n v="1361"/>
  </r>
  <r>
    <x v="108"/>
    <s v="20230419"/>
    <x v="6"/>
    <x v="3"/>
    <s v="S16"/>
    <x v="0"/>
    <x v="1"/>
    <x v="1"/>
    <x v="0"/>
    <x v="4"/>
    <x v="1"/>
    <x v="7"/>
    <x v="21"/>
    <n v="88"/>
    <n v="88"/>
    <n v="107"/>
    <n v="103"/>
    <n v="94"/>
    <n v="58"/>
    <n v="107"/>
    <n v="93"/>
    <n v="114"/>
    <n v="118"/>
    <n v="150"/>
    <n v="3958"/>
    <n v="3489"/>
    <n v="4511"/>
    <n v="4325"/>
    <n v="401"/>
    <n v="192"/>
    <n v="131"/>
    <n v="870"/>
    <n v="4325"/>
    <n v="62"/>
    <n v="66"/>
    <n v="4828"/>
    <n v="5781"/>
    <n v="265"/>
    <n v="89"/>
    <n v="4509"/>
    <n v="2438"/>
    <n v="4539181.7942000004"/>
    <n v="4062163.0164999999"/>
    <n v="1160563.6211999999"/>
    <n v="2901599.3938000002"/>
    <n v="2475417.7787000001"/>
    <n v="1791706"/>
    <n v="556148"/>
    <n v="127563.7778"/>
    <n v="45247"/>
    <n v="11878"/>
    <n v="70438.777799999996"/>
    <n v="1704"/>
    <n v="1348.3333"/>
    <n v="355.66669999999999"/>
    <n v="4563"/>
    <n v="782"/>
    <n v="4511"/>
    <n v="764"/>
    <n v="5"/>
    <n v="39"/>
    <n v="28"/>
    <n v="11"/>
    <n v="177.63980000000001"/>
    <n v="30175"/>
    <n v="1880"/>
    <n v="29"/>
    <n v="5002.2219999999998"/>
    <n v="4502"/>
  </r>
  <r>
    <x v="109"/>
    <s v="20230420"/>
    <x v="3"/>
    <x v="3"/>
    <s v="S16"/>
    <x v="0"/>
    <x v="1"/>
    <x v="0"/>
    <x v="0"/>
    <x v="10"/>
    <x v="0"/>
    <x v="8"/>
    <x v="11"/>
    <n v="8"/>
    <n v="10"/>
    <n v="14"/>
    <n v="12"/>
    <n v="9"/>
    <n v="8"/>
    <n v="14"/>
    <n v="9"/>
    <n v="13"/>
    <n v="14"/>
    <n v="154"/>
    <n v="821"/>
    <n v="777"/>
    <n v="1038"/>
    <n v="1041"/>
    <n v="66"/>
    <n v="44"/>
    <n v="69"/>
    <n v="110"/>
    <n v="1041"/>
    <n v="0"/>
    <n v="0"/>
    <n v="0"/>
    <n v="0"/>
    <n v="0"/>
    <n v="0"/>
    <n v="1041"/>
    <n v="686"/>
    <n v="490472.81640000001"/>
    <n v="445190.17379999999"/>
    <n v="39214.860399999998"/>
    <n v="405975.3125"/>
    <n v="389514.13089999999"/>
    <n v="271265"/>
    <n v="102846"/>
    <n v="15403.1315"/>
    <n v="9316"/>
    <n v="2301.9533999999999"/>
    <n v="3785.1781000000001"/>
    <n v="200"/>
    <n v="133.13329999999999"/>
    <n v="66.866699999999994"/>
    <n v="0"/>
    <n v="0"/>
    <n v="1038"/>
    <n v="1038"/>
    <n v="0"/>
    <n v="0"/>
    <n v="0"/>
    <n v="0"/>
    <n v="14.303599999999999"/>
    <n v="111928"/>
    <n v="0"/>
    <n v="38"/>
    <n v="1374.4444000000001"/>
    <n v="1237"/>
  </r>
  <r>
    <x v="109"/>
    <s v="20230420"/>
    <x v="3"/>
    <x v="3"/>
    <s v="S16"/>
    <x v="0"/>
    <x v="1"/>
    <x v="1"/>
    <x v="0"/>
    <x v="11"/>
    <x v="3"/>
    <x v="3"/>
    <x v="3"/>
    <n v="81"/>
    <n v="79"/>
    <n v="96"/>
    <n v="93"/>
    <n v="83"/>
    <n v="63"/>
    <n v="95"/>
    <n v="83"/>
    <n v="102"/>
    <n v="106"/>
    <n v="145"/>
    <n v="4066"/>
    <n v="3561"/>
    <n v="4620"/>
    <n v="4420"/>
    <n v="401"/>
    <n v="177"/>
    <n v="107"/>
    <n v="906"/>
    <n v="4420"/>
    <n v="76"/>
    <n v="84"/>
    <n v="4376"/>
    <n v="5595"/>
    <n v="274"/>
    <n v="73"/>
    <n v="4612"/>
    <n v="2482"/>
    <n v="3820088.8421"/>
    <n v="3385515.0405999999"/>
    <n v="478936.70819999999"/>
    <n v="2906578.3319999999"/>
    <n v="2515060.7577"/>
    <n v="1874754"/>
    <n v="531749"/>
    <n v="108557.75750000001"/>
    <n v="47374"/>
    <n v="11068.1577"/>
    <n v="50115.599699999999"/>
    <n v="1510"/>
    <n v="1129.6170999999999"/>
    <n v="380.71629999999999"/>
    <n v="5082"/>
    <n v="896"/>
    <n v="4618"/>
    <n v="824"/>
    <n v="266"/>
    <n v="160"/>
    <n v="56"/>
    <n v="104"/>
    <n v="204.14099999999999"/>
    <n v="279153"/>
    <n v="6534.6926000000003"/>
    <n v="32"/>
    <n v="4545.5559999999996"/>
    <n v="4091.0001000000002"/>
  </r>
  <r>
    <x v="110"/>
    <s v="20230421"/>
    <x v="4"/>
    <x v="3"/>
    <s v="S16"/>
    <x v="0"/>
    <x v="1"/>
    <x v="0"/>
    <x v="0"/>
    <x v="1"/>
    <x v="1"/>
    <x v="3"/>
    <x v="24"/>
    <n v="12"/>
    <n v="10"/>
    <n v="17"/>
    <n v="16"/>
    <n v="11"/>
    <n v="5"/>
    <n v="20"/>
    <n v="11"/>
    <n v="24"/>
    <n v="24"/>
    <n v="237"/>
    <n v="944"/>
    <n v="887"/>
    <n v="1273"/>
    <n v="1275"/>
    <n v="95"/>
    <n v="76"/>
    <n v="116"/>
    <n v="152"/>
    <n v="1275"/>
    <n v="0"/>
    <n v="0"/>
    <n v="0"/>
    <n v="0"/>
    <n v="0"/>
    <n v="0"/>
    <n v="1276"/>
    <n v="852"/>
    <n v="558363"/>
    <n v="504555"/>
    <n v="28774"/>
    <n v="475781"/>
    <n v="459257"/>
    <n v="314227"/>
    <n v="126233"/>
    <n v="18797"/>
    <n v="11687"/>
    <n v="2853"/>
    <n v="4257"/>
    <n v="200"/>
    <n v="152.5001"/>
    <n v="47.516599999999997"/>
    <n v="0"/>
    <n v="0"/>
    <n v="1273"/>
    <n v="1273"/>
    <n v="0"/>
    <n v="0"/>
    <n v="0"/>
    <n v="0"/>
    <n v="20.053699999999999"/>
    <n v="227058"/>
    <n v="0"/>
    <n v="30"/>
    <n v="1382.2224000000001"/>
    <n v="1243.9999"/>
  </r>
  <r>
    <x v="110"/>
    <s v="20230421"/>
    <x v="4"/>
    <x v="3"/>
    <s v="S16"/>
    <x v="0"/>
    <x v="1"/>
    <x v="1"/>
    <x v="0"/>
    <x v="11"/>
    <x v="7"/>
    <x v="3"/>
    <x v="6"/>
    <n v="67"/>
    <n v="67"/>
    <n v="80"/>
    <n v="79"/>
    <n v="70"/>
    <n v="44"/>
    <n v="79"/>
    <n v="69"/>
    <n v="84"/>
    <n v="88"/>
    <n v="112"/>
    <n v="3796"/>
    <n v="3340"/>
    <n v="4248"/>
    <n v="4078"/>
    <n v="334"/>
    <n v="158"/>
    <n v="127"/>
    <n v="790"/>
    <n v="4078"/>
    <n v="77"/>
    <n v="88"/>
    <n v="4275"/>
    <n v="5444"/>
    <n v="244"/>
    <n v="79"/>
    <n v="4242"/>
    <n v="2273"/>
    <n v="3895333.5419000001"/>
    <n v="3520788.9863"/>
    <n v="808637.94689999998"/>
    <n v="2712151.0399000002"/>
    <n v="2328889.5559"/>
    <n v="1727106"/>
    <n v="494979"/>
    <n v="106804.55560000001"/>
    <n v="42146"/>
    <n v="10870.6667"/>
    <n v="53787.889000000003"/>
    <n v="1512"/>
    <n v="1129.8"/>
    <n v="382.36680000000001"/>
    <n v="4354"/>
    <n v="756"/>
    <n v="4248"/>
    <n v="719"/>
    <n v="41"/>
    <n v="55"/>
    <n v="22"/>
    <n v="33"/>
    <n v="155.1217"/>
    <n v="87316"/>
    <n v="5447.7834000000003"/>
    <n v="32"/>
    <n v="4603.3332"/>
    <n v="4142.9994999999999"/>
  </r>
  <r>
    <x v="111"/>
    <s v="20230422"/>
    <x v="5"/>
    <x v="3"/>
    <s v="S16"/>
    <x v="0"/>
    <x v="1"/>
    <x v="0"/>
    <x v="0"/>
    <x v="9"/>
    <x v="4"/>
    <x v="8"/>
    <x v="17"/>
    <n v="12"/>
    <n v="14"/>
    <n v="17"/>
    <n v="16"/>
    <n v="13"/>
    <n v="7"/>
    <n v="20"/>
    <n v="12"/>
    <n v="19"/>
    <n v="20"/>
    <n v="134"/>
    <n v="655"/>
    <n v="597"/>
    <n v="852"/>
    <n v="851"/>
    <n v="62"/>
    <n v="48"/>
    <n v="67"/>
    <n v="120"/>
    <n v="851"/>
    <n v="0"/>
    <n v="0"/>
    <n v="0"/>
    <n v="0"/>
    <n v="0"/>
    <n v="0"/>
    <n v="851"/>
    <n v="563"/>
    <n v="413743"/>
    <n v="368401"/>
    <n v="43976"/>
    <n v="324425"/>
    <n v="316986"/>
    <n v="224712"/>
    <n v="79127"/>
    <n v="13147"/>
    <n v="8336"/>
    <n v="1964"/>
    <n v="2847"/>
    <n v="168"/>
    <n v="101.5834"/>
    <n v="66.416600000000003"/>
    <n v="0"/>
    <n v="0"/>
    <n v="852"/>
    <n v="852"/>
    <n v="0"/>
    <n v="0"/>
    <n v="0"/>
    <n v="0"/>
    <n v="4.0635000000000003"/>
    <n v="139995"/>
    <n v="0"/>
    <n v="19"/>
    <n v="868.88890000000004"/>
    <n v="782.00019999999995"/>
  </r>
  <r>
    <x v="111"/>
    <s v="20230422"/>
    <x v="5"/>
    <x v="3"/>
    <s v="S16"/>
    <x v="0"/>
    <x v="1"/>
    <x v="1"/>
    <x v="0"/>
    <x v="6"/>
    <x v="3"/>
    <x v="2"/>
    <x v="1"/>
    <n v="85"/>
    <n v="78"/>
    <n v="98"/>
    <n v="96"/>
    <n v="92"/>
    <n v="52"/>
    <n v="107"/>
    <n v="86"/>
    <n v="110"/>
    <n v="116"/>
    <n v="86"/>
    <n v="2151"/>
    <n v="1838"/>
    <n v="2373"/>
    <n v="2272"/>
    <n v="134"/>
    <n v="72"/>
    <n v="67"/>
    <n v="447"/>
    <n v="2272"/>
    <n v="45"/>
    <n v="54"/>
    <n v="2523"/>
    <n v="3176"/>
    <n v="169"/>
    <n v="49"/>
    <n v="2371"/>
    <n v="1266"/>
    <n v="2823144.0416000001"/>
    <n v="2480025.7102000001"/>
    <n v="1032493.6842"/>
    <n v="1447532.0259"/>
    <n v="1217745.1117"/>
    <n v="900835"/>
    <n v="250849"/>
    <n v="66061.111099999995"/>
    <n v="22783"/>
    <n v="6251.3333000000002"/>
    <n v="37026.777800000003"/>
    <n v="1198"/>
    <n v="813.45010000000002"/>
    <n v="384.58319999999998"/>
    <n v="2416"/>
    <n v="390"/>
    <n v="2372"/>
    <n v="361"/>
    <n v="8"/>
    <n v="35"/>
    <n v="17"/>
    <n v="18"/>
    <n v="196.34899999999999"/>
    <n v="24115"/>
    <n v="6378.8333000000002"/>
    <n v="13"/>
    <n v="2868.8887"/>
    <n v="2582.0001000000002"/>
  </r>
  <r>
    <x v="112"/>
    <s v="20230423"/>
    <x v="0"/>
    <x v="3"/>
    <s v="S16"/>
    <x v="0"/>
    <x v="1"/>
    <x v="0"/>
    <x v="0"/>
    <x v="11"/>
    <x v="1"/>
    <x v="1"/>
    <x v="13"/>
    <n v="8"/>
    <n v="8"/>
    <n v="11"/>
    <n v="8"/>
    <n v="7"/>
    <n v="5"/>
    <n v="14"/>
    <n v="7"/>
    <n v="15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2"/>
    <s v="20230423"/>
    <x v="0"/>
    <x v="3"/>
    <s v="S16"/>
    <x v="0"/>
    <x v="1"/>
    <x v="1"/>
    <x v="0"/>
    <x v="7"/>
    <x v="7"/>
    <x v="2"/>
    <x v="12"/>
    <n v="90"/>
    <n v="89"/>
    <n v="107"/>
    <n v="98"/>
    <n v="95"/>
    <n v="53"/>
    <n v="104"/>
    <n v="89"/>
    <n v="112"/>
    <n v="119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3"/>
    <s v="20230424"/>
    <x v="1"/>
    <x v="3"/>
    <s v="S17"/>
    <x v="0"/>
    <x v="1"/>
    <x v="0"/>
    <x v="0"/>
    <x v="9"/>
    <x v="6"/>
    <x v="3"/>
    <x v="14"/>
    <n v="11"/>
    <n v="12"/>
    <n v="16"/>
    <n v="15"/>
    <n v="12"/>
    <n v="9"/>
    <n v="18"/>
    <n v="12"/>
    <n v="20"/>
    <n v="20"/>
    <n v="182"/>
    <n v="1146"/>
    <n v="1092"/>
    <n v="1454"/>
    <n v="1454"/>
    <n v="126"/>
    <n v="88"/>
    <n v="67"/>
    <n v="180"/>
    <n v="1454"/>
    <n v="0"/>
    <n v="0"/>
    <n v="0"/>
    <n v="0"/>
    <n v="0"/>
    <n v="0"/>
    <n v="1454"/>
    <n v="923"/>
    <n v="685229"/>
    <n v="685229"/>
    <n v="23140"/>
    <n v="662089"/>
    <n v="561020"/>
    <n v="403325"/>
    <n v="143891"/>
    <n v="13804"/>
    <n v="13804"/>
    <n v="0"/>
    <n v="0"/>
    <n v="279"/>
    <n v="199.08320000000001"/>
    <n v="79.916799999999995"/>
    <n v="0"/>
    <n v="0"/>
    <n v="1454"/>
    <n v="1454"/>
    <n v="0"/>
    <n v="0"/>
    <n v="0"/>
    <n v="0"/>
    <n v="12.919"/>
    <n v="379114"/>
    <n v="0"/>
    <n v="12"/>
    <n v="1481.1111000000001"/>
    <n v="1332.9999"/>
  </r>
  <r>
    <x v="113"/>
    <s v="20230424"/>
    <x v="1"/>
    <x v="3"/>
    <s v="S17"/>
    <x v="0"/>
    <x v="1"/>
    <x v="1"/>
    <x v="0"/>
    <x v="3"/>
    <x v="1"/>
    <x v="8"/>
    <x v="6"/>
    <n v="75"/>
    <n v="75"/>
    <n v="87"/>
    <n v="87"/>
    <n v="82"/>
    <n v="59"/>
    <n v="85"/>
    <n v="78"/>
    <n v="93"/>
    <n v="96"/>
    <n v="163"/>
    <n v="4552"/>
    <n v="4028"/>
    <n v="5159"/>
    <n v="4929"/>
    <n v="433"/>
    <n v="174"/>
    <n v="143"/>
    <n v="957"/>
    <n v="4929"/>
    <n v="85"/>
    <n v="92"/>
    <n v="5341"/>
    <n v="6338"/>
    <n v="295"/>
    <n v="84"/>
    <n v="5148"/>
    <n v="2726"/>
    <n v="5304409.6597999996"/>
    <n v="5304409.6597999996"/>
    <n v="1515330.6576"/>
    <n v="3789079.0005000001"/>
    <n v="2684285"/>
    <n v="2064584"/>
    <n v="566072"/>
    <n v="53629"/>
    <n v="53629"/>
    <n v="0"/>
    <n v="0"/>
    <n v="2118"/>
    <n v="1653.6332"/>
    <n v="464.36680000000001"/>
    <n v="5340"/>
    <n v="949"/>
    <n v="5153"/>
    <n v="903"/>
    <n v="90"/>
    <n v="73"/>
    <n v="37"/>
    <n v="36"/>
    <n v="230.87039999999999"/>
    <n v="107814"/>
    <n v="7500.5334000000003"/>
    <n v="33"/>
    <n v="5599.9997999999996"/>
    <n v="5040.0002000000004"/>
  </r>
  <r>
    <x v="114"/>
    <s v="20230425"/>
    <x v="2"/>
    <x v="3"/>
    <s v="S17"/>
    <x v="0"/>
    <x v="1"/>
    <x v="0"/>
    <x v="0"/>
    <x v="10"/>
    <x v="1"/>
    <x v="8"/>
    <x v="14"/>
    <n v="6"/>
    <n v="8"/>
    <n v="8"/>
    <n v="8"/>
    <n v="6"/>
    <n v="3"/>
    <n v="10"/>
    <n v="6"/>
    <n v="11"/>
    <n v="11"/>
    <n v="140"/>
    <n v="1054"/>
    <n v="1006"/>
    <n v="1330"/>
    <n v="1330"/>
    <n v="136"/>
    <n v="107"/>
    <n v="89"/>
    <n v="184"/>
    <n v="1330"/>
    <n v="0"/>
    <n v="0"/>
    <n v="0"/>
    <n v="0"/>
    <n v="0"/>
    <n v="0"/>
    <n v="1330"/>
    <n v="830"/>
    <n v="639959"/>
    <n v="577596"/>
    <n v="14143"/>
    <n v="563453"/>
    <n v="540264"/>
    <n v="391703"/>
    <n v="126578"/>
    <n v="21983"/>
    <n v="12327"/>
    <n v="2910"/>
    <n v="6746"/>
    <n v="234"/>
    <n v="175.06659999999999"/>
    <n v="58.933399999999999"/>
    <n v="0"/>
    <n v="0"/>
    <n v="1330"/>
    <n v="1330"/>
    <n v="0"/>
    <n v="0"/>
    <n v="0"/>
    <n v="0"/>
    <n v="11.199400000000001"/>
    <n v="394936"/>
    <n v="0"/>
    <n v="32"/>
    <n v="1678.8889999999999"/>
    <n v="1510.9998000000001"/>
  </r>
  <r>
    <x v="114"/>
    <s v="20230425"/>
    <x v="2"/>
    <x v="3"/>
    <s v="S17"/>
    <x v="0"/>
    <x v="1"/>
    <x v="1"/>
    <x v="0"/>
    <x v="1"/>
    <x v="1"/>
    <x v="7"/>
    <x v="24"/>
    <n v="38"/>
    <n v="36"/>
    <n v="50"/>
    <n v="41"/>
    <n v="37"/>
    <n v="19"/>
    <n v="45"/>
    <n v="36"/>
    <n v="51"/>
    <n v="54"/>
    <n v="132"/>
    <n v="3961"/>
    <n v="3590"/>
    <n v="4464"/>
    <n v="4269"/>
    <n v="362"/>
    <n v="145"/>
    <n v="90"/>
    <n v="733"/>
    <n v="4269"/>
    <n v="54"/>
    <n v="62"/>
    <n v="4827"/>
    <n v="5701"/>
    <n v="317"/>
    <n v="81"/>
    <n v="4454"/>
    <n v="2338"/>
    <n v="4663918.6711999997"/>
    <n v="4174201.8933000001"/>
    <n v="1338971.2298999999"/>
    <n v="2835230.6656999998"/>
    <n v="2452028.4440000001"/>
    <n v="1841312"/>
    <n v="494590"/>
    <n v="116126.4445"/>
    <n v="45031"/>
    <n v="11687.3333"/>
    <n v="59408.111100000002"/>
    <n v="1812"/>
    <n v="1397.9499000000001"/>
    <n v="414.1001"/>
    <n v="4511"/>
    <n v="762"/>
    <n v="4457"/>
    <n v="739"/>
    <n v="13"/>
    <n v="32"/>
    <n v="18"/>
    <n v="14"/>
    <n v="197.83690000000001"/>
    <n v="20009"/>
    <n v="2344.1667000000002"/>
    <n v="27"/>
    <n v="4861.1111000000001"/>
    <n v="4375.0002000000004"/>
  </r>
  <r>
    <x v="115"/>
    <s v="20230426"/>
    <x v="6"/>
    <x v="3"/>
    <s v="S17"/>
    <x v="0"/>
    <x v="1"/>
    <x v="0"/>
    <x v="0"/>
    <x v="9"/>
    <x v="0"/>
    <x v="3"/>
    <x v="14"/>
    <n v="15"/>
    <n v="16"/>
    <n v="19"/>
    <n v="17"/>
    <n v="14"/>
    <n v="8"/>
    <n v="19"/>
    <n v="14"/>
    <n v="21"/>
    <n v="21"/>
    <n v="176"/>
    <n v="1075"/>
    <n v="1004"/>
    <n v="1338"/>
    <n v="1338"/>
    <n v="87"/>
    <n v="61"/>
    <n v="37"/>
    <n v="158"/>
    <n v="1338"/>
    <n v="0"/>
    <n v="0"/>
    <n v="0"/>
    <n v="0"/>
    <n v="0"/>
    <n v="0"/>
    <n v="1338"/>
    <n v="888"/>
    <n v="670716"/>
    <n v="599841"/>
    <n v="20035"/>
    <n v="579806"/>
    <n v="562142"/>
    <n v="406915"/>
    <n v="133129"/>
    <n v="22098"/>
    <n v="13215"/>
    <n v="2905"/>
    <n v="5978"/>
    <n v="234"/>
    <n v="177.76679999999999"/>
    <n v="56.233199999999997"/>
    <n v="0"/>
    <n v="0"/>
    <n v="1338"/>
    <n v="1338"/>
    <n v="0"/>
    <n v="0"/>
    <n v="0"/>
    <n v="0"/>
    <n v="13.071"/>
    <n v="372657"/>
    <n v="0"/>
    <n v="6"/>
    <n v="1711.1112000000001"/>
    <n v="1539.9998000000001"/>
  </r>
  <r>
    <x v="115"/>
    <s v="20230426"/>
    <x v="6"/>
    <x v="3"/>
    <s v="S17"/>
    <x v="0"/>
    <x v="1"/>
    <x v="1"/>
    <x v="0"/>
    <x v="4"/>
    <x v="6"/>
    <x v="8"/>
    <x v="12"/>
    <n v="81"/>
    <n v="79"/>
    <n v="97"/>
    <n v="91"/>
    <n v="88"/>
    <n v="54"/>
    <n v="97"/>
    <n v="86"/>
    <n v="102"/>
    <n v="106"/>
    <n v="129"/>
    <n v="4267"/>
    <n v="3857"/>
    <n v="4781"/>
    <n v="4616"/>
    <n v="383"/>
    <n v="159"/>
    <n v="128"/>
    <n v="793"/>
    <n v="4616"/>
    <n v="52"/>
    <n v="58"/>
    <n v="5343"/>
    <n v="6106"/>
    <n v="575"/>
    <n v="91"/>
    <n v="4779"/>
    <n v="2364"/>
    <n v="4774004.8870000001"/>
    <n v="4237729.1108999997"/>
    <n v="1261582.9338"/>
    <n v="2976146.1784000001"/>
    <n v="2540892.2393"/>
    <n v="1935431"/>
    <n v="488866"/>
    <n v="116595.2426"/>
    <n v="47795"/>
    <n v="11970.4545"/>
    <n v="56829.787900000003"/>
    <n v="1867.5"/>
    <n v="1433.9665"/>
    <n v="433.55020000000002"/>
    <n v="4883"/>
    <n v="829"/>
    <n v="4779"/>
    <n v="777"/>
    <n v="31"/>
    <n v="62"/>
    <n v="43"/>
    <n v="19"/>
    <n v="231.4616"/>
    <n v="60624"/>
    <n v="3211.5832999999998"/>
    <n v="32"/>
    <n v="5001.1108000000004"/>
    <n v="4500.9997999999996"/>
  </r>
  <r>
    <x v="116"/>
    <s v="20230427"/>
    <x v="3"/>
    <x v="3"/>
    <s v="S17"/>
    <x v="0"/>
    <x v="1"/>
    <x v="0"/>
    <x v="0"/>
    <x v="7"/>
    <x v="6"/>
    <x v="3"/>
    <x v="11"/>
    <n v="16"/>
    <n v="17"/>
    <n v="23"/>
    <n v="21"/>
    <n v="16"/>
    <n v="11"/>
    <n v="30"/>
    <n v="16"/>
    <n v="30"/>
    <n v="30"/>
    <n v="95"/>
    <n v="1054"/>
    <n v="1001"/>
    <n v="1249"/>
    <n v="1249"/>
    <n v="100"/>
    <n v="71"/>
    <n v="34"/>
    <n v="153"/>
    <n v="1249"/>
    <n v="0"/>
    <n v="0"/>
    <n v="0"/>
    <n v="0"/>
    <n v="0"/>
    <n v="0"/>
    <n v="1249"/>
    <n v="788"/>
    <n v="629008"/>
    <n v="571066"/>
    <n v="48332"/>
    <n v="522734"/>
    <n v="510188"/>
    <n v="388793"/>
    <n v="98077"/>
    <n v="23318"/>
    <n v="13242"/>
    <n v="2509"/>
    <n v="7567"/>
    <n v="208.5"/>
    <n v="172.83340000000001"/>
    <n v="35.666600000000003"/>
    <n v="0"/>
    <n v="0"/>
    <n v="1249"/>
    <n v="1249"/>
    <n v="0"/>
    <n v="0"/>
    <n v="0"/>
    <n v="0"/>
    <n v="13.1439"/>
    <n v="189383"/>
    <n v="0"/>
    <n v="5"/>
    <n v="1553.3330000000001"/>
    <n v="1398"/>
  </r>
  <r>
    <x v="116"/>
    <s v="20230427"/>
    <x v="3"/>
    <x v="3"/>
    <s v="S17"/>
    <x v="0"/>
    <x v="1"/>
    <x v="1"/>
    <x v="0"/>
    <x v="5"/>
    <x v="4"/>
    <x v="4"/>
    <x v="6"/>
    <n v="81"/>
    <n v="77"/>
    <n v="92"/>
    <n v="87"/>
    <n v="90"/>
    <n v="42"/>
    <n v="91"/>
    <n v="84"/>
    <n v="98"/>
    <n v="106"/>
    <n v="131"/>
    <n v="3475"/>
    <n v="3112"/>
    <n v="3932"/>
    <n v="3749"/>
    <n v="316"/>
    <n v="133"/>
    <n v="99"/>
    <n v="679"/>
    <n v="3749"/>
    <n v="77"/>
    <n v="87"/>
    <n v="4442"/>
    <n v="5179"/>
    <n v="314"/>
    <n v="82"/>
    <n v="3922"/>
    <n v="2074"/>
    <n v="4328037.1347000003"/>
    <n v="3927776.4062999999"/>
    <n v="1465200.7318"/>
    <n v="2462575.6743000001"/>
    <n v="2088899.4546000001"/>
    <n v="1583480"/>
    <n v="414636"/>
    <n v="90783.454500000007"/>
    <n v="38987"/>
    <n v="11326.090899999999"/>
    <n v="40470.363599999997"/>
    <n v="1674.5"/>
    <n v="1291.45"/>
    <n v="384"/>
    <n v="3985"/>
    <n v="776"/>
    <n v="3925"/>
    <n v="746"/>
    <n v="21"/>
    <n v="33"/>
    <n v="24"/>
    <n v="9"/>
    <n v="252.2961"/>
    <n v="34344"/>
    <n v="1237"/>
    <n v="21"/>
    <n v="4539.9998999999998"/>
    <n v="4086.0001000000002"/>
  </r>
  <r>
    <x v="117"/>
    <s v="20230428"/>
    <x v="4"/>
    <x v="3"/>
    <s v="S17"/>
    <x v="0"/>
    <x v="1"/>
    <x v="0"/>
    <x v="0"/>
    <x v="1"/>
    <x v="1"/>
    <x v="0"/>
    <x v="17"/>
    <n v="15"/>
    <n v="11"/>
    <n v="17"/>
    <n v="16"/>
    <n v="14"/>
    <n v="8"/>
    <n v="18"/>
    <n v="14"/>
    <n v="21"/>
    <n v="23"/>
    <n v="145"/>
    <n v="770"/>
    <n v="728"/>
    <n v="1007"/>
    <n v="1007"/>
    <n v="92"/>
    <n v="65"/>
    <n v="86"/>
    <n v="134"/>
    <n v="1007"/>
    <n v="0"/>
    <n v="0"/>
    <n v="0"/>
    <n v="0"/>
    <n v="0"/>
    <n v="0"/>
    <n v="1007"/>
    <n v="714"/>
    <n v="503288"/>
    <n v="442347"/>
    <n v="12969"/>
    <n v="429378"/>
    <n v="414135"/>
    <n v="282529"/>
    <n v="115138"/>
    <n v="16468"/>
    <n v="9891"/>
    <n v="2015"/>
    <n v="4562"/>
    <n v="205.5"/>
    <n v="134.13339999999999"/>
    <n v="71.366600000000005"/>
    <n v="0"/>
    <n v="0"/>
    <n v="1007"/>
    <n v="1007"/>
    <n v="0"/>
    <n v="0"/>
    <n v="0"/>
    <n v="0"/>
    <n v="16.448"/>
    <n v="285890"/>
    <n v="0"/>
    <n v="43"/>
    <n v="1565.5554999999999"/>
    <n v="1409.0001999999999"/>
  </r>
  <r>
    <x v="117"/>
    <s v="20230428"/>
    <x v="4"/>
    <x v="3"/>
    <s v="S17"/>
    <x v="0"/>
    <x v="1"/>
    <x v="1"/>
    <x v="0"/>
    <x v="8"/>
    <x v="1"/>
    <x v="2"/>
    <x v="10"/>
    <n v="85"/>
    <n v="80"/>
    <n v="101"/>
    <n v="96"/>
    <n v="88"/>
    <n v="57"/>
    <n v="95"/>
    <n v="88"/>
    <n v="108"/>
    <n v="108"/>
    <n v="140"/>
    <n v="3542"/>
    <n v="3113"/>
    <n v="4061"/>
    <n v="3892"/>
    <n v="373"/>
    <n v="198"/>
    <n v="110"/>
    <n v="802"/>
    <n v="3892"/>
    <n v="70"/>
    <n v="81"/>
    <n v="4112"/>
    <n v="5059"/>
    <n v="287"/>
    <n v="101"/>
    <n v="4055"/>
    <n v="2044"/>
    <n v="3924578.2318000002"/>
    <n v="3493686.2316999999"/>
    <n v="1035505.0884"/>
    <n v="2458181.145"/>
    <n v="2069274.9998000001"/>
    <n v="1539331"/>
    <n v="423072"/>
    <n v="106872.0001"/>
    <n v="40241"/>
    <n v="10860"/>
    <n v="55771"/>
    <n v="1627"/>
    <n v="1189.1663000000001"/>
    <n v="437.90039999999999"/>
    <n v="4200"/>
    <n v="732"/>
    <n v="4058"/>
    <n v="703"/>
    <n v="50"/>
    <n v="65"/>
    <n v="28"/>
    <n v="37"/>
    <n v="243.82490000000001"/>
    <n v="98696"/>
    <n v="2599.9774000000002"/>
    <n v="34"/>
    <n v="4674.4441999999999"/>
    <n v="4207.0001000000002"/>
  </r>
  <r>
    <x v="118"/>
    <s v="20230429"/>
    <x v="5"/>
    <x v="3"/>
    <s v="S17"/>
    <x v="0"/>
    <x v="1"/>
    <x v="0"/>
    <x v="0"/>
    <x v="1"/>
    <x v="4"/>
    <x v="8"/>
    <x v="14"/>
    <n v="12"/>
    <n v="10"/>
    <n v="16"/>
    <n v="15"/>
    <n v="11"/>
    <n v="5"/>
    <n v="19"/>
    <n v="10"/>
    <n v="20"/>
    <n v="21"/>
    <n v="100"/>
    <n v="630"/>
    <n v="590"/>
    <n v="786"/>
    <n v="789"/>
    <n v="59"/>
    <n v="52"/>
    <n v="30"/>
    <n v="99"/>
    <n v="789"/>
    <n v="0"/>
    <n v="0"/>
    <n v="0"/>
    <n v="0"/>
    <n v="0"/>
    <n v="0"/>
    <n v="789"/>
    <n v="569"/>
    <n v="431015"/>
    <n v="383836"/>
    <n v="34403"/>
    <n v="349433"/>
    <n v="340681"/>
    <n v="234849"/>
    <n v="92877"/>
    <n v="12955"/>
    <n v="8490"/>
    <n v="1759"/>
    <n v="2706"/>
    <n v="167"/>
    <n v="118.0834"/>
    <n v="48.916600000000003"/>
    <n v="0"/>
    <n v="0"/>
    <n v="786"/>
    <n v="786"/>
    <n v="0"/>
    <n v="0"/>
    <n v="0"/>
    <n v="0"/>
    <n v="27.7058"/>
    <n v="103789"/>
    <n v="0"/>
    <n v="1"/>
    <n v="983.33339999999998"/>
    <n v="884.99990000000003"/>
  </r>
  <r>
    <x v="118"/>
    <s v="20230429"/>
    <x v="5"/>
    <x v="3"/>
    <s v="S17"/>
    <x v="0"/>
    <x v="1"/>
    <x v="1"/>
    <x v="0"/>
    <x v="1"/>
    <x v="4"/>
    <x v="8"/>
    <x v="21"/>
    <n v="77"/>
    <n v="81"/>
    <n v="98"/>
    <n v="90"/>
    <n v="85"/>
    <n v="60"/>
    <n v="88"/>
    <n v="83"/>
    <n v="101"/>
    <n v="101"/>
    <n v="116"/>
    <n v="2368"/>
    <n v="2045"/>
    <n v="2656"/>
    <n v="2531"/>
    <n v="168"/>
    <n v="111"/>
    <n v="82"/>
    <n v="491"/>
    <n v="2531"/>
    <n v="50"/>
    <n v="53"/>
    <n v="3111"/>
    <n v="3431"/>
    <n v="241"/>
    <n v="60"/>
    <n v="2652"/>
    <n v="1423"/>
    <n v="2531701.8204999999"/>
    <n v="2255764.8185999999"/>
    <n v="565872.27240000002"/>
    <n v="1689892.5447"/>
    <n v="1433305.7272000001"/>
    <n v="1050142"/>
    <n v="309130"/>
    <n v="74033.727199999994"/>
    <n v="26918"/>
    <n v="7188.2727000000004"/>
    <n v="39927.454599999997"/>
    <n v="1130"/>
    <n v="745.25019999999995"/>
    <n v="384.7998"/>
    <n v="2716"/>
    <n v="525"/>
    <n v="2656"/>
    <n v="513"/>
    <n v="11"/>
    <n v="44"/>
    <n v="19"/>
    <n v="25"/>
    <n v="227.6532"/>
    <n v="62125"/>
    <n v="2577.9333000000001"/>
    <n v="22"/>
    <n v="2827.7775999999999"/>
    <n v="2545.0003999999999"/>
  </r>
  <r>
    <x v="119"/>
    <s v="20230430"/>
    <x v="0"/>
    <x v="3"/>
    <s v="S17"/>
    <x v="0"/>
    <x v="1"/>
    <x v="0"/>
    <x v="0"/>
    <x v="1"/>
    <x v="1"/>
    <x v="8"/>
    <x v="19"/>
    <n v="11"/>
    <n v="14"/>
    <n v="19"/>
    <n v="17"/>
    <n v="15"/>
    <n v="8"/>
    <n v="19"/>
    <n v="15"/>
    <n v="23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9"/>
    <s v="20230430"/>
    <x v="0"/>
    <x v="3"/>
    <s v="S17"/>
    <x v="0"/>
    <x v="1"/>
    <x v="1"/>
    <x v="0"/>
    <x v="5"/>
    <x v="4"/>
    <x v="3"/>
    <x v="4"/>
    <n v="76"/>
    <n v="76"/>
    <n v="87"/>
    <n v="84"/>
    <n v="77"/>
    <n v="59"/>
    <n v="83"/>
    <n v="74"/>
    <n v="91"/>
    <n v="95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352.6365000000001"/>
    <n v="1262"/>
    <n v="1261.0908999999999"/>
    <n v="0.90910000000000002"/>
    <n v="0.45450000000000002"/>
    <n v="0"/>
    <n v="0"/>
    <n v="0.45450000000000002"/>
    <n v="0"/>
    <n v="0"/>
    <n v="0.454500000000000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0"/>
    <s v="20230501"/>
    <x v="1"/>
    <x v="4"/>
    <s v="S18"/>
    <x v="0"/>
    <x v="1"/>
    <x v="0"/>
    <x v="0"/>
    <x v="1"/>
    <x v="1"/>
    <x v="3"/>
    <x v="23"/>
    <n v="10"/>
    <n v="10"/>
    <n v="19"/>
    <n v="19"/>
    <n v="16"/>
    <n v="7"/>
    <n v="21"/>
    <n v="14"/>
    <n v="24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0"/>
    <s v="20230501"/>
    <x v="1"/>
    <x v="4"/>
    <s v="S18"/>
    <x v="0"/>
    <x v="1"/>
    <x v="1"/>
    <x v="0"/>
    <x v="3"/>
    <x v="4"/>
    <x v="8"/>
    <x v="7"/>
    <n v="80"/>
    <n v="77"/>
    <n v="95"/>
    <n v="91"/>
    <n v="86"/>
    <n v="58"/>
    <n v="93"/>
    <n v="82"/>
    <n v="101"/>
    <n v="105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1123.8181999999999"/>
    <n v="910.81820000000005"/>
    <n v="811.36360000000002"/>
    <n v="99.454499999999996"/>
    <n v="8.2727000000000004"/>
    <n v="0"/>
    <n v="0"/>
    <n v="8.2727000000000004"/>
    <n v="0"/>
    <n v="0.45450000000000002"/>
    <n v="7.818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1"/>
    <s v="20230502"/>
    <x v="2"/>
    <x v="4"/>
    <s v="S18"/>
    <x v="0"/>
    <x v="1"/>
    <x v="0"/>
    <x v="0"/>
    <x v="11"/>
    <x v="6"/>
    <x v="8"/>
    <x v="11"/>
    <n v="13"/>
    <n v="12"/>
    <n v="19"/>
    <n v="17"/>
    <n v="11"/>
    <n v="5"/>
    <n v="22"/>
    <n v="11"/>
    <n v="24"/>
    <n v="24"/>
    <n v="120"/>
    <n v="1238"/>
    <n v="1194"/>
    <n v="1451"/>
    <n v="1451"/>
    <n v="93"/>
    <n v="61"/>
    <n v="61"/>
    <n v="137"/>
    <n v="1451"/>
    <n v="0"/>
    <n v="0"/>
    <n v="0"/>
    <n v="0"/>
    <n v="0"/>
    <n v="0"/>
    <n v="1451"/>
    <n v="1030"/>
    <n v="723933"/>
    <n v="634574"/>
    <n v="2231"/>
    <n v="632343"/>
    <n v="608776"/>
    <n v="403445"/>
    <n v="175950"/>
    <n v="29381"/>
    <n v="14996"/>
    <n v="3129"/>
    <n v="11256"/>
    <n v="287"/>
    <n v="205.3"/>
    <n v="81.7"/>
    <n v="0"/>
    <n v="0"/>
    <n v="1451"/>
    <n v="1451"/>
    <n v="0"/>
    <n v="0"/>
    <n v="0"/>
    <n v="0"/>
    <n v="12.5404"/>
    <n v="578806"/>
    <n v="0"/>
    <n v="4"/>
    <n v="1469.9996000000001"/>
    <n v="1323.0003999999999"/>
  </r>
  <r>
    <x v="121"/>
    <s v="20230502"/>
    <x v="2"/>
    <x v="4"/>
    <s v="S18"/>
    <x v="0"/>
    <x v="1"/>
    <x v="1"/>
    <x v="0"/>
    <x v="11"/>
    <x v="4"/>
    <x v="3"/>
    <x v="23"/>
    <n v="30"/>
    <n v="35"/>
    <n v="40"/>
    <n v="38"/>
    <n v="34"/>
    <n v="17"/>
    <n v="41"/>
    <n v="32"/>
    <n v="41"/>
    <n v="44"/>
    <n v="196"/>
    <n v="5245"/>
    <n v="4689"/>
    <n v="5934"/>
    <n v="5679"/>
    <n v="489"/>
    <n v="187"/>
    <n v="153"/>
    <n v="1045"/>
    <n v="5679"/>
    <n v="73"/>
    <n v="82"/>
    <n v="5764"/>
    <n v="7349"/>
    <n v="340"/>
    <n v="76"/>
    <n v="5930"/>
    <n v="3121"/>
    <n v="4648834.7083999999"/>
    <n v="4166256.7063000002"/>
    <n v="558718.47569999995"/>
    <n v="3607538.2316000001"/>
    <n v="3171481.0011"/>
    <n v="2385783"/>
    <n v="647670"/>
    <n v="138027.99979999999"/>
    <n v="59377"/>
    <n v="14335"/>
    <n v="64316"/>
    <n v="2109"/>
    <n v="1557.2165"/>
    <n v="551.7835"/>
    <n v="6493"/>
    <n v="1085"/>
    <n v="5932"/>
    <n v="982"/>
    <n v="238"/>
    <n v="288"/>
    <n v="79"/>
    <n v="209"/>
    <n v="227.25200000000001"/>
    <n v="632125"/>
    <n v="10717.85"/>
    <n v="42"/>
    <n v="5508.8887000000004"/>
    <n v="4958.0003999999999"/>
  </r>
  <r>
    <x v="122"/>
    <s v="20230503"/>
    <x v="6"/>
    <x v="4"/>
    <s v="S18"/>
    <x v="0"/>
    <x v="1"/>
    <x v="0"/>
    <x v="0"/>
    <x v="0"/>
    <x v="4"/>
    <x v="0"/>
    <x v="11"/>
    <n v="7"/>
    <n v="9"/>
    <n v="9"/>
    <n v="10"/>
    <n v="7"/>
    <n v="3"/>
    <n v="9"/>
    <n v="7"/>
    <n v="12"/>
    <n v="13"/>
    <n v="98"/>
    <n v="1194"/>
    <n v="1125"/>
    <n v="1390"/>
    <n v="1389"/>
    <n v="97"/>
    <n v="66"/>
    <n v="65"/>
    <n v="166"/>
    <n v="1389"/>
    <n v="0"/>
    <n v="0"/>
    <n v="0"/>
    <n v="0"/>
    <n v="0"/>
    <n v="0"/>
    <n v="1389"/>
    <n v="996"/>
    <n v="760459"/>
    <n v="660526"/>
    <n v="59565"/>
    <n v="600961"/>
    <n v="579179"/>
    <n v="394300"/>
    <n v="160201"/>
    <n v="24678"/>
    <n v="14340"/>
    <n v="2823"/>
    <n v="7515"/>
    <n v="278"/>
    <n v="213.98330000000001"/>
    <n v="64.0167"/>
    <n v="0"/>
    <n v="0"/>
    <n v="1390"/>
    <n v="1390"/>
    <n v="0"/>
    <n v="0"/>
    <n v="0"/>
    <n v="0"/>
    <n v="19.707000000000001"/>
    <n v="254097"/>
    <n v="0"/>
    <n v="4"/>
    <n v="1502.222"/>
    <n v="1352"/>
  </r>
  <r>
    <x v="122"/>
    <s v="20230503"/>
    <x v="6"/>
    <x v="4"/>
    <s v="S18"/>
    <x v="0"/>
    <x v="1"/>
    <x v="1"/>
    <x v="0"/>
    <x v="7"/>
    <x v="0"/>
    <x v="3"/>
    <x v="11"/>
    <n v="25"/>
    <n v="21"/>
    <n v="32"/>
    <n v="29"/>
    <n v="27"/>
    <n v="18"/>
    <n v="31"/>
    <n v="26"/>
    <n v="33"/>
    <n v="36"/>
    <n v="165"/>
    <n v="4003"/>
    <n v="3592"/>
    <n v="4573"/>
    <n v="4356"/>
    <n v="404"/>
    <n v="164"/>
    <n v="142"/>
    <n v="815"/>
    <n v="4356"/>
    <n v="60"/>
    <n v="68"/>
    <n v="4704"/>
    <n v="5944"/>
    <n v="340"/>
    <n v="63"/>
    <n v="4572"/>
    <n v="2311"/>
    <n v="4563341.2432000004"/>
    <n v="4071741.3372999998"/>
    <n v="1298442.2289"/>
    <n v="2773299.1109000002"/>
    <n v="2400856.1803000001"/>
    <n v="1821860"/>
    <n v="468265"/>
    <n v="110731.18150000001"/>
    <n v="45782"/>
    <n v="13038.9998"/>
    <n v="51910.181799999998"/>
    <n v="2064"/>
    <n v="1537.2833000000001"/>
    <n v="526.71669999999995"/>
    <n v="4667"/>
    <n v="926"/>
    <n v="4573"/>
    <n v="880"/>
    <n v="30"/>
    <n v="45"/>
    <n v="28"/>
    <n v="17"/>
    <n v="277.19290000000001"/>
    <n v="46601"/>
    <n v="2920.8332999999998"/>
    <n v="46"/>
    <n v="4873.3333000000002"/>
    <n v="4385.9997000000003"/>
  </r>
  <r>
    <x v="123"/>
    <s v="20230504"/>
    <x v="3"/>
    <x v="4"/>
    <s v="S18"/>
    <x v="0"/>
    <x v="1"/>
    <x v="0"/>
    <x v="0"/>
    <x v="0"/>
    <x v="0"/>
    <x v="8"/>
    <x v="11"/>
    <n v="12"/>
    <n v="9"/>
    <n v="16"/>
    <n v="14"/>
    <n v="12"/>
    <n v="5"/>
    <n v="15"/>
    <n v="11"/>
    <n v="17"/>
    <n v="17"/>
    <n v="120"/>
    <n v="1170"/>
    <n v="1098"/>
    <n v="1391"/>
    <n v="1391"/>
    <n v="101"/>
    <n v="76"/>
    <n v="64"/>
    <n v="173"/>
    <n v="1391"/>
    <n v="0"/>
    <n v="0"/>
    <n v="0"/>
    <n v="0"/>
    <n v="0"/>
    <n v="0"/>
    <n v="1391"/>
    <n v="958"/>
    <n v="778703"/>
    <n v="676797"/>
    <n v="110826"/>
    <n v="565971"/>
    <n v="542532"/>
    <n v="373405"/>
    <n v="139362"/>
    <n v="29765"/>
    <n v="15009"/>
    <n v="2944"/>
    <n v="11812"/>
    <n v="278"/>
    <n v="218.7501"/>
    <n v="59.249899999999997"/>
    <n v="0"/>
    <n v="0"/>
    <n v="1391"/>
    <n v="1391"/>
    <n v="0"/>
    <n v="0"/>
    <n v="0"/>
    <n v="0"/>
    <n v="27.746200000000002"/>
    <n v="81289"/>
    <n v="0"/>
    <n v="3"/>
    <n v="1362.222"/>
    <n v="1226.0002999999999"/>
  </r>
  <r>
    <x v="123"/>
    <s v="20230504"/>
    <x v="3"/>
    <x v="4"/>
    <s v="S18"/>
    <x v="0"/>
    <x v="1"/>
    <x v="1"/>
    <x v="0"/>
    <x v="7"/>
    <x v="3"/>
    <x v="2"/>
    <x v="18"/>
    <n v="94"/>
    <n v="83"/>
    <n v="107"/>
    <n v="100"/>
    <n v="97"/>
    <n v="58"/>
    <n v="106"/>
    <n v="94"/>
    <n v="113"/>
    <n v="117"/>
    <n v="145"/>
    <n v="3561"/>
    <n v="3175"/>
    <n v="4048"/>
    <n v="3870"/>
    <n v="340"/>
    <n v="138"/>
    <n v="108"/>
    <n v="726"/>
    <n v="3870"/>
    <n v="75"/>
    <n v="90"/>
    <n v="4462"/>
    <n v="5361"/>
    <n v="305"/>
    <n v="73"/>
    <n v="4046"/>
    <n v="2044"/>
    <n v="4642376.7659999998"/>
    <n v="4139775.3130999999"/>
    <n v="1614864.5515999999"/>
    <n v="2524910.7618"/>
    <n v="2132185.1814999999"/>
    <n v="1613169"/>
    <n v="416138"/>
    <n v="102878.1817"/>
    <n v="39708"/>
    <n v="10407.636399999999"/>
    <n v="52762.5455"/>
    <n v="2037"/>
    <n v="1493.7333000000001"/>
    <n v="543.26670000000001"/>
    <n v="4119"/>
    <n v="827"/>
    <n v="4047"/>
    <n v="798"/>
    <n v="18"/>
    <n v="41"/>
    <n v="23"/>
    <n v="18"/>
    <n v="227.73269999999999"/>
    <n v="44148"/>
    <n v="3534.0832999999998"/>
    <n v="20"/>
    <n v="4372.2223999999997"/>
    <n v="3935.0001000000002"/>
  </r>
  <r>
    <x v="124"/>
    <s v="20230505"/>
    <x v="4"/>
    <x v="4"/>
    <s v="S18"/>
    <x v="0"/>
    <x v="1"/>
    <x v="0"/>
    <x v="0"/>
    <x v="9"/>
    <x v="0"/>
    <x v="0"/>
    <x v="23"/>
    <n v="17"/>
    <n v="14"/>
    <n v="21"/>
    <n v="20"/>
    <n v="16"/>
    <n v="7"/>
    <n v="21"/>
    <n v="13"/>
    <n v="24"/>
    <n v="26"/>
    <n v="111"/>
    <n v="1342"/>
    <n v="1275"/>
    <n v="1559"/>
    <n v="1563"/>
    <n v="110"/>
    <n v="78"/>
    <n v="62"/>
    <n v="177"/>
    <n v="1563"/>
    <n v="0"/>
    <n v="0"/>
    <n v="0"/>
    <n v="0"/>
    <n v="0"/>
    <n v="0"/>
    <n v="1563"/>
    <n v="1059"/>
    <n v="806200"/>
    <n v="710848.36179999996"/>
    <n v="61370"/>
    <n v="649478.36179999996"/>
    <n v="622829.70209999999"/>
    <n v="420977"/>
    <n v="169950"/>
    <n v="31902.702099999999"/>
    <n v="15805"/>
    <n v="3282.3829999999998"/>
    <n v="12815.3192"/>
    <n v="278"/>
    <n v="224.94970000000001"/>
    <n v="53.0503"/>
    <n v="0"/>
    <n v="0"/>
    <n v="1559"/>
    <n v="1559"/>
    <n v="0"/>
    <n v="0"/>
    <n v="0"/>
    <n v="0"/>
    <n v="21.753499999999999"/>
    <n v="154878"/>
    <n v="0"/>
    <n v="9"/>
    <n v="1373.3333"/>
    <n v="1236.0001999999999"/>
  </r>
  <r>
    <x v="124"/>
    <s v="20230505"/>
    <x v="4"/>
    <x v="4"/>
    <s v="S18"/>
    <x v="0"/>
    <x v="1"/>
    <x v="1"/>
    <x v="0"/>
    <x v="5"/>
    <x v="0"/>
    <x v="5"/>
    <x v="8"/>
    <n v="61"/>
    <n v="63"/>
    <n v="75"/>
    <n v="72"/>
    <n v="62"/>
    <n v="46"/>
    <n v="75"/>
    <n v="59"/>
    <n v="83"/>
    <n v="88"/>
    <n v="168"/>
    <n v="4127"/>
    <n v="3643"/>
    <n v="4706"/>
    <n v="4479"/>
    <n v="399"/>
    <n v="194"/>
    <n v="138"/>
    <n v="883"/>
    <n v="4479"/>
    <n v="87"/>
    <n v="91"/>
    <n v="4944"/>
    <n v="6096"/>
    <n v="362"/>
    <n v="70"/>
    <n v="4694"/>
    <n v="2434"/>
    <n v="4719025.3744000001"/>
    <n v="4234071.3751999997"/>
    <n v="1354931.0094000001"/>
    <n v="2879140.3654"/>
    <n v="2451368.8413999998"/>
    <n v="1839244"/>
    <n v="485692"/>
    <n v="126432.8435"/>
    <n v="45730"/>
    <n v="14530.8897"/>
    <n v="66171.953699999998"/>
    <n v="2008.5"/>
    <n v="1469.5835999999999"/>
    <n v="538.91639999999995"/>
    <n v="4774"/>
    <n v="883"/>
    <n v="4701"/>
    <n v="858"/>
    <n v="10"/>
    <n v="50"/>
    <n v="34"/>
    <n v="16"/>
    <n v="243.02269999999999"/>
    <n v="35716"/>
    <n v="1856.9167"/>
    <n v="47"/>
    <n v="4475.5559999999996"/>
    <n v="4027.9996999999998"/>
  </r>
  <r>
    <x v="125"/>
    <s v="20230506"/>
    <x v="5"/>
    <x v="4"/>
    <s v="S18"/>
    <x v="0"/>
    <x v="1"/>
    <x v="0"/>
    <x v="0"/>
    <x v="1"/>
    <x v="0"/>
    <x v="3"/>
    <x v="11"/>
    <n v="13"/>
    <n v="14"/>
    <n v="22"/>
    <n v="18"/>
    <n v="10"/>
    <n v="12"/>
    <n v="21"/>
    <n v="10"/>
    <n v="22"/>
    <n v="23"/>
    <n v="70"/>
    <n v="743"/>
    <n v="690"/>
    <n v="872"/>
    <n v="870"/>
    <n v="57"/>
    <n v="49"/>
    <n v="38"/>
    <n v="110"/>
    <n v="870"/>
    <n v="0"/>
    <n v="0"/>
    <n v="0"/>
    <n v="0"/>
    <n v="0"/>
    <n v="0"/>
    <n v="870"/>
    <n v="610"/>
    <n v="676743"/>
    <n v="592808"/>
    <n v="216682"/>
    <n v="376126"/>
    <n v="360341"/>
    <n v="245409"/>
    <n v="95869"/>
    <n v="19063"/>
    <n v="9740"/>
    <n v="2023"/>
    <n v="7300"/>
    <n v="242"/>
    <n v="191.48349999999999"/>
    <n v="50.516500000000001"/>
    <n v="0"/>
    <n v="0"/>
    <n v="872"/>
    <n v="872"/>
    <n v="0"/>
    <n v="0"/>
    <n v="0"/>
    <n v="0"/>
    <n v="31.135300000000001"/>
    <n v="12573"/>
    <n v="0"/>
    <n v="2"/>
    <n v="861.11080000000004"/>
    <n v="775.00019999999995"/>
  </r>
  <r>
    <x v="125"/>
    <s v="20230506"/>
    <x v="5"/>
    <x v="4"/>
    <s v="S18"/>
    <x v="0"/>
    <x v="1"/>
    <x v="1"/>
    <x v="0"/>
    <x v="1"/>
    <x v="1"/>
    <x v="1"/>
    <x v="18"/>
    <n v="58"/>
    <n v="62"/>
    <n v="72"/>
    <n v="68"/>
    <n v="63"/>
    <n v="41"/>
    <n v="66"/>
    <n v="61"/>
    <n v="76"/>
    <n v="76"/>
    <n v="87"/>
    <n v="2293"/>
    <n v="1986"/>
    <n v="2555"/>
    <n v="2450"/>
    <n v="162"/>
    <n v="112"/>
    <n v="71"/>
    <n v="469"/>
    <n v="2450"/>
    <n v="53"/>
    <n v="64"/>
    <n v="2883"/>
    <n v="3300"/>
    <n v="224"/>
    <n v="52"/>
    <n v="2541"/>
    <n v="1282"/>
    <n v="4030859.2821999998"/>
    <n v="3661905.0107"/>
    <n v="1988142.0892"/>
    <n v="1673762.9216"/>
    <n v="1327811.1813999999"/>
    <n v="1003121"/>
    <n v="251990"/>
    <n v="72700.181800000006"/>
    <n v="25103"/>
    <n v="7752.5455000000002"/>
    <n v="39844.636400000003"/>
    <n v="1784"/>
    <n v="1226.9495999999999"/>
    <n v="557.05039999999997"/>
    <n v="2624"/>
    <n v="465"/>
    <n v="2554"/>
    <n v="454"/>
    <n v="12"/>
    <n v="62"/>
    <n v="19"/>
    <n v="43"/>
    <n v="192.74600000000001"/>
    <n v="7603"/>
    <n v="512.97860000000003"/>
    <n v="20"/>
    <n v="2693.3335999999999"/>
    <n v="2423.9994000000002"/>
  </r>
  <r>
    <x v="126"/>
    <s v="20230507"/>
    <x v="0"/>
    <x v="4"/>
    <s v="S18"/>
    <x v="0"/>
    <x v="1"/>
    <x v="0"/>
    <x v="0"/>
    <x v="0"/>
    <x v="7"/>
    <x v="8"/>
    <x v="4"/>
    <n v="11"/>
    <n v="15"/>
    <n v="19"/>
    <n v="18"/>
    <n v="11"/>
    <n v="9"/>
    <n v="25"/>
    <n v="10"/>
    <n v="23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6"/>
    <s v="20230507"/>
    <x v="0"/>
    <x v="4"/>
    <s v="S18"/>
    <x v="0"/>
    <x v="1"/>
    <x v="1"/>
    <x v="0"/>
    <x v="1"/>
    <x v="6"/>
    <x v="7"/>
    <x v="6"/>
    <n v="78"/>
    <n v="73"/>
    <n v="91"/>
    <n v="85"/>
    <n v="78"/>
    <n v="56"/>
    <n v="89"/>
    <n v="74"/>
    <n v="96"/>
    <n v="102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1425"/>
    <n v="1296.8181999999999"/>
    <n v="1285.2727"/>
    <n v="11.545500000000001"/>
    <n v="3.4544999999999999"/>
    <n v="0"/>
    <n v="0"/>
    <n v="3.4544999999999999"/>
    <n v="0"/>
    <n v="0.45450000000000002"/>
    <n v="3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7"/>
    <s v="20230508"/>
    <x v="1"/>
    <x v="4"/>
    <s v="S19"/>
    <x v="0"/>
    <x v="1"/>
    <x v="0"/>
    <x v="0"/>
    <x v="1"/>
    <x v="6"/>
    <x v="0"/>
    <x v="19"/>
    <n v="14"/>
    <n v="16"/>
    <n v="20"/>
    <n v="22"/>
    <n v="19"/>
    <n v="10"/>
    <n v="24"/>
    <n v="16"/>
    <n v="25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7"/>
    <s v="20230508"/>
    <x v="1"/>
    <x v="4"/>
    <s v="S19"/>
    <x v="0"/>
    <x v="1"/>
    <x v="1"/>
    <x v="0"/>
    <x v="7"/>
    <x v="3"/>
    <x v="2"/>
    <x v="7"/>
    <n v="85"/>
    <n v="84"/>
    <n v="102"/>
    <n v="100"/>
    <n v="93"/>
    <n v="56"/>
    <n v="95"/>
    <n v="88"/>
    <n v="109"/>
    <n v="112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8"/>
    <s v="20230509"/>
    <x v="2"/>
    <x v="4"/>
    <s v="S19"/>
    <x v="0"/>
    <x v="1"/>
    <x v="0"/>
    <x v="0"/>
    <x v="7"/>
    <x v="1"/>
    <x v="0"/>
    <x v="17"/>
    <n v="11"/>
    <n v="10"/>
    <n v="12"/>
    <n v="12"/>
    <n v="9"/>
    <n v="7"/>
    <n v="18"/>
    <n v="8"/>
    <n v="18"/>
    <n v="20"/>
    <n v="127"/>
    <n v="1293"/>
    <n v="1224"/>
    <n v="1533"/>
    <n v="1532"/>
    <n v="112"/>
    <n v="72"/>
    <n v="57"/>
    <n v="181"/>
    <n v="1532"/>
    <n v="0"/>
    <n v="0"/>
    <n v="0"/>
    <n v="0"/>
    <n v="0"/>
    <n v="0"/>
    <n v="1532"/>
    <n v="1088"/>
    <n v="759089"/>
    <n v="663293"/>
    <n v="1785"/>
    <n v="661508"/>
    <n v="637340"/>
    <n v="431355"/>
    <n v="171422"/>
    <n v="34563"/>
    <n v="14822"/>
    <n v="3165"/>
    <n v="16576"/>
    <n v="269"/>
    <n v="214.66679999999999"/>
    <n v="54.333199999999998"/>
    <n v="0"/>
    <n v="0"/>
    <n v="1532"/>
    <n v="1532"/>
    <n v="0"/>
    <n v="0"/>
    <n v="0"/>
    <n v="0"/>
    <n v="16.412199999999999"/>
    <n v="500844"/>
    <n v="0"/>
    <n v="9"/>
    <n v="1317.7775999999999"/>
    <n v="1186.0001999999999"/>
  </r>
  <r>
    <x v="128"/>
    <s v="20230509"/>
    <x v="2"/>
    <x v="4"/>
    <s v="S19"/>
    <x v="0"/>
    <x v="1"/>
    <x v="1"/>
    <x v="0"/>
    <x v="7"/>
    <x v="7"/>
    <x v="3"/>
    <x v="1"/>
    <n v="50"/>
    <n v="52"/>
    <n v="63"/>
    <n v="59"/>
    <n v="55"/>
    <n v="31"/>
    <n v="64"/>
    <n v="51"/>
    <n v="71"/>
    <n v="74"/>
    <n v="217"/>
    <n v="5421"/>
    <n v="4730"/>
    <n v="6177"/>
    <n v="5924"/>
    <n v="537"/>
    <n v="224"/>
    <n v="136"/>
    <n v="1228"/>
    <n v="5924"/>
    <n v="57"/>
    <n v="61"/>
    <n v="5885"/>
    <n v="7465"/>
    <n v="350"/>
    <n v="104"/>
    <n v="6175"/>
    <n v="3127"/>
    <n v="5208140.6267999997"/>
    <n v="4678441.9896999998"/>
    <n v="1020816.2363"/>
    <n v="3657625.7507000002"/>
    <n v="3186530.8187000002"/>
    <n v="2427376"/>
    <n v="621144"/>
    <n v="138010.81820000001"/>
    <n v="61207"/>
    <n v="14977"/>
    <n v="61826.818099999997"/>
    <n v="2028"/>
    <n v="1601.867"/>
    <n v="426.13299999999998"/>
    <n v="6568"/>
    <n v="1144"/>
    <n v="6176"/>
    <n v="1086"/>
    <n v="137"/>
    <n v="218"/>
    <n v="76"/>
    <n v="142"/>
    <n v="227.89609999999999"/>
    <n v="485927"/>
    <n v="7364.7008999999998"/>
    <n v="33"/>
    <n v="5282.2224999999999"/>
    <n v="4754.0003999999999"/>
  </r>
  <r>
    <x v="129"/>
    <s v="20230510"/>
    <x v="6"/>
    <x v="4"/>
    <s v="S19"/>
    <x v="0"/>
    <x v="1"/>
    <x v="0"/>
    <x v="0"/>
    <x v="10"/>
    <x v="1"/>
    <x v="0"/>
    <x v="24"/>
    <n v="3"/>
    <n v="5"/>
    <n v="9"/>
    <n v="6"/>
    <n v="7"/>
    <n v="4"/>
    <n v="8"/>
    <n v="5"/>
    <n v="7"/>
    <n v="10"/>
    <n v="142"/>
    <n v="1330"/>
    <n v="1262"/>
    <n v="1595"/>
    <n v="1594"/>
    <n v="122"/>
    <n v="81"/>
    <n v="63"/>
    <n v="190"/>
    <n v="1594"/>
    <n v="0"/>
    <n v="0"/>
    <n v="0"/>
    <n v="0"/>
    <n v="0"/>
    <n v="0"/>
    <n v="1594"/>
    <n v="1127"/>
    <n v="816833"/>
    <n v="716675"/>
    <n v="36064"/>
    <n v="680611"/>
    <n v="655242"/>
    <n v="448890"/>
    <n v="169511"/>
    <n v="36841"/>
    <n v="16003"/>
    <n v="3047"/>
    <n v="17791"/>
    <n v="269"/>
    <n v="230.29990000000001"/>
    <n v="38.700099999999999"/>
    <n v="0"/>
    <n v="0"/>
    <n v="1595"/>
    <n v="1595"/>
    <n v="0"/>
    <n v="0"/>
    <n v="0"/>
    <n v="0"/>
    <n v="20.193000000000001"/>
    <n v="342010"/>
    <n v="0"/>
    <n v="7"/>
    <n v="1347.7778000000001"/>
    <n v="1212.9999"/>
  </r>
  <r>
    <x v="129"/>
    <s v="20230510"/>
    <x v="6"/>
    <x v="4"/>
    <s v="S19"/>
    <x v="0"/>
    <x v="1"/>
    <x v="1"/>
    <x v="0"/>
    <x v="7"/>
    <x v="3"/>
    <x v="8"/>
    <x v="23"/>
    <n v="21"/>
    <n v="25"/>
    <n v="32"/>
    <n v="27"/>
    <n v="26"/>
    <n v="13"/>
    <n v="32"/>
    <n v="23"/>
    <n v="35"/>
    <n v="38"/>
    <n v="223"/>
    <n v="4867"/>
    <n v="4266"/>
    <n v="5558"/>
    <n v="5352"/>
    <n v="466"/>
    <n v="198"/>
    <n v="116"/>
    <n v="1067"/>
    <n v="5352"/>
    <n v="81"/>
    <n v="93"/>
    <n v="5529"/>
    <n v="6873"/>
    <n v="394"/>
    <n v="111"/>
    <n v="5556"/>
    <n v="2822"/>
    <n v="5050613.8901000004"/>
    <n v="4487658.5248999996"/>
    <n v="1111383.9961999999"/>
    <n v="3376274.5282000001"/>
    <n v="2887184.7231000001"/>
    <n v="2198890"/>
    <n v="567608"/>
    <n v="120686.7274"/>
    <n v="54320"/>
    <n v="13948.090899999999"/>
    <n v="52418.636400000003"/>
    <n v="2010"/>
    <n v="1575.8494000000001"/>
    <n v="434.1506"/>
    <n v="5789"/>
    <n v="906"/>
    <n v="5558"/>
    <n v="871"/>
    <n v="138"/>
    <n v="79"/>
    <n v="46"/>
    <n v="33"/>
    <n v="246.58330000000001"/>
    <n v="117636"/>
    <n v="4576.75"/>
    <n v="40"/>
    <n v="4671.1108000000004"/>
    <n v="4204"/>
  </r>
  <r>
    <x v="130"/>
    <s v="20230511"/>
    <x v="3"/>
    <x v="4"/>
    <s v="S19"/>
    <x v="0"/>
    <x v="1"/>
    <x v="0"/>
    <x v="0"/>
    <x v="11"/>
    <x v="6"/>
    <x v="4"/>
    <x v="17"/>
    <n v="22"/>
    <n v="20"/>
    <n v="29"/>
    <n v="23"/>
    <n v="20"/>
    <n v="12"/>
    <n v="30"/>
    <n v="19"/>
    <n v="33"/>
    <n v="36"/>
    <n v="103"/>
    <n v="1253"/>
    <n v="1202"/>
    <n v="1450"/>
    <n v="1447"/>
    <n v="91"/>
    <n v="54"/>
    <n v="41"/>
    <n v="142"/>
    <n v="1447"/>
    <n v="0"/>
    <n v="0"/>
    <n v="0"/>
    <n v="0"/>
    <n v="0"/>
    <n v="0"/>
    <n v="1447"/>
    <n v="992"/>
    <n v="743627.06359999999"/>
    <n v="649732.06359999999"/>
    <n v="16277.174499999999"/>
    <n v="633454.88910000003"/>
    <n v="612790.00520000001"/>
    <n v="423530"/>
    <n v="156287"/>
    <n v="32973.005299999997"/>
    <n v="14492"/>
    <n v="2555.6797000000001"/>
    <n v="15925.325500000001"/>
    <n v="269"/>
    <n v="206.4667"/>
    <n v="62.533299999999997"/>
    <n v="0"/>
    <n v="0"/>
    <n v="1450"/>
    <n v="1450"/>
    <n v="0"/>
    <n v="0"/>
    <n v="0"/>
    <n v="0"/>
    <n v="19.516999999999999"/>
    <n v="422142"/>
    <n v="0"/>
    <n v="9"/>
    <n v="1221.1113"/>
    <n v="1098.9998000000001"/>
  </r>
  <r>
    <x v="130"/>
    <s v="20230511"/>
    <x v="3"/>
    <x v="4"/>
    <s v="S19"/>
    <x v="0"/>
    <x v="1"/>
    <x v="1"/>
    <x v="0"/>
    <x v="8"/>
    <x v="3"/>
    <x v="2"/>
    <x v="21"/>
    <n v="73"/>
    <n v="75"/>
    <n v="92"/>
    <n v="87"/>
    <n v="78"/>
    <n v="55"/>
    <n v="92"/>
    <n v="75"/>
    <n v="96"/>
    <n v="107"/>
    <n v="168"/>
    <n v="4139"/>
    <n v="3692"/>
    <n v="4718"/>
    <n v="4532"/>
    <n v="414"/>
    <n v="192"/>
    <n v="113"/>
    <n v="861"/>
    <n v="4532"/>
    <n v="93"/>
    <n v="114"/>
    <n v="4941"/>
    <n v="5949"/>
    <n v="335"/>
    <n v="64"/>
    <n v="4720"/>
    <n v="2298"/>
    <n v="4976866.6002000002"/>
    <n v="4439987.0562000005"/>
    <n v="1542787.1455000001"/>
    <n v="2897199.9117999999"/>
    <n v="2446049.4482999998"/>
    <n v="1892409"/>
    <n v="440985"/>
    <n v="112655.4492"/>
    <n v="45660"/>
    <n v="12389.1386"/>
    <n v="54606.310799999999"/>
    <n v="1965"/>
    <n v="1561.8169"/>
    <n v="403.18310000000002"/>
    <n v="4778"/>
    <n v="808"/>
    <n v="4718"/>
    <n v="786"/>
    <n v="15"/>
    <n v="40"/>
    <n v="31"/>
    <n v="9"/>
    <n v="268.80399999999997"/>
    <n v="30341"/>
    <n v="581.20000000000005"/>
    <n v="32"/>
    <n v="4193.3334999999997"/>
    <n v="3774.0001000000002"/>
  </r>
  <r>
    <x v="131"/>
    <s v="20230512"/>
    <x v="4"/>
    <x v="4"/>
    <s v="S19"/>
    <x v="0"/>
    <x v="1"/>
    <x v="0"/>
    <x v="0"/>
    <x v="7"/>
    <x v="4"/>
    <x v="0"/>
    <x v="10"/>
    <n v="20"/>
    <n v="17"/>
    <n v="29"/>
    <n v="27"/>
    <n v="26"/>
    <n v="13"/>
    <n v="27"/>
    <n v="25"/>
    <n v="32"/>
    <n v="36"/>
    <n v="122"/>
    <n v="1065"/>
    <n v="1016"/>
    <n v="1266"/>
    <n v="1272"/>
    <n v="85"/>
    <n v="60"/>
    <n v="45"/>
    <n v="134"/>
    <n v="1272"/>
    <n v="0"/>
    <n v="0"/>
    <n v="0"/>
    <n v="0"/>
    <n v="0"/>
    <n v="0"/>
    <n v="1272"/>
    <n v="861"/>
    <n v="719429"/>
    <n v="635412"/>
    <n v="42987"/>
    <n v="592425"/>
    <n v="570221"/>
    <n v="398592"/>
    <n v="143022"/>
    <n v="28607"/>
    <n v="13411"/>
    <n v="2621"/>
    <n v="12575"/>
    <n v="260"/>
    <n v="202.91659999999999"/>
    <n v="57.083399999999997"/>
    <n v="0"/>
    <n v="0"/>
    <n v="1266"/>
    <n v="1266"/>
    <n v="0"/>
    <n v="0"/>
    <n v="0"/>
    <n v="0"/>
    <n v="19.767700000000001"/>
    <n v="211876"/>
    <n v="0"/>
    <n v="7"/>
    <n v="1232.2219"/>
    <n v="1108.9999"/>
  </r>
  <r>
    <x v="131"/>
    <s v="20230512"/>
    <x v="4"/>
    <x v="4"/>
    <s v="S19"/>
    <x v="0"/>
    <x v="1"/>
    <x v="1"/>
    <x v="0"/>
    <x v="3"/>
    <x v="6"/>
    <x v="3"/>
    <x v="8"/>
    <n v="95"/>
    <n v="95"/>
    <n v="107"/>
    <n v="104"/>
    <n v="102"/>
    <n v="61"/>
    <n v="101"/>
    <n v="96"/>
    <n v="114"/>
    <n v="121"/>
    <n v="161"/>
    <n v="3820"/>
    <n v="3415"/>
    <n v="4331"/>
    <n v="4138"/>
    <n v="339"/>
    <n v="162"/>
    <n v="124"/>
    <n v="744"/>
    <n v="4138"/>
    <n v="78"/>
    <n v="86"/>
    <n v="4538"/>
    <n v="5384"/>
    <n v="306"/>
    <n v="74"/>
    <n v="4320"/>
    <n v="2175"/>
    <n v="4921462.3899999997"/>
    <n v="4383979.0241999999"/>
    <n v="1664031.3759000001"/>
    <n v="2719947.6477000001"/>
    <n v="2255018.7275999999"/>
    <n v="1717897"/>
    <n v="423787"/>
    <n v="113334.7273"/>
    <n v="42518"/>
    <n v="13000.1818"/>
    <n v="57816.5455"/>
    <n v="1829.5"/>
    <n v="1490.6504"/>
    <n v="338.84960000000001"/>
    <n v="4375"/>
    <n v="656"/>
    <n v="4327"/>
    <n v="645"/>
    <n v="2"/>
    <n v="40"/>
    <n v="36"/>
    <n v="4"/>
    <n v="286.70949999999999"/>
    <n v="26048"/>
    <n v="627.25"/>
    <n v="32"/>
    <n v="4289.9997999999996"/>
    <n v="3861"/>
  </r>
  <r>
    <x v="132"/>
    <s v="20230513"/>
    <x v="5"/>
    <x v="4"/>
    <s v="S19"/>
    <x v="0"/>
    <x v="1"/>
    <x v="0"/>
    <x v="0"/>
    <x v="10"/>
    <x v="4"/>
    <x v="0"/>
    <x v="19"/>
    <n v="13"/>
    <n v="10"/>
    <n v="20"/>
    <n v="18"/>
    <n v="15"/>
    <n v="9"/>
    <n v="19"/>
    <n v="14"/>
    <n v="21"/>
    <n v="22"/>
    <n v="67"/>
    <n v="731"/>
    <n v="694"/>
    <n v="852"/>
    <n v="852"/>
    <n v="54"/>
    <n v="37"/>
    <n v="38"/>
    <n v="91"/>
    <n v="852"/>
    <n v="0"/>
    <n v="0"/>
    <n v="0"/>
    <n v="0"/>
    <n v="0"/>
    <n v="0"/>
    <n v="852"/>
    <n v="595"/>
    <n v="627940"/>
    <n v="543728"/>
    <n v="163135"/>
    <n v="380593"/>
    <n v="355745"/>
    <n v="243480"/>
    <n v="92998"/>
    <n v="19267"/>
    <n v="9477"/>
    <n v="2127"/>
    <n v="7663"/>
    <n v="232"/>
    <n v="175.3167"/>
    <n v="56.683300000000003"/>
    <n v="0"/>
    <n v="0"/>
    <n v="852"/>
    <n v="852"/>
    <n v="0"/>
    <n v="0"/>
    <n v="0"/>
    <n v="0"/>
    <n v="28.165299999999998"/>
    <n v="3003"/>
    <n v="0"/>
    <n v="3"/>
    <n v="773.33360000000005"/>
    <n v="696"/>
  </r>
  <r>
    <x v="132"/>
    <s v="20230513"/>
    <x v="5"/>
    <x v="4"/>
    <s v="S19"/>
    <x v="0"/>
    <x v="1"/>
    <x v="1"/>
    <x v="0"/>
    <x v="9"/>
    <x v="0"/>
    <x v="8"/>
    <x v="18"/>
    <n v="66"/>
    <n v="62"/>
    <n v="76"/>
    <n v="74"/>
    <n v="71"/>
    <n v="48"/>
    <n v="74"/>
    <n v="67"/>
    <n v="75"/>
    <n v="79"/>
    <n v="122"/>
    <n v="2184"/>
    <n v="1889"/>
    <n v="2476"/>
    <n v="2367"/>
    <n v="167"/>
    <n v="102"/>
    <n v="88"/>
    <n v="462"/>
    <n v="2367"/>
    <n v="59"/>
    <n v="72"/>
    <n v="2747"/>
    <n v="3190"/>
    <n v="265"/>
    <n v="48"/>
    <n v="2475"/>
    <n v="1199"/>
    <n v="3525327.9252999998"/>
    <n v="3168361.1979999999"/>
    <n v="1622391.2161000001"/>
    <n v="1545969.9819"/>
    <n v="1258545.0907000001"/>
    <n v="963926"/>
    <n v="226905"/>
    <n v="67714.090899999996"/>
    <n v="23684"/>
    <n v="7132.0909000000001"/>
    <n v="36898"/>
    <n v="1527.5"/>
    <n v="1043.4336000000001"/>
    <n v="484.06639999999999"/>
    <n v="2527"/>
    <n v="476"/>
    <n v="2476"/>
    <n v="465"/>
    <n v="3"/>
    <n v="41"/>
    <n v="25"/>
    <n v="16"/>
    <n v="204.55779999999999"/>
    <n v="44054"/>
    <n v="1646.6667"/>
    <n v="17"/>
    <n v="2582.2220000000002"/>
    <n v="2323.9996000000001"/>
  </r>
  <r>
    <x v="133"/>
    <s v="20230514"/>
    <x v="0"/>
    <x v="4"/>
    <s v="S19"/>
    <x v="0"/>
    <x v="1"/>
    <x v="0"/>
    <x v="0"/>
    <x v="1"/>
    <x v="4"/>
    <x v="1"/>
    <x v="19"/>
    <n v="21"/>
    <n v="17"/>
    <n v="29"/>
    <n v="28"/>
    <n v="20"/>
    <n v="8"/>
    <n v="30"/>
    <n v="20"/>
    <n v="35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3"/>
    <s v="20230514"/>
    <x v="0"/>
    <x v="4"/>
    <s v="S19"/>
    <x v="0"/>
    <x v="1"/>
    <x v="1"/>
    <x v="0"/>
    <x v="12"/>
    <x v="6"/>
    <x v="7"/>
    <x v="25"/>
    <n v="96"/>
    <n v="95"/>
    <n v="119"/>
    <n v="115"/>
    <n v="106"/>
    <n v="60"/>
    <n v="123"/>
    <n v="102"/>
    <n v="135"/>
    <n v="139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4"/>
    <s v="20230515"/>
    <x v="1"/>
    <x v="4"/>
    <s v="S20"/>
    <x v="0"/>
    <x v="1"/>
    <x v="0"/>
    <x v="0"/>
    <x v="11"/>
    <x v="6"/>
    <x v="2"/>
    <x v="24"/>
    <n v="19"/>
    <n v="21"/>
    <n v="27"/>
    <n v="24"/>
    <n v="22"/>
    <n v="13"/>
    <n v="29"/>
    <n v="21"/>
    <n v="33"/>
    <n v="34"/>
    <n v="66"/>
    <n v="953"/>
    <n v="901"/>
    <n v="1099"/>
    <n v="1099"/>
    <n v="80"/>
    <n v="51"/>
    <n v="32"/>
    <n v="132"/>
    <n v="1099"/>
    <n v="0"/>
    <n v="0"/>
    <n v="0"/>
    <n v="0"/>
    <n v="0"/>
    <n v="0"/>
    <n v="1099"/>
    <n v="788"/>
    <n v="583550"/>
    <n v="500083"/>
    <n v="1492"/>
    <n v="498591"/>
    <n v="481058"/>
    <n v="316210"/>
    <n v="137771"/>
    <n v="27077"/>
    <n v="10674"/>
    <n v="2040"/>
    <n v="14363"/>
    <n v="260"/>
    <n v="225.26669999999999"/>
    <n v="34.7333"/>
    <n v="0"/>
    <n v="0"/>
    <n v="1099"/>
    <n v="1099"/>
    <n v="0"/>
    <n v="0"/>
    <n v="0"/>
    <n v="0"/>
    <n v="19.269600000000001"/>
    <n v="441333"/>
    <n v="0"/>
    <n v="2"/>
    <n v="101.111"/>
    <n v="91"/>
  </r>
  <r>
    <x v="134"/>
    <s v="20230515"/>
    <x v="1"/>
    <x v="4"/>
    <s v="S20"/>
    <x v="0"/>
    <x v="1"/>
    <x v="1"/>
    <x v="0"/>
    <x v="4"/>
    <x v="4"/>
    <x v="7"/>
    <x v="27"/>
    <n v="93"/>
    <n v="104"/>
    <n v="123"/>
    <n v="118"/>
    <n v="109"/>
    <n v="58"/>
    <n v="105"/>
    <n v="105"/>
    <n v="130"/>
    <n v="134"/>
    <n v="183"/>
    <n v="4261"/>
    <n v="3797"/>
    <n v="4846"/>
    <n v="4590"/>
    <n v="394"/>
    <n v="176"/>
    <n v="107"/>
    <n v="858"/>
    <n v="4590"/>
    <n v="87"/>
    <n v="92"/>
    <n v="4712"/>
    <n v="5709"/>
    <n v="357"/>
    <n v="75"/>
    <n v="4839"/>
    <n v="2474"/>
    <n v="5287318.9978"/>
    <n v="4656868.9959000004"/>
    <n v="1732627.085"/>
    <n v="2924241.9092000001"/>
    <n v="2457412.0003"/>
    <n v="1883214"/>
    <n v="468583"/>
    <n v="105615"/>
    <n v="47675"/>
    <n v="12626.999900000001"/>
    <n v="45313"/>
    <n v="2028"/>
    <n v="1633.8004000000001"/>
    <n v="394.19959999999998"/>
    <n v="4889"/>
    <n v="724"/>
    <n v="4843"/>
    <n v="709"/>
    <n v="6"/>
    <n v="34"/>
    <n v="31"/>
    <n v="3"/>
    <n v="260.6934"/>
    <n v="17824"/>
    <n v="517.5"/>
    <n v="28"/>
    <n v="4990.0001000000002"/>
    <n v="4490.9998999999998"/>
  </r>
  <r>
    <x v="135"/>
    <s v="20230516"/>
    <x v="2"/>
    <x v="4"/>
    <s v="S20"/>
    <x v="0"/>
    <x v="1"/>
    <x v="0"/>
    <x v="0"/>
    <x v="9"/>
    <x v="1"/>
    <x v="8"/>
    <x v="11"/>
    <n v="7"/>
    <n v="4"/>
    <n v="12"/>
    <n v="9"/>
    <n v="6"/>
    <n v="2"/>
    <n v="14"/>
    <n v="6"/>
    <n v="14"/>
    <n v="15"/>
    <n v="66"/>
    <n v="896"/>
    <n v="850"/>
    <n v="1043"/>
    <n v="1043"/>
    <n v="81"/>
    <n v="62"/>
    <n v="40"/>
    <n v="127"/>
    <n v="1043"/>
    <n v="0"/>
    <n v="0"/>
    <n v="0"/>
    <n v="0"/>
    <n v="0"/>
    <n v="0"/>
    <n v="1043"/>
    <n v="759"/>
    <n v="580610"/>
    <n v="491268"/>
    <n v="3480"/>
    <n v="487788"/>
    <n v="470007"/>
    <n v="309643"/>
    <n v="139574"/>
    <n v="20790"/>
    <n v="10067"/>
    <n v="1792"/>
    <n v="8931"/>
    <n v="260"/>
    <n v="216.69990000000001"/>
    <n v="43.3001"/>
    <n v="0"/>
    <n v="0"/>
    <n v="1043"/>
    <n v="1043"/>
    <n v="0"/>
    <n v="0"/>
    <n v="0"/>
    <n v="0"/>
    <n v="20.317499999999999"/>
    <n v="350445"/>
    <n v="0"/>
    <n v="6"/>
    <n v="132.2227"/>
    <n v="118.9999"/>
  </r>
  <r>
    <x v="135"/>
    <s v="20230516"/>
    <x v="2"/>
    <x v="4"/>
    <s v="S20"/>
    <x v="0"/>
    <x v="1"/>
    <x v="1"/>
    <x v="0"/>
    <x v="5"/>
    <x v="1"/>
    <x v="3"/>
    <x v="19"/>
    <n v="35"/>
    <n v="31"/>
    <n v="46"/>
    <n v="40"/>
    <n v="37"/>
    <n v="27"/>
    <n v="46"/>
    <n v="36"/>
    <n v="49"/>
    <n v="51"/>
    <n v="148"/>
    <n v="3296"/>
    <n v="2953"/>
    <n v="3755"/>
    <n v="3575"/>
    <n v="309"/>
    <n v="137"/>
    <n v="110"/>
    <n v="652"/>
    <n v="3575"/>
    <n v="87"/>
    <n v="96"/>
    <n v="3848"/>
    <n v="4622"/>
    <n v="311"/>
    <n v="44"/>
    <n v="3753"/>
    <n v="1786"/>
    <n v="4490474.1590999998"/>
    <n v="4050246.4315999998"/>
    <n v="1866564.7586999999"/>
    <n v="2183681.6730999998"/>
    <n v="1838645.4538"/>
    <n v="1420281"/>
    <n v="335196"/>
    <n v="83168.454500000007"/>
    <n v="34955"/>
    <n v="10347.545599999999"/>
    <n v="37865.909099999997"/>
    <n v="1992"/>
    <n v="1355.9835"/>
    <n v="636.01649999999995"/>
    <n v="3794"/>
    <n v="617"/>
    <n v="3754"/>
    <n v="598"/>
    <n v="10"/>
    <n v="25"/>
    <n v="21"/>
    <n v="4"/>
    <n v="258.654"/>
    <n v="17794"/>
    <n v="538"/>
    <n v="28"/>
    <n v="4299.9997999999996"/>
    <n v="3870.0001999999999"/>
  </r>
  <r>
    <x v="136"/>
    <s v="20230517"/>
    <x v="6"/>
    <x v="4"/>
    <s v="S20"/>
    <x v="0"/>
    <x v="1"/>
    <x v="0"/>
    <x v="0"/>
    <x v="7"/>
    <x v="1"/>
    <x v="1"/>
    <x v="24"/>
    <n v="15"/>
    <n v="16"/>
    <n v="21"/>
    <n v="21"/>
    <n v="18"/>
    <n v="9"/>
    <n v="26"/>
    <n v="17"/>
    <n v="27"/>
    <n v="29"/>
    <n v="77"/>
    <n v="928"/>
    <n v="865"/>
    <n v="1078"/>
    <n v="1079"/>
    <n v="74"/>
    <n v="61"/>
    <n v="34"/>
    <n v="137"/>
    <n v="1079"/>
    <n v="0"/>
    <n v="0"/>
    <n v="0"/>
    <n v="0"/>
    <n v="0"/>
    <n v="0"/>
    <n v="1079"/>
    <n v="796"/>
    <n v="613779"/>
    <n v="528373"/>
    <n v="22426"/>
    <n v="505947"/>
    <n v="481874"/>
    <n v="312767"/>
    <n v="146221"/>
    <n v="22886"/>
    <n v="10531"/>
    <n v="2004"/>
    <n v="10351"/>
    <n v="260"/>
    <n v="224.7167"/>
    <n v="35.283299999999997"/>
    <n v="0"/>
    <n v="0"/>
    <n v="1078"/>
    <n v="1078"/>
    <n v="0"/>
    <n v="0"/>
    <n v="0"/>
    <n v="0"/>
    <n v="20.192599999999999"/>
    <n v="220606"/>
    <n v="0"/>
    <n v="3"/>
    <n v="134.4444"/>
    <n v="121"/>
  </r>
  <r>
    <x v="136"/>
    <s v="20230517"/>
    <x v="6"/>
    <x v="4"/>
    <s v="S20"/>
    <x v="0"/>
    <x v="1"/>
    <x v="1"/>
    <x v="0"/>
    <x v="7"/>
    <x v="6"/>
    <x v="3"/>
    <x v="1"/>
    <n v="60"/>
    <n v="62"/>
    <n v="75"/>
    <n v="72"/>
    <n v="69"/>
    <n v="39"/>
    <n v="72"/>
    <n v="68"/>
    <n v="82"/>
    <n v="82"/>
    <n v="169"/>
    <n v="3295"/>
    <n v="2887"/>
    <n v="3686"/>
    <n v="3501"/>
    <n v="213"/>
    <n v="107"/>
    <n v="105"/>
    <n v="621"/>
    <n v="3501"/>
    <n v="67"/>
    <n v="79"/>
    <n v="3937"/>
    <n v="4586"/>
    <n v="319"/>
    <n v="59"/>
    <n v="3677"/>
    <n v="1849"/>
    <n v="4855380.3629999999"/>
    <n v="4344142.0913000004"/>
    <n v="2062594.6365"/>
    <n v="2281547.4547999999"/>
    <n v="1887400.6364"/>
    <n v="1450887"/>
    <n v="354749"/>
    <n v="81764.636400000003"/>
    <n v="34381"/>
    <n v="10678.2727"/>
    <n v="36705.363599999997"/>
    <n v="1794"/>
    <n v="1447.4165"/>
    <n v="346.58350000000002"/>
    <n v="3710"/>
    <n v="611"/>
    <n v="3679"/>
    <n v="598"/>
    <n v="6"/>
    <n v="19"/>
    <n v="19"/>
    <n v="0"/>
    <n v="225.40309999999999"/>
    <n v="9337"/>
    <n v="68"/>
    <n v="26"/>
    <n v="4378.8895000000002"/>
    <n v="3940.9996000000001"/>
  </r>
  <r>
    <x v="137"/>
    <s v="20230518"/>
    <x v="3"/>
    <x v="4"/>
    <s v="S20"/>
    <x v="0"/>
    <x v="1"/>
    <x v="0"/>
    <x v="0"/>
    <x v="11"/>
    <x v="1"/>
    <x v="1"/>
    <x v="11"/>
    <n v="15"/>
    <n v="16"/>
    <n v="22"/>
    <n v="22"/>
    <n v="17"/>
    <n v="8"/>
    <n v="22"/>
    <n v="16"/>
    <n v="26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7"/>
    <s v="20230518"/>
    <x v="3"/>
    <x v="4"/>
    <s v="S20"/>
    <x v="0"/>
    <x v="1"/>
    <x v="1"/>
    <x v="0"/>
    <x v="1"/>
    <x v="0"/>
    <x v="8"/>
    <x v="7"/>
    <n v="80"/>
    <n v="78"/>
    <n v="94"/>
    <n v="90"/>
    <n v="85"/>
    <n v="58"/>
    <n v="90"/>
    <n v="83"/>
    <n v="98"/>
    <n v="99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1488"/>
    <n v="1217.5454"/>
    <n v="1195.3634999999999"/>
    <n v="22.181899999999999"/>
    <n v="0.45450000000000002"/>
    <n v="0"/>
    <n v="0"/>
    <n v="0.45450000000000002"/>
    <n v="0"/>
    <n v="0.2727"/>
    <n v="0.18179999999999999"/>
    <n v="70"/>
    <n v="70"/>
    <n v="0"/>
    <n v="0"/>
    <n v="0"/>
    <n v="0"/>
    <n v="0"/>
    <n v="0"/>
    <n v="0"/>
    <n v="0"/>
    <n v="0"/>
    <n v="0"/>
    <n v="0"/>
    <n v="0"/>
    <n v="0"/>
    <n v="0"/>
    <n v="0"/>
  </r>
  <r>
    <x v="138"/>
    <s v="20230519"/>
    <x v="4"/>
    <x v="4"/>
    <s v="S20"/>
    <x v="0"/>
    <x v="1"/>
    <x v="0"/>
    <x v="0"/>
    <x v="10"/>
    <x v="0"/>
    <x v="3"/>
    <x v="19"/>
    <n v="11"/>
    <n v="10"/>
    <n v="17"/>
    <n v="16"/>
    <n v="14"/>
    <n v="8"/>
    <n v="17"/>
    <n v="14"/>
    <n v="20"/>
    <n v="20"/>
    <n v="23"/>
    <n v="371"/>
    <n v="348"/>
    <n v="427"/>
    <n v="431"/>
    <n v="37"/>
    <n v="30"/>
    <n v="22"/>
    <n v="60"/>
    <n v="431"/>
    <n v="0"/>
    <n v="0"/>
    <n v="0"/>
    <n v="0"/>
    <n v="0"/>
    <n v="0"/>
    <n v="431"/>
    <n v="363"/>
    <n v="208375"/>
    <n v="178914"/>
    <n v="344"/>
    <n v="178570"/>
    <n v="174981"/>
    <n v="94694"/>
    <n v="70875"/>
    <n v="9412"/>
    <n v="3874"/>
    <n v="900"/>
    <n v="4638"/>
    <n v="135"/>
    <n v="104.1833"/>
    <n v="30.816700000000001"/>
    <n v="0"/>
    <n v="0"/>
    <n v="431"/>
    <n v="431"/>
    <n v="0"/>
    <n v="0"/>
    <n v="0"/>
    <n v="0"/>
    <n v="16.074400000000001"/>
    <n v="193744"/>
    <n v="0"/>
    <n v="2"/>
    <n v="42.222200000000001"/>
    <n v="38"/>
  </r>
  <r>
    <x v="138"/>
    <s v="20230519"/>
    <x v="4"/>
    <x v="4"/>
    <s v="S20"/>
    <x v="0"/>
    <x v="1"/>
    <x v="1"/>
    <x v="0"/>
    <x v="7"/>
    <x v="4"/>
    <x v="1"/>
    <x v="10"/>
    <n v="57"/>
    <n v="56"/>
    <n v="70"/>
    <n v="64"/>
    <n v="58"/>
    <n v="39"/>
    <n v="68"/>
    <n v="58"/>
    <n v="72"/>
    <n v="76"/>
    <n v="165"/>
    <n v="3661"/>
    <n v="3140"/>
    <n v="4209"/>
    <n v="3982"/>
    <n v="376"/>
    <n v="178"/>
    <n v="86"/>
    <n v="897"/>
    <n v="3982"/>
    <n v="64"/>
    <n v="77"/>
    <n v="3261"/>
    <n v="4413"/>
    <n v="199"/>
    <n v="93"/>
    <n v="4202"/>
    <n v="2257"/>
    <n v="2841134.4350999999"/>
    <n v="2575476.4312"/>
    <n v="182954.58549999999"/>
    <n v="2392521.8443"/>
    <n v="2117649.0027000001"/>
    <n v="1588955"/>
    <n v="436405"/>
    <n v="92288.999899999995"/>
    <n v="41115"/>
    <n v="8689.9997999999996"/>
    <n v="42484"/>
    <n v="1207.5"/>
    <n v="891.83339999999998"/>
    <n v="315.66660000000002"/>
    <n v="4616"/>
    <n v="605"/>
    <n v="4209"/>
    <n v="549"/>
    <n v="163"/>
    <n v="215"/>
    <n v="73"/>
    <n v="142"/>
    <n v="200.93010000000001"/>
    <n v="562336"/>
    <n v="6733.3939"/>
    <n v="18"/>
    <n v="4485.5555000000004"/>
    <n v="4037.0001999999999"/>
  </r>
  <r>
    <x v="139"/>
    <s v="20230520"/>
    <x v="5"/>
    <x v="4"/>
    <s v="S20"/>
    <x v="0"/>
    <x v="1"/>
    <x v="0"/>
    <x v="0"/>
    <x v="0"/>
    <x v="0"/>
    <x v="0"/>
    <x v="0"/>
    <n v="5"/>
    <n v="5"/>
    <n v="5"/>
    <n v="5"/>
    <n v="5"/>
    <n v="4"/>
    <n v="5"/>
    <n v="5"/>
    <n v="5"/>
    <n v="5"/>
    <n v="60"/>
    <n v="445"/>
    <n v="410"/>
    <n v="541"/>
    <n v="541"/>
    <n v="36"/>
    <n v="25"/>
    <n v="16"/>
    <n v="71"/>
    <n v="541"/>
    <n v="0"/>
    <n v="0"/>
    <n v="0"/>
    <n v="0"/>
    <n v="0"/>
    <n v="0"/>
    <n v="541"/>
    <n v="349"/>
    <n v="340022"/>
    <n v="300801"/>
    <n v="55006"/>
    <n v="245795"/>
    <n v="234137"/>
    <n v="167050"/>
    <n v="57617"/>
    <n v="9470"/>
    <n v="5987"/>
    <n v="1156"/>
    <n v="2327"/>
    <n v="125"/>
    <n v="102.65"/>
    <n v="22.35"/>
    <n v="0"/>
    <n v="0"/>
    <n v="541"/>
    <n v="541"/>
    <n v="0"/>
    <n v="0"/>
    <n v="0"/>
    <n v="0"/>
    <n v="26.201499999999999"/>
    <n v="58745"/>
    <n v="0"/>
    <n v="0"/>
    <n v="123.33329999999999"/>
    <n v="111"/>
  </r>
  <r>
    <x v="139"/>
    <s v="20230520"/>
    <x v="5"/>
    <x v="4"/>
    <s v="S20"/>
    <x v="0"/>
    <x v="1"/>
    <x v="1"/>
    <x v="0"/>
    <x v="1"/>
    <x v="0"/>
    <x v="8"/>
    <x v="23"/>
    <n v="35"/>
    <n v="39"/>
    <n v="43"/>
    <n v="42"/>
    <n v="40"/>
    <n v="25"/>
    <n v="37"/>
    <n v="40"/>
    <n v="46"/>
    <n v="47"/>
    <n v="112"/>
    <n v="1958"/>
    <n v="1603"/>
    <n v="2218"/>
    <n v="2105"/>
    <n v="148"/>
    <n v="89"/>
    <n v="63"/>
    <n v="503"/>
    <n v="2105"/>
    <n v="39"/>
    <n v="49"/>
    <n v="2099"/>
    <n v="2600"/>
    <n v="245"/>
    <n v="55"/>
    <n v="2218"/>
    <n v="1090"/>
    <n v="2367989.8204000001"/>
    <n v="2149381.0022"/>
    <n v="811528"/>
    <n v="1337853.0011"/>
    <n v="1130453.0012999999"/>
    <n v="885046"/>
    <n v="198208"/>
    <n v="47199"/>
    <n v="21450"/>
    <n v="6155"/>
    <n v="19594"/>
    <n v="971.5"/>
    <n v="666.56650000000002"/>
    <n v="304.93349999999998"/>
    <n v="2247"/>
    <n v="362"/>
    <n v="2218"/>
    <n v="351"/>
    <n v="5"/>
    <n v="18"/>
    <n v="10"/>
    <n v="8"/>
    <n v="149.3389"/>
    <n v="13403"/>
    <n v="1490.5"/>
    <n v="22"/>
    <n v="2536.6673000000001"/>
    <n v="2282.9998999999998"/>
  </r>
  <r>
    <x v="140"/>
    <s v="20230521"/>
    <x v="0"/>
    <x v="4"/>
    <s v="S20"/>
    <x v="0"/>
    <x v="1"/>
    <x v="0"/>
    <x v="0"/>
    <x v="9"/>
    <x v="0"/>
    <x v="0"/>
    <x v="13"/>
    <n v="7"/>
    <n v="5"/>
    <n v="8"/>
    <n v="8"/>
    <n v="8"/>
    <n v="5"/>
    <n v="9"/>
    <n v="8"/>
    <n v="1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0"/>
    <s v="20230521"/>
    <x v="0"/>
    <x v="4"/>
    <s v="S20"/>
    <x v="0"/>
    <x v="1"/>
    <x v="1"/>
    <x v="0"/>
    <x v="11"/>
    <x v="0"/>
    <x v="1"/>
    <x v="1"/>
    <n v="55"/>
    <n v="52"/>
    <n v="61"/>
    <n v="59"/>
    <n v="57"/>
    <n v="42"/>
    <n v="66"/>
    <n v="53"/>
    <n v="67"/>
    <n v="73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1237.4546"/>
    <n v="1095.1819"/>
    <n v="1074.4546"/>
    <n v="20.7273"/>
    <n v="6.9090999999999996"/>
    <n v="0"/>
    <n v="0"/>
    <n v="6.9090999999999996"/>
    <n v="0"/>
    <n v="0.2727"/>
    <n v="6.63640000000000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1"/>
    <s v="20230522"/>
    <x v="1"/>
    <x v="4"/>
    <s v="S21"/>
    <x v="0"/>
    <x v="1"/>
    <x v="0"/>
    <x v="0"/>
    <x v="1"/>
    <x v="1"/>
    <x v="8"/>
    <x v="13"/>
    <n v="9"/>
    <n v="8"/>
    <n v="14"/>
    <n v="10"/>
    <n v="8"/>
    <n v="6"/>
    <n v="14"/>
    <n v="8"/>
    <n v="15"/>
    <n v="16"/>
    <n v="93"/>
    <n v="837"/>
    <n v="801"/>
    <n v="1011"/>
    <n v="1011"/>
    <n v="81"/>
    <n v="60"/>
    <n v="40"/>
    <n v="117"/>
    <n v="1011"/>
    <n v="0"/>
    <n v="0"/>
    <n v="0"/>
    <n v="0"/>
    <n v="0"/>
    <n v="0"/>
    <n v="1011"/>
    <n v="736"/>
    <n v="509822"/>
    <n v="436735"/>
    <n v="9259"/>
    <n v="427476"/>
    <n v="416004"/>
    <n v="281972"/>
    <n v="110497"/>
    <n v="23535"/>
    <n v="10224"/>
    <n v="1981"/>
    <n v="11330"/>
    <n v="260"/>
    <n v="186.41669999999999"/>
    <n v="73.666700000000006"/>
    <n v="0"/>
    <n v="0"/>
    <n v="1011"/>
    <n v="1011"/>
    <n v="0"/>
    <n v="0"/>
    <n v="0"/>
    <n v="0"/>
    <n v="18.291599999999999"/>
    <n v="276018"/>
    <n v="0"/>
    <n v="1"/>
    <n v="77.777900000000002"/>
    <n v="70.000299999999996"/>
  </r>
  <r>
    <x v="141"/>
    <s v="20230522"/>
    <x v="1"/>
    <x v="4"/>
    <s v="S21"/>
    <x v="0"/>
    <x v="1"/>
    <x v="1"/>
    <x v="0"/>
    <x v="1"/>
    <x v="0"/>
    <x v="3"/>
    <x v="1"/>
    <n v="56"/>
    <n v="59"/>
    <n v="69"/>
    <n v="66"/>
    <n v="63"/>
    <n v="39"/>
    <n v="66"/>
    <n v="61"/>
    <n v="72"/>
    <n v="74"/>
    <n v="191"/>
    <n v="4209"/>
    <n v="3745"/>
    <n v="4814"/>
    <n v="4566"/>
    <n v="399"/>
    <n v="171"/>
    <n v="97"/>
    <n v="863"/>
    <n v="4566"/>
    <n v="64"/>
    <n v="75"/>
    <n v="4717"/>
    <n v="5594"/>
    <n v="357"/>
    <n v="82"/>
    <n v="4799"/>
    <n v="2408"/>
    <n v="5042657.2829"/>
    <n v="4558686.0124000004"/>
    <n v="1795871.6499000001"/>
    <n v="2762814.3629999999"/>
    <n v="2369950.8177999998"/>
    <n v="1815550"/>
    <n v="449861"/>
    <n v="104539.8181"/>
    <n v="46933"/>
    <n v="12001.363600000001"/>
    <n v="45605.4545"/>
    <n v="2035"/>
    <n v="1747.2335"/>
    <n v="287.86660000000001"/>
    <n v="4862"/>
    <n v="810"/>
    <n v="4814"/>
    <n v="793"/>
    <n v="5"/>
    <n v="42"/>
    <n v="38"/>
    <n v="4"/>
    <n v="304.83280000000002"/>
    <n v="18035"/>
    <n v="1348"/>
    <n v="23"/>
    <n v="5039.9997000000003"/>
    <n v="4536.0002999999997"/>
  </r>
  <r>
    <x v="142"/>
    <s v="20230523"/>
    <x v="2"/>
    <x v="4"/>
    <s v="S21"/>
    <x v="0"/>
    <x v="1"/>
    <x v="0"/>
    <x v="0"/>
    <x v="0"/>
    <x v="0"/>
    <x v="3"/>
    <x v="13"/>
    <n v="5"/>
    <n v="1"/>
    <n v="7"/>
    <n v="5"/>
    <n v="3"/>
    <n v="2"/>
    <n v="8"/>
    <n v="3"/>
    <n v="8"/>
    <n v="8"/>
    <n v="79"/>
    <n v="892"/>
    <n v="854"/>
    <n v="1050"/>
    <n v="1050"/>
    <n v="79"/>
    <n v="44"/>
    <n v="38"/>
    <n v="117"/>
    <n v="1050"/>
    <n v="0"/>
    <n v="0"/>
    <n v="0"/>
    <n v="0"/>
    <n v="0"/>
    <n v="0"/>
    <n v="1050"/>
    <n v="728"/>
    <n v="586501"/>
    <n v="505376"/>
    <n v="26440"/>
    <n v="478936"/>
    <n v="463890"/>
    <n v="317202"/>
    <n v="122471"/>
    <n v="24217"/>
    <n v="10773"/>
    <n v="1984"/>
    <n v="11460"/>
    <n v="215"/>
    <n v="168.83340000000001"/>
    <n v="46.166600000000003"/>
    <n v="0"/>
    <n v="0"/>
    <n v="1050"/>
    <n v="1050"/>
    <n v="0"/>
    <n v="0"/>
    <n v="0"/>
    <n v="0"/>
    <n v="22.825299999999999"/>
    <n v="248988"/>
    <n v="0"/>
    <n v="0"/>
    <n v="71.1113"/>
    <n v="64"/>
  </r>
  <r>
    <x v="142"/>
    <s v="20230523"/>
    <x v="2"/>
    <x v="4"/>
    <s v="S21"/>
    <x v="0"/>
    <x v="1"/>
    <x v="1"/>
    <x v="0"/>
    <x v="9"/>
    <x v="0"/>
    <x v="0"/>
    <x v="24"/>
    <n v="14"/>
    <n v="18"/>
    <n v="19"/>
    <n v="19"/>
    <n v="17"/>
    <n v="14"/>
    <n v="18"/>
    <n v="17"/>
    <n v="19"/>
    <n v="21"/>
    <n v="159"/>
    <n v="3246"/>
    <n v="2921"/>
    <n v="3684"/>
    <n v="3514"/>
    <n v="267"/>
    <n v="111"/>
    <n v="64"/>
    <n v="592"/>
    <n v="3514"/>
    <n v="70"/>
    <n v="80"/>
    <n v="3768"/>
    <n v="4532"/>
    <n v="331"/>
    <n v="63"/>
    <n v="3671"/>
    <n v="1841"/>
    <n v="4667435.8038999997"/>
    <n v="4239036.8079000004"/>
    <n v="2007927.4561000001"/>
    <n v="2231109.3517999998"/>
    <n v="1880857.0004"/>
    <n v="1452609"/>
    <n v="346951"/>
    <n v="81297.000100000005"/>
    <n v="34318"/>
    <n v="9571"/>
    <n v="37408"/>
    <n v="1819"/>
    <n v="1472.5334"/>
    <n v="346.51659999999998"/>
    <n v="3708"/>
    <n v="676"/>
    <n v="3684"/>
    <n v="665"/>
    <n v="2"/>
    <n v="21"/>
    <n v="20"/>
    <n v="1"/>
    <n v="261.05410000000001"/>
    <n v="15450"/>
    <n v="190.5"/>
    <n v="16"/>
    <n v="4376.6664000000001"/>
    <n v="3939.0003999999999"/>
  </r>
  <r>
    <x v="143"/>
    <s v="20230524"/>
    <x v="6"/>
    <x v="4"/>
    <s v="S21"/>
    <x v="0"/>
    <x v="1"/>
    <x v="0"/>
    <x v="0"/>
    <x v="4"/>
    <x v="1"/>
    <x v="1"/>
    <x v="11"/>
    <n v="3"/>
    <n v="8"/>
    <n v="12"/>
    <n v="6"/>
    <n v="6"/>
    <n v="4"/>
    <n v="16"/>
    <n v="6"/>
    <n v="16"/>
    <n v="17"/>
    <n v="119"/>
    <n v="933"/>
    <n v="887"/>
    <n v="1133"/>
    <n v="1133"/>
    <n v="81"/>
    <n v="49"/>
    <n v="45"/>
    <n v="127"/>
    <n v="1133"/>
    <n v="0"/>
    <n v="0"/>
    <n v="0"/>
    <n v="0"/>
    <n v="0"/>
    <n v="0"/>
    <n v="1133"/>
    <n v="777"/>
    <n v="611038"/>
    <n v="531208"/>
    <n v="48805"/>
    <n v="482403"/>
    <n v="465221"/>
    <n v="326951"/>
    <n v="113043"/>
    <n v="25227"/>
    <n v="12597"/>
    <n v="3098"/>
    <n v="9532"/>
    <n v="223.5"/>
    <n v="172.44990000000001"/>
    <n v="51.0501"/>
    <n v="0"/>
    <n v="0"/>
    <n v="1133"/>
    <n v="1133"/>
    <n v="0"/>
    <n v="0"/>
    <n v="0"/>
    <n v="0"/>
    <n v="29.020600000000002"/>
    <n v="214267"/>
    <n v="0"/>
    <n v="1"/>
    <n v="98.888999999999996"/>
    <n v="89.000200000000007"/>
  </r>
  <r>
    <x v="143"/>
    <s v="20230524"/>
    <x v="6"/>
    <x v="4"/>
    <s v="S21"/>
    <x v="0"/>
    <x v="1"/>
    <x v="1"/>
    <x v="0"/>
    <x v="6"/>
    <x v="1"/>
    <x v="3"/>
    <x v="12"/>
    <n v="72"/>
    <n v="77"/>
    <n v="90"/>
    <n v="84"/>
    <n v="80"/>
    <n v="51"/>
    <n v="89"/>
    <n v="78"/>
    <n v="97"/>
    <n v="101"/>
    <n v="176"/>
    <n v="3371"/>
    <n v="3007"/>
    <n v="3890"/>
    <n v="3663"/>
    <n v="321"/>
    <n v="128"/>
    <n v="91"/>
    <n v="685"/>
    <n v="3663"/>
    <n v="63"/>
    <n v="81"/>
    <n v="4094"/>
    <n v="4869"/>
    <n v="363"/>
    <n v="61"/>
    <n v="3867"/>
    <n v="1898"/>
    <n v="4218066.4075999996"/>
    <n v="3778510.2272000001"/>
    <n v="1515474.818"/>
    <n v="2263035.4092999999"/>
    <n v="1927490.7265999999"/>
    <n v="1500160"/>
    <n v="351365"/>
    <n v="75965.727199999994"/>
    <n v="34623"/>
    <n v="10074.636399999999"/>
    <n v="31268.090899999999"/>
    <n v="1580"/>
    <n v="1320.5006000000001"/>
    <n v="259.53280000000001"/>
    <n v="3913"/>
    <n v="731"/>
    <n v="3890"/>
    <n v="724"/>
    <n v="3"/>
    <n v="16"/>
    <n v="14"/>
    <n v="2"/>
    <n v="258.34410000000003"/>
    <n v="11011"/>
    <n v="210"/>
    <n v="29"/>
    <n v="4497.7777999999998"/>
    <n v="4047.9998000000001"/>
  </r>
  <r>
    <x v="144"/>
    <s v="20230525"/>
    <x v="3"/>
    <x v="4"/>
    <s v="S21"/>
    <x v="0"/>
    <x v="1"/>
    <x v="0"/>
    <x v="0"/>
    <x v="9"/>
    <x v="0"/>
    <x v="1"/>
    <x v="24"/>
    <n v="13"/>
    <n v="14"/>
    <n v="21"/>
    <n v="18"/>
    <n v="16"/>
    <n v="10"/>
    <n v="18"/>
    <n v="16"/>
    <n v="22"/>
    <n v="23"/>
    <n v="76"/>
    <n v="921"/>
    <n v="875"/>
    <n v="1084"/>
    <n v="1084"/>
    <n v="87"/>
    <n v="54"/>
    <n v="26"/>
    <n v="133"/>
    <n v="1084"/>
    <n v="0"/>
    <n v="0"/>
    <n v="0"/>
    <n v="0"/>
    <n v="0"/>
    <n v="0"/>
    <n v="1084"/>
    <n v="693"/>
    <n v="590007"/>
    <n v="516912"/>
    <n v="23057"/>
    <n v="493855"/>
    <n v="475185"/>
    <n v="332291"/>
    <n v="120273"/>
    <n v="22621"/>
    <n v="12011"/>
    <n v="2342"/>
    <n v="8268"/>
    <n v="220"/>
    <n v="161.76669999999999"/>
    <n v="58.266599999999997"/>
    <n v="0"/>
    <n v="0"/>
    <n v="1084"/>
    <n v="1084"/>
    <n v="0"/>
    <n v="0"/>
    <n v="0"/>
    <n v="0"/>
    <n v="15.2842"/>
    <n v="272075"/>
    <n v="0"/>
    <n v="3"/>
    <n v="101.111"/>
    <n v="90.999899999999997"/>
  </r>
  <r>
    <x v="144"/>
    <s v="20230525"/>
    <x v="3"/>
    <x v="4"/>
    <s v="S21"/>
    <x v="0"/>
    <x v="1"/>
    <x v="1"/>
    <x v="0"/>
    <x v="1"/>
    <x v="1"/>
    <x v="4"/>
    <x v="18"/>
    <n v="87"/>
    <n v="91"/>
    <n v="99"/>
    <n v="93"/>
    <n v="89"/>
    <n v="56"/>
    <n v="87"/>
    <n v="86"/>
    <n v="100"/>
    <n v="107"/>
    <n v="153"/>
    <n v="2916"/>
    <n v="2576"/>
    <n v="3355"/>
    <n v="3193"/>
    <n v="270"/>
    <n v="118"/>
    <n v="83"/>
    <n v="610"/>
    <n v="3193"/>
    <n v="75"/>
    <n v="82"/>
    <n v="0"/>
    <n v="0"/>
    <n v="307"/>
    <n v="58"/>
    <n v="3339"/>
    <n v="1637"/>
    <n v="3695850.9983999999"/>
    <n v="3361385.9981999998"/>
    <n v="1450299.1336999999"/>
    <n v="1911086.8636"/>
    <n v="1621153.1824"/>
    <n v="1257789"/>
    <n v="286715"/>
    <n v="76649.181700000001"/>
    <n v="30350"/>
    <n v="8676.9999000000007"/>
    <n v="37622.181799999998"/>
    <n v="1413"/>
    <n v="1137.2999"/>
    <n v="275.80020000000002"/>
    <n v="3424"/>
    <n v="640"/>
    <n v="3350"/>
    <n v="589"/>
    <n v="31"/>
    <n v="35"/>
    <n v="22"/>
    <n v="13"/>
    <n v="242.47239999999999"/>
    <n v="30118"/>
    <n v="2085.5"/>
    <n v="25"/>
    <n v="4085.5554999999999"/>
    <n v="3676.9998999999998"/>
  </r>
  <r>
    <x v="145"/>
    <s v="20230526"/>
    <x v="4"/>
    <x v="4"/>
    <s v="S21"/>
    <x v="0"/>
    <x v="1"/>
    <x v="0"/>
    <x v="0"/>
    <x v="1"/>
    <x v="0"/>
    <x v="8"/>
    <x v="17"/>
    <n v="9"/>
    <n v="10"/>
    <n v="13"/>
    <n v="12"/>
    <n v="11"/>
    <n v="4"/>
    <n v="14"/>
    <n v="11"/>
    <n v="16"/>
    <n v="17"/>
    <n v="99"/>
    <n v="875"/>
    <n v="823"/>
    <n v="1045"/>
    <n v="1045"/>
    <n v="71"/>
    <n v="50"/>
    <n v="36"/>
    <n v="123"/>
    <n v="1045"/>
    <n v="0"/>
    <n v="0"/>
    <n v="0"/>
    <n v="0"/>
    <n v="0"/>
    <n v="0"/>
    <n v="1045"/>
    <n v="694"/>
    <n v="548455"/>
    <n v="480617"/>
    <n v="18224"/>
    <n v="462393"/>
    <n v="445855"/>
    <n v="303071"/>
    <n v="117941"/>
    <n v="24843"/>
    <n v="10917"/>
    <n v="2408"/>
    <n v="11518"/>
    <n v="211"/>
    <n v="154.01650000000001"/>
    <n v="56.983499999999999"/>
    <n v="0"/>
    <n v="0"/>
    <n v="1045"/>
    <n v="1045"/>
    <n v="0"/>
    <n v="0"/>
    <n v="0"/>
    <n v="0"/>
    <n v="21.4895"/>
    <n v="187449"/>
    <n v="0"/>
    <n v="3"/>
    <n v="92.222200000000001"/>
    <n v="82.999700000000004"/>
  </r>
  <r>
    <x v="145"/>
    <s v="20230526"/>
    <x v="4"/>
    <x v="4"/>
    <s v="S21"/>
    <x v="0"/>
    <x v="1"/>
    <x v="1"/>
    <x v="0"/>
    <x v="9"/>
    <x v="0"/>
    <x v="1"/>
    <x v="4"/>
    <n v="54"/>
    <n v="56"/>
    <n v="66"/>
    <n v="64"/>
    <n v="57"/>
    <n v="27"/>
    <n v="55"/>
    <n v="57"/>
    <n v="66"/>
    <n v="67"/>
    <n v="164"/>
    <n v="3231"/>
    <n v="2832"/>
    <n v="3698"/>
    <n v="3539"/>
    <n v="296"/>
    <n v="143"/>
    <n v="78"/>
    <n v="695"/>
    <n v="3539"/>
    <n v="72"/>
    <n v="84"/>
    <n v="0"/>
    <n v="0"/>
    <n v="366"/>
    <n v="86"/>
    <n v="3690"/>
    <n v="1857"/>
    <n v="3620867.0000999998"/>
    <n v="3285900.0000999998"/>
    <n v="1170082.0003"/>
    <n v="2115817.9997999999"/>
    <n v="1802245.9998000001"/>
    <n v="1386282"/>
    <n v="335858"/>
    <n v="80106"/>
    <n v="34169"/>
    <n v="9709"/>
    <n v="36228.000099999997"/>
    <n v="1412"/>
    <n v="1099.3001999999999"/>
    <n v="312.74979999999999"/>
    <n v="3759"/>
    <n v="632"/>
    <n v="3694"/>
    <n v="610"/>
    <n v="8"/>
    <n v="49"/>
    <n v="38"/>
    <n v="11"/>
    <n v="248.23949999999999"/>
    <n v="15470"/>
    <n v="1032.1667"/>
    <n v="21"/>
    <n v="4117.7779"/>
    <n v="3706.0005000000001"/>
  </r>
  <r>
    <x v="146"/>
    <s v="20230527"/>
    <x v="5"/>
    <x v="4"/>
    <s v="S21"/>
    <x v="0"/>
    <x v="1"/>
    <x v="0"/>
    <x v="0"/>
    <x v="7"/>
    <x v="1"/>
    <x v="8"/>
    <x v="19"/>
    <n v="13"/>
    <n v="11"/>
    <n v="20"/>
    <n v="18"/>
    <n v="13"/>
    <n v="9"/>
    <n v="22"/>
    <n v="13"/>
    <n v="25"/>
    <n v="26"/>
    <n v="53"/>
    <n v="518"/>
    <n v="478"/>
    <n v="612"/>
    <n v="612"/>
    <n v="41"/>
    <n v="30"/>
    <n v="43"/>
    <n v="81"/>
    <n v="612"/>
    <n v="0"/>
    <n v="0"/>
    <n v="0"/>
    <n v="0"/>
    <n v="0"/>
    <n v="0"/>
    <n v="612"/>
    <n v="437"/>
    <n v="355264"/>
    <n v="322580"/>
    <n v="38224"/>
    <n v="284356"/>
    <n v="271458"/>
    <n v="186494"/>
    <n v="67180"/>
    <n v="17784"/>
    <n v="6935"/>
    <n v="1210"/>
    <n v="9639"/>
    <n v="142.5"/>
    <n v="102.86660000000001"/>
    <n v="39.633400000000002"/>
    <n v="0"/>
    <n v="0"/>
    <n v="612"/>
    <n v="612"/>
    <n v="0"/>
    <n v="0"/>
    <n v="0"/>
    <n v="0"/>
    <n v="50.199199999999998"/>
    <n v="91924"/>
    <n v="0"/>
    <n v="4"/>
    <n v="91.111099999999993"/>
    <n v="81.999899999999997"/>
  </r>
  <r>
    <x v="146"/>
    <s v="20230527"/>
    <x v="5"/>
    <x v="4"/>
    <s v="S21"/>
    <x v="0"/>
    <x v="1"/>
    <x v="1"/>
    <x v="0"/>
    <x v="4"/>
    <x v="0"/>
    <x v="1"/>
    <x v="23"/>
    <n v="55"/>
    <n v="54"/>
    <n v="64"/>
    <n v="65"/>
    <n v="63"/>
    <n v="38"/>
    <n v="62"/>
    <n v="60"/>
    <n v="67"/>
    <n v="71"/>
    <n v="109"/>
    <n v="1883"/>
    <n v="1589"/>
    <n v="2130"/>
    <n v="2021"/>
    <n v="128"/>
    <n v="84"/>
    <n v="46"/>
    <n v="422"/>
    <n v="2021"/>
    <n v="38"/>
    <n v="40"/>
    <n v="0"/>
    <n v="0"/>
    <n v="180"/>
    <n v="54"/>
    <n v="2120"/>
    <n v="1000"/>
    <n v="1811123.2752"/>
    <n v="1661603.3672"/>
    <n v="485662.72710000002"/>
    <n v="1175940.6392000001"/>
    <n v="1023028.0912"/>
    <n v="800809"/>
    <n v="176932"/>
    <n v="45287.090799999998"/>
    <n v="20241"/>
    <n v="4890.5455000000002"/>
    <n v="20155.5455"/>
    <n v="739"/>
    <n v="528.04989999999998"/>
    <n v="211.05009999999999"/>
    <n v="2186"/>
    <n v="370"/>
    <n v="2130"/>
    <n v="361"/>
    <n v="14"/>
    <n v="36"/>
    <n v="15"/>
    <n v="21"/>
    <n v="163.0112"/>
    <n v="52910"/>
    <n v="3134.6667000000002"/>
    <n v="8"/>
    <n v="2457.7775999999999"/>
    <n v="2212.0001999999999"/>
  </r>
  <r>
    <x v="147"/>
    <s v="20230528"/>
    <x v="0"/>
    <x v="4"/>
    <s v="S21"/>
    <x v="0"/>
    <x v="1"/>
    <x v="0"/>
    <x v="0"/>
    <x v="9"/>
    <x v="1"/>
    <x v="1"/>
    <x v="13"/>
    <n v="11"/>
    <n v="14"/>
    <n v="13"/>
    <n v="13"/>
    <n v="11"/>
    <n v="5"/>
    <n v="14"/>
    <n v="11"/>
    <n v="18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7"/>
    <s v="20230528"/>
    <x v="0"/>
    <x v="4"/>
    <s v="S21"/>
    <x v="0"/>
    <x v="1"/>
    <x v="1"/>
    <x v="0"/>
    <x v="4"/>
    <x v="3"/>
    <x v="2"/>
    <x v="4"/>
    <n v="73"/>
    <n v="70"/>
    <n v="86"/>
    <n v="79"/>
    <n v="74"/>
    <n v="41"/>
    <n v="86"/>
    <n v="73"/>
    <n v="91"/>
    <n v="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32.1819"/>
    <n v="1253.9091000000001"/>
    <n v="1242"/>
    <n v="11.9091"/>
    <n v="5.1818"/>
    <n v="0"/>
    <n v="0"/>
    <n v="5.1818"/>
    <n v="0"/>
    <n v="0.36359999999999998"/>
    <n v="4.818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8"/>
    <s v="20230529"/>
    <x v="1"/>
    <x v="4"/>
    <s v="S22"/>
    <x v="0"/>
    <x v="1"/>
    <x v="0"/>
    <x v="0"/>
    <x v="9"/>
    <x v="1"/>
    <x v="3"/>
    <x v="24"/>
    <n v="10"/>
    <n v="13"/>
    <n v="16"/>
    <n v="12"/>
    <n v="11"/>
    <n v="9"/>
    <n v="19"/>
    <n v="9"/>
    <n v="2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8"/>
    <s v="20230529"/>
    <x v="1"/>
    <x v="4"/>
    <s v="S22"/>
    <x v="0"/>
    <x v="1"/>
    <x v="1"/>
    <x v="0"/>
    <x v="1"/>
    <x v="1"/>
    <x v="3"/>
    <x v="1"/>
    <n v="49"/>
    <n v="54"/>
    <n v="64"/>
    <n v="61"/>
    <n v="54"/>
    <n v="27"/>
    <n v="59"/>
    <n v="52"/>
    <n v="64"/>
    <n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1.818200000000004"/>
    <n v="81.818200000000004"/>
    <n v="0"/>
    <n v="81.818200000000004"/>
    <n v="0"/>
    <n v="0"/>
    <n v="0"/>
    <n v="0"/>
    <n v="0"/>
    <n v="0"/>
    <n v="0"/>
    <n v="244"/>
    <n v="244"/>
    <n v="0"/>
    <n v="0"/>
    <n v="0"/>
    <n v="0"/>
    <n v="0"/>
    <n v="0"/>
    <n v="0"/>
    <n v="0"/>
    <n v="0"/>
    <n v="0"/>
    <n v="0"/>
    <n v="0"/>
    <n v="0"/>
    <n v="0"/>
    <n v="0"/>
  </r>
  <r>
    <x v="149"/>
    <s v="20230530"/>
    <x v="2"/>
    <x v="4"/>
    <s v="S22"/>
    <x v="0"/>
    <x v="1"/>
    <x v="0"/>
    <x v="0"/>
    <x v="10"/>
    <x v="1"/>
    <x v="8"/>
    <x v="14"/>
    <n v="9"/>
    <n v="10"/>
    <n v="12"/>
    <n v="11"/>
    <n v="11"/>
    <n v="4"/>
    <n v="12"/>
    <n v="10"/>
    <n v="14"/>
    <n v="14"/>
    <n v="0"/>
    <n v="1"/>
    <n v="0"/>
    <n v="0"/>
    <n v="1"/>
    <n v="0"/>
    <n v="0"/>
    <n v="0"/>
    <n v="1"/>
    <n v="1"/>
    <n v="0"/>
    <n v="0"/>
    <n v="0"/>
    <n v="0"/>
    <n v="0"/>
    <n v="0"/>
    <n v="1"/>
    <n v="0"/>
    <n v="47"/>
    <n v="40"/>
    <n v="3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7.778100000000002"/>
    <n v="51.999699999999997"/>
  </r>
  <r>
    <x v="149"/>
    <s v="20230530"/>
    <x v="2"/>
    <x v="4"/>
    <s v="S22"/>
    <x v="0"/>
    <x v="1"/>
    <x v="1"/>
    <x v="0"/>
    <x v="0"/>
    <x v="0"/>
    <x v="2"/>
    <x v="23"/>
    <n v="51"/>
    <n v="45"/>
    <n v="58"/>
    <n v="55"/>
    <n v="52"/>
    <n v="35"/>
    <n v="51"/>
    <n v="50"/>
    <n v="60"/>
    <n v="62"/>
    <n v="243"/>
    <n v="5224"/>
    <n v="4465"/>
    <n v="6036"/>
    <n v="5791"/>
    <n v="560"/>
    <n v="219"/>
    <n v="161"/>
    <n v="1319"/>
    <n v="5791"/>
    <n v="95"/>
    <n v="104"/>
    <n v="0"/>
    <n v="0"/>
    <n v="351"/>
    <n v="143"/>
    <n v="6026"/>
    <n v="3149"/>
    <n v="5311075.5612000003"/>
    <n v="4739015.6502"/>
    <n v="1422870.2186"/>
    <n v="3316145.4347000001"/>
    <n v="2910111.7261999999"/>
    <n v="2195018"/>
    <n v="577831"/>
    <n v="137262.7274"/>
    <n v="58099"/>
    <n v="14297.2726"/>
    <n v="64866.454400000002"/>
    <n v="2387"/>
    <n v="1936.3833999999999"/>
    <n v="450.76679999999999"/>
    <n v="6433"/>
    <n v="810"/>
    <n v="6034"/>
    <n v="776"/>
    <n v="179"/>
    <n v="186"/>
    <n v="68"/>
    <n v="118"/>
    <n v="188.0104"/>
    <n v="382072"/>
    <n v="4764.8154999999997"/>
    <n v="25"/>
    <n v="5496.6666999999998"/>
    <n v="4947"/>
  </r>
  <r>
    <x v="150"/>
    <s v="20230531"/>
    <x v="6"/>
    <x v="4"/>
    <s v="S22"/>
    <x v="0"/>
    <x v="1"/>
    <x v="0"/>
    <x v="0"/>
    <x v="10"/>
    <x v="0"/>
    <x v="8"/>
    <x v="13"/>
    <n v="6"/>
    <n v="5"/>
    <n v="7"/>
    <n v="7"/>
    <n v="7"/>
    <n v="3"/>
    <n v="6"/>
    <n v="7"/>
    <n v="7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0"/>
    <s v="20230531"/>
    <x v="6"/>
    <x v="4"/>
    <s v="S22"/>
    <x v="0"/>
    <x v="1"/>
    <x v="1"/>
    <x v="0"/>
    <x v="11"/>
    <x v="1"/>
    <x v="3"/>
    <x v="11"/>
    <n v="21"/>
    <n v="22"/>
    <n v="24"/>
    <n v="23"/>
    <n v="23"/>
    <n v="19"/>
    <n v="31"/>
    <n v="21"/>
    <n v="28"/>
    <n v="31"/>
    <n v="220"/>
    <n v="4772"/>
    <n v="4144"/>
    <n v="5492"/>
    <n v="5274"/>
    <n v="500"/>
    <n v="225"/>
    <n v="144"/>
    <n v="1128"/>
    <n v="5274"/>
    <n v="70"/>
    <n v="84"/>
    <n v="0"/>
    <n v="0"/>
    <n v="265"/>
    <n v="77"/>
    <n v="5492"/>
    <n v="2730"/>
    <n v="5200779.1432999996"/>
    <n v="4621905.9636000004"/>
    <n v="1533724.656"/>
    <n v="3088181.3075000001"/>
    <n v="2719155.1842999998"/>
    <n v="2063072"/>
    <n v="517545"/>
    <n v="138538.182"/>
    <n v="53507"/>
    <n v="13867.0908"/>
    <n v="71164.090899999996"/>
    <n v="2341"/>
    <n v="1849.9170999999999"/>
    <n v="491.19970000000001"/>
    <n v="5545"/>
    <n v="708"/>
    <n v="5492"/>
    <n v="679"/>
    <n v="17"/>
    <n v="28"/>
    <n v="22"/>
    <n v="6"/>
    <n v="249.60810000000001"/>
    <n v="36158"/>
    <n v="1378"/>
    <n v="26"/>
    <n v="4815.5554000000002"/>
    <n v="4334"/>
  </r>
  <r>
    <x v="151"/>
    <s v="20230601"/>
    <x v="3"/>
    <x v="5"/>
    <s v="S22"/>
    <x v="0"/>
    <x v="1"/>
    <x v="0"/>
    <x v="0"/>
    <x v="0"/>
    <x v="1"/>
    <x v="0"/>
    <x v="13"/>
    <n v="0"/>
    <n v="0"/>
    <n v="0"/>
    <n v="0"/>
    <n v="0"/>
    <n v="0"/>
    <n v="2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1"/>
    <s v="20230601"/>
    <x v="3"/>
    <x v="5"/>
    <s v="S22"/>
    <x v="0"/>
    <x v="1"/>
    <x v="1"/>
    <x v="0"/>
    <x v="9"/>
    <x v="4"/>
    <x v="2"/>
    <x v="4"/>
    <n v="66"/>
    <n v="61"/>
    <n v="75"/>
    <n v="71"/>
    <n v="68"/>
    <n v="38"/>
    <n v="64"/>
    <n v="64"/>
    <n v="78"/>
    <n v="82"/>
    <n v="240"/>
    <n v="4002"/>
    <n v="3522"/>
    <n v="4672"/>
    <n v="4468"/>
    <n v="429"/>
    <n v="180"/>
    <n v="113"/>
    <n v="909"/>
    <n v="4468"/>
    <n v="62"/>
    <n v="81"/>
    <n v="0"/>
    <n v="0"/>
    <n v="229"/>
    <n v="88"/>
    <n v="4670"/>
    <n v="2370"/>
    <n v="5108829.4989"/>
    <n v="4512650.0486000003"/>
    <n v="1872003.6388000001"/>
    <n v="2640646.4087"/>
    <n v="2310867.8193000001"/>
    <n v="1747328"/>
    <n v="453956"/>
    <n v="109583.818"/>
    <n v="44723"/>
    <n v="11808.363600000001"/>
    <n v="53052.4545"/>
    <n v="2377"/>
    <n v="1879.7669000000001"/>
    <n v="497.23309999999998"/>
    <n v="4800"/>
    <n v="655"/>
    <n v="4670"/>
    <n v="609"/>
    <n v="28"/>
    <n v="98"/>
    <n v="82"/>
    <n v="16"/>
    <n v="211.03030000000001"/>
    <n v="63783"/>
    <n v="2680.2309"/>
    <n v="23"/>
    <n v="4248.8885"/>
    <n v="3824"/>
  </r>
  <r>
    <x v="152"/>
    <s v="20230602"/>
    <x v="4"/>
    <x v="5"/>
    <s v="S22"/>
    <x v="0"/>
    <x v="1"/>
    <x v="0"/>
    <x v="0"/>
    <x v="10"/>
    <x v="0"/>
    <x v="0"/>
    <x v="0"/>
    <n v="3"/>
    <n v="3"/>
    <n v="3"/>
    <n v="3"/>
    <n v="3"/>
    <n v="2"/>
    <n v="3"/>
    <n v="3"/>
    <n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2"/>
    <s v="20230602"/>
    <x v="4"/>
    <x v="5"/>
    <s v="S22"/>
    <x v="0"/>
    <x v="1"/>
    <x v="1"/>
    <x v="0"/>
    <x v="7"/>
    <x v="4"/>
    <x v="1"/>
    <x v="21"/>
    <n v="89"/>
    <n v="84"/>
    <n v="106"/>
    <n v="100"/>
    <n v="97"/>
    <n v="55"/>
    <n v="96"/>
    <n v="92"/>
    <n v="109"/>
    <n v="116"/>
    <n v="173"/>
    <n v="3452"/>
    <n v="2979"/>
    <n v="3936"/>
    <n v="3757"/>
    <n v="311"/>
    <n v="137"/>
    <n v="76"/>
    <n v="784"/>
    <n v="3757"/>
    <n v="88"/>
    <n v="97"/>
    <n v="0"/>
    <n v="0"/>
    <n v="184"/>
    <n v="62"/>
    <n v="3936"/>
    <n v="1932"/>
    <n v="5025916.1994000003"/>
    <n v="4493506.0175999999"/>
    <n v="2187186.6587"/>
    <n v="2306319.3588999999"/>
    <n v="1963827.3646"/>
    <n v="1519287"/>
    <n v="348990"/>
    <n v="95550.363599999997"/>
    <n v="37733"/>
    <n v="12132"/>
    <n v="45685.363599999997"/>
    <n v="2318.5"/>
    <n v="1829.2497000000001"/>
    <n v="489.25029999999998"/>
    <n v="3971"/>
    <n v="566"/>
    <n v="3936"/>
    <n v="559"/>
    <n v="3"/>
    <n v="30"/>
    <n v="29"/>
    <n v="1"/>
    <n v="237.23830000000001"/>
    <n v="13621"/>
    <n v="202.5"/>
    <n v="25"/>
    <n v="4310.0001000000002"/>
    <n v="3878.9998999999998"/>
  </r>
  <r>
    <x v="153"/>
    <s v="20230603"/>
    <x v="5"/>
    <x v="5"/>
    <s v="S22"/>
    <x v="0"/>
    <x v="1"/>
    <x v="0"/>
    <x v="0"/>
    <x v="0"/>
    <x v="0"/>
    <x v="0"/>
    <x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3"/>
    <s v="20230603"/>
    <x v="5"/>
    <x v="5"/>
    <s v="S22"/>
    <x v="0"/>
    <x v="1"/>
    <x v="1"/>
    <x v="0"/>
    <x v="10"/>
    <x v="1"/>
    <x v="8"/>
    <x v="17"/>
    <n v="16"/>
    <n v="16"/>
    <n v="22"/>
    <n v="19"/>
    <n v="18"/>
    <n v="11"/>
    <n v="18"/>
    <n v="18"/>
    <n v="22"/>
    <n v="22"/>
    <n v="123"/>
    <n v="2030"/>
    <n v="1691"/>
    <n v="2319"/>
    <n v="2217"/>
    <n v="163"/>
    <n v="108"/>
    <n v="63"/>
    <n v="502"/>
    <n v="2217"/>
    <n v="59"/>
    <n v="73"/>
    <n v="0"/>
    <n v="0"/>
    <n v="135"/>
    <n v="40"/>
    <n v="2316"/>
    <n v="1145"/>
    <n v="4075735.7878"/>
    <n v="3696999.3333000001"/>
    <n v="2319254.5151"/>
    <n v="1377744.8182000001"/>
    <n v="1155193.0909"/>
    <n v="893521"/>
    <n v="200580"/>
    <n v="61092.090900000003"/>
    <n v="21620"/>
    <n v="6438.0909000000001"/>
    <n v="33034"/>
    <n v="1689.5"/>
    <n v="1216.2832000000001"/>
    <n v="473.21679999999998"/>
    <n v="2338"/>
    <n v="354"/>
    <n v="2319"/>
    <n v="346"/>
    <n v="1"/>
    <n v="17"/>
    <n v="16"/>
    <n v="1"/>
    <n v="196.2714"/>
    <n v="5580"/>
    <n v="275"/>
    <n v="15"/>
    <n v="2543.3326999999999"/>
    <n v="2289.0001999999999"/>
  </r>
  <r>
    <x v="154"/>
    <s v="20230604"/>
    <x v="0"/>
    <x v="5"/>
    <s v="S22"/>
    <x v="0"/>
    <x v="1"/>
    <x v="0"/>
    <x v="0"/>
    <x v="0"/>
    <x v="0"/>
    <x v="0"/>
    <x v="13"/>
    <n v="0"/>
    <n v="1"/>
    <n v="1"/>
    <n v="0"/>
    <n v="0"/>
    <n v="0"/>
    <n v="1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4"/>
    <s v="20230604"/>
    <x v="0"/>
    <x v="5"/>
    <s v="S22"/>
    <x v="0"/>
    <x v="1"/>
    <x v="1"/>
    <x v="0"/>
    <x v="0"/>
    <x v="1"/>
    <x v="3"/>
    <x v="24"/>
    <n v="12"/>
    <n v="11"/>
    <n v="16"/>
    <n v="16"/>
    <n v="15"/>
    <n v="8"/>
    <n v="19"/>
    <n v="14"/>
    <n v="2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5"/>
    <s v="20230605"/>
    <x v="1"/>
    <x v="5"/>
    <s v="S23"/>
    <x v="0"/>
    <x v="1"/>
    <x v="1"/>
    <x v="0"/>
    <x v="2"/>
    <x v="1"/>
    <x v="4"/>
    <x v="4"/>
    <n v="45"/>
    <n v="49"/>
    <n v="55"/>
    <n v="54"/>
    <n v="49"/>
    <n v="32"/>
    <n v="63"/>
    <n v="48"/>
    <n v="66"/>
    <n v="69"/>
    <n v="187"/>
    <n v="4446"/>
    <n v="3872"/>
    <n v="5117"/>
    <n v="4903"/>
    <n v="484"/>
    <n v="200"/>
    <n v="109"/>
    <n v="1058"/>
    <n v="4903"/>
    <n v="57"/>
    <n v="68"/>
    <n v="0"/>
    <n v="0"/>
    <n v="233"/>
    <n v="64"/>
    <n v="5117"/>
    <n v="2513"/>
    <n v="5478427.2922999999"/>
    <n v="4906597.2917999998"/>
    <n v="2077670.2353000001"/>
    <n v="2828927.0567999999"/>
    <n v="2453773.9997"/>
    <n v="1905569"/>
    <n v="439016"/>
    <n v="109189"/>
    <n v="47903"/>
    <n v="13651"/>
    <n v="47635"/>
    <n v="2261"/>
    <n v="1924.9836"/>
    <n v="336.01639999999998"/>
    <n v="5186"/>
    <n v="708"/>
    <n v="5117"/>
    <n v="676"/>
    <n v="12"/>
    <n v="48"/>
    <n v="44"/>
    <n v="4"/>
    <n v="222.5924"/>
    <n v="30812"/>
    <n v="342.33330000000001"/>
    <n v="30"/>
    <n v="4889.9996000000001"/>
    <n v="4401.0006999999996"/>
  </r>
  <r>
    <x v="156"/>
    <s v="20230606"/>
    <x v="2"/>
    <x v="5"/>
    <s v="S23"/>
    <x v="0"/>
    <x v="1"/>
    <x v="1"/>
    <x v="0"/>
    <x v="12"/>
    <x v="1"/>
    <x v="1"/>
    <x v="10"/>
    <n v="74"/>
    <n v="77"/>
    <n v="88"/>
    <n v="86"/>
    <n v="76"/>
    <n v="43"/>
    <n v="87"/>
    <n v="75"/>
    <n v="96"/>
    <n v="99"/>
    <n v="195"/>
    <n v="4475"/>
    <n v="3903"/>
    <n v="5126"/>
    <n v="4904"/>
    <n v="450"/>
    <n v="208"/>
    <n v="131"/>
    <n v="1022"/>
    <n v="4904"/>
    <n v="49"/>
    <n v="63"/>
    <n v="0"/>
    <n v="0"/>
    <n v="219"/>
    <n v="76"/>
    <n v="5120"/>
    <n v="2509"/>
    <n v="4745248.3049999997"/>
    <n v="4273260.4864999996"/>
    <n v="1505878.2191000001"/>
    <n v="2767382.2659"/>
    <n v="2425080.1823999998"/>
    <n v="1865443"/>
    <n v="452200"/>
    <n v="107437.18180000001"/>
    <n v="48847"/>
    <n v="13233.363600000001"/>
    <n v="45356.818200000002"/>
    <n v="2018"/>
    <n v="1709.1167"/>
    <n v="308.88330000000002"/>
    <n v="5202"/>
    <n v="722"/>
    <n v="5120"/>
    <n v="696"/>
    <n v="18"/>
    <n v="44"/>
    <n v="33"/>
    <n v="11"/>
    <n v="236.5164"/>
    <n v="40403"/>
    <n v="868.16669999999999"/>
    <n v="34"/>
    <n v="4246.6669000000002"/>
    <n v="3822.0001999999999"/>
  </r>
  <r>
    <x v="157"/>
    <s v="20230607"/>
    <x v="6"/>
    <x v="5"/>
    <s v="S23"/>
    <x v="0"/>
    <x v="1"/>
    <x v="1"/>
    <x v="0"/>
    <x v="11"/>
    <x v="0"/>
    <x v="1"/>
    <x v="18"/>
    <n v="86"/>
    <n v="80"/>
    <n v="93"/>
    <n v="92"/>
    <n v="85"/>
    <n v="50"/>
    <n v="89"/>
    <n v="80"/>
    <n v="93"/>
    <n v="102"/>
    <n v="175"/>
    <n v="4083"/>
    <n v="3593"/>
    <n v="4631"/>
    <n v="4467"/>
    <n v="367"/>
    <n v="165"/>
    <n v="100"/>
    <n v="857"/>
    <n v="4467"/>
    <n v="72"/>
    <n v="87"/>
    <n v="0"/>
    <n v="0"/>
    <n v="202"/>
    <n v="58"/>
    <n v="4625"/>
    <n v="2320"/>
    <n v="4524100.8843"/>
    <n v="4047767.9726999998"/>
    <n v="1474095.6536000001"/>
    <n v="2573672.3213999998"/>
    <n v="2262574.3621999999"/>
    <n v="1729476"/>
    <n v="430304"/>
    <n v="102794.3637"/>
    <n v="43884"/>
    <n v="13886.000099999999"/>
    <n v="45024.363599999997"/>
    <n v="1975"/>
    <n v="1621.5835"/>
    <n v="353.41649999999998"/>
    <n v="4724"/>
    <n v="597"/>
    <n v="4627"/>
    <n v="563"/>
    <n v="45"/>
    <n v="45"/>
    <n v="33"/>
    <n v="12"/>
    <n v="199.9366"/>
    <n v="47115"/>
    <n v="1799.2"/>
    <n v="28"/>
    <n v="4365.5555000000004"/>
    <n v="3929.0001999999999"/>
  </r>
  <r>
    <x v="158"/>
    <s v="20230608"/>
    <x v="3"/>
    <x v="5"/>
    <s v="S23"/>
    <x v="0"/>
    <x v="1"/>
    <x v="0"/>
    <x v="0"/>
    <x v="0"/>
    <x v="0"/>
    <x v="0"/>
    <x v="0"/>
    <n v="0"/>
    <n v="0"/>
    <n v="0"/>
    <n v="0"/>
    <n v="0"/>
    <n v="0"/>
    <n v="0"/>
    <n v="0"/>
    <n v="0"/>
    <n v="0"/>
    <n v="1"/>
    <n v="0"/>
    <n v="-1"/>
    <n v="0"/>
    <n v="2"/>
    <n v="1"/>
    <n v="1"/>
    <n v="0"/>
    <n v="2"/>
    <n v="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8"/>
    <s v="20230608"/>
    <x v="3"/>
    <x v="5"/>
    <s v="S23"/>
    <x v="0"/>
    <x v="1"/>
    <x v="1"/>
    <x v="0"/>
    <x v="7"/>
    <x v="0"/>
    <x v="2"/>
    <x v="7"/>
    <n v="75"/>
    <n v="72"/>
    <n v="86"/>
    <n v="81"/>
    <n v="75"/>
    <n v="48"/>
    <n v="84"/>
    <n v="71"/>
    <n v="91"/>
    <n v="98"/>
    <n v="175"/>
    <n v="3528"/>
    <n v="3091"/>
    <n v="4026"/>
    <n v="3854"/>
    <n v="319"/>
    <n v="137"/>
    <n v="87"/>
    <n v="756"/>
    <n v="3854"/>
    <n v="87"/>
    <n v="95"/>
    <n v="0"/>
    <n v="0"/>
    <n v="194"/>
    <n v="78"/>
    <n v="4022"/>
    <n v="2019"/>
    <n v="4387258.5694000004"/>
    <n v="3857751.1132999999"/>
    <n v="1620190.3732"/>
    <n v="2237560.7415999998"/>
    <n v="1954770.8171000001"/>
    <n v="1510260"/>
    <n v="356995"/>
    <n v="87515.817899999995"/>
    <n v="36789"/>
    <n v="9946.3636000000006"/>
    <n v="40780.4545"/>
    <n v="1769"/>
    <n v="1485.0503000000001"/>
    <n v="283.94970000000001"/>
    <n v="4096"/>
    <n v="629"/>
    <n v="4026"/>
    <n v="583"/>
    <n v="27"/>
    <n v="41"/>
    <n v="29"/>
    <n v="12"/>
    <n v="241.3168"/>
    <n v="38054"/>
    <n v="2513"/>
    <n v="21"/>
    <n v="3965.5551"/>
    <n v="3569.0003999999999"/>
  </r>
  <r>
    <x v="159"/>
    <s v="20230609"/>
    <x v="4"/>
    <x v="5"/>
    <s v="S23"/>
    <x v="0"/>
    <x v="1"/>
    <x v="1"/>
    <x v="0"/>
    <x v="8"/>
    <x v="4"/>
    <x v="1"/>
    <x v="3"/>
    <n v="80"/>
    <n v="82"/>
    <n v="97"/>
    <n v="89"/>
    <n v="84"/>
    <n v="43"/>
    <n v="100"/>
    <n v="79"/>
    <n v="105"/>
    <n v="110"/>
    <n v="165"/>
    <n v="3387"/>
    <n v="2898"/>
    <n v="3863"/>
    <n v="3714"/>
    <n v="310"/>
    <n v="142"/>
    <n v="86"/>
    <n v="799"/>
    <n v="3714"/>
    <n v="69"/>
    <n v="78"/>
    <n v="0"/>
    <n v="0"/>
    <n v="194"/>
    <n v="63"/>
    <n v="3862"/>
    <n v="1872"/>
    <n v="4236599.7613000004"/>
    <n v="3752991.7601000001"/>
    <n v="1545648.0725"/>
    <n v="2207343.6885000002"/>
    <n v="1894806"/>
    <n v="1460800"/>
    <n v="350101"/>
    <n v="83905"/>
    <n v="34798"/>
    <n v="11200"/>
    <n v="37907.000099999997"/>
    <n v="1802.5"/>
    <n v="1451.2166"/>
    <n v="351.28339999999997"/>
    <n v="3912"/>
    <n v="534"/>
    <n v="3862"/>
    <n v="516"/>
    <n v="7"/>
    <n v="40"/>
    <n v="30"/>
    <n v="10"/>
    <n v="177.5658"/>
    <n v="17132"/>
    <n v="1170.5"/>
    <n v="16"/>
    <n v="4016.6669999999999"/>
    <n v="3615.0001000000002"/>
  </r>
  <r>
    <x v="160"/>
    <s v="20230610"/>
    <x v="5"/>
    <x v="5"/>
    <s v="S23"/>
    <x v="0"/>
    <x v="1"/>
    <x v="1"/>
    <x v="0"/>
    <x v="5"/>
    <x v="0"/>
    <x v="1"/>
    <x v="6"/>
    <n v="70"/>
    <n v="74"/>
    <n v="81"/>
    <n v="79"/>
    <n v="73"/>
    <n v="43"/>
    <n v="81"/>
    <n v="71"/>
    <n v="89"/>
    <n v="91"/>
    <n v="95"/>
    <n v="1988"/>
    <n v="1645"/>
    <n v="2229"/>
    <n v="2122"/>
    <n v="144"/>
    <n v="92"/>
    <n v="57"/>
    <n v="487"/>
    <n v="2122"/>
    <n v="37"/>
    <n v="42"/>
    <n v="0"/>
    <n v="0"/>
    <n v="115"/>
    <n v="30"/>
    <n v="2227"/>
    <n v="1160"/>
    <n v="2638821.6990999999"/>
    <n v="2404532.0627000001"/>
    <n v="1189230.1658999999"/>
    <n v="1215301.8966999999"/>
    <n v="1055699"/>
    <n v="810237"/>
    <n v="198542"/>
    <n v="46920"/>
    <n v="19659"/>
    <n v="5561"/>
    <n v="21700"/>
    <n v="1024.5"/>
    <n v="780.41700000000003"/>
    <n v="244.083"/>
    <n v="2249"/>
    <n v="327"/>
    <n v="2229"/>
    <n v="321"/>
    <n v="2"/>
    <n v="16"/>
    <n v="15"/>
    <n v="1"/>
    <n v="234.67"/>
    <n v="5646"/>
    <n v="107"/>
    <n v="11"/>
    <n v="2499.9998000000001"/>
    <n v="2249.9996999999998"/>
  </r>
  <r>
    <x v="161"/>
    <s v="20230611"/>
    <x v="0"/>
    <x v="5"/>
    <s v="S23"/>
    <x v="0"/>
    <x v="1"/>
    <x v="1"/>
    <x v="0"/>
    <x v="6"/>
    <x v="1"/>
    <x v="4"/>
    <x v="16"/>
    <n v="75"/>
    <n v="82"/>
    <n v="94"/>
    <n v="93"/>
    <n v="84"/>
    <n v="54"/>
    <n v="97"/>
    <n v="84"/>
    <n v="109"/>
    <n v="1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61.0911000000001"/>
    <n v="1361.2728"/>
    <n v="1318.7274"/>
    <n v="42.545400000000001"/>
    <n v="22.181799999999999"/>
    <n v="0"/>
    <n v="0"/>
    <n v="22.181799999999999"/>
    <n v="0"/>
    <n v="0.81820000000000004"/>
    <n v="21.36360000000000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2"/>
    <s v="20230612"/>
    <x v="1"/>
    <x v="5"/>
    <s v="S24"/>
    <x v="0"/>
    <x v="1"/>
    <x v="1"/>
    <x v="0"/>
    <x v="4"/>
    <x v="1"/>
    <x v="1"/>
    <x v="18"/>
    <n v="85"/>
    <n v="79"/>
    <n v="94"/>
    <n v="92"/>
    <n v="78"/>
    <n v="52"/>
    <n v="93"/>
    <n v="76"/>
    <n v="98"/>
    <n v="105"/>
    <n v="237"/>
    <n v="4230"/>
    <n v="3690"/>
    <n v="4884"/>
    <n v="4706"/>
    <n v="415"/>
    <n v="191"/>
    <n v="96"/>
    <n v="955"/>
    <n v="4706"/>
    <n v="52"/>
    <n v="61"/>
    <n v="0"/>
    <n v="0"/>
    <n v="267"/>
    <n v="79"/>
    <n v="4882"/>
    <n v="2411"/>
    <n v="5364975.9318000004"/>
    <n v="4799634.3865"/>
    <n v="2104194.5101999999"/>
    <n v="2695439.8750999998"/>
    <n v="2343884.3626999999"/>
    <n v="1816094"/>
    <n v="421679"/>
    <n v="106111.3634"/>
    <n v="45672"/>
    <n v="12160.2727"/>
    <n v="48279.090600000003"/>
    <n v="2208"/>
    <n v="1822.0501999999999"/>
    <n v="385.94979999999998"/>
    <n v="4921"/>
    <n v="693"/>
    <n v="4883"/>
    <n v="674"/>
    <n v="13"/>
    <n v="21"/>
    <n v="21"/>
    <n v="0"/>
    <n v="258.53969999999998"/>
    <n v="16300"/>
    <n v="29.5"/>
    <n v="16"/>
    <n v="4977.7775000000001"/>
    <n v="4479.9997999999996"/>
  </r>
  <r>
    <x v="163"/>
    <s v="20230613"/>
    <x v="2"/>
    <x v="5"/>
    <s v="S24"/>
    <x v="0"/>
    <x v="1"/>
    <x v="1"/>
    <x v="0"/>
    <x v="4"/>
    <x v="0"/>
    <x v="3"/>
    <x v="19"/>
    <n v="35"/>
    <n v="41"/>
    <n v="45"/>
    <n v="43"/>
    <n v="38"/>
    <n v="20"/>
    <n v="40"/>
    <n v="38"/>
    <n v="47"/>
    <n v="49"/>
    <n v="168"/>
    <n v="3159"/>
    <n v="2748"/>
    <n v="3657"/>
    <n v="3468"/>
    <n v="328"/>
    <n v="134"/>
    <n v="91"/>
    <n v="739"/>
    <n v="3468"/>
    <n v="48"/>
    <n v="54"/>
    <n v="0"/>
    <n v="0"/>
    <n v="175"/>
    <n v="43"/>
    <n v="3655"/>
    <n v="1803"/>
    <n v="4663631.0820000004"/>
    <n v="4207769.9910000004"/>
    <n v="2216102.0520000001"/>
    <n v="1991667.9394"/>
    <n v="1707435.8174000001"/>
    <n v="1315398"/>
    <n v="309893"/>
    <n v="82144.818199999994"/>
    <n v="33652"/>
    <n v="9569.6363999999994"/>
    <n v="38923.181799999998"/>
    <n v="1958"/>
    <n v="1578.0336"/>
    <n v="379.96640000000002"/>
    <n v="3702"/>
    <n v="563"/>
    <n v="3657"/>
    <n v="548"/>
    <n v="4"/>
    <n v="34"/>
    <n v="32"/>
    <n v="2"/>
    <n v="230.14670000000001"/>
    <n v="6598"/>
    <n v="137"/>
    <n v="17"/>
    <n v="4320.0002999999997"/>
    <n v="3887.9998000000001"/>
  </r>
  <r>
    <x v="164"/>
    <s v="20230614"/>
    <x v="6"/>
    <x v="5"/>
    <s v="S24"/>
    <x v="0"/>
    <x v="1"/>
    <x v="1"/>
    <x v="0"/>
    <x v="1"/>
    <x v="4"/>
    <x v="3"/>
    <x v="3"/>
    <n v="63"/>
    <n v="68"/>
    <n v="82"/>
    <n v="78"/>
    <n v="72"/>
    <n v="49"/>
    <n v="82"/>
    <n v="70"/>
    <n v="82"/>
    <n v="87"/>
    <n v="185"/>
    <n v="3668"/>
    <n v="3212"/>
    <n v="4247"/>
    <n v="4062"/>
    <n v="388"/>
    <n v="172"/>
    <n v="119"/>
    <n v="844"/>
    <n v="4062"/>
    <n v="51"/>
    <n v="60"/>
    <n v="0"/>
    <n v="0"/>
    <n v="246"/>
    <n v="77"/>
    <n v="4241"/>
    <n v="2065"/>
    <n v="4540487.1308000004"/>
    <n v="4033974.1301000002"/>
    <n v="1741091.6470000001"/>
    <n v="2292882.4832000001"/>
    <n v="2004418.3644000001"/>
    <n v="1533195"/>
    <n v="370799"/>
    <n v="100424.3637"/>
    <n v="36687"/>
    <n v="11982.636500000001"/>
    <n v="51754.727299999999"/>
    <n v="1915"/>
    <n v="1575.0333000000001"/>
    <n v="339.9667"/>
    <n v="4302"/>
    <n v="614"/>
    <n v="4242"/>
    <n v="581"/>
    <n v="15"/>
    <n v="37"/>
    <n v="33"/>
    <n v="4"/>
    <n v="214.1919"/>
    <n v="15565"/>
    <n v="1491.5"/>
    <n v="31"/>
    <n v="4444.4448000000002"/>
    <n v="4000.0001000000002"/>
  </r>
  <r>
    <x v="165"/>
    <s v="20230615"/>
    <x v="3"/>
    <x v="5"/>
    <s v="S24"/>
    <x v="0"/>
    <x v="1"/>
    <x v="1"/>
    <x v="0"/>
    <x v="8"/>
    <x v="1"/>
    <x v="3"/>
    <x v="11"/>
    <n v="63"/>
    <n v="61"/>
    <n v="67"/>
    <n v="67"/>
    <n v="64"/>
    <n v="50"/>
    <n v="69"/>
    <n v="60"/>
    <n v="72"/>
    <n v="79"/>
    <n v="176"/>
    <n v="3175"/>
    <n v="2779"/>
    <n v="3658"/>
    <n v="3494"/>
    <n v="305"/>
    <n v="140"/>
    <n v="104"/>
    <n v="701"/>
    <n v="3494"/>
    <n v="59"/>
    <n v="67"/>
    <n v="0"/>
    <n v="0"/>
    <n v="202"/>
    <n v="84"/>
    <n v="3656"/>
    <n v="1736"/>
    <n v="4221529.5454000002"/>
    <n v="3818305.3632"/>
    <n v="1770692.7497"/>
    <n v="2047612.6137000001"/>
    <n v="1746829.4546000001"/>
    <n v="1354347"/>
    <n v="309788"/>
    <n v="82694.454700000002"/>
    <n v="31499"/>
    <n v="9564.2728000000006"/>
    <n v="41631.181900000003"/>
    <n v="1810.5"/>
    <n v="1471.2333000000001"/>
    <n v="339.26670000000001"/>
    <n v="3709"/>
    <n v="568"/>
    <n v="3658"/>
    <n v="548"/>
    <n v="17"/>
    <n v="26"/>
    <n v="25"/>
    <n v="1"/>
    <n v="242.1756"/>
    <n v="13566"/>
    <n v="267"/>
    <n v="19"/>
    <n v="4035.5553"/>
    <n v="3632.0003999999999"/>
  </r>
  <r>
    <x v="166"/>
    <s v="20230616"/>
    <x v="4"/>
    <x v="5"/>
    <s v="S24"/>
    <x v="0"/>
    <x v="1"/>
    <x v="1"/>
    <x v="0"/>
    <x v="1"/>
    <x v="1"/>
    <x v="3"/>
    <x v="23"/>
    <n v="60"/>
    <n v="59"/>
    <n v="71"/>
    <n v="70"/>
    <n v="67"/>
    <n v="42"/>
    <n v="66"/>
    <n v="67"/>
    <n v="73"/>
    <n v="74"/>
    <n v="189"/>
    <n v="3621"/>
    <n v="3157"/>
    <n v="4107"/>
    <n v="3946"/>
    <n v="295"/>
    <n v="139"/>
    <n v="88"/>
    <n v="759"/>
    <n v="3946"/>
    <n v="53"/>
    <n v="58"/>
    <n v="0"/>
    <n v="0"/>
    <n v="221"/>
    <n v="83"/>
    <n v="4105"/>
    <n v="2030"/>
    <n v="4204667.216"/>
    <n v="3773115.3075999999"/>
    <n v="1428848.1653"/>
    <n v="2344267.1449000002"/>
    <n v="2021184.9976999999"/>
    <n v="1546465"/>
    <n v="378714"/>
    <n v="96005.9997"/>
    <n v="36151"/>
    <n v="10496.090899999999"/>
    <n v="49358.909099999997"/>
    <n v="1732.5"/>
    <n v="1435.2999"/>
    <n v="297.20010000000002"/>
    <n v="4160"/>
    <n v="604"/>
    <n v="4105"/>
    <n v="586"/>
    <n v="8"/>
    <n v="43"/>
    <n v="35"/>
    <n v="8"/>
    <n v="244.64769999999999"/>
    <n v="21605"/>
    <n v="1741"/>
    <n v="24"/>
    <n v="4086.6666"/>
    <n v="3677.9998000000001"/>
  </r>
  <r>
    <x v="167"/>
    <s v="20230617"/>
    <x v="5"/>
    <x v="5"/>
    <s v="S24"/>
    <x v="0"/>
    <x v="1"/>
    <x v="1"/>
    <x v="0"/>
    <x v="7"/>
    <x v="1"/>
    <x v="1"/>
    <x v="6"/>
    <n v="58"/>
    <n v="58"/>
    <n v="70"/>
    <n v="67"/>
    <n v="60"/>
    <n v="41"/>
    <n v="71"/>
    <n v="60"/>
    <n v="75"/>
    <n v="78"/>
    <n v="92"/>
    <n v="1728"/>
    <n v="1447"/>
    <n v="1928"/>
    <n v="1854"/>
    <n v="107"/>
    <n v="67"/>
    <n v="61"/>
    <n v="388"/>
    <n v="1854"/>
    <n v="35"/>
    <n v="39"/>
    <n v="0"/>
    <n v="0"/>
    <n v="114"/>
    <n v="42"/>
    <n v="1927"/>
    <n v="892"/>
    <n v="2447758.2779999999"/>
    <n v="2246910.2779000001"/>
    <n v="1199866.1687"/>
    <n v="1047044.1091"/>
    <n v="900985.63489999995"/>
    <n v="701498"/>
    <n v="154026"/>
    <n v="45461.636400000003"/>
    <n v="17880"/>
    <n v="5228.7272999999996"/>
    <n v="22352.909100000001"/>
    <n v="995"/>
    <n v="712.38369999999998"/>
    <n v="282.61630000000002"/>
    <n v="1959"/>
    <n v="273"/>
    <n v="1928"/>
    <n v="258"/>
    <n v="4"/>
    <n v="25"/>
    <n v="14"/>
    <n v="11"/>
    <n v="103.6542"/>
    <n v="10051"/>
    <n v="2232"/>
    <n v="14"/>
    <n v="2545.5553"/>
    <n v="2291.0003000000002"/>
  </r>
  <r>
    <x v="168"/>
    <s v="20230618"/>
    <x v="0"/>
    <x v="5"/>
    <s v="S24"/>
    <x v="0"/>
    <x v="1"/>
    <x v="1"/>
    <x v="0"/>
    <x v="5"/>
    <x v="4"/>
    <x v="1"/>
    <x v="12"/>
    <n v="79"/>
    <n v="82"/>
    <n v="96"/>
    <n v="90"/>
    <n v="77"/>
    <n v="55"/>
    <n v="99"/>
    <n v="73"/>
    <n v="98"/>
    <n v="1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53.0908999999999"/>
    <n v="1668.4546"/>
    <n v="1648"/>
    <n v="20.454599999999999"/>
    <n v="7.7272999999999996"/>
    <n v="0"/>
    <n v="0"/>
    <n v="7.7272999999999996"/>
    <n v="0"/>
    <n v="0.54549999999999998"/>
    <n v="7.1818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9"/>
    <s v="20230619"/>
    <x v="1"/>
    <x v="5"/>
    <s v="S25"/>
    <x v="0"/>
    <x v="1"/>
    <x v="1"/>
    <x v="0"/>
    <x v="1"/>
    <x v="6"/>
    <x v="8"/>
    <x v="7"/>
    <n v="63"/>
    <n v="61"/>
    <n v="75"/>
    <n v="75"/>
    <n v="70"/>
    <n v="40"/>
    <n v="68"/>
    <n v="68"/>
    <n v="79"/>
    <n v="85"/>
    <n v="512"/>
    <n v="4088"/>
    <n v="3532"/>
    <n v="5077"/>
    <n v="4894"/>
    <n v="474"/>
    <n v="196"/>
    <n v="139"/>
    <n v="1030"/>
    <n v="4894"/>
    <n v="67"/>
    <n v="76"/>
    <n v="0"/>
    <n v="0"/>
    <n v="280"/>
    <n v="77"/>
    <n v="5073"/>
    <n v="2502"/>
    <n v="5560350.0393000003"/>
    <n v="4979145.04"/>
    <n v="2132991.8487"/>
    <n v="2846153.1915000002"/>
    <n v="2468446.9996000002"/>
    <n v="1857847"/>
    <n v="487406"/>
    <n v="123194.0001"/>
    <n v="45308"/>
    <n v="13660"/>
    <n v="64226"/>
    <n v="2162"/>
    <n v="1789.3330000000001"/>
    <n v="372.66699999999997"/>
    <n v="5121"/>
    <n v="747"/>
    <n v="5073"/>
    <n v="736"/>
    <n v="7"/>
    <n v="36"/>
    <n v="32"/>
    <n v="4"/>
    <n v="288.12720000000002"/>
    <n v="13284"/>
    <n v="1137.5"/>
    <n v="29"/>
    <n v="5041.1108000000004"/>
    <n v="4537.0002000000004"/>
  </r>
  <r>
    <x v="170"/>
    <s v="20230620"/>
    <x v="2"/>
    <x v="5"/>
    <s v="S25"/>
    <x v="0"/>
    <x v="1"/>
    <x v="1"/>
    <x v="0"/>
    <x v="9"/>
    <x v="0"/>
    <x v="2"/>
    <x v="19"/>
    <n v="31"/>
    <n v="30"/>
    <n v="38"/>
    <n v="37"/>
    <n v="32"/>
    <n v="14"/>
    <n v="38"/>
    <n v="30"/>
    <n v="41"/>
    <n v="43"/>
    <n v="473"/>
    <n v="3228"/>
    <n v="2813"/>
    <n v="4020"/>
    <n v="3852"/>
    <n v="320"/>
    <n v="148"/>
    <n v="87"/>
    <n v="735"/>
    <n v="3852"/>
    <n v="52"/>
    <n v="63"/>
    <n v="0"/>
    <n v="0"/>
    <n v="220"/>
    <n v="75"/>
    <n v="4020"/>
    <n v="1969"/>
    <n v="4824574.6763000004"/>
    <n v="4324555.5853000004"/>
    <n v="1950564.2868999999"/>
    <n v="2373991.2987000002"/>
    <n v="2039162.3646"/>
    <n v="1557061"/>
    <n v="390089"/>
    <n v="92012.363700000002"/>
    <n v="34519"/>
    <n v="11840.4545"/>
    <n v="45652.909099999997"/>
    <n v="1847"/>
    <n v="1457.7998"/>
    <n v="389.2002"/>
    <n v="4060"/>
    <n v="645"/>
    <n v="4020"/>
    <n v="632"/>
    <n v="2"/>
    <n v="35"/>
    <n v="32"/>
    <n v="3"/>
    <n v="255.93379999999999"/>
    <n v="9504"/>
    <n v="215.5"/>
    <n v="19"/>
    <n v="4377.7776000000003"/>
    <n v="3940.0001999999999"/>
  </r>
  <r>
    <x v="171"/>
    <s v="20230621"/>
    <x v="6"/>
    <x v="5"/>
    <s v="S25"/>
    <x v="0"/>
    <x v="1"/>
    <x v="1"/>
    <x v="0"/>
    <x v="5"/>
    <x v="1"/>
    <x v="5"/>
    <x v="10"/>
    <n v="70"/>
    <n v="69"/>
    <n v="82"/>
    <n v="82"/>
    <n v="73"/>
    <n v="52"/>
    <n v="86"/>
    <n v="71"/>
    <n v="89"/>
    <n v="94"/>
    <n v="487"/>
    <n v="3631"/>
    <n v="3111"/>
    <n v="4549"/>
    <n v="4388"/>
    <n v="431"/>
    <n v="190"/>
    <n v="116"/>
    <n v="951"/>
    <n v="4388"/>
    <n v="66"/>
    <n v="72"/>
    <n v="0"/>
    <n v="0"/>
    <n v="242"/>
    <n v="70"/>
    <n v="4549"/>
    <n v="2315"/>
    <n v="4288050.2325999998"/>
    <n v="3844073.9619"/>
    <n v="1217126.2387000001"/>
    <n v="2626947.7250999999"/>
    <n v="2296900.6386000002"/>
    <n v="1733422"/>
    <n v="455208"/>
    <n v="108270.6364"/>
    <n v="39834"/>
    <n v="10945.3637"/>
    <n v="57491.272799999999"/>
    <n v="1824"/>
    <n v="1338.7670000000001"/>
    <n v="485.233"/>
    <n v="4623"/>
    <n v="666"/>
    <n v="4549"/>
    <n v="640"/>
    <n v="23"/>
    <n v="49"/>
    <n v="31"/>
    <n v="18"/>
    <n v="266.2389"/>
    <n v="38622"/>
    <n v="2234"/>
    <n v="24"/>
    <n v="4502.2224999999999"/>
    <n v="4051.9998999999998"/>
  </r>
  <r>
    <x v="172"/>
    <s v="20230622"/>
    <x v="3"/>
    <x v="5"/>
    <s v="S25"/>
    <x v="0"/>
    <x v="1"/>
    <x v="1"/>
    <x v="0"/>
    <x v="7"/>
    <x v="1"/>
    <x v="3"/>
    <x v="10"/>
    <n v="76"/>
    <n v="74"/>
    <n v="83"/>
    <n v="80"/>
    <n v="75"/>
    <n v="49"/>
    <n v="84"/>
    <n v="70"/>
    <n v="88"/>
    <n v="93"/>
    <n v="425"/>
    <n v="2651"/>
    <n v="2271"/>
    <n v="3399"/>
    <n v="3252"/>
    <n v="323"/>
    <n v="142"/>
    <n v="99"/>
    <n v="703"/>
    <n v="3252"/>
    <n v="51"/>
    <n v="59"/>
    <n v="0"/>
    <n v="0"/>
    <n v="234"/>
    <n v="58"/>
    <n v="3398"/>
    <n v="1653"/>
    <n v="4285713.1492999997"/>
    <n v="3902122.0589999999"/>
    <n v="1961987.6904"/>
    <n v="1940134.3684"/>
    <n v="1616094.4547999999"/>
    <n v="1220361"/>
    <n v="301984"/>
    <n v="93749.454400000002"/>
    <n v="29523"/>
    <n v="10242.1818"/>
    <n v="53984.272700000001"/>
    <n v="1658"/>
    <n v="1256.7330999999999"/>
    <n v="401.26690000000002"/>
    <n v="3452"/>
    <n v="559"/>
    <n v="3398"/>
    <n v="541"/>
    <n v="14"/>
    <n v="29"/>
    <n v="23"/>
    <n v="6"/>
    <n v="224.405"/>
    <n v="17580"/>
    <n v="887.5"/>
    <n v="24"/>
    <n v="4089.9994999999999"/>
    <n v="3681.0001999999999"/>
  </r>
  <r>
    <x v="173"/>
    <s v="20230623"/>
    <x v="4"/>
    <x v="5"/>
    <s v="S25"/>
    <x v="0"/>
    <x v="1"/>
    <x v="1"/>
    <x v="0"/>
    <x v="11"/>
    <x v="0"/>
    <x v="1"/>
    <x v="10"/>
    <n v="61"/>
    <n v="64"/>
    <n v="73"/>
    <n v="70"/>
    <n v="64"/>
    <n v="47"/>
    <n v="72"/>
    <n v="63"/>
    <n v="73"/>
    <n v="76"/>
    <n v="470"/>
    <n v="2813"/>
    <n v="2392"/>
    <n v="3575"/>
    <n v="3412"/>
    <n v="287"/>
    <n v="146"/>
    <n v="80"/>
    <n v="708"/>
    <n v="3412"/>
    <n v="51"/>
    <n v="60"/>
    <n v="0"/>
    <n v="0"/>
    <n v="293"/>
    <n v="92"/>
    <n v="3570"/>
    <n v="1741"/>
    <n v="4504179.7292999998"/>
    <n v="4099825.8202"/>
    <n v="2019286.6348000001"/>
    <n v="2080539.1856"/>
    <n v="1772226.7265999999"/>
    <n v="1355841"/>
    <n v="324082"/>
    <n v="92303.727400000003"/>
    <n v="31073"/>
    <n v="9828.3636000000006"/>
    <n v="51402.363599999997"/>
    <n v="1693"/>
    <n v="1337.0668000000001"/>
    <n v="355.9332"/>
    <n v="3612"/>
    <n v="601"/>
    <n v="3571"/>
    <n v="583"/>
    <n v="9"/>
    <n v="28"/>
    <n v="23"/>
    <n v="5"/>
    <n v="246.00239999999999"/>
    <n v="16109"/>
    <n v="608.16669999999999"/>
    <n v="21"/>
    <n v="4138.8887999999997"/>
    <n v="3725.0005000000001"/>
  </r>
  <r>
    <x v="174"/>
    <s v="20230624"/>
    <x v="5"/>
    <x v="5"/>
    <s v="S25"/>
    <x v="0"/>
    <x v="1"/>
    <x v="1"/>
    <x v="0"/>
    <x v="10"/>
    <x v="1"/>
    <x v="8"/>
    <x v="10"/>
    <n v="57"/>
    <n v="54"/>
    <n v="62"/>
    <n v="64"/>
    <n v="63"/>
    <n v="44"/>
    <n v="64"/>
    <n v="61"/>
    <n v="67"/>
    <n v="69"/>
    <n v="241"/>
    <n v="1578"/>
    <n v="1281"/>
    <n v="1931"/>
    <n v="1842"/>
    <n v="110"/>
    <n v="73"/>
    <n v="58"/>
    <n v="407"/>
    <n v="1842"/>
    <n v="37"/>
    <n v="38"/>
    <n v="0"/>
    <n v="0"/>
    <n v="160"/>
    <n v="62"/>
    <n v="1929"/>
    <n v="862"/>
    <n v="2974599.3991"/>
    <n v="2753291.4890999999"/>
    <n v="1682613.2426"/>
    <n v="1070678.2463"/>
    <n v="900299.09089999995"/>
    <n v="702840"/>
    <n v="151108"/>
    <n v="46351.090900000003"/>
    <n v="15784"/>
    <n v="5153.1818000000003"/>
    <n v="25413.909"/>
    <n v="1243.5"/>
    <n v="878.58370000000002"/>
    <n v="364.91629999999998"/>
    <n v="1958"/>
    <n v="336"/>
    <n v="1931"/>
    <n v="319"/>
    <n v="10"/>
    <n v="15"/>
    <n v="12"/>
    <n v="3"/>
    <n v="183.10130000000001"/>
    <n v="10780"/>
    <n v="882"/>
    <n v="16"/>
    <n v="2581.1111999999998"/>
    <n v="2322.9998000000001"/>
  </r>
  <r>
    <x v="175"/>
    <s v="20230625"/>
    <x v="0"/>
    <x v="5"/>
    <s v="S25"/>
    <x v="0"/>
    <x v="1"/>
    <x v="1"/>
    <x v="0"/>
    <x v="1"/>
    <x v="7"/>
    <x v="1"/>
    <x v="6"/>
    <n v="56"/>
    <n v="57"/>
    <n v="71"/>
    <n v="61"/>
    <n v="51"/>
    <n v="38"/>
    <n v="72"/>
    <n v="49"/>
    <n v="72"/>
    <n v="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6"/>
    <s v="20230626"/>
    <x v="1"/>
    <x v="5"/>
    <s v="S26"/>
    <x v="0"/>
    <x v="1"/>
    <x v="1"/>
    <x v="0"/>
    <x v="2"/>
    <x v="1"/>
    <x v="0"/>
    <x v="10"/>
    <n v="60"/>
    <n v="57"/>
    <n v="71"/>
    <n v="65"/>
    <n v="63"/>
    <n v="43"/>
    <n v="73"/>
    <n v="60"/>
    <n v="72"/>
    <n v="80"/>
    <n v="531"/>
    <n v="3508"/>
    <n v="2995"/>
    <n v="4480"/>
    <n v="4289"/>
    <n v="437"/>
    <n v="178"/>
    <n v="125"/>
    <n v="950"/>
    <n v="4289"/>
    <n v="60"/>
    <n v="70"/>
    <n v="0"/>
    <n v="0"/>
    <n v="284"/>
    <n v="99"/>
    <n v="4475"/>
    <n v="2173"/>
    <n v="5247678.5022"/>
    <n v="4732566.5022"/>
    <n v="2213748.9238999998"/>
    <n v="2518817.5787"/>
    <n v="2149904.9989999998"/>
    <n v="1642108"/>
    <n v="401946"/>
    <n v="105850.9999"/>
    <n v="38503"/>
    <n v="12632"/>
    <n v="54716"/>
    <n v="1997"/>
    <n v="1591.4838999999999"/>
    <n v="405.63279999999997"/>
    <n v="4548"/>
    <n v="763"/>
    <n v="4476"/>
    <n v="731"/>
    <n v="22"/>
    <n v="41"/>
    <n v="29"/>
    <n v="12"/>
    <n v="278.2758"/>
    <n v="29378"/>
    <n v="923.8"/>
    <n v="22"/>
    <n v="5255.5555000000004"/>
    <n v="4730.0002999999997"/>
  </r>
  <r>
    <x v="177"/>
    <s v="20230627"/>
    <x v="2"/>
    <x v="5"/>
    <s v="S26"/>
    <x v="0"/>
    <x v="1"/>
    <x v="1"/>
    <x v="0"/>
    <x v="0"/>
    <x v="4"/>
    <x v="3"/>
    <x v="14"/>
    <n v="29"/>
    <n v="23"/>
    <n v="34"/>
    <n v="33"/>
    <n v="29"/>
    <n v="17"/>
    <n v="30"/>
    <n v="29"/>
    <n v="34"/>
    <n v="35"/>
    <n v="443"/>
    <n v="3039"/>
    <n v="2618"/>
    <n v="3809"/>
    <n v="3660"/>
    <n v="321"/>
    <n v="154"/>
    <n v="107"/>
    <n v="742"/>
    <n v="3660"/>
    <n v="36"/>
    <n v="44"/>
    <n v="0"/>
    <n v="0"/>
    <n v="188"/>
    <n v="54"/>
    <n v="3803"/>
    <n v="1812"/>
    <n v="3473540.2042"/>
    <n v="3087125.2075999998"/>
    <n v="1055587.5425"/>
    <n v="2031537.6629999999"/>
    <n v="1790856.997"/>
    <n v="1374112"/>
    <n v="328159"/>
    <n v="88586.000199999995"/>
    <n v="33289"/>
    <n v="11005"/>
    <n v="44292"/>
    <n v="1513"/>
    <n v="1076.7665"/>
    <n v="436.26690000000002"/>
    <n v="3923"/>
    <n v="646"/>
    <n v="3804"/>
    <n v="573"/>
    <n v="41"/>
    <n v="60"/>
    <n v="27"/>
    <n v="33"/>
    <n v="236.70189999999999"/>
    <n v="57388"/>
    <n v="5456"/>
    <n v="17"/>
    <n v="4563.3334000000004"/>
    <n v="4106.9997999999996"/>
  </r>
  <r>
    <x v="178"/>
    <s v="20230628"/>
    <x v="6"/>
    <x v="5"/>
    <s v="S26"/>
    <x v="0"/>
    <x v="1"/>
    <x v="1"/>
    <x v="0"/>
    <x v="8"/>
    <x v="4"/>
    <x v="1"/>
    <x v="23"/>
    <n v="56"/>
    <n v="57"/>
    <n v="67"/>
    <n v="61"/>
    <n v="59"/>
    <n v="37"/>
    <n v="70"/>
    <n v="58"/>
    <n v="76"/>
    <n v="77"/>
    <n v="476"/>
    <n v="3846"/>
    <n v="3318"/>
    <n v="4732"/>
    <n v="4558"/>
    <n v="407"/>
    <n v="195"/>
    <n v="111"/>
    <n v="935"/>
    <n v="4558"/>
    <n v="55"/>
    <n v="58"/>
    <n v="0"/>
    <n v="0"/>
    <n v="277"/>
    <n v="67"/>
    <n v="4729"/>
    <n v="2300"/>
    <n v="3323727.3894000002"/>
    <n v="3002060.3936999999"/>
    <n v="468718.44500000001"/>
    <n v="2533341.9478000002"/>
    <n v="2262201.9950999999"/>
    <n v="1727089"/>
    <n v="435558"/>
    <n v="99555.000100000005"/>
    <n v="40804"/>
    <n v="10234"/>
    <n v="48516.999900000003"/>
    <n v="1489"/>
    <n v="1001.6002"/>
    <n v="487.44979999999998"/>
    <n v="5054"/>
    <n v="729"/>
    <n v="4731"/>
    <n v="641"/>
    <n v="140"/>
    <n v="157"/>
    <n v="48"/>
    <n v="109"/>
    <n v="207.50110000000001"/>
    <n v="218407"/>
    <n v="8254.5653000000002"/>
    <n v="22"/>
    <n v="4691.1112999999996"/>
    <n v="4221.9998999999998"/>
  </r>
  <r>
    <x v="179"/>
    <s v="20230629"/>
    <x v="3"/>
    <x v="5"/>
    <s v="S26"/>
    <x v="0"/>
    <x v="1"/>
    <x v="1"/>
    <x v="0"/>
    <x v="2"/>
    <x v="0"/>
    <x v="7"/>
    <x v="4"/>
    <n v="53"/>
    <n v="57"/>
    <n v="67"/>
    <n v="63"/>
    <n v="56"/>
    <n v="36"/>
    <n v="67"/>
    <n v="54"/>
    <n v="72"/>
    <n v="77"/>
    <n v="373"/>
    <n v="2906"/>
    <n v="2501"/>
    <n v="3618"/>
    <n v="3482"/>
    <n v="339"/>
    <n v="153"/>
    <n v="97"/>
    <n v="0"/>
    <n v="0"/>
    <n v="43"/>
    <n v="48"/>
    <n v="0"/>
    <n v="0"/>
    <n v="194"/>
    <n v="54"/>
    <n v="3618"/>
    <n v="1643"/>
    <n v="3004957.7792000002"/>
    <n v="2668163.7831999999"/>
    <n v="771659.27390000003"/>
    <n v="1896504.51"/>
    <n v="1669966.9986"/>
    <n v="1280433"/>
    <n v="300115"/>
    <n v="89419"/>
    <n v="31905"/>
    <n v="8596"/>
    <n v="48917.999900000003"/>
    <n v="1613"/>
    <n v="906.16679999999997"/>
    <n v="706.88319999999999"/>
    <n v="3791"/>
    <n v="618"/>
    <n v="3618"/>
    <n v="548"/>
    <n v="71"/>
    <n v="91"/>
    <n v="38"/>
    <n v="53"/>
    <n v="231.17789999999999"/>
    <n v="112139"/>
    <n v="6171.125"/>
    <n v="16"/>
    <n v="4259.9998999999998"/>
    <n v="3833.9994999999999"/>
  </r>
  <r>
    <x v="180"/>
    <s v="20230630"/>
    <x v="4"/>
    <x v="5"/>
    <s v="S26"/>
    <x v="0"/>
    <x v="1"/>
    <x v="1"/>
    <x v="0"/>
    <x v="1"/>
    <x v="4"/>
    <x v="4"/>
    <x v="24"/>
    <n v="48"/>
    <n v="43"/>
    <n v="55"/>
    <n v="51"/>
    <n v="46"/>
    <n v="25"/>
    <n v="58"/>
    <n v="43"/>
    <n v="59"/>
    <n v="64"/>
    <n v="506"/>
    <n v="3459"/>
    <n v="3038"/>
    <n v="4372"/>
    <n v="4206"/>
    <n v="404"/>
    <n v="198"/>
    <n v="131"/>
    <n v="0"/>
    <n v="0"/>
    <n v="35"/>
    <n v="38"/>
    <n v="0"/>
    <n v="0"/>
    <n v="236"/>
    <n v="78"/>
    <n v="4369"/>
    <n v="2181"/>
    <n v="2771440.1562999999"/>
    <n v="2478660.1581000001"/>
    <n v="178299.13649999999"/>
    <n v="2300361.0221000002"/>
    <n v="2047554.0035000001"/>
    <n v="1506206"/>
    <n v="435070"/>
    <n v="106278.0001"/>
    <n v="39636"/>
    <n v="9930"/>
    <n v="56712.000099999997"/>
    <n v="1339"/>
    <n v="837.86670000000004"/>
    <n v="501.13330000000002"/>
    <n v="4638"/>
    <n v="678"/>
    <n v="4372"/>
    <n v="588"/>
    <n v="85"/>
    <n v="165"/>
    <n v="63"/>
    <n v="102"/>
    <n v="231.91390000000001"/>
    <n v="243415"/>
    <n v="7733.0691999999999"/>
    <n v="23"/>
    <n v="4316.6664000000001"/>
    <n v="3884.9998000000001"/>
  </r>
  <r>
    <x v="181"/>
    <s v="20230701"/>
    <x v="5"/>
    <x v="6"/>
    <s v="S26"/>
    <x v="0"/>
    <x v="2"/>
    <x v="1"/>
    <x v="0"/>
    <x v="9"/>
    <x v="4"/>
    <x v="1"/>
    <x v="10"/>
    <n v="42"/>
    <n v="34"/>
    <n v="50"/>
    <n v="49"/>
    <n v="46"/>
    <n v="21"/>
    <n v="46"/>
    <n v="44"/>
    <n v="55"/>
    <n v="58"/>
    <n v="350"/>
    <n v="1981"/>
    <n v="1649"/>
    <n v="2502"/>
    <n v="2392"/>
    <n v="170"/>
    <n v="101"/>
    <n v="75"/>
    <n v="502"/>
    <n v="2392"/>
    <n v="18"/>
    <n v="19"/>
    <n v="0"/>
    <n v="0"/>
    <n v="142"/>
    <n v="31"/>
    <n v="2501"/>
    <n v="1314"/>
    <n v="2130345.1102"/>
    <n v="1920595.1117"/>
    <n v="567054.43059999996"/>
    <n v="1353540.6784999999"/>
    <n v="1186197.0008"/>
    <n v="889192"/>
    <n v="236327"/>
    <n v="60678.000099999997"/>
    <n v="22725"/>
    <n v="6105"/>
    <n v="31848"/>
    <n v="1025"/>
    <n v="616.79970000000003"/>
    <n v="408.20030000000003"/>
    <n v="2563"/>
    <n v="410"/>
    <n v="2501"/>
    <n v="380"/>
    <n v="12"/>
    <n v="45"/>
    <n v="24"/>
    <n v="21"/>
    <n v="200.48859999999999"/>
    <n v="44806"/>
    <n v="4652"/>
    <n v="19"/>
    <n v="2544.4443999999999"/>
    <n v="2289.9996000000001"/>
  </r>
  <r>
    <x v="182"/>
    <s v="20230702"/>
    <x v="0"/>
    <x v="6"/>
    <s v="S26"/>
    <x v="0"/>
    <x v="2"/>
    <x v="1"/>
    <x v="0"/>
    <x v="7"/>
    <x v="7"/>
    <x v="1"/>
    <x v="8"/>
    <n v="60"/>
    <n v="63"/>
    <n v="76"/>
    <n v="73"/>
    <n v="65"/>
    <n v="38"/>
    <n v="75"/>
    <n v="62"/>
    <n v="82"/>
    <n v="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3"/>
    <s v="20230703"/>
    <x v="1"/>
    <x v="6"/>
    <s v="S27"/>
    <x v="0"/>
    <x v="2"/>
    <x v="1"/>
    <x v="0"/>
    <x v="6"/>
    <x v="3"/>
    <x v="2"/>
    <x v="18"/>
    <n v="47"/>
    <n v="56"/>
    <n v="59"/>
    <n v="58"/>
    <n v="56"/>
    <n v="35"/>
    <n v="68"/>
    <n v="51"/>
    <n v="72"/>
    <n v="76"/>
    <n v="635"/>
    <n v="4466"/>
    <n v="3853"/>
    <n v="5640"/>
    <n v="5420"/>
    <n v="540"/>
    <n v="232"/>
    <n v="139"/>
    <n v="1153"/>
    <n v="5420"/>
    <n v="66"/>
    <n v="76"/>
    <n v="0"/>
    <n v="0"/>
    <n v="375"/>
    <n v="110"/>
    <n v="5640"/>
    <n v="2823"/>
    <n v="4523172.9283999996"/>
    <n v="4006126.9309"/>
    <n v="951916.84270000004"/>
    <n v="3054210.0896999999"/>
    <n v="2691334.0021000002"/>
    <n v="2039109"/>
    <n v="520459"/>
    <n v="131766.0001"/>
    <n v="55245"/>
    <n v="13317"/>
    <n v="63204.000200000002"/>
    <n v="1874"/>
    <n v="1411.0833"/>
    <n v="462.91669999999999"/>
    <n v="5799"/>
    <n v="853"/>
    <n v="5640"/>
    <n v="821"/>
    <n v="20"/>
    <n v="108"/>
    <n v="48"/>
    <n v="60"/>
    <n v="270.6567"/>
    <n v="157994"/>
    <n v="3258.41"/>
    <n v="28"/>
    <n v="5226.6661999999997"/>
    <n v="4704.0001000000002"/>
  </r>
  <r>
    <x v="184"/>
    <s v="20230704"/>
    <x v="2"/>
    <x v="6"/>
    <s v="S27"/>
    <x v="0"/>
    <x v="2"/>
    <x v="1"/>
    <x v="0"/>
    <x v="1"/>
    <x v="4"/>
    <x v="8"/>
    <x v="23"/>
    <n v="32"/>
    <n v="34"/>
    <n v="39"/>
    <n v="37"/>
    <n v="34"/>
    <n v="21"/>
    <n v="38"/>
    <n v="31"/>
    <n v="45"/>
    <n v="46"/>
    <n v="446"/>
    <n v="4044"/>
    <n v="3521"/>
    <n v="4879"/>
    <n v="4725"/>
    <n v="385"/>
    <n v="178"/>
    <n v="106"/>
    <n v="908"/>
    <n v="4725"/>
    <n v="51"/>
    <n v="59"/>
    <n v="0"/>
    <n v="0"/>
    <n v="266"/>
    <n v="109"/>
    <n v="4874"/>
    <n v="2364"/>
    <n v="3694672.4865000001"/>
    <n v="3286193.4926"/>
    <n v="558427.87089999998"/>
    <n v="2727765.6231"/>
    <n v="2371242.0011"/>
    <n v="1802770"/>
    <n v="452775"/>
    <n v="115696.9999"/>
    <n v="47897"/>
    <n v="11913"/>
    <n v="55887"/>
    <n v="1523"/>
    <n v="1133.8837000000001"/>
    <n v="389.11630000000002"/>
    <n v="5245"/>
    <n v="802"/>
    <n v="4875"/>
    <n v="685"/>
    <n v="200"/>
    <n v="146"/>
    <n v="44"/>
    <n v="102"/>
    <n v="257.46480000000003"/>
    <n v="257841"/>
    <n v="7181.4384"/>
    <n v="25"/>
    <n v="4537.7779"/>
    <n v="4083.9998000000001"/>
  </r>
  <r>
    <x v="185"/>
    <s v="20230705"/>
    <x v="6"/>
    <x v="6"/>
    <s v="S27"/>
    <x v="0"/>
    <x v="2"/>
    <x v="1"/>
    <x v="0"/>
    <x v="4"/>
    <x v="4"/>
    <x v="5"/>
    <x v="4"/>
    <n v="54"/>
    <n v="54"/>
    <n v="65"/>
    <n v="63"/>
    <n v="55"/>
    <n v="34"/>
    <n v="64"/>
    <n v="52"/>
    <n v="72"/>
    <n v="77"/>
    <n v="506"/>
    <n v="4608"/>
    <n v="4003"/>
    <n v="5593"/>
    <n v="5392"/>
    <n v="469"/>
    <n v="190"/>
    <n v="125"/>
    <n v="1074"/>
    <n v="5392"/>
    <n v="78"/>
    <n v="84"/>
    <n v="0"/>
    <n v="0"/>
    <n v="330"/>
    <n v="163"/>
    <n v="5583"/>
    <n v="2684"/>
    <n v="3937773.1995999999"/>
    <n v="3492434.1971"/>
    <n v="286920.4583"/>
    <n v="3205513.7381000002"/>
    <n v="2797669.0018000002"/>
    <n v="2127775"/>
    <n v="534174"/>
    <n v="135719.9999"/>
    <n v="52794"/>
    <n v="12022.999900000001"/>
    <n v="70903.000100000005"/>
    <n v="1554.5"/>
    <n v="1214.7168999999999"/>
    <n v="339.78309999999999"/>
    <n v="6040"/>
    <n v="821"/>
    <n v="5585"/>
    <n v="756"/>
    <n v="226"/>
    <n v="208"/>
    <n v="76"/>
    <n v="132"/>
    <n v="216.1353"/>
    <n v="335204"/>
    <n v="7186.9883"/>
    <n v="31"/>
    <n v="4658.8887999999997"/>
    <n v="4192.9996000000001"/>
  </r>
  <r>
    <x v="186"/>
    <s v="20230706"/>
    <x v="3"/>
    <x v="6"/>
    <s v="S27"/>
    <x v="0"/>
    <x v="2"/>
    <x v="1"/>
    <x v="0"/>
    <x v="5"/>
    <x v="1"/>
    <x v="3"/>
    <x v="7"/>
    <n v="71"/>
    <n v="66"/>
    <n v="87"/>
    <n v="82"/>
    <n v="72"/>
    <n v="43"/>
    <n v="86"/>
    <n v="71"/>
    <n v="90"/>
    <n v="95"/>
    <n v="350"/>
    <n v="3451"/>
    <n v="2970"/>
    <n v="4149"/>
    <n v="3986"/>
    <n v="349"/>
    <n v="135"/>
    <n v="92"/>
    <n v="830"/>
    <n v="3986"/>
    <n v="52"/>
    <n v="69"/>
    <n v="0"/>
    <n v="0"/>
    <n v="223"/>
    <n v="96"/>
    <n v="4149"/>
    <n v="1930"/>
    <n v="3838575.6845"/>
    <n v="3425083.6823999998"/>
    <n v="1030536.4778"/>
    <n v="2394547.2047000001"/>
    <n v="2057126.0023000001"/>
    <n v="1558814"/>
    <n v="387376"/>
    <n v="110936.0003"/>
    <n v="40105"/>
    <n v="9882"/>
    <n v="60949"/>
    <n v="1559.5"/>
    <n v="1143.8502000000001"/>
    <n v="415.64980000000003"/>
    <n v="5142"/>
    <n v="768"/>
    <n v="4167"/>
    <n v="645"/>
    <n v="848"/>
    <n v="109"/>
    <n v="44"/>
    <n v="65"/>
    <n v="213.59299999999999"/>
    <n v="158478"/>
    <n v="4984.9166999999998"/>
    <n v="20"/>
    <n v="4231.1113999999998"/>
    <n v="3807.9998000000001"/>
  </r>
  <r>
    <x v="187"/>
    <s v="20230707"/>
    <x v="4"/>
    <x v="6"/>
    <s v="S27"/>
    <x v="0"/>
    <x v="2"/>
    <x v="1"/>
    <x v="0"/>
    <x v="3"/>
    <x v="0"/>
    <x v="4"/>
    <x v="4"/>
    <n v="66"/>
    <n v="63"/>
    <n v="75"/>
    <n v="72"/>
    <n v="67"/>
    <n v="46"/>
    <n v="79"/>
    <n v="65"/>
    <n v="83"/>
    <n v="87"/>
    <n v="358"/>
    <n v="3950"/>
    <n v="3453"/>
    <n v="4659"/>
    <n v="4457"/>
    <n v="346"/>
    <n v="165"/>
    <n v="107"/>
    <n v="843"/>
    <n v="4457"/>
    <n v="61"/>
    <n v="75"/>
    <n v="0"/>
    <n v="0"/>
    <n v="265"/>
    <n v="152"/>
    <n v="4654"/>
    <n v="2238"/>
    <n v="3634739.9626000002"/>
    <n v="3226292.9611999998"/>
    <n v="481891.359"/>
    <n v="2744401.5981000001"/>
    <n v="2347659.9988000002"/>
    <n v="1793194"/>
    <n v="437645"/>
    <n v="116820.9999"/>
    <n v="43823"/>
    <n v="10769.000099999999"/>
    <n v="62228.999900000003"/>
    <n v="1497"/>
    <n v="1114.1331"/>
    <n v="382.86689999999999"/>
    <n v="4894"/>
    <n v="798"/>
    <n v="4655"/>
    <n v="751"/>
    <n v="69"/>
    <n v="151"/>
    <n v="49"/>
    <n v="102"/>
    <n v="195.07069999999999"/>
    <n v="268921"/>
    <n v="7914.3101999999999"/>
    <n v="27"/>
    <n v="4283.3333000000002"/>
    <n v="3855.0003000000002"/>
  </r>
  <r>
    <x v="188"/>
    <s v="20230708"/>
    <x v="5"/>
    <x v="6"/>
    <s v="S27"/>
    <x v="0"/>
    <x v="2"/>
    <x v="1"/>
    <x v="0"/>
    <x v="12"/>
    <x v="0"/>
    <x v="3"/>
    <x v="1"/>
    <n v="82"/>
    <n v="77"/>
    <n v="99"/>
    <n v="94"/>
    <n v="89"/>
    <n v="58"/>
    <n v="98"/>
    <n v="86"/>
    <n v="102"/>
    <n v="108"/>
    <n v="214"/>
    <n v="2109"/>
    <n v="1781"/>
    <n v="2486"/>
    <n v="2391"/>
    <n v="163"/>
    <n v="101"/>
    <n v="63"/>
    <n v="491"/>
    <n v="2391"/>
    <n v="30"/>
    <n v="33"/>
    <n v="0"/>
    <n v="0"/>
    <n v="157"/>
    <n v="83"/>
    <n v="2486"/>
    <n v="1140"/>
    <n v="2347368.7308999998"/>
    <n v="2137515.7305000001"/>
    <n v="678455.20059999998"/>
    <n v="1459060.5314"/>
    <n v="1250602.0001000001"/>
    <n v="968729"/>
    <n v="221806"/>
    <n v="60067.0003"/>
    <n v="24120"/>
    <n v="6239.0001000000002"/>
    <n v="29708.0003"/>
    <n v="1045"/>
    <n v="712.85"/>
    <n v="332.15"/>
    <n v="2615"/>
    <n v="385"/>
    <n v="2486"/>
    <n v="357"/>
    <n v="86"/>
    <n v="37"/>
    <n v="20"/>
    <n v="17"/>
    <n v="177.97980000000001"/>
    <n v="65918"/>
    <n v="3162.25"/>
    <n v="13"/>
    <n v="2666.6667000000002"/>
    <n v="2400"/>
  </r>
  <r>
    <x v="189"/>
    <s v="20230709"/>
    <x v="0"/>
    <x v="6"/>
    <s v="S27"/>
    <x v="0"/>
    <x v="2"/>
    <x v="1"/>
    <x v="0"/>
    <x v="7"/>
    <x v="6"/>
    <x v="1"/>
    <x v="10"/>
    <n v="79"/>
    <n v="73"/>
    <n v="88"/>
    <n v="85"/>
    <n v="82"/>
    <n v="49"/>
    <n v="93"/>
    <n v="80"/>
    <n v="95"/>
    <n v="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0"/>
    <s v="20230710"/>
    <x v="1"/>
    <x v="6"/>
    <s v="S28"/>
    <x v="0"/>
    <x v="2"/>
    <x v="1"/>
    <x v="0"/>
    <x v="3"/>
    <x v="3"/>
    <x v="3"/>
    <x v="12"/>
    <n v="87"/>
    <n v="85"/>
    <n v="104"/>
    <n v="97"/>
    <n v="87"/>
    <n v="62"/>
    <n v="103"/>
    <n v="85"/>
    <n v="108"/>
    <n v="116"/>
    <n v="320"/>
    <n v="4497"/>
    <n v="3932"/>
    <n v="5348"/>
    <n v="5132"/>
    <n v="527"/>
    <n v="231"/>
    <n v="135"/>
    <n v="1092"/>
    <n v="5132"/>
    <n v="66"/>
    <n v="81"/>
    <n v="0"/>
    <n v="0"/>
    <n v="329"/>
    <n v="180"/>
    <n v="5344"/>
    <n v="2491"/>
    <n v="4678461.8761999998"/>
    <n v="4143977.6551000001"/>
    <n v="1038767.6036"/>
    <n v="3105210.0529999998"/>
    <n v="2660146.9980000001"/>
    <n v="2042206"/>
    <n v="487342"/>
    <n v="130599.00019999999"/>
    <n v="51052"/>
    <n v="14456"/>
    <n v="65090.999900000003"/>
    <n v="1864"/>
    <n v="1507.2171000000001"/>
    <n v="356.78289999999998"/>
    <n v="5433"/>
    <n v="801"/>
    <n v="5347"/>
    <n v="777"/>
    <n v="12"/>
    <n v="56"/>
    <n v="35"/>
    <n v="21"/>
    <n v="235.01929999999999"/>
    <n v="50801"/>
    <n v="2383.3332999999998"/>
    <n v="22"/>
    <n v="5922.2221"/>
    <n v="5330"/>
  </r>
  <r>
    <x v="191"/>
    <s v="20230711"/>
    <x v="2"/>
    <x v="6"/>
    <s v="S28"/>
    <x v="0"/>
    <x v="2"/>
    <x v="1"/>
    <x v="0"/>
    <x v="9"/>
    <x v="4"/>
    <x v="3"/>
    <x v="11"/>
    <n v="30"/>
    <n v="30"/>
    <n v="34"/>
    <n v="34"/>
    <n v="32"/>
    <n v="17"/>
    <n v="39"/>
    <n v="32"/>
    <n v="38"/>
    <n v="40"/>
    <n v="231"/>
    <n v="4036"/>
    <n v="3645"/>
    <n v="4629"/>
    <n v="4450"/>
    <n v="361"/>
    <n v="150"/>
    <n v="108"/>
    <n v="752"/>
    <n v="4450"/>
    <n v="55"/>
    <n v="78"/>
    <n v="0"/>
    <n v="0"/>
    <n v="282"/>
    <n v="171"/>
    <n v="4628"/>
    <n v="2157"/>
    <n v="4924909.3064999999"/>
    <n v="4384187.0869000005"/>
    <n v="1515914.7767"/>
    <n v="2868272.3095"/>
    <n v="2428756.4457999999"/>
    <n v="1863639"/>
    <n v="444177"/>
    <n v="120940.4443"/>
    <n v="43694"/>
    <n v="13325.1111"/>
    <n v="63921.333299999998"/>
    <n v="1837"/>
    <n v="1463.1498999999999"/>
    <n v="373.8501"/>
    <n v="4680"/>
    <n v="739"/>
    <n v="4629"/>
    <n v="726"/>
    <n v="9"/>
    <n v="26"/>
    <n v="24"/>
    <n v="2"/>
    <n v="225.9195"/>
    <n v="38097"/>
    <n v="332"/>
    <n v="26"/>
    <n v="4998.8891000000003"/>
    <n v="4498.9997000000003"/>
  </r>
  <r>
    <x v="192"/>
    <s v="20230712"/>
    <x v="6"/>
    <x v="6"/>
    <s v="S28"/>
    <x v="0"/>
    <x v="2"/>
    <x v="1"/>
    <x v="0"/>
    <x v="7"/>
    <x v="1"/>
    <x v="1"/>
    <x v="4"/>
    <n v="89"/>
    <n v="87"/>
    <n v="94"/>
    <n v="93"/>
    <n v="87"/>
    <n v="56"/>
    <n v="99"/>
    <n v="83"/>
    <n v="102"/>
    <n v="106"/>
    <n v="252"/>
    <n v="4774"/>
    <n v="4268"/>
    <n v="5500"/>
    <n v="5283"/>
    <n v="474"/>
    <n v="202"/>
    <n v="98"/>
    <n v="980"/>
    <n v="5283"/>
    <n v="60"/>
    <n v="72"/>
    <n v="0"/>
    <n v="0"/>
    <n v="316"/>
    <n v="197"/>
    <n v="5500"/>
    <n v="2609"/>
    <n v="4669707.7465000004"/>
    <n v="4107131.7511"/>
    <n v="802600.05680000002"/>
    <n v="3304531.6926000002"/>
    <n v="2849573.8807000001"/>
    <n v="2164969"/>
    <n v="541755"/>
    <n v="142849.88930000001"/>
    <n v="52613"/>
    <n v="13830.8886"/>
    <n v="76406.0003"/>
    <n v="1856"/>
    <n v="1466.8171"/>
    <n v="389.18290000000002"/>
    <n v="5803"/>
    <n v="816"/>
    <n v="5498"/>
    <n v="755"/>
    <n v="165"/>
    <n v="122"/>
    <n v="56"/>
    <n v="66"/>
    <n v="264.18329999999997"/>
    <n v="141201"/>
    <n v="8801.9905999999992"/>
    <n v="26"/>
    <n v="4943.3329999999996"/>
    <n v="4448.9997000000003"/>
  </r>
  <r>
    <x v="193"/>
    <s v="20230713"/>
    <x v="3"/>
    <x v="6"/>
    <s v="S28"/>
    <x v="0"/>
    <x v="2"/>
    <x v="1"/>
    <x v="0"/>
    <x v="7"/>
    <x v="4"/>
    <x v="8"/>
    <x v="1"/>
    <n v="85"/>
    <n v="85"/>
    <n v="98"/>
    <n v="93"/>
    <n v="86"/>
    <n v="62"/>
    <n v="96"/>
    <n v="80"/>
    <n v="97"/>
    <n v="105"/>
    <n v="215"/>
    <n v="4238"/>
    <n v="3684"/>
    <n v="4748"/>
    <n v="4564"/>
    <n v="290"/>
    <n v="159"/>
    <n v="102"/>
    <n v="844"/>
    <n v="4564"/>
    <n v="70"/>
    <n v="92"/>
    <n v="0"/>
    <n v="0"/>
    <n v="260"/>
    <n v="169"/>
    <n v="4743"/>
    <n v="2267"/>
    <n v="4678499.9274000004"/>
    <n v="4035593.2662"/>
    <n v="1066708.1232"/>
    <n v="2968885.1417"/>
    <n v="2524744.6645999998"/>
    <n v="1907746"/>
    <n v="461192"/>
    <n v="155806.66680000001"/>
    <n v="45783"/>
    <n v="14000.3333"/>
    <n v="96023.333299999998"/>
    <n v="1813"/>
    <n v="1445.7831000000001"/>
    <n v="367.21690000000001"/>
    <n v="5063"/>
    <n v="724"/>
    <n v="4744"/>
    <n v="669"/>
    <n v="215"/>
    <n v="86"/>
    <n v="27"/>
    <n v="59"/>
    <n v="244.53970000000001"/>
    <n v="67505"/>
    <n v="10988.261200000001"/>
    <n v="18"/>
    <n v="4416.6665999999996"/>
    <n v="3975"/>
  </r>
  <r>
    <x v="194"/>
    <s v="20230714"/>
    <x v="4"/>
    <x v="6"/>
    <s v="S28"/>
    <x v="0"/>
    <x v="2"/>
    <x v="1"/>
    <x v="0"/>
    <x v="1"/>
    <x v="1"/>
    <x v="0"/>
    <x v="19"/>
    <n v="66"/>
    <n v="57"/>
    <n v="71"/>
    <n v="69"/>
    <n v="64"/>
    <n v="40"/>
    <n v="69"/>
    <n v="62"/>
    <n v="72"/>
    <n v="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02.1111000000001"/>
    <n v="1795.1111000000001"/>
    <n v="1581.5554999999999"/>
    <n v="213.55549999999999"/>
    <n v="17.666699999999999"/>
    <n v="0"/>
    <n v="0"/>
    <n v="17.666699999999999"/>
    <n v="0"/>
    <n v="1.7778"/>
    <n v="15.888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5"/>
    <s v="20230715"/>
    <x v="5"/>
    <x v="6"/>
    <s v="S28"/>
    <x v="0"/>
    <x v="2"/>
    <x v="1"/>
    <x v="0"/>
    <x v="5"/>
    <x v="3"/>
    <x v="3"/>
    <x v="23"/>
    <n v="87"/>
    <n v="86"/>
    <n v="95"/>
    <n v="93"/>
    <n v="89"/>
    <n v="59"/>
    <n v="97"/>
    <n v="86"/>
    <n v="103"/>
    <n v="107"/>
    <n v="156"/>
    <n v="2524"/>
    <n v="2061"/>
    <n v="2867"/>
    <n v="2728"/>
    <n v="185"/>
    <n v="102"/>
    <n v="77"/>
    <n v="648"/>
    <n v="2728"/>
    <n v="32"/>
    <n v="37"/>
    <n v="0"/>
    <n v="0"/>
    <n v="249"/>
    <n v="168"/>
    <n v="2865"/>
    <n v="1299"/>
    <n v="3118137.5126"/>
    <n v="2815261.8517999998"/>
    <n v="1022913.0141"/>
    <n v="1792348.8356000001"/>
    <n v="1489246.0009000001"/>
    <n v="1154840"/>
    <n v="260178"/>
    <n v="74228"/>
    <n v="25932"/>
    <n v="8007.6666999999998"/>
    <n v="40288.333400000003"/>
    <n v="1355.5"/>
    <n v="957.44960000000003"/>
    <n v="398.05040000000002"/>
    <n v="3195"/>
    <n v="460"/>
    <n v="2866"/>
    <n v="414"/>
    <n v="254"/>
    <n v="60"/>
    <n v="17"/>
    <n v="43"/>
    <n v="239.37180000000001"/>
    <n v="56964"/>
    <n v="9857.7165999999997"/>
    <n v="18"/>
    <n v="2829.9998999999998"/>
    <n v="2546.9998000000001"/>
  </r>
  <r>
    <x v="196"/>
    <s v="20230716"/>
    <x v="0"/>
    <x v="6"/>
    <s v="S28"/>
    <x v="0"/>
    <x v="2"/>
    <x v="1"/>
    <x v="0"/>
    <x v="1"/>
    <x v="0"/>
    <x v="0"/>
    <x v="18"/>
    <n v="38"/>
    <n v="41"/>
    <n v="47"/>
    <n v="47"/>
    <n v="41"/>
    <n v="23"/>
    <n v="42"/>
    <n v="41"/>
    <n v="46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7"/>
    <s v="20230717"/>
    <x v="1"/>
    <x v="6"/>
    <s v="S29"/>
    <x v="0"/>
    <x v="2"/>
    <x v="1"/>
    <x v="0"/>
    <x v="1"/>
    <x v="0"/>
    <x v="4"/>
    <x v="3"/>
    <n v="64"/>
    <n v="66"/>
    <n v="80"/>
    <n v="79"/>
    <n v="68"/>
    <n v="45"/>
    <n v="81"/>
    <n v="64"/>
    <n v="81"/>
    <n v="89"/>
    <n v="276"/>
    <n v="5380"/>
    <n v="4661"/>
    <n v="6251"/>
    <n v="5993"/>
    <n v="595"/>
    <n v="234"/>
    <n v="137"/>
    <n v="1314"/>
    <n v="5993"/>
    <n v="56"/>
    <n v="61"/>
    <n v="0"/>
    <n v="0"/>
    <n v="349"/>
    <n v="225"/>
    <n v="6249"/>
    <n v="3003"/>
    <n v="4613960.7164000003"/>
    <n v="4095415.5236"/>
    <n v="382499.17499999999"/>
    <n v="3712916.3478999999"/>
    <n v="3219432.9997999999"/>
    <n v="2423412"/>
    <n v="626764"/>
    <n v="169257.00039999999"/>
    <n v="58556"/>
    <n v="13724"/>
    <n v="96977"/>
    <n v="1829"/>
    <n v="1476.2168999999999"/>
    <n v="352.78309999999999"/>
    <n v="7138"/>
    <n v="1005"/>
    <n v="6251"/>
    <n v="910"/>
    <n v="541"/>
    <n v="312"/>
    <n v="76"/>
    <n v="236"/>
    <n v="223.50129999999999"/>
    <n v="492782"/>
    <n v="11865.892099999999"/>
    <n v="35"/>
    <n v="5502.2223000000004"/>
    <n v="4951.9997000000003"/>
  </r>
  <r>
    <x v="198"/>
    <s v="20230718"/>
    <x v="2"/>
    <x v="6"/>
    <s v="S29"/>
    <x v="0"/>
    <x v="2"/>
    <x v="1"/>
    <x v="0"/>
    <x v="8"/>
    <x v="1"/>
    <x v="8"/>
    <x v="23"/>
    <n v="44"/>
    <n v="44"/>
    <n v="52"/>
    <n v="51"/>
    <n v="50"/>
    <n v="26"/>
    <n v="51"/>
    <n v="50"/>
    <n v="61"/>
    <n v="62"/>
    <n v="225"/>
    <n v="4403"/>
    <n v="3853"/>
    <n v="5065"/>
    <n v="4874"/>
    <n v="434"/>
    <n v="185"/>
    <n v="116"/>
    <n v="984"/>
    <n v="4874"/>
    <n v="59"/>
    <n v="77"/>
    <n v="0"/>
    <n v="0"/>
    <n v="251"/>
    <n v="206"/>
    <n v="5062"/>
    <n v="2403"/>
    <n v="4144096.5830000001"/>
    <n v="3671982.1359999999"/>
    <n v="498718.51549999998"/>
    <n v="3173263.6231"/>
    <n v="2704210.1845"/>
    <n v="2054722"/>
    <n v="502105"/>
    <n v="147383.185"/>
    <n v="50623"/>
    <n v="12818.6666"/>
    <n v="83941.518400000001"/>
    <n v="1559"/>
    <n v="1278.5164"/>
    <n v="280.48360000000002"/>
    <n v="5209"/>
    <n v="797"/>
    <n v="5064"/>
    <n v="737"/>
    <n v="47"/>
    <n v="89"/>
    <n v="32"/>
    <n v="57"/>
    <n v="174.87569999999999"/>
    <n v="139122"/>
    <n v="4044.1059"/>
    <n v="29"/>
    <n v="4775.5555000000004"/>
    <n v="4298.0005000000001"/>
  </r>
  <r>
    <x v="199"/>
    <s v="20230719"/>
    <x v="6"/>
    <x v="6"/>
    <s v="S29"/>
    <x v="0"/>
    <x v="2"/>
    <x v="1"/>
    <x v="0"/>
    <x v="7"/>
    <x v="6"/>
    <x v="1"/>
    <x v="6"/>
    <n v="48"/>
    <n v="40"/>
    <n v="61"/>
    <n v="59"/>
    <n v="53"/>
    <n v="33"/>
    <n v="64"/>
    <n v="50"/>
    <n v="66"/>
    <n v="70"/>
    <n v="243"/>
    <n v="4527"/>
    <n v="3950"/>
    <n v="5235"/>
    <n v="5044"/>
    <n v="460"/>
    <n v="194"/>
    <n v="105"/>
    <n v="1037"/>
    <n v="5044"/>
    <n v="53"/>
    <n v="65"/>
    <n v="0"/>
    <n v="0"/>
    <n v="289"/>
    <n v="211"/>
    <n v="5229"/>
    <n v="2473"/>
    <n v="4087696.3678000001"/>
    <n v="3575466.1416000002"/>
    <n v="356436.15879999998"/>
    <n v="3219029.9783000001"/>
    <n v="2749146.8884999999"/>
    <n v="2061707"/>
    <n v="533409"/>
    <n v="154030.8891"/>
    <n v="50105"/>
    <n v="12493"/>
    <n v="91432.888999999996"/>
    <n v="1588"/>
    <n v="1267.7665999999999"/>
    <n v="320.23340000000002"/>
    <n v="5604"/>
    <n v="846"/>
    <n v="5230"/>
    <n v="762"/>
    <n v="164"/>
    <n v="176"/>
    <n v="59"/>
    <n v="117"/>
    <n v="209.49459999999999"/>
    <n v="307972"/>
    <n v="5830.8324000000002"/>
    <n v="23"/>
    <n v="4907.7779"/>
    <n v="4417.0002999999997"/>
  </r>
  <r>
    <x v="200"/>
    <s v="20230720"/>
    <x v="3"/>
    <x v="6"/>
    <s v="S29"/>
    <x v="0"/>
    <x v="2"/>
    <x v="1"/>
    <x v="0"/>
    <x v="7"/>
    <x v="7"/>
    <x v="4"/>
    <x v="23"/>
    <n v="52"/>
    <n v="47"/>
    <n v="66"/>
    <n v="60"/>
    <n v="53"/>
    <n v="30"/>
    <n v="65"/>
    <n v="51"/>
    <n v="71"/>
    <n v="74"/>
    <n v="196"/>
    <n v="4133"/>
    <n v="3613"/>
    <n v="4682"/>
    <n v="4487"/>
    <n v="353"/>
    <n v="150"/>
    <n v="71"/>
    <n v="873"/>
    <n v="4487"/>
    <n v="75"/>
    <n v="95"/>
    <n v="0"/>
    <n v="0"/>
    <n v="270"/>
    <n v="195"/>
    <n v="4682"/>
    <n v="2231"/>
    <n v="3897835.6546"/>
    <n v="3426944.9879000001"/>
    <n v="475822.21460000001"/>
    <n v="2951122.7738999999"/>
    <n v="2497272.7779999999"/>
    <n v="1859326"/>
    <n v="489174"/>
    <n v="148772.7776"/>
    <n v="46506"/>
    <n v="11859"/>
    <n v="90407.777700000006"/>
    <n v="1526"/>
    <n v="1212.7501"/>
    <n v="313.24990000000003"/>
    <n v="4845"/>
    <n v="762"/>
    <n v="4682"/>
    <n v="722"/>
    <n v="57"/>
    <n v="96"/>
    <n v="36"/>
    <n v="60"/>
    <n v="186.82730000000001"/>
    <n v="180151"/>
    <n v="5541.6786000000002"/>
    <n v="20"/>
    <n v="4455.5555999999997"/>
    <n v="4009.9998999999998"/>
  </r>
  <r>
    <x v="201"/>
    <s v="20230721"/>
    <x v="4"/>
    <x v="6"/>
    <s v="S29"/>
    <x v="0"/>
    <x v="2"/>
    <x v="1"/>
    <x v="0"/>
    <x v="9"/>
    <x v="6"/>
    <x v="2"/>
    <x v="4"/>
    <n v="83"/>
    <n v="78"/>
    <n v="90"/>
    <n v="93"/>
    <n v="86"/>
    <n v="42"/>
    <n v="88"/>
    <n v="82"/>
    <n v="94"/>
    <n v="100"/>
    <n v="214"/>
    <n v="4967"/>
    <n v="4356"/>
    <n v="5568"/>
    <n v="5378"/>
    <n v="379"/>
    <n v="168"/>
    <n v="122"/>
    <n v="990"/>
    <n v="5378"/>
    <n v="52"/>
    <n v="80"/>
    <n v="0"/>
    <n v="0"/>
    <n v="320"/>
    <n v="227"/>
    <n v="5560"/>
    <n v="2722"/>
    <n v="3886592.2505000001"/>
    <n v="3413603.3642000002"/>
    <n v="90062.084199999998"/>
    <n v="3323541.2840999998"/>
    <n v="2880898.3333999999"/>
    <n v="2138127"/>
    <n v="560088"/>
    <n v="182683.33300000001"/>
    <n v="51296"/>
    <n v="11612.999900000001"/>
    <n v="119774.3333"/>
    <n v="1470"/>
    <n v="1167.95"/>
    <n v="302.05"/>
    <n v="6286"/>
    <n v="850"/>
    <n v="5562"/>
    <n v="728"/>
    <n v="236"/>
    <n v="418"/>
    <n v="95"/>
    <n v="323"/>
    <n v="133.7603"/>
    <n v="1098331"/>
    <n v="16160.4305"/>
    <n v="34"/>
    <n v="4508.8887999999997"/>
    <n v="4058.0001000000002"/>
  </r>
  <r>
    <x v="202"/>
    <s v="20230722"/>
    <x v="5"/>
    <x v="6"/>
    <s v="S29"/>
    <x v="0"/>
    <x v="2"/>
    <x v="1"/>
    <x v="0"/>
    <x v="8"/>
    <x v="1"/>
    <x v="4"/>
    <x v="3"/>
    <n v="63"/>
    <n v="62"/>
    <n v="79"/>
    <n v="75"/>
    <n v="67"/>
    <n v="42"/>
    <n v="82"/>
    <n v="63"/>
    <n v="88"/>
    <n v="94"/>
    <n v="139"/>
    <n v="2499"/>
    <n v="2044"/>
    <n v="2817"/>
    <n v="2669"/>
    <n v="177"/>
    <n v="105"/>
    <n v="60"/>
    <n v="632"/>
    <n v="2669"/>
    <n v="45"/>
    <n v="57"/>
    <n v="0"/>
    <n v="0"/>
    <n v="218"/>
    <n v="162"/>
    <n v="2815"/>
    <n v="1371"/>
    <n v="2440938.4983999999"/>
    <n v="2173300.0542000001"/>
    <n v="423462.65860000002"/>
    <n v="1749837.395"/>
    <n v="1482875.9957000001"/>
    <n v="1101261"/>
    <n v="276410"/>
    <n v="105205.00019999999"/>
    <n v="26892"/>
    <n v="8132"/>
    <n v="70180.999899999995"/>
    <n v="1003"/>
    <n v="728.36689999999999"/>
    <n v="274.63310000000001"/>
    <n v="2923"/>
    <n v="443"/>
    <n v="2817"/>
    <n v="421"/>
    <n v="14"/>
    <n v="84"/>
    <n v="29"/>
    <n v="55"/>
    <n v="197.0087"/>
    <n v="150395"/>
    <n v="3147.2820999999999"/>
    <n v="15"/>
    <n v="2810"/>
    <n v="2528.9998999999998"/>
  </r>
  <r>
    <x v="203"/>
    <s v="20230723"/>
    <x v="0"/>
    <x v="6"/>
    <s v="S29"/>
    <x v="0"/>
    <x v="2"/>
    <x v="1"/>
    <x v="0"/>
    <x v="3"/>
    <x v="0"/>
    <x v="1"/>
    <x v="6"/>
    <n v="84"/>
    <n v="68"/>
    <n v="92"/>
    <n v="90"/>
    <n v="88"/>
    <n v="59"/>
    <n v="94"/>
    <n v="84"/>
    <n v="99"/>
    <n v="1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32.6665"/>
    <n v="1523.1111000000001"/>
    <n v="1414.3334"/>
    <n v="108.7777"/>
    <n v="2.8889"/>
    <n v="0"/>
    <n v="0"/>
    <n v="2.8889"/>
    <n v="0"/>
    <n v="0.66669999999999996"/>
    <n v="2.2222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4"/>
    <s v="20230724"/>
    <x v="1"/>
    <x v="6"/>
    <s v="S30"/>
    <x v="0"/>
    <x v="2"/>
    <x v="1"/>
    <x v="0"/>
    <x v="3"/>
    <x v="3"/>
    <x v="1"/>
    <x v="8"/>
    <n v="93"/>
    <n v="86"/>
    <n v="108"/>
    <n v="103"/>
    <n v="90"/>
    <n v="68"/>
    <n v="110"/>
    <n v="84"/>
    <n v="109"/>
    <n v="121"/>
    <n v="283"/>
    <n v="4907"/>
    <n v="4252"/>
    <n v="5737"/>
    <n v="5516"/>
    <n v="545"/>
    <n v="236"/>
    <n v="118"/>
    <n v="1200"/>
    <n v="5516"/>
    <n v="72"/>
    <n v="97"/>
    <n v="0"/>
    <n v="0"/>
    <n v="417"/>
    <n v="300"/>
    <n v="5735"/>
    <n v="2770"/>
    <n v="4489642.5848000003"/>
    <n v="3922976.8102000002"/>
    <n v="405562.57089999999"/>
    <n v="3517414.2376999999"/>
    <n v="2961911.3344000001"/>
    <n v="2198204"/>
    <n v="580289"/>
    <n v="183418.3333"/>
    <n v="55908"/>
    <n v="14153.888800000001"/>
    <n v="113356.4443"/>
    <n v="1800"/>
    <n v="1409.9494999999999"/>
    <n v="390.0505"/>
    <n v="5943"/>
    <n v="891"/>
    <n v="5735"/>
    <n v="840"/>
    <n v="32"/>
    <n v="165"/>
    <n v="60"/>
    <n v="105"/>
    <n v="214.77359999999999"/>
    <n v="219116"/>
    <n v="2889.7424000000001"/>
    <n v="36"/>
    <n v="5568.8890000000001"/>
    <n v="5011.9997000000003"/>
  </r>
  <r>
    <x v="205"/>
    <s v="20230725"/>
    <x v="2"/>
    <x v="6"/>
    <s v="S30"/>
    <x v="0"/>
    <x v="2"/>
    <x v="1"/>
    <x v="0"/>
    <x v="9"/>
    <x v="1"/>
    <x v="2"/>
    <x v="23"/>
    <n v="28"/>
    <n v="28"/>
    <n v="39"/>
    <n v="35"/>
    <n v="31"/>
    <n v="18"/>
    <n v="36"/>
    <n v="31"/>
    <n v="40"/>
    <n v="42"/>
    <n v="242"/>
    <n v="4174"/>
    <n v="3669"/>
    <n v="4828"/>
    <n v="4660"/>
    <n v="412"/>
    <n v="185"/>
    <n v="102"/>
    <n v="917"/>
    <n v="4660"/>
    <n v="58"/>
    <n v="71"/>
    <n v="0"/>
    <n v="0"/>
    <n v="388"/>
    <n v="307"/>
    <n v="4828"/>
    <n v="2304"/>
    <n v="3847807.4758000001"/>
    <n v="3324085.5852999999"/>
    <n v="332814.41470000002"/>
    <n v="2991271.1713"/>
    <n v="2538436.8914999999"/>
    <n v="1916594"/>
    <n v="469975"/>
    <n v="151867.88920000001"/>
    <n v="45552"/>
    <n v="11639.6667"/>
    <n v="94676.222099999999"/>
    <n v="1524.5"/>
    <n v="1210.4327000000001"/>
    <n v="314.06729999999999"/>
    <n v="5286"/>
    <n v="787"/>
    <n v="4828"/>
    <n v="736"/>
    <n v="240"/>
    <n v="200"/>
    <n v="68"/>
    <n v="132"/>
    <n v="178.42619999999999"/>
    <n v="396407"/>
    <n v="6343.3941999999997"/>
    <n v="15"/>
    <n v="4836.6669000000002"/>
    <n v="4352.9998999999998"/>
  </r>
  <r>
    <x v="206"/>
    <s v="20230726"/>
    <x v="6"/>
    <x v="6"/>
    <s v="S30"/>
    <x v="0"/>
    <x v="2"/>
    <x v="1"/>
    <x v="0"/>
    <x v="5"/>
    <x v="4"/>
    <x v="1"/>
    <x v="3"/>
    <n v="91"/>
    <n v="83"/>
    <n v="104"/>
    <n v="100"/>
    <n v="92"/>
    <n v="60"/>
    <n v="100"/>
    <n v="87"/>
    <n v="109"/>
    <n v="119"/>
    <n v="241"/>
    <n v="4618"/>
    <n v="4032"/>
    <n v="5279"/>
    <n v="5074"/>
    <n v="419"/>
    <n v="169"/>
    <n v="117"/>
    <n v="1005"/>
    <n v="5074"/>
    <n v="77"/>
    <n v="94"/>
    <n v="0"/>
    <n v="0"/>
    <n v="338"/>
    <n v="267"/>
    <n v="5278"/>
    <n v="2432"/>
    <n v="4125423.3796999999"/>
    <n v="3591377.3838"/>
    <n v="200140.5251"/>
    <n v="3391236.8568000002"/>
    <n v="2884541.0044"/>
    <n v="2181159"/>
    <n v="534198"/>
    <n v="169183.99969999999"/>
    <n v="47754"/>
    <n v="11677"/>
    <n v="109753"/>
    <n v="1541"/>
    <n v="1291.6670999999999"/>
    <n v="249.3329"/>
    <n v="5633"/>
    <n v="806"/>
    <n v="5278"/>
    <n v="745"/>
    <n v="116"/>
    <n v="201"/>
    <n v="57"/>
    <n v="144"/>
    <n v="160.5677"/>
    <n v="551567"/>
    <n v="8775.6944999999996"/>
    <n v="19"/>
    <n v="4966.6668"/>
    <n v="4469.9998999999998"/>
  </r>
  <r>
    <x v="207"/>
    <s v="20230727"/>
    <x v="3"/>
    <x v="6"/>
    <s v="S30"/>
    <x v="0"/>
    <x v="2"/>
    <x v="1"/>
    <x v="0"/>
    <x v="8"/>
    <x v="4"/>
    <x v="7"/>
    <x v="1"/>
    <n v="67"/>
    <n v="65"/>
    <n v="85"/>
    <n v="79"/>
    <n v="75"/>
    <n v="48"/>
    <n v="84"/>
    <n v="74"/>
    <n v="92"/>
    <n v="96"/>
    <n v="216"/>
    <n v="4121"/>
    <n v="3650"/>
    <n v="4721"/>
    <n v="4551"/>
    <n v="382"/>
    <n v="165"/>
    <n v="94"/>
    <n v="853"/>
    <n v="4551"/>
    <n v="63"/>
    <n v="79"/>
    <n v="0"/>
    <n v="0"/>
    <n v="358"/>
    <n v="321"/>
    <n v="4719"/>
    <n v="2253"/>
    <n v="3838753.1290000002"/>
    <n v="3328864.3506999998"/>
    <n v="272816.33429999999"/>
    <n v="3056048.0129"/>
    <n v="2594121.4446999999"/>
    <n v="1920986"/>
    <n v="497308"/>
    <n v="175827.44450000001"/>
    <n v="45548"/>
    <n v="11915.3333"/>
    <n v="118364.11079999999"/>
    <n v="1474.5"/>
    <n v="1177.4161999999999"/>
    <n v="297.0838"/>
    <n v="5061"/>
    <n v="798"/>
    <n v="4719"/>
    <n v="718"/>
    <n v="196"/>
    <n v="122"/>
    <n v="39"/>
    <n v="83"/>
    <n v="183.5994"/>
    <n v="234919"/>
    <n v="10064.233200000001"/>
    <n v="12"/>
    <n v="4510.0005000000001"/>
    <n v="4059"/>
  </r>
  <r>
    <x v="208"/>
    <s v="20230728"/>
    <x v="4"/>
    <x v="6"/>
    <s v="S30"/>
    <x v="0"/>
    <x v="2"/>
    <x v="1"/>
    <x v="0"/>
    <x v="4"/>
    <x v="6"/>
    <x v="2"/>
    <x v="10"/>
    <n v="71"/>
    <n v="66"/>
    <n v="79"/>
    <n v="74"/>
    <n v="76"/>
    <n v="44"/>
    <n v="78"/>
    <n v="70"/>
    <n v="88"/>
    <n v="93"/>
    <n v="227"/>
    <n v="3941"/>
    <n v="3368"/>
    <n v="4543"/>
    <n v="4395"/>
    <n v="373"/>
    <n v="167"/>
    <n v="104"/>
    <n v="946"/>
    <n v="4395"/>
    <n v="45"/>
    <n v="64"/>
    <n v="0"/>
    <n v="0"/>
    <n v="406"/>
    <n v="357"/>
    <n v="4541"/>
    <n v="2155"/>
    <n v="3603626.9873000002"/>
    <n v="3141962.3243"/>
    <n v="164830.88219999999"/>
    <n v="2977131.4389999998"/>
    <n v="2480673.8851000001"/>
    <n v="1827238"/>
    <n v="475649"/>
    <n v="177786.88959999999"/>
    <n v="41315"/>
    <n v="10247.3333"/>
    <n v="126224.55590000001"/>
    <n v="1419"/>
    <n v="1075.4997000000001"/>
    <n v="343.50029999999998"/>
    <n v="4863"/>
    <n v="742"/>
    <n v="4543"/>
    <n v="674"/>
    <n v="107"/>
    <n v="184"/>
    <n v="69"/>
    <n v="115"/>
    <n v="160.1395"/>
    <n v="334260"/>
    <n v="6031.9355999999998"/>
    <n v="23"/>
    <n v="4563.3338000000003"/>
    <n v="4107.0002999999997"/>
  </r>
  <r>
    <x v="209"/>
    <s v="20230729"/>
    <x v="5"/>
    <x v="6"/>
    <s v="S30"/>
    <x v="0"/>
    <x v="2"/>
    <x v="1"/>
    <x v="0"/>
    <x v="1"/>
    <x v="4"/>
    <x v="3"/>
    <x v="3"/>
    <n v="92"/>
    <n v="89"/>
    <n v="113"/>
    <n v="103"/>
    <n v="95"/>
    <n v="60"/>
    <n v="100"/>
    <n v="95"/>
    <n v="114"/>
    <n v="116"/>
    <n v="149"/>
    <n v="2705"/>
    <n v="2282"/>
    <n v="3051"/>
    <n v="2953"/>
    <n v="195"/>
    <n v="126"/>
    <n v="73"/>
    <n v="618"/>
    <n v="2953"/>
    <n v="20"/>
    <n v="27"/>
    <n v="0"/>
    <n v="0"/>
    <n v="261"/>
    <n v="209"/>
    <n v="3049"/>
    <n v="1384"/>
    <n v="2421748.5126999998"/>
    <n v="2147937.1781000001"/>
    <n v="250653.2463"/>
    <n v="1897283.9310000001"/>
    <n v="1579960.9985"/>
    <n v="1184739"/>
    <n v="286299"/>
    <n v="108923.00019999999"/>
    <n v="29596"/>
    <n v="7659.3334000000004"/>
    <n v="71667.666899999997"/>
    <n v="993"/>
    <n v="724.36670000000004"/>
    <n v="268.63330000000002"/>
    <n v="3376"/>
    <n v="458"/>
    <n v="3050"/>
    <n v="406"/>
    <n v="204"/>
    <n v="101"/>
    <n v="26"/>
    <n v="75"/>
    <n v="141.74160000000001"/>
    <n v="230050"/>
    <n v="7181.3284999999996"/>
    <n v="13"/>
    <n v="2843.3332"/>
    <n v="2558.9996999999998"/>
  </r>
  <r>
    <x v="210"/>
    <s v="20230730"/>
    <x v="0"/>
    <x v="6"/>
    <s v="S30"/>
    <x v="0"/>
    <x v="2"/>
    <x v="1"/>
    <x v="0"/>
    <x v="5"/>
    <x v="4"/>
    <x v="4"/>
    <x v="4"/>
    <n v="67"/>
    <n v="65"/>
    <n v="76"/>
    <n v="76"/>
    <n v="70"/>
    <n v="52"/>
    <n v="78"/>
    <n v="67"/>
    <n v="86"/>
    <n v="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00.8888999999999"/>
    <n v="2056.8888999999999"/>
    <n v="1968.1112000000001"/>
    <n v="88.777699999999996"/>
    <n v="49.444400000000002"/>
    <n v="0"/>
    <n v="0"/>
    <n v="49.444400000000002"/>
    <n v="0"/>
    <n v="2.3332999999999999"/>
    <n v="47.111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1"/>
    <s v="20230731"/>
    <x v="1"/>
    <x v="6"/>
    <s v="S31"/>
    <x v="0"/>
    <x v="2"/>
    <x v="1"/>
    <x v="0"/>
    <x v="5"/>
    <x v="4"/>
    <x v="8"/>
    <x v="7"/>
    <n v="87"/>
    <n v="92"/>
    <n v="102"/>
    <n v="97"/>
    <n v="90"/>
    <n v="57"/>
    <n v="98"/>
    <n v="87"/>
    <n v="108"/>
    <n v="111"/>
    <n v="294"/>
    <n v="4958"/>
    <n v="4343"/>
    <n v="5755"/>
    <n v="5577"/>
    <n v="503"/>
    <n v="222"/>
    <n v="103"/>
    <n v="1118"/>
    <n v="5577"/>
    <n v="75"/>
    <n v="93"/>
    <n v="0"/>
    <n v="0"/>
    <n v="613"/>
    <n v="535"/>
    <n v="5755"/>
    <n v="2899"/>
    <n v="4295117.7659"/>
    <n v="3770495.7714999998"/>
    <n v="113290.36079999999"/>
    <n v="3657205.4071"/>
    <n v="3158618.0018000002"/>
    <n v="2338892"/>
    <n v="641253"/>
    <n v="178473"/>
    <n v="52834"/>
    <n v="11948"/>
    <n v="113691.0001"/>
    <n v="1809"/>
    <n v="1345.7662"/>
    <n v="463.23379999999997"/>
    <n v="6539"/>
    <n v="946"/>
    <n v="5755"/>
    <n v="829"/>
    <n v="249"/>
    <n v="457"/>
    <n v="104"/>
    <n v="353"/>
    <n v="177.7353"/>
    <n v="1183291"/>
    <n v="12590.2739"/>
    <n v="28"/>
    <n v="5572.2223000000004"/>
    <n v="5015"/>
  </r>
  <r>
    <x v="212"/>
    <s v="20230801"/>
    <x v="2"/>
    <x v="7"/>
    <s v="S31"/>
    <x v="0"/>
    <x v="2"/>
    <x v="1"/>
    <x v="0"/>
    <x v="9"/>
    <x v="4"/>
    <x v="8"/>
    <x v="19"/>
    <n v="58"/>
    <n v="58"/>
    <n v="62"/>
    <n v="60"/>
    <n v="55"/>
    <n v="38"/>
    <n v="61"/>
    <n v="54"/>
    <n v="65"/>
    <n v="69"/>
    <n v="268"/>
    <n v="4399"/>
    <n v="3857"/>
    <n v="5083"/>
    <n v="4935"/>
    <n v="415"/>
    <n v="191"/>
    <n v="123"/>
    <n v="957"/>
    <n v="4935"/>
    <n v="65"/>
    <n v="90"/>
    <n v="0"/>
    <n v="0"/>
    <n v="292"/>
    <n v="247"/>
    <n v="5082"/>
    <n v="2455"/>
    <n v="3893656.5301999999"/>
    <n v="3392107.1934000002"/>
    <n v="155211.77119999999"/>
    <n v="3236895.4227"/>
    <n v="2742785.0002000001"/>
    <n v="2023682"/>
    <n v="543982"/>
    <n v="175120.99950000001"/>
    <n v="47406"/>
    <n v="11311"/>
    <n v="116403.9999"/>
    <n v="1530"/>
    <n v="1214.9499000000001"/>
    <n v="315.05009999999999"/>
    <n v="5376"/>
    <n v="745"/>
    <n v="5083"/>
    <n v="684"/>
    <n v="89"/>
    <n v="175"/>
    <n v="70"/>
    <n v="105"/>
    <n v="127.9684"/>
    <n v="399186"/>
    <n v="8620.3528000000006"/>
    <n v="28"/>
    <n v="4651.1111000000001"/>
    <n v="4186.0002999999997"/>
  </r>
  <r>
    <x v="213"/>
    <s v="20230802"/>
    <x v="6"/>
    <x v="7"/>
    <s v="S31"/>
    <x v="0"/>
    <x v="2"/>
    <x v="1"/>
    <x v="0"/>
    <x v="11"/>
    <x v="6"/>
    <x v="2"/>
    <x v="6"/>
    <n v="55"/>
    <n v="53"/>
    <n v="67"/>
    <n v="64"/>
    <n v="61"/>
    <n v="39"/>
    <n v="71"/>
    <n v="59"/>
    <n v="76"/>
    <n v="76"/>
    <n v="228"/>
    <n v="4048"/>
    <n v="3570"/>
    <n v="4686"/>
    <n v="4526"/>
    <n v="408"/>
    <n v="177"/>
    <n v="105"/>
    <n v="886"/>
    <n v="4526"/>
    <n v="85"/>
    <n v="112"/>
    <n v="0"/>
    <n v="0"/>
    <n v="273"/>
    <n v="222"/>
    <n v="4684"/>
    <n v="2234"/>
    <n v="3760402.6022999999"/>
    <n v="3314551.6016000002"/>
    <n v="227665.00049999999"/>
    <n v="3086886.6030000001"/>
    <n v="2551814.0007000002"/>
    <n v="1906429"/>
    <n v="477051"/>
    <n v="168334.00039999999"/>
    <n v="43253"/>
    <n v="11038.000099999999"/>
    <n v="114042.9999"/>
    <n v="1496"/>
    <n v="1167.7"/>
    <n v="328.3"/>
    <n v="4942"/>
    <n v="519"/>
    <n v="4685"/>
    <n v="485"/>
    <n v="35"/>
    <n v="196"/>
    <n v="60"/>
    <n v="136"/>
    <n v="188.2568"/>
    <n v="371448"/>
    <n v="6484.4354000000003"/>
    <n v="29"/>
    <n v="4762.2223000000004"/>
    <n v="4286.0001000000002"/>
  </r>
  <r>
    <x v="214"/>
    <s v="20230803"/>
    <x v="3"/>
    <x v="7"/>
    <s v="S31"/>
    <x v="0"/>
    <x v="2"/>
    <x v="1"/>
    <x v="0"/>
    <x v="3"/>
    <x v="6"/>
    <x v="8"/>
    <x v="18"/>
    <n v="75"/>
    <n v="69"/>
    <n v="86"/>
    <n v="82"/>
    <n v="76"/>
    <n v="42"/>
    <n v="81"/>
    <n v="76"/>
    <n v="94"/>
    <n v="97"/>
    <n v="220"/>
    <n v="3504"/>
    <n v="3056"/>
    <n v="4089"/>
    <n v="3942"/>
    <n v="363"/>
    <n v="148"/>
    <n v="103"/>
    <n v="811"/>
    <n v="3942"/>
    <n v="69"/>
    <n v="93"/>
    <n v="0"/>
    <n v="0"/>
    <n v="234"/>
    <n v="193"/>
    <n v="4087"/>
    <n v="1982"/>
    <n v="3664813.5981999999"/>
    <n v="3163259.5945000001"/>
    <n v="502366.44179999997"/>
    <n v="2660893.1553000002"/>
    <n v="2194252.446"/>
    <n v="1622325"/>
    <n v="433494"/>
    <n v="138433.4443"/>
    <n v="42016"/>
    <n v="11025.4444"/>
    <n v="85392"/>
    <n v="1398"/>
    <n v="1138.0499"/>
    <n v="259.95010000000002"/>
    <n v="4197"/>
    <n v="477"/>
    <n v="4089"/>
    <n v="447"/>
    <n v="35"/>
    <n v="66"/>
    <n v="39"/>
    <n v="27"/>
    <n v="196.28649999999999"/>
    <n v="87791"/>
    <n v="2493.7777000000001"/>
    <n v="31"/>
    <n v="4333.3332"/>
    <n v="3900.0001999999999"/>
  </r>
  <r>
    <x v="215"/>
    <s v="20230804"/>
    <x v="4"/>
    <x v="7"/>
    <s v="S31"/>
    <x v="0"/>
    <x v="2"/>
    <x v="1"/>
    <x v="0"/>
    <x v="5"/>
    <x v="1"/>
    <x v="0"/>
    <x v="7"/>
    <n v="60"/>
    <n v="58"/>
    <n v="73"/>
    <n v="68"/>
    <n v="66"/>
    <n v="39"/>
    <n v="74"/>
    <n v="62"/>
    <n v="80"/>
    <n v="82"/>
    <n v="240"/>
    <n v="3980"/>
    <n v="3434"/>
    <n v="4605"/>
    <n v="4462"/>
    <n v="384"/>
    <n v="170"/>
    <n v="87"/>
    <n v="930"/>
    <n v="4462"/>
    <n v="62"/>
    <n v="77"/>
    <n v="0"/>
    <n v="0"/>
    <n v="229"/>
    <n v="185"/>
    <n v="4604"/>
    <n v="2220"/>
    <n v="3553220.1809999999"/>
    <n v="3159072.1779"/>
    <n v="196188.5442"/>
    <n v="2962883.6354999999"/>
    <n v="2490976.6702000001"/>
    <n v="1841907"/>
    <n v="498026"/>
    <n v="151043.6679"/>
    <n v="43033"/>
    <n v="10371.000099999999"/>
    <n v="97639.666800000006"/>
    <n v="1349"/>
    <n v="1092.8503000000001"/>
    <n v="256.1497"/>
    <n v="5213"/>
    <n v="483"/>
    <n v="4604"/>
    <n v="452"/>
    <n v="247"/>
    <n v="302"/>
    <n v="87"/>
    <n v="215"/>
    <n v="179.18199999999999"/>
    <n v="695010"/>
    <n v="8362.1836000000003"/>
    <n v="20"/>
    <n v="4378.8883999999998"/>
    <n v="3941.0001000000002"/>
  </r>
  <r>
    <x v="216"/>
    <s v="20230805"/>
    <x v="5"/>
    <x v="7"/>
    <s v="S31"/>
    <x v="0"/>
    <x v="2"/>
    <x v="1"/>
    <x v="0"/>
    <x v="3"/>
    <x v="1"/>
    <x v="2"/>
    <x v="12"/>
    <n v="49"/>
    <n v="56"/>
    <n v="68"/>
    <n v="60"/>
    <n v="54"/>
    <n v="38"/>
    <n v="63"/>
    <n v="53"/>
    <n v="70"/>
    <n v="77"/>
    <n v="149"/>
    <n v="2636"/>
    <n v="2251"/>
    <n v="2979"/>
    <n v="2882"/>
    <n v="194"/>
    <n v="122"/>
    <n v="68"/>
    <n v="579"/>
    <n v="2882"/>
    <n v="27"/>
    <n v="40"/>
    <n v="0"/>
    <n v="0"/>
    <n v="198"/>
    <n v="181"/>
    <n v="2979"/>
    <n v="1390"/>
    <n v="2497007.6658000001"/>
    <n v="2234640.6719999998"/>
    <n v="336762.66710000002"/>
    <n v="1897878.0031999999"/>
    <n v="1572593.9990999999"/>
    <n v="1177109"/>
    <n v="301976"/>
    <n v="93508.999899999995"/>
    <n v="30407"/>
    <n v="7820.6666999999998"/>
    <n v="55281.333299999998"/>
    <n v="1015"/>
    <n v="764.40009999999995"/>
    <n v="250.59989999999999"/>
    <n v="3216"/>
    <n v="295"/>
    <n v="2979"/>
    <n v="266"/>
    <n v="135"/>
    <n v="85"/>
    <n v="27"/>
    <n v="58"/>
    <n v="129.37899999999999"/>
    <n v="156436"/>
    <n v="5482.2793000000001"/>
    <n v="16"/>
    <n v="2732.2224000000001"/>
    <n v="2458.9998000000001"/>
  </r>
  <r>
    <x v="217"/>
    <s v="20230806"/>
    <x v="0"/>
    <x v="7"/>
    <s v="S31"/>
    <x v="0"/>
    <x v="2"/>
    <x v="1"/>
    <x v="0"/>
    <x v="11"/>
    <x v="1"/>
    <x v="0"/>
    <x v="23"/>
    <n v="83"/>
    <n v="74"/>
    <n v="88"/>
    <n v="88"/>
    <n v="84"/>
    <n v="51"/>
    <n v="80"/>
    <n v="79"/>
    <n v="88"/>
    <n v="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89.6664999999998"/>
    <n v="1852.6665"/>
    <n v="1743.4443000000001"/>
    <n v="109.2222"/>
    <n v="100.2222"/>
    <n v="0"/>
    <n v="0"/>
    <n v="100.2222"/>
    <n v="0"/>
    <n v="0.33329999999999999"/>
    <n v="99.888900000000007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8"/>
    <s v="20230807"/>
    <x v="1"/>
    <x v="7"/>
    <s v="S32"/>
    <x v="0"/>
    <x v="2"/>
    <x v="1"/>
    <x v="0"/>
    <x v="11"/>
    <x v="1"/>
    <x v="8"/>
    <x v="10"/>
    <n v="86"/>
    <n v="85"/>
    <n v="94"/>
    <n v="89"/>
    <n v="88"/>
    <n v="55"/>
    <n v="92"/>
    <n v="83"/>
    <n v="94"/>
    <n v="100"/>
    <n v="257"/>
    <n v="3906"/>
    <n v="3407"/>
    <n v="5462"/>
    <n v="4348"/>
    <n v="383"/>
    <n v="149"/>
    <n v="88"/>
    <n v="882"/>
    <n v="4348"/>
    <n v="92"/>
    <n v="127"/>
    <n v="0"/>
    <n v="0"/>
    <n v="326"/>
    <n v="261"/>
    <n v="4521"/>
    <n v="2637"/>
    <n v="4270277.2495999997"/>
    <n v="3760321.8094000001"/>
    <n v="231112.79670000001"/>
    <n v="3529209.0159"/>
    <n v="2991713.8868"/>
    <n v="2234305"/>
    <n v="581334"/>
    <n v="176074.8891"/>
    <n v="51500"/>
    <n v="11606.3333"/>
    <n v="112968.55560000001"/>
    <n v="1811"/>
    <n v="1428.7337"/>
    <n v="382.2663"/>
    <n v="5954"/>
    <n v="586"/>
    <n v="5461"/>
    <n v="540"/>
    <n v="108"/>
    <n v="328"/>
    <n v="83"/>
    <n v="245"/>
    <n v="143.8605"/>
    <n v="748332"/>
    <n v="6869.5515999999998"/>
    <n v="24"/>
    <n v="5336.6665999999996"/>
    <n v="4802.9997999999996"/>
  </r>
  <r>
    <x v="219"/>
    <s v="20230808"/>
    <x v="2"/>
    <x v="7"/>
    <s v="S32"/>
    <x v="0"/>
    <x v="2"/>
    <x v="1"/>
    <x v="0"/>
    <x v="9"/>
    <x v="1"/>
    <x v="8"/>
    <x v="18"/>
    <n v="30"/>
    <n v="34"/>
    <n v="42"/>
    <n v="41"/>
    <n v="37"/>
    <n v="24"/>
    <n v="36"/>
    <n v="37"/>
    <n v="42"/>
    <n v="44"/>
    <n v="220"/>
    <n v="3910"/>
    <n v="3458"/>
    <n v="4508"/>
    <n v="4348"/>
    <n v="378"/>
    <n v="155"/>
    <n v="96"/>
    <n v="830"/>
    <n v="4348"/>
    <n v="64"/>
    <n v="85"/>
    <n v="0"/>
    <n v="0"/>
    <n v="296"/>
    <n v="275"/>
    <n v="4508"/>
    <n v="2101"/>
    <n v="3751163.2146999999"/>
    <n v="3258162.7058999999"/>
    <n v="374969.23550000001"/>
    <n v="2883193.4678000002"/>
    <n v="2423798.7253999999"/>
    <n v="1827950"/>
    <n v="444582"/>
    <n v="151266.7255"/>
    <n v="44643"/>
    <n v="10669.315399999999"/>
    <n v="95954.410799999998"/>
    <n v="1612"/>
    <n v="1266.9331999999999"/>
    <n v="345.0668"/>
    <n v="4631"/>
    <n v="501"/>
    <n v="4508"/>
    <n v="460"/>
    <n v="31"/>
    <n v="69"/>
    <n v="34"/>
    <n v="35"/>
    <n v="159.79179999999999"/>
    <n v="130845"/>
    <n v="2931.6666"/>
    <n v="17"/>
    <n v="4636.6666999999998"/>
    <n v="4172.9998999999998"/>
  </r>
  <r>
    <x v="220"/>
    <s v="20230809"/>
    <x v="6"/>
    <x v="7"/>
    <s v="S32"/>
    <x v="0"/>
    <x v="2"/>
    <x v="1"/>
    <x v="0"/>
    <x v="11"/>
    <x v="6"/>
    <x v="1"/>
    <x v="18"/>
    <n v="66"/>
    <n v="62"/>
    <n v="77"/>
    <n v="75"/>
    <n v="70"/>
    <n v="43"/>
    <n v="75"/>
    <n v="69"/>
    <n v="83"/>
    <n v="85"/>
    <n v="250"/>
    <n v="4198"/>
    <n v="3759"/>
    <n v="4835"/>
    <n v="4676"/>
    <n v="381"/>
    <n v="150"/>
    <n v="82"/>
    <n v="820"/>
    <n v="4676"/>
    <n v="57"/>
    <n v="84"/>
    <n v="0"/>
    <n v="0"/>
    <n v="294"/>
    <n v="236"/>
    <n v="4829"/>
    <n v="2412"/>
    <n v="3905646.9547000001"/>
    <n v="3341364.6732999999"/>
    <n v="268332.1925"/>
    <n v="3073032.4802000001"/>
    <n v="2619828.0562"/>
    <n v="1949654"/>
    <n v="508874"/>
    <n v="161300.0558"/>
    <n v="46165"/>
    <n v="10622.1666"/>
    <n v="104512.8891"/>
    <n v="1584"/>
    <n v="1259.7333000000001"/>
    <n v="324.26670000000001"/>
    <n v="4936"/>
    <n v="519"/>
    <n v="4831"/>
    <n v="502"/>
    <n v="3"/>
    <n v="96"/>
    <n v="40"/>
    <n v="56"/>
    <n v="143.755"/>
    <n v="188364"/>
    <n v="2979.25"/>
    <n v="15"/>
    <n v="4748.8886000000002"/>
    <n v="4273.9997999999996"/>
  </r>
  <r>
    <x v="221"/>
    <s v="20230810"/>
    <x v="3"/>
    <x v="7"/>
    <s v="S32"/>
    <x v="0"/>
    <x v="2"/>
    <x v="1"/>
    <x v="0"/>
    <x v="11"/>
    <x v="1"/>
    <x v="8"/>
    <x v="7"/>
    <n v="73"/>
    <n v="75"/>
    <n v="87"/>
    <n v="87"/>
    <n v="81"/>
    <n v="51"/>
    <n v="81"/>
    <n v="79"/>
    <n v="86"/>
    <n v="92"/>
    <n v="197"/>
    <n v="3499"/>
    <n v="3109"/>
    <n v="4035"/>
    <n v="3878"/>
    <n v="337"/>
    <n v="121"/>
    <n v="74"/>
    <n v="727"/>
    <n v="3878"/>
    <n v="75"/>
    <n v="101"/>
    <n v="0"/>
    <n v="0"/>
    <n v="236"/>
    <n v="204"/>
    <n v="4033"/>
    <n v="1911"/>
    <n v="3805666.5260999999"/>
    <n v="3277713.5839"/>
    <n v="719107.02320000005"/>
    <n v="2558606.5632000002"/>
    <n v="2104857.7193"/>
    <n v="1571289"/>
    <n v="391623"/>
    <n v="141945.72260000001"/>
    <n v="42110"/>
    <n v="10741.500099999999"/>
    <n v="89094.222299999994"/>
    <n v="1523"/>
    <n v="1230.9999"/>
    <n v="292.00009999999997"/>
    <n v="4073"/>
    <n v="522"/>
    <n v="4035"/>
    <n v="509"/>
    <n v="5"/>
    <n v="32"/>
    <n v="26"/>
    <n v="6"/>
    <n v="167.27879999999999"/>
    <n v="23219"/>
    <n v="500"/>
    <n v="15"/>
    <n v="4323.3337000000001"/>
    <n v="3890.9996000000001"/>
  </r>
  <r>
    <x v="222"/>
    <s v="20230811"/>
    <x v="4"/>
    <x v="7"/>
    <s v="S32"/>
    <x v="0"/>
    <x v="2"/>
    <x v="1"/>
    <x v="0"/>
    <x v="9"/>
    <x v="1"/>
    <x v="1"/>
    <x v="19"/>
    <n v="68"/>
    <n v="66"/>
    <n v="73"/>
    <n v="73"/>
    <n v="68"/>
    <n v="51"/>
    <n v="73"/>
    <n v="66"/>
    <n v="77"/>
    <n v="80"/>
    <n v="249"/>
    <n v="3966"/>
    <n v="3445"/>
    <n v="4575"/>
    <n v="4394"/>
    <n v="358"/>
    <n v="168"/>
    <n v="99"/>
    <n v="879"/>
    <n v="4394"/>
    <n v="54"/>
    <n v="75"/>
    <n v="0"/>
    <n v="0"/>
    <n v="279"/>
    <n v="244"/>
    <n v="4573"/>
    <n v="2044"/>
    <n v="3627423.3561"/>
    <n v="3177964.19"/>
    <n v="394916.31439999997"/>
    <n v="2783047.8772999998"/>
    <n v="2337607.3887999998"/>
    <n v="1769076"/>
    <n v="424226"/>
    <n v="144305.38889999999"/>
    <n v="43459"/>
    <n v="10760.6667"/>
    <n v="90085.722099999999"/>
    <n v="1383.5"/>
    <n v="1148.9498000000001"/>
    <n v="234.55019999999999"/>
    <n v="4667"/>
    <n v="545"/>
    <n v="4574"/>
    <n v="526"/>
    <n v="10"/>
    <n v="69"/>
    <n v="31"/>
    <n v="38"/>
    <n v="145.2671"/>
    <n v="146627"/>
    <n v="3500.1167"/>
    <n v="22"/>
    <n v="4363.3334000000004"/>
    <n v="3926.9998000000001"/>
  </r>
  <r>
    <x v="223"/>
    <s v="20230812"/>
    <x v="5"/>
    <x v="7"/>
    <s v="S32"/>
    <x v="0"/>
    <x v="2"/>
    <x v="1"/>
    <x v="0"/>
    <x v="9"/>
    <x v="7"/>
    <x v="8"/>
    <x v="19"/>
    <n v="72"/>
    <n v="68"/>
    <n v="79"/>
    <n v="77"/>
    <n v="69"/>
    <n v="45"/>
    <n v="73"/>
    <n v="68"/>
    <n v="84"/>
    <n v="86"/>
    <n v="165"/>
    <n v="2214"/>
    <n v="1867"/>
    <n v="2551"/>
    <n v="2466"/>
    <n v="171"/>
    <n v="101"/>
    <n v="62"/>
    <n v="518"/>
    <n v="2466"/>
    <n v="18"/>
    <n v="32"/>
    <n v="0"/>
    <n v="0"/>
    <n v="216"/>
    <n v="182"/>
    <n v="2550"/>
    <n v="1243"/>
    <n v="2167686.7450000001"/>
    <n v="1900449.4081999999"/>
    <n v="329510.49449999997"/>
    <n v="1570938.9154999999"/>
    <n v="1306888.2239999999"/>
    <n v="963750"/>
    <n v="244871"/>
    <n v="98267.222399999999"/>
    <n v="24208"/>
    <n v="6508.1111000000001"/>
    <n v="67551.111000000004"/>
    <n v="821.5"/>
    <n v="643.28279999999995"/>
    <n v="178.21719999999999"/>
    <n v="2621"/>
    <n v="311"/>
    <n v="2551"/>
    <n v="303"/>
    <n v="14"/>
    <n v="53"/>
    <n v="25"/>
    <n v="28"/>
    <n v="156.37540000000001"/>
    <n v="104036"/>
    <n v="2342.1001000000001"/>
    <n v="10"/>
    <n v="2724.4447"/>
    <n v="2452.0003000000002"/>
  </r>
  <r>
    <x v="224"/>
    <s v="20230813"/>
    <x v="0"/>
    <x v="7"/>
    <s v="S32"/>
    <x v="0"/>
    <x v="2"/>
    <x v="1"/>
    <x v="0"/>
    <x v="7"/>
    <x v="1"/>
    <x v="3"/>
    <x v="1"/>
    <n v="56"/>
    <n v="50"/>
    <n v="66"/>
    <n v="64"/>
    <n v="62"/>
    <n v="37"/>
    <n v="71"/>
    <n v="58"/>
    <n v="74"/>
    <n v="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98.4445999999998"/>
    <n v="1911.5554999999999"/>
    <n v="1889.6666"/>
    <n v="21.8889"/>
    <n v="8.2222000000000008"/>
    <n v="0"/>
    <n v="0"/>
    <n v="8.2222000000000008"/>
    <n v="0"/>
    <n v="0.33329999999999999"/>
    <n v="7.8888999999999996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5"/>
    <s v="20230814"/>
    <x v="1"/>
    <x v="7"/>
    <s v="S33"/>
    <x v="0"/>
    <x v="2"/>
    <x v="1"/>
    <x v="0"/>
    <x v="11"/>
    <x v="4"/>
    <x v="7"/>
    <x v="3"/>
    <n v="79"/>
    <n v="76"/>
    <n v="94"/>
    <n v="89"/>
    <n v="82"/>
    <n v="52"/>
    <n v="94"/>
    <n v="78"/>
    <n v="97"/>
    <n v="106"/>
    <n v="292"/>
    <n v="4444"/>
    <n v="3809"/>
    <n v="5067"/>
    <n v="4883"/>
    <n v="328"/>
    <n v="197"/>
    <n v="112"/>
    <n v="963"/>
    <n v="4883"/>
    <n v="69"/>
    <n v="88"/>
    <n v="0"/>
    <n v="0"/>
    <n v="303"/>
    <n v="272"/>
    <n v="5064"/>
    <n v="2453"/>
    <n v="4282793.2149999999"/>
    <n v="3751624.2157999999"/>
    <n v="422223.52140000003"/>
    <n v="3329400.6960999998"/>
    <n v="2744999.6674000002"/>
    <n v="2029302"/>
    <n v="540200"/>
    <n v="175497.66680000001"/>
    <n v="49632"/>
    <n v="12634.3334"/>
    <n v="113231.3333"/>
    <n v="1683"/>
    <n v="1322.3502000000001"/>
    <n v="360.64980000000003"/>
    <n v="5168"/>
    <n v="601"/>
    <n v="5066"/>
    <n v="578"/>
    <n v="6"/>
    <n v="88"/>
    <n v="47"/>
    <n v="41"/>
    <n v="146.08590000000001"/>
    <n v="217209"/>
    <n v="2584.6239"/>
    <n v="29"/>
    <n v="4928.8891000000003"/>
    <n v="4435.9997999999996"/>
  </r>
  <r>
    <x v="226"/>
    <s v="20230815"/>
    <x v="2"/>
    <x v="7"/>
    <s v="S33"/>
    <x v="0"/>
    <x v="2"/>
    <x v="1"/>
    <x v="0"/>
    <x v="5"/>
    <x v="1"/>
    <x v="3"/>
    <x v="10"/>
    <n v="27"/>
    <n v="26"/>
    <n v="37"/>
    <n v="33"/>
    <n v="34"/>
    <n v="23"/>
    <n v="39"/>
    <n v="32"/>
    <n v="43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12.6664999999998"/>
    <n v="2099.5556999999999"/>
    <n v="1825.4443000000001"/>
    <n v="274.11130000000003"/>
    <n v="47.777799999999999"/>
    <n v="0"/>
    <n v="0"/>
    <n v="47.777799999999999"/>
    <n v="0"/>
    <n v="3"/>
    <n v="44.777799999999999"/>
    <n v="158"/>
    <n v="74"/>
    <n v="84"/>
    <n v="0"/>
    <n v="0"/>
    <n v="0"/>
    <n v="0"/>
    <n v="0"/>
    <n v="0"/>
    <n v="0"/>
    <n v="0"/>
    <n v="0"/>
    <n v="0"/>
    <n v="0"/>
    <n v="0"/>
    <n v="0"/>
    <n v="0"/>
  </r>
  <r>
    <x v="227"/>
    <s v="20230816"/>
    <x v="6"/>
    <x v="7"/>
    <s v="S33"/>
    <x v="0"/>
    <x v="2"/>
    <x v="1"/>
    <x v="0"/>
    <x v="6"/>
    <x v="1"/>
    <x v="4"/>
    <x v="8"/>
    <n v="67"/>
    <n v="73"/>
    <n v="88"/>
    <n v="80"/>
    <n v="72"/>
    <n v="52"/>
    <n v="85"/>
    <n v="70"/>
    <n v="92"/>
    <n v="97"/>
    <n v="334"/>
    <n v="5042"/>
    <n v="4397"/>
    <n v="5866"/>
    <n v="5619"/>
    <n v="486"/>
    <n v="185"/>
    <n v="118"/>
    <n v="1131"/>
    <n v="5619"/>
    <n v="76"/>
    <n v="96"/>
    <n v="0"/>
    <n v="0"/>
    <n v="362"/>
    <n v="322"/>
    <n v="5862"/>
    <n v="2990"/>
    <n v="4311064.0757999998"/>
    <n v="3840477.8528999998"/>
    <n v="35599.418299999998"/>
    <n v="3804878.4410000001"/>
    <n v="3217849.5219999999"/>
    <n v="2377651"/>
    <n v="654770"/>
    <n v="185428.5264"/>
    <n v="52588"/>
    <n v="11125.326300000001"/>
    <n v="121715.19960000001"/>
    <n v="1841"/>
    <n v="1404.7497000000001"/>
    <n v="436.25029999999998"/>
    <n v="7015"/>
    <n v="829"/>
    <n v="5864"/>
    <n v="741"/>
    <n v="446"/>
    <n v="611"/>
    <n v="140"/>
    <n v="471"/>
    <n v="118.7186"/>
    <n v="1819155"/>
    <n v="15310.2057"/>
    <n v="19"/>
    <n v="5661.1111000000001"/>
    <n v="5094.9996000000001"/>
  </r>
  <r>
    <x v="228"/>
    <s v="20230817"/>
    <x v="3"/>
    <x v="7"/>
    <s v="S33"/>
    <x v="0"/>
    <x v="2"/>
    <x v="1"/>
    <x v="0"/>
    <x v="1"/>
    <x v="1"/>
    <x v="8"/>
    <x v="10"/>
    <n v="33"/>
    <n v="34"/>
    <n v="44"/>
    <n v="43"/>
    <n v="35"/>
    <n v="19"/>
    <n v="41"/>
    <n v="34"/>
    <n v="47"/>
    <n v="48"/>
    <n v="247"/>
    <n v="4305"/>
    <n v="3749"/>
    <n v="4994"/>
    <n v="4825"/>
    <n v="441"/>
    <n v="187"/>
    <n v="106"/>
    <n v="997"/>
    <n v="4825"/>
    <n v="60"/>
    <n v="80"/>
    <n v="0"/>
    <n v="0"/>
    <n v="343"/>
    <n v="297"/>
    <n v="4993"/>
    <n v="2500"/>
    <n v="4080684.2110000001"/>
    <n v="3504604.0419999999"/>
    <n v="299873.83669999999"/>
    <n v="3204730.2037"/>
    <n v="2738810.4438"/>
    <n v="1994791"/>
    <n v="563586"/>
    <n v="180433.4418"/>
    <n v="48154"/>
    <n v="10689.1641"/>
    <n v="121590.27770000001"/>
    <n v="1832"/>
    <n v="1406.9011"/>
    <n v="425.09890000000001"/>
    <n v="5140"/>
    <n v="619"/>
    <n v="4994"/>
    <n v="585"/>
    <n v="21"/>
    <n v="112"/>
    <n v="33"/>
    <n v="79"/>
    <n v="164.42869999999999"/>
    <n v="240619"/>
    <n v="4777.4924000000001"/>
    <n v="20"/>
    <n v="4656.6666999999998"/>
    <n v="4190.9997999999996"/>
  </r>
  <r>
    <x v="229"/>
    <s v="20230818"/>
    <x v="4"/>
    <x v="7"/>
    <s v="S33"/>
    <x v="0"/>
    <x v="2"/>
    <x v="1"/>
    <x v="0"/>
    <x v="4"/>
    <x v="7"/>
    <x v="8"/>
    <x v="23"/>
    <n v="38"/>
    <n v="35"/>
    <n v="50"/>
    <n v="46"/>
    <n v="40"/>
    <n v="25"/>
    <n v="54"/>
    <n v="38"/>
    <n v="52"/>
    <n v="57"/>
    <n v="236"/>
    <n v="3978"/>
    <n v="3450"/>
    <n v="4568"/>
    <n v="4415"/>
    <n v="355"/>
    <n v="171"/>
    <n v="99"/>
    <n v="883"/>
    <n v="4415"/>
    <n v="76"/>
    <n v="100"/>
    <n v="0"/>
    <n v="0"/>
    <n v="338"/>
    <n v="300"/>
    <n v="4567"/>
    <n v="2175"/>
    <n v="4138272.3739"/>
    <n v="3620351.8149000001"/>
    <n v="648634.64610000001"/>
    <n v="2971717.1713999999"/>
    <n v="2477160.2149999999"/>
    <n v="1842820"/>
    <n v="471179"/>
    <n v="163161.22039999999"/>
    <n v="46999"/>
    <n v="11803.359899999999"/>
    <n v="104358.8605"/>
    <n v="1804"/>
    <n v="1359.8"/>
    <n v="444.2"/>
    <n v="4663"/>
    <n v="539"/>
    <n v="4568"/>
    <n v="505"/>
    <n v="20"/>
    <n v="65"/>
    <n v="30"/>
    <n v="35"/>
    <n v="174.68819999999999"/>
    <n v="86931"/>
    <n v="3656.0832999999998"/>
    <n v="17"/>
    <n v="4734.4444000000003"/>
    <n v="4261.0002999999997"/>
  </r>
  <r>
    <x v="230"/>
    <s v="20230819"/>
    <x v="5"/>
    <x v="7"/>
    <s v="S33"/>
    <x v="0"/>
    <x v="2"/>
    <x v="1"/>
    <x v="0"/>
    <x v="8"/>
    <x v="3"/>
    <x v="8"/>
    <x v="4"/>
    <n v="80"/>
    <n v="70"/>
    <n v="89"/>
    <n v="84"/>
    <n v="77"/>
    <n v="49"/>
    <n v="92"/>
    <n v="75"/>
    <n v="99"/>
    <n v="102"/>
    <n v="164"/>
    <n v="2387"/>
    <n v="1996"/>
    <n v="2710"/>
    <n v="2604"/>
    <n v="157"/>
    <n v="92"/>
    <n v="58"/>
    <n v="548"/>
    <n v="2604"/>
    <n v="41"/>
    <n v="52"/>
    <n v="0"/>
    <n v="0"/>
    <n v="234"/>
    <n v="214"/>
    <n v="2708"/>
    <n v="1289"/>
    <n v="2953175.4671"/>
    <n v="2637402.7993000001"/>
    <n v="856203.05229999998"/>
    <n v="1781199.7485"/>
    <n v="1472904.9761999999"/>
    <n v="1105658"/>
    <n v="276877"/>
    <n v="90369.976699999999"/>
    <n v="27534"/>
    <n v="7355.7223000000004"/>
    <n v="55480.254399999998"/>
    <n v="1315"/>
    <n v="968.26670000000001"/>
    <n v="346.73329999999999"/>
    <n v="2796"/>
    <n v="328"/>
    <n v="2710"/>
    <n v="315"/>
    <n v="38"/>
    <n v="43"/>
    <n v="20"/>
    <n v="23"/>
    <n v="173.976"/>
    <n v="78373"/>
    <n v="2051.3334"/>
    <n v="8"/>
    <n v="2927.7777999999998"/>
    <n v="2635.0005000000001"/>
  </r>
  <r>
    <x v="231"/>
    <s v="20230820"/>
    <x v="0"/>
    <x v="7"/>
    <s v="S33"/>
    <x v="0"/>
    <x v="2"/>
    <x v="1"/>
    <x v="0"/>
    <x v="12"/>
    <x v="1"/>
    <x v="1"/>
    <x v="12"/>
    <n v="75"/>
    <n v="70"/>
    <n v="90"/>
    <n v="84"/>
    <n v="82"/>
    <n v="48"/>
    <n v="88"/>
    <n v="78"/>
    <n v="100"/>
    <n v="1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2"/>
    <s v="20230821"/>
    <x v="1"/>
    <x v="7"/>
    <s v="S34"/>
    <x v="0"/>
    <x v="2"/>
    <x v="1"/>
    <x v="0"/>
    <x v="11"/>
    <x v="6"/>
    <x v="2"/>
    <x v="6"/>
    <n v="81"/>
    <n v="82"/>
    <n v="92"/>
    <n v="89"/>
    <n v="80"/>
    <n v="51"/>
    <n v="89"/>
    <n v="78"/>
    <n v="94"/>
    <n v="102"/>
    <n v="275"/>
    <n v="4991"/>
    <n v="4420"/>
    <n v="5725"/>
    <n v="5522"/>
    <n v="456"/>
    <n v="192"/>
    <n v="101"/>
    <n v="1027"/>
    <n v="5522"/>
    <n v="59"/>
    <n v="76"/>
    <n v="0"/>
    <n v="0"/>
    <n v="369"/>
    <n v="332"/>
    <n v="5722"/>
    <n v="2724"/>
    <n v="4286892.3801999995"/>
    <n v="3710097.8775999998"/>
    <n v="56221.723299999998"/>
    <n v="3653876.1513999999"/>
    <n v="3108953.9996000002"/>
    <n v="2313357"/>
    <n v="590498"/>
    <n v="205098.9999"/>
    <n v="51856"/>
    <n v="10947.5"/>
    <n v="142295.4999"/>
    <n v="1758"/>
    <n v="1326.9667999999999"/>
    <n v="431.03320000000002"/>
    <n v="6775"/>
    <n v="761"/>
    <n v="5722"/>
    <n v="692"/>
    <n v="404"/>
    <n v="558"/>
    <n v="124"/>
    <n v="434"/>
    <n v="114.15300000000001"/>
    <n v="1639279"/>
    <n v="13721.457"/>
    <n v="25"/>
    <n v="5376.6668"/>
    <n v="4839.0005000000001"/>
  </r>
  <r>
    <x v="233"/>
    <s v="20230822"/>
    <x v="2"/>
    <x v="7"/>
    <s v="S34"/>
    <x v="0"/>
    <x v="2"/>
    <x v="1"/>
    <x v="0"/>
    <x v="7"/>
    <x v="1"/>
    <x v="0"/>
    <x v="19"/>
    <n v="42"/>
    <n v="42"/>
    <n v="49"/>
    <n v="44"/>
    <n v="44"/>
    <n v="25"/>
    <n v="48"/>
    <n v="42"/>
    <n v="51"/>
    <n v="54"/>
    <n v="235"/>
    <n v="4131"/>
    <n v="3610"/>
    <n v="4738"/>
    <n v="4562"/>
    <n v="373"/>
    <n v="176"/>
    <n v="64"/>
    <n v="894"/>
    <n v="4562"/>
    <n v="71"/>
    <n v="96"/>
    <n v="0"/>
    <n v="0"/>
    <n v="282"/>
    <n v="252"/>
    <n v="4738"/>
    <n v="2260"/>
    <n v="3702502.9780000001"/>
    <n v="3151441.4021999999"/>
    <n v="118543.82"/>
    <n v="3032897.5781"/>
    <n v="2598607.1398999998"/>
    <n v="1931187"/>
    <n v="497296"/>
    <n v="170124.1347"/>
    <n v="43036"/>
    <n v="8886.1859000000004"/>
    <n v="118201.9485"/>
    <n v="1691"/>
    <n v="1178.1003000000001"/>
    <n v="512.89970000000005"/>
    <n v="5156"/>
    <n v="653"/>
    <n v="4738"/>
    <n v="610"/>
    <n v="122"/>
    <n v="253"/>
    <n v="86"/>
    <n v="167"/>
    <n v="137.86439999999999"/>
    <n v="692112"/>
    <n v="8459.5689000000002"/>
    <n v="13"/>
    <n v="4673.3332"/>
    <n v="4206.0001000000002"/>
  </r>
  <r>
    <x v="234"/>
    <s v="20230823"/>
    <x v="6"/>
    <x v="7"/>
    <s v="S34"/>
    <x v="0"/>
    <x v="2"/>
    <x v="1"/>
    <x v="0"/>
    <x v="6"/>
    <x v="6"/>
    <x v="4"/>
    <x v="6"/>
    <n v="96"/>
    <n v="90"/>
    <n v="107"/>
    <n v="103"/>
    <n v="97"/>
    <n v="66"/>
    <n v="118"/>
    <n v="91"/>
    <n v="117"/>
    <n v="126"/>
    <n v="246"/>
    <n v="3739"/>
    <n v="3293"/>
    <n v="4352"/>
    <n v="4209"/>
    <n v="367"/>
    <n v="149"/>
    <n v="82"/>
    <n v="813"/>
    <n v="4209"/>
    <n v="94"/>
    <n v="116"/>
    <n v="0"/>
    <n v="0"/>
    <n v="269"/>
    <n v="229"/>
    <n v="4351"/>
    <n v="2172"/>
    <n v="3759068.9709999999"/>
    <n v="3172851.2489"/>
    <n v="272079.8334"/>
    <n v="2900771.4164999998"/>
    <n v="2410494.3975"/>
    <n v="1783587"/>
    <n v="452933"/>
    <n v="173974.40299999999"/>
    <n v="40843"/>
    <n v="10125.768099999999"/>
    <n v="123005.6349"/>
    <n v="1694"/>
    <n v="1181.8834999999999"/>
    <n v="512.11649999999997"/>
    <n v="4621"/>
    <n v="557"/>
    <n v="4351"/>
    <n v="502"/>
    <n v="133"/>
    <n v="117"/>
    <n v="31"/>
    <n v="86"/>
    <n v="180.0437"/>
    <n v="244289"/>
    <n v="9423.9082999999991"/>
    <n v="20"/>
    <n v="4782.2223000000004"/>
    <n v="4304.0002000000004"/>
  </r>
  <r>
    <x v="235"/>
    <s v="20230824"/>
    <x v="3"/>
    <x v="7"/>
    <s v="S34"/>
    <x v="0"/>
    <x v="2"/>
    <x v="1"/>
    <x v="0"/>
    <x v="11"/>
    <x v="6"/>
    <x v="4"/>
    <x v="8"/>
    <n v="83"/>
    <n v="80"/>
    <n v="97"/>
    <n v="93"/>
    <n v="91"/>
    <n v="63"/>
    <n v="94"/>
    <n v="89"/>
    <n v="104"/>
    <n v="107"/>
    <n v="253"/>
    <n v="3427"/>
    <n v="3000"/>
    <n v="3994"/>
    <n v="3861"/>
    <n v="312"/>
    <n v="132"/>
    <n v="68"/>
    <n v="739"/>
    <n v="3861"/>
    <n v="78"/>
    <n v="92"/>
    <n v="0"/>
    <n v="0"/>
    <n v="304"/>
    <n v="247"/>
    <n v="3992"/>
    <n v="1901"/>
    <n v="3037782.9896999998"/>
    <n v="2659962.9907"/>
    <n v="99685.433999999994"/>
    <n v="2560277.5602000002"/>
    <n v="2165260.0036999998"/>
    <n v="1638382"/>
    <n v="401871"/>
    <n v="125007.0001"/>
    <n v="35629"/>
    <n v="7741"/>
    <n v="81637"/>
    <n v="1454.5"/>
    <n v="971.16700000000003"/>
    <n v="483.33300000000003"/>
    <n v="4575"/>
    <n v="575"/>
    <n v="4003"/>
    <n v="478"/>
    <n v="240"/>
    <n v="297"/>
    <n v="63"/>
    <n v="234"/>
    <n v="124.264"/>
    <n v="785379"/>
    <n v="13929.7808"/>
    <n v="15"/>
    <n v="4350.0003999999999"/>
    <n v="3915.0001000000002"/>
  </r>
  <r>
    <x v="236"/>
    <s v="20230825"/>
    <x v="4"/>
    <x v="7"/>
    <s v="S34"/>
    <x v="0"/>
    <x v="2"/>
    <x v="1"/>
    <x v="0"/>
    <x v="3"/>
    <x v="5"/>
    <x v="3"/>
    <x v="7"/>
    <n v="71"/>
    <n v="70"/>
    <n v="89"/>
    <n v="85"/>
    <n v="81"/>
    <n v="55"/>
    <n v="88"/>
    <n v="77"/>
    <n v="97"/>
    <n v="101"/>
    <n v="250"/>
    <n v="3730"/>
    <n v="3158"/>
    <n v="4327"/>
    <n v="4188"/>
    <n v="343"/>
    <n v="170"/>
    <n v="81"/>
    <n v="915"/>
    <n v="4188"/>
    <n v="60"/>
    <n v="71"/>
    <n v="0"/>
    <n v="0"/>
    <n v="249"/>
    <n v="201"/>
    <n v="4323"/>
    <n v="2249"/>
    <n v="3248744.5817"/>
    <n v="2945736.8920999998"/>
    <n v="109321.7475"/>
    <n v="2836415.1449000002"/>
    <n v="2368100.9040000001"/>
    <n v="1752738"/>
    <n v="484873"/>
    <n v="130489.89840000001"/>
    <n v="39824"/>
    <n v="8167.5738000000001"/>
    <n v="82498.324200000003"/>
    <n v="1523.5"/>
    <n v="1013.9669"/>
    <n v="509.53309999999999"/>
    <n v="4680"/>
    <n v="575"/>
    <n v="4327"/>
    <n v="530"/>
    <n v="58"/>
    <n v="265"/>
    <n v="64"/>
    <n v="201"/>
    <n v="136.96190000000001"/>
    <n v="561283"/>
    <n v="9467.1386999999995"/>
    <n v="18"/>
    <n v="4398.8886000000002"/>
    <n v="3958.9998000000001"/>
  </r>
  <r>
    <x v="237"/>
    <s v="20230826"/>
    <x v="5"/>
    <x v="7"/>
    <s v="S34"/>
    <x v="0"/>
    <x v="2"/>
    <x v="1"/>
    <x v="0"/>
    <x v="4"/>
    <x v="1"/>
    <x v="1"/>
    <x v="23"/>
    <n v="79"/>
    <n v="62"/>
    <n v="87"/>
    <n v="82"/>
    <n v="78"/>
    <n v="53"/>
    <n v="85"/>
    <n v="73"/>
    <n v="89"/>
    <n v="96"/>
    <n v="202"/>
    <n v="2492"/>
    <n v="2083"/>
    <n v="2898"/>
    <n v="2791"/>
    <n v="204"/>
    <n v="133"/>
    <n v="75"/>
    <n v="613"/>
    <n v="2791"/>
    <n v="47"/>
    <n v="55"/>
    <n v="0"/>
    <n v="0"/>
    <n v="307"/>
    <n v="252"/>
    <n v="2898"/>
    <n v="1252"/>
    <n v="2582551.0758000002"/>
    <n v="2343280.2450999999"/>
    <n v="507337.50410000002"/>
    <n v="1835942.7405000001"/>
    <n v="1463577.0659"/>
    <n v="1117172"/>
    <n v="256131"/>
    <n v="90274.0671"/>
    <n v="28849"/>
    <n v="6313.1680999999999"/>
    <n v="55111.8989"/>
    <n v="1071"/>
    <n v="796.11649999999997"/>
    <n v="274.88350000000003"/>
    <n v="2993"/>
    <n v="358"/>
    <n v="2898"/>
    <n v="345"/>
    <n v="21"/>
    <n v="60"/>
    <n v="32"/>
    <n v="28"/>
    <n v="123.56480000000001"/>
    <n v="91104"/>
    <n v="3511.7332999999999"/>
    <n v="9"/>
    <n v="2743.3335999999999"/>
    <n v="2469.0001999999999"/>
  </r>
  <r>
    <x v="238"/>
    <s v="20230827"/>
    <x v="0"/>
    <x v="7"/>
    <s v="S34"/>
    <x v="0"/>
    <x v="2"/>
    <x v="1"/>
    <x v="0"/>
    <x v="1"/>
    <x v="1"/>
    <x v="2"/>
    <x v="15"/>
    <n v="91"/>
    <n v="85"/>
    <n v="113"/>
    <n v="111"/>
    <n v="105"/>
    <n v="63"/>
    <n v="106"/>
    <n v="101"/>
    <n v="113"/>
    <n v="1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95.5556999999999"/>
    <n v="1752.6667"/>
    <n v="1740.3333"/>
    <n v="12.333500000000001"/>
    <n v="1.4443999999999999"/>
    <n v="0"/>
    <n v="0"/>
    <n v="1.4443999999999999"/>
    <n v="0"/>
    <n v="0.33329999999999999"/>
    <n v="1.111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39"/>
    <s v="20230828"/>
    <x v="1"/>
    <x v="7"/>
    <s v="S35"/>
    <x v="0"/>
    <x v="2"/>
    <x v="1"/>
    <x v="0"/>
    <x v="7"/>
    <x v="6"/>
    <x v="9"/>
    <x v="15"/>
    <n v="61"/>
    <n v="72"/>
    <n v="85"/>
    <n v="77"/>
    <n v="65"/>
    <n v="47"/>
    <n v="91"/>
    <n v="62"/>
    <n v="96"/>
    <n v="98"/>
    <n v="348"/>
    <n v="4982"/>
    <n v="4356"/>
    <n v="5855"/>
    <n v="5647"/>
    <n v="523"/>
    <n v="202"/>
    <n v="162"/>
    <n v="1149"/>
    <n v="5647"/>
    <n v="98"/>
    <n v="128"/>
    <n v="0"/>
    <n v="0"/>
    <n v="393"/>
    <n v="321"/>
    <n v="5853"/>
    <n v="3040"/>
    <n v="4398917.1118999999"/>
    <n v="4011545.7209000001"/>
    <n v="114161.6452"/>
    <n v="3897384.0772000002"/>
    <n v="3189245.2902000002"/>
    <n v="2335626"/>
    <n v="679381"/>
    <n v="174238.28450000001"/>
    <n v="54054"/>
    <n v="10870.9735"/>
    <n v="109313.3113"/>
    <n v="1997"/>
    <n v="1365.0336"/>
    <n v="631.96640000000002"/>
    <n v="6632"/>
    <n v="823"/>
    <n v="5858"/>
    <n v="744"/>
    <n v="263"/>
    <n v="432"/>
    <n v="85"/>
    <n v="347"/>
    <n v="127.1726"/>
    <n v="965371"/>
    <n v="14294.814"/>
    <n v="36"/>
    <n v="6018.8887000000004"/>
    <n v="5417"/>
  </r>
  <r>
    <x v="240"/>
    <s v="20230829"/>
    <x v="2"/>
    <x v="7"/>
    <s v="S35"/>
    <x v="0"/>
    <x v="2"/>
    <x v="1"/>
    <x v="0"/>
    <x v="9"/>
    <x v="0"/>
    <x v="8"/>
    <x v="7"/>
    <n v="38"/>
    <n v="44"/>
    <n v="52"/>
    <n v="52"/>
    <n v="47"/>
    <n v="19"/>
    <n v="45"/>
    <n v="46"/>
    <n v="54"/>
    <n v="55"/>
    <n v="282"/>
    <n v="4317"/>
    <n v="3718"/>
    <n v="5020"/>
    <n v="4898"/>
    <n v="419"/>
    <n v="207"/>
    <n v="107"/>
    <n v="1018"/>
    <n v="4898"/>
    <n v="64"/>
    <n v="83"/>
    <n v="0"/>
    <n v="0"/>
    <n v="351"/>
    <n v="289"/>
    <n v="5018"/>
    <n v="2589"/>
    <n v="4181674.8783"/>
    <n v="3677182.9846999999"/>
    <n v="335884.76319999999"/>
    <n v="3341298.2198999999"/>
    <n v="2845256.2785"/>
    <n v="2052122"/>
    <n v="599193"/>
    <n v="193941.27499999999"/>
    <n v="59921"/>
    <n v="11033.4619"/>
    <n v="122986.81329999999"/>
    <n v="1790"/>
    <n v="1264.9666999999999"/>
    <n v="525.03330000000005"/>
    <n v="5469"/>
    <n v="637"/>
    <n v="5020"/>
    <n v="582"/>
    <n v="294"/>
    <n v="138"/>
    <n v="41"/>
    <n v="97"/>
    <n v="191.58850000000001"/>
    <n v="249964"/>
    <n v="7323.2277999999997"/>
    <n v="24"/>
    <n v="5229.9997999999996"/>
    <n v="4707.0001000000002"/>
  </r>
  <r>
    <x v="241"/>
    <s v="20230830"/>
    <x v="6"/>
    <x v="7"/>
    <s v="S35"/>
    <x v="0"/>
    <x v="2"/>
    <x v="1"/>
    <x v="0"/>
    <x v="8"/>
    <x v="6"/>
    <x v="4"/>
    <x v="23"/>
    <n v="72"/>
    <n v="66"/>
    <n v="83"/>
    <n v="78"/>
    <n v="75"/>
    <n v="48"/>
    <n v="83"/>
    <n v="70"/>
    <n v="94"/>
    <n v="96"/>
    <n v="275"/>
    <n v="4614"/>
    <n v="4081"/>
    <n v="5284"/>
    <n v="5107"/>
    <n v="390"/>
    <n v="164"/>
    <n v="91"/>
    <n v="923"/>
    <n v="5107"/>
    <n v="65"/>
    <n v="83"/>
    <n v="0"/>
    <n v="0"/>
    <n v="380"/>
    <n v="327"/>
    <n v="5279"/>
    <n v="2712"/>
    <n v="3783395.6145000001"/>
    <n v="3408617.7289"/>
    <n v="44182.762300000002"/>
    <n v="3364434.9663999998"/>
    <n v="2900140"/>
    <n v="2111259"/>
    <n v="614208"/>
    <n v="174672.99950000001"/>
    <n v="52786"/>
    <n v="9317.2222000000002"/>
    <n v="112569.7775"/>
    <n v="1770"/>
    <n v="1116.8172"/>
    <n v="653.18280000000004"/>
    <n v="6118"/>
    <n v="545"/>
    <n v="5283"/>
    <n v="477"/>
    <n v="266"/>
    <n v="506"/>
    <n v="92"/>
    <n v="414"/>
    <n v="113.739"/>
    <n v="1143856"/>
    <n v="14049.172500000001"/>
    <n v="12"/>
    <n v="5353.3334999999997"/>
    <n v="4817.9998999999998"/>
  </r>
  <r>
    <x v="242"/>
    <s v="20230831"/>
    <x v="3"/>
    <x v="7"/>
    <s v="S35"/>
    <x v="0"/>
    <x v="2"/>
    <x v="1"/>
    <x v="0"/>
    <x v="4"/>
    <x v="9"/>
    <x v="5"/>
    <x v="19"/>
    <n v="82"/>
    <n v="77"/>
    <n v="93"/>
    <n v="86"/>
    <n v="81"/>
    <n v="46"/>
    <n v="95"/>
    <n v="77"/>
    <n v="103"/>
    <n v="109"/>
    <n v="270"/>
    <n v="4011"/>
    <n v="3501"/>
    <n v="4693"/>
    <n v="4509"/>
    <n v="412"/>
    <n v="177"/>
    <n v="98"/>
    <n v="922"/>
    <n v="4509"/>
    <n v="79"/>
    <n v="101"/>
    <n v="0"/>
    <n v="0"/>
    <n v="337"/>
    <n v="279"/>
    <n v="4693"/>
    <n v="2435"/>
    <n v="3492260.4478000002"/>
    <n v="3111969.5734000001"/>
    <n v="113604.88340000001"/>
    <n v="2998364.6916"/>
    <n v="2569744.1124999998"/>
    <n v="1835947"/>
    <n v="578329"/>
    <n v="155468.11120000001"/>
    <n v="45106"/>
    <n v="9545.8891000000003"/>
    <n v="100816.2218"/>
    <n v="1643.5"/>
    <n v="994.13350000000003"/>
    <n v="649.36649999999997"/>
    <n v="5582"/>
    <n v="547"/>
    <n v="4693"/>
    <n v="477"/>
    <n v="445"/>
    <n v="377"/>
    <n v="94"/>
    <n v="283"/>
    <n v="131.1979"/>
    <n v="886688"/>
    <n v="11724.1641"/>
    <n v="30"/>
    <n v="4871.1111000000001"/>
    <n v="4384.0001000000002"/>
  </r>
  <r>
    <x v="243"/>
    <s v="20230901"/>
    <x v="4"/>
    <x v="8"/>
    <s v="S35"/>
    <x v="0"/>
    <x v="2"/>
    <x v="1"/>
    <x v="0"/>
    <x v="4"/>
    <x v="6"/>
    <x v="3"/>
    <x v="6"/>
    <n v="68"/>
    <n v="66"/>
    <n v="82"/>
    <n v="79"/>
    <n v="72"/>
    <n v="44"/>
    <n v="80"/>
    <n v="71"/>
    <n v="87"/>
    <n v="90"/>
    <n v="259"/>
    <n v="3772"/>
    <n v="3302"/>
    <n v="4430"/>
    <n v="4279"/>
    <n v="399"/>
    <n v="179"/>
    <n v="106"/>
    <n v="869"/>
    <n v="4279"/>
    <n v="76"/>
    <n v="95"/>
    <n v="0"/>
    <n v="0"/>
    <n v="397"/>
    <n v="361"/>
    <n v="4430"/>
    <n v="2355"/>
    <n v="3303602.8406000002"/>
    <n v="2956161.4032000001"/>
    <n v="12746.438700000001"/>
    <n v="2943414.9663"/>
    <n v="2484330.3284999998"/>
    <n v="1764154"/>
    <n v="570738"/>
    <n v="149438.33259999999"/>
    <n v="39700"/>
    <n v="8604.2222999999994"/>
    <n v="101134.1099"/>
    <n v="1568"/>
    <n v="1080.617"/>
    <n v="487.38299999999998"/>
    <n v="7089"/>
    <n v="653"/>
    <n v="4430"/>
    <n v="431"/>
    <n v="1904"/>
    <n v="642"/>
    <n v="138"/>
    <n v="504"/>
    <n v="92.056299999999993"/>
    <n v="1624269"/>
    <n v="21369.594000000001"/>
    <n v="22"/>
    <n v="4919.9998999999998"/>
    <n v="4428.0001000000002"/>
  </r>
  <r>
    <x v="244"/>
    <s v="20230902"/>
    <x v="5"/>
    <x v="8"/>
    <s v="S35"/>
    <x v="0"/>
    <x v="2"/>
    <x v="1"/>
    <x v="0"/>
    <x v="1"/>
    <x v="4"/>
    <x v="8"/>
    <x v="4"/>
    <n v="50"/>
    <n v="41"/>
    <n v="58"/>
    <n v="58"/>
    <n v="52"/>
    <n v="40"/>
    <n v="59"/>
    <n v="50"/>
    <n v="63"/>
    <n v="65"/>
    <n v="206"/>
    <n v="2717"/>
    <n v="2242"/>
    <n v="3119"/>
    <n v="3008"/>
    <n v="194"/>
    <n v="126"/>
    <n v="70"/>
    <n v="669"/>
    <n v="3008"/>
    <n v="28"/>
    <n v="32"/>
    <n v="0"/>
    <n v="0"/>
    <n v="264"/>
    <n v="222"/>
    <n v="3117"/>
    <n v="1658"/>
    <n v="2272721.8363000001"/>
    <n v="2049190.0671999999"/>
    <n v="56448.171600000001"/>
    <n v="1992741.8903000001"/>
    <n v="1662181.4449"/>
    <n v="1202373"/>
    <n v="366836"/>
    <n v="92972.444799999997"/>
    <n v="29584"/>
    <n v="7082.0002000000004"/>
    <n v="56306.445599999999"/>
    <n v="956"/>
    <n v="620.70039999999995"/>
    <n v="335.2996"/>
    <n v="3589"/>
    <n v="336"/>
    <n v="3119"/>
    <n v="278"/>
    <n v="190"/>
    <n v="247"/>
    <n v="58"/>
    <n v="189"/>
    <n v="141.0566"/>
    <n v="524236"/>
    <n v="13462.6289"/>
    <n v="15"/>
    <n v="3073.3330999999998"/>
    <n v="2766.0001999999999"/>
  </r>
  <r>
    <x v="245"/>
    <s v="20230903"/>
    <x v="0"/>
    <x v="8"/>
    <s v="S35"/>
    <x v="0"/>
    <x v="2"/>
    <x v="1"/>
    <x v="0"/>
    <x v="8"/>
    <x v="1"/>
    <x v="3"/>
    <x v="10"/>
    <n v="57"/>
    <n v="47"/>
    <n v="65"/>
    <n v="65"/>
    <n v="56"/>
    <n v="32"/>
    <n v="67"/>
    <n v="54"/>
    <n v="71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37.4443000000001"/>
    <n v="1382.2222999999999"/>
    <n v="1352.8888999999999"/>
    <n v="29.333400000000001"/>
    <n v="18.555599999999998"/>
    <n v="0"/>
    <n v="0"/>
    <n v="18.555599999999998"/>
    <n v="0"/>
    <n v="0.33329999999999999"/>
    <n v="18.2222000000000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46"/>
    <s v="20230904"/>
    <x v="1"/>
    <x v="8"/>
    <s v="S36"/>
    <x v="0"/>
    <x v="2"/>
    <x v="1"/>
    <x v="0"/>
    <x v="6"/>
    <x v="0"/>
    <x v="3"/>
    <x v="23"/>
    <n v="74"/>
    <n v="61"/>
    <n v="85"/>
    <n v="79"/>
    <n v="75"/>
    <n v="45"/>
    <n v="82"/>
    <n v="73"/>
    <n v="92"/>
    <n v="94"/>
    <n v="374"/>
    <n v="4826"/>
    <n v="4238"/>
    <n v="5699"/>
    <n v="5538"/>
    <n v="495"/>
    <n v="214"/>
    <n v="119"/>
    <n v="1083"/>
    <n v="5538"/>
    <n v="88"/>
    <n v="113"/>
    <n v="0"/>
    <n v="0"/>
    <n v="513"/>
    <n v="438"/>
    <n v="5695"/>
    <n v="3212"/>
    <n v="4411416.0522999996"/>
    <n v="3944892.9391999999"/>
    <n v="129095.73850000001"/>
    <n v="3815797.1963999998"/>
    <n v="3243477.3387000002"/>
    <n v="2300692"/>
    <n v="762395"/>
    <n v="180390.34779999999"/>
    <n v="54331"/>
    <n v="12091.3334"/>
    <n v="113968.0141"/>
    <n v="1999"/>
    <n v="1473.6669999999999"/>
    <n v="525.33299999999997"/>
    <n v="6487"/>
    <n v="642"/>
    <n v="5709"/>
    <n v="552"/>
    <n v="397"/>
    <n v="324"/>
    <n v="101"/>
    <n v="223"/>
    <n v="160.4093"/>
    <n v="904240"/>
    <n v="8454.6875999999993"/>
    <n v="22"/>
    <n v="6400"/>
    <n v="5759.9997000000003"/>
  </r>
  <r>
    <x v="247"/>
    <s v="20230905"/>
    <x v="2"/>
    <x v="8"/>
    <s v="S36"/>
    <x v="0"/>
    <x v="2"/>
    <x v="1"/>
    <x v="0"/>
    <x v="1"/>
    <x v="0"/>
    <x v="8"/>
    <x v="24"/>
    <n v="34"/>
    <n v="33"/>
    <n v="39"/>
    <n v="36"/>
    <n v="34"/>
    <n v="17"/>
    <n v="41"/>
    <n v="30"/>
    <n v="42"/>
    <n v="44"/>
    <n v="341"/>
    <n v="4449"/>
    <n v="3862"/>
    <n v="5256"/>
    <n v="5075"/>
    <n v="465"/>
    <n v="190"/>
    <n v="106"/>
    <n v="1052"/>
    <n v="5075"/>
    <n v="79"/>
    <n v="109"/>
    <n v="0"/>
    <n v="0"/>
    <n v="513"/>
    <n v="425"/>
    <n v="5255"/>
    <n v="2952"/>
    <n v="3970032.3857999998"/>
    <n v="3575475.4770999998"/>
    <n v="76757.483399999997"/>
    <n v="3498717.9988000002"/>
    <n v="2997951.6702999999"/>
    <n v="2120582"/>
    <n v="720350"/>
    <n v="157019.66699999999"/>
    <n v="49494"/>
    <n v="10286.222"/>
    <n v="97239.443899999998"/>
    <n v="1755"/>
    <n v="1288.6165000000001"/>
    <n v="466.38350000000003"/>
    <n v="5872"/>
    <n v="632"/>
    <n v="5329"/>
    <n v="558"/>
    <n v="220"/>
    <n v="276"/>
    <n v="76"/>
    <n v="200"/>
    <n v="143.33590000000001"/>
    <n v="743408"/>
    <n v="8186.1026000000002"/>
    <n v="17"/>
    <n v="5561.1109999999999"/>
    <n v="5004.9997999999996"/>
  </r>
  <r>
    <x v="248"/>
    <s v="20230906"/>
    <x v="6"/>
    <x v="8"/>
    <s v="S36"/>
    <x v="0"/>
    <x v="2"/>
    <x v="1"/>
    <x v="0"/>
    <x v="3"/>
    <x v="6"/>
    <x v="2"/>
    <x v="18"/>
    <n v="83"/>
    <n v="76"/>
    <n v="98"/>
    <n v="92"/>
    <n v="87"/>
    <n v="54"/>
    <n v="88"/>
    <n v="83"/>
    <n v="100"/>
    <n v="108"/>
    <n v="335"/>
    <n v="4469"/>
    <n v="3884"/>
    <n v="5259"/>
    <n v="5084"/>
    <n v="453"/>
    <n v="195"/>
    <n v="107"/>
    <n v="1038"/>
    <n v="5084"/>
    <n v="72"/>
    <n v="98"/>
    <n v="0"/>
    <n v="0"/>
    <n v="456"/>
    <n v="370"/>
    <n v="5257"/>
    <n v="2796"/>
    <n v="4218160.3855999997"/>
    <n v="3736995.1674000002"/>
    <n v="241586.45079999999"/>
    <n v="3495408.7168000001"/>
    <n v="2948752.6636000001"/>
    <n v="2118955"/>
    <n v="665568"/>
    <n v="164229.6667"/>
    <n v="51123"/>
    <n v="11284.777700000001"/>
    <n v="101821.8891"/>
    <n v="1758"/>
    <n v="1379.6335999999999"/>
    <n v="378.3664"/>
    <n v="5509"/>
    <n v="618"/>
    <n v="5259"/>
    <n v="585"/>
    <n v="36"/>
    <n v="196"/>
    <n v="71"/>
    <n v="125"/>
    <n v="248.4444"/>
    <n v="318829"/>
    <n v="6392.4031000000004"/>
    <n v="19"/>
    <n v="5692.2223000000004"/>
    <n v="5123"/>
  </r>
  <r>
    <x v="249"/>
    <s v="20230907"/>
    <x v="3"/>
    <x v="8"/>
    <s v="S36"/>
    <x v="0"/>
    <x v="2"/>
    <x v="1"/>
    <x v="0"/>
    <x v="5"/>
    <x v="1"/>
    <x v="4"/>
    <x v="3"/>
    <n v="65"/>
    <n v="70"/>
    <n v="87"/>
    <n v="83"/>
    <n v="75"/>
    <n v="44"/>
    <n v="82"/>
    <n v="74"/>
    <n v="92"/>
    <n v="94"/>
    <n v="288"/>
    <n v="3938"/>
    <n v="3435"/>
    <n v="4648"/>
    <n v="4463"/>
    <n v="423"/>
    <n v="203"/>
    <n v="110"/>
    <n v="926"/>
    <n v="4463"/>
    <n v="63"/>
    <n v="90"/>
    <n v="0"/>
    <n v="0"/>
    <n v="462"/>
    <n v="362"/>
    <n v="4648"/>
    <n v="2396"/>
    <n v="3975484.3065999998"/>
    <n v="3496405.7481999998"/>
    <n v="510210.15909999999"/>
    <n v="2986195.5885000001"/>
    <n v="2520879.7754000002"/>
    <n v="1823934"/>
    <n v="547311"/>
    <n v="149634.7776"/>
    <n v="47379"/>
    <n v="11223.000099999999"/>
    <n v="91032.777600000001"/>
    <n v="1672"/>
    <n v="1332.8834999999999"/>
    <n v="339.11649999999997"/>
    <n v="4880"/>
    <n v="605"/>
    <n v="4648"/>
    <n v="558"/>
    <n v="102"/>
    <n v="107"/>
    <n v="50"/>
    <n v="57"/>
    <n v="229.0872"/>
    <n v="218146"/>
    <n v="4014.4713999999999"/>
    <n v="25"/>
    <n v="5181.1108999999997"/>
    <n v="4662.9997999999996"/>
  </r>
  <r>
    <x v="250"/>
    <s v="20230908"/>
    <x v="4"/>
    <x v="8"/>
    <s v="S36"/>
    <x v="0"/>
    <x v="2"/>
    <x v="1"/>
    <x v="0"/>
    <x v="6"/>
    <x v="7"/>
    <x v="8"/>
    <x v="4"/>
    <n v="71"/>
    <n v="58"/>
    <n v="83"/>
    <n v="75"/>
    <n v="69"/>
    <n v="44"/>
    <n v="86"/>
    <n v="64"/>
    <n v="91"/>
    <n v="96"/>
    <n v="285"/>
    <n v="3879"/>
    <n v="3336"/>
    <n v="4533"/>
    <n v="4357"/>
    <n v="368"/>
    <n v="183"/>
    <n v="87"/>
    <n v="911"/>
    <n v="4357"/>
    <n v="85"/>
    <n v="110"/>
    <n v="0"/>
    <n v="0"/>
    <n v="442"/>
    <n v="382"/>
    <n v="4532"/>
    <n v="2385"/>
    <n v="3636191.8546000002"/>
    <n v="3168636.1765000001"/>
    <n v="252550.40330000001"/>
    <n v="2916085.7667"/>
    <n v="2463551.4446999999"/>
    <n v="1758052"/>
    <n v="544040"/>
    <n v="161459.4443"/>
    <n v="44267"/>
    <n v="10964.666999999999"/>
    <n v="106227.7775"/>
    <n v="1601.5"/>
    <n v="1228.5503000000001"/>
    <n v="372.94970000000001"/>
    <n v="4792"/>
    <n v="588"/>
    <n v="4557"/>
    <n v="548"/>
    <n v="92"/>
    <n v="126"/>
    <n v="48"/>
    <n v="78"/>
    <n v="209.43620000000001"/>
    <n v="191429"/>
    <n v="4703.3122000000003"/>
    <n v="25"/>
    <n v="5232.2222000000002"/>
    <n v="4708.9996000000001"/>
  </r>
  <r>
    <x v="251"/>
    <s v="20230909"/>
    <x v="5"/>
    <x v="8"/>
    <s v="S36"/>
    <x v="0"/>
    <x v="2"/>
    <x v="1"/>
    <x v="0"/>
    <x v="7"/>
    <x v="4"/>
    <x v="2"/>
    <x v="19"/>
    <n v="76"/>
    <n v="76"/>
    <n v="86"/>
    <n v="81"/>
    <n v="76"/>
    <n v="49"/>
    <n v="82"/>
    <n v="72"/>
    <n v="87"/>
    <n v="93"/>
    <n v="140"/>
    <n v="1957"/>
    <n v="1631"/>
    <n v="2207"/>
    <n v="2127"/>
    <n v="110"/>
    <n v="80"/>
    <n v="35"/>
    <n v="436"/>
    <n v="2127"/>
    <n v="28"/>
    <n v="31"/>
    <n v="0"/>
    <n v="0"/>
    <n v="201"/>
    <n v="186"/>
    <n v="2207"/>
    <n v="1084"/>
    <n v="1921997.8811999999"/>
    <n v="1713047.324"/>
    <n v="309367.16869999998"/>
    <n v="1403680.1573000001"/>
    <n v="1204414.8864"/>
    <n v="902323"/>
    <n v="237781"/>
    <n v="64310.8894"/>
    <n v="23604"/>
    <n v="5291.9998999999998"/>
    <n v="35414.889499999997"/>
    <n v="922.5"/>
    <n v="507.04989999999998"/>
    <n v="415.45010000000002"/>
    <n v="2564"/>
    <n v="311"/>
    <n v="2247"/>
    <n v="278"/>
    <n v="169"/>
    <n v="129"/>
    <n v="32"/>
    <n v="97"/>
    <n v="188.9967"/>
    <n v="255673"/>
    <n v="7664.8464000000004"/>
    <n v="11"/>
    <n v="3266.6669000000002"/>
    <n v="2940.0003000000002"/>
  </r>
  <r>
    <x v="252"/>
    <s v="20230910"/>
    <x v="0"/>
    <x v="8"/>
    <s v="S36"/>
    <x v="0"/>
    <x v="2"/>
    <x v="1"/>
    <x v="0"/>
    <x v="10"/>
    <x v="4"/>
    <x v="1"/>
    <x v="4"/>
    <n v="68"/>
    <n v="60"/>
    <n v="73"/>
    <n v="63"/>
    <n v="60"/>
    <n v="38"/>
    <n v="70"/>
    <n v="54"/>
    <n v="74"/>
    <n v="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53"/>
    <s v="20230911"/>
    <x v="1"/>
    <x v="8"/>
    <s v="S37"/>
    <x v="0"/>
    <x v="2"/>
    <x v="1"/>
    <x v="0"/>
    <x v="5"/>
    <x v="4"/>
    <x v="3"/>
    <x v="12"/>
    <n v="46"/>
    <n v="51"/>
    <n v="63"/>
    <n v="59"/>
    <n v="48"/>
    <n v="34"/>
    <n v="67"/>
    <n v="45"/>
    <n v="67"/>
    <n v="72"/>
    <n v="357"/>
    <n v="4508"/>
    <n v="3884"/>
    <n v="5386"/>
    <n v="5200"/>
    <n v="518"/>
    <n v="219"/>
    <n v="103"/>
    <n v="1142"/>
    <n v="5200"/>
    <n v="78"/>
    <n v="102"/>
    <n v="0"/>
    <n v="0"/>
    <n v="498"/>
    <n v="405"/>
    <n v="5383"/>
    <n v="2946"/>
    <n v="4536785.1705"/>
    <n v="3964129.7346999999"/>
    <n v="539657.64850000001"/>
    <n v="3424472.0787"/>
    <n v="2933402.4449999998"/>
    <n v="2075915"/>
    <n v="688271"/>
    <n v="169216.4455"/>
    <n v="55566"/>
    <n v="12887.1113"/>
    <n v="100763.3336"/>
    <n v="1975"/>
    <n v="1544.5165"/>
    <n v="430.48349999999999"/>
    <n v="5538"/>
    <n v="693"/>
    <n v="5387"/>
    <n v="641"/>
    <n v="39"/>
    <n v="98"/>
    <n v="42"/>
    <n v="56"/>
    <n v="218.31440000000001"/>
    <n v="192080"/>
    <n v="7490.1310000000003"/>
    <n v="27"/>
    <n v="6380"/>
    <n v="5742"/>
  </r>
  <r>
    <x v="254"/>
    <s v="20230912"/>
    <x v="2"/>
    <x v="8"/>
    <s v="S37"/>
    <x v="0"/>
    <x v="2"/>
    <x v="1"/>
    <x v="0"/>
    <x v="9"/>
    <x v="3"/>
    <x v="3"/>
    <x v="4"/>
    <n v="33"/>
    <n v="32"/>
    <n v="41"/>
    <n v="36"/>
    <n v="32"/>
    <n v="22"/>
    <n v="43"/>
    <n v="30"/>
    <n v="47"/>
    <n v="49"/>
    <n v="330"/>
    <n v="4306"/>
    <n v="3719"/>
    <n v="5119"/>
    <n v="4948"/>
    <n v="480"/>
    <n v="196"/>
    <n v="112"/>
    <n v="1067"/>
    <n v="4948"/>
    <n v="85"/>
    <n v="100"/>
    <n v="0"/>
    <n v="0"/>
    <n v="518"/>
    <n v="384"/>
    <n v="5116"/>
    <n v="2757"/>
    <n v="4014937.5183999999"/>
    <n v="3569961.3805999998"/>
    <n v="275558.62479999999"/>
    <n v="3294402.7508"/>
    <n v="2841349.5643000002"/>
    <n v="2022551"/>
    <n v="659696"/>
    <n v="159102.5704"/>
    <n v="52233"/>
    <n v="11800.5707"/>
    <n v="95069.000199999995"/>
    <n v="1696"/>
    <n v="1353.6003000000001"/>
    <n v="342.3997"/>
    <n v="5414"/>
    <n v="665"/>
    <n v="5117"/>
    <n v="593"/>
    <n v="105"/>
    <n v="167"/>
    <n v="60"/>
    <n v="107"/>
    <n v="198.45179999999999"/>
    <n v="343406"/>
    <n v="5487.7304999999997"/>
    <n v="30"/>
    <n v="5545.5556999999999"/>
    <n v="4990.9997999999996"/>
  </r>
  <r>
    <x v="255"/>
    <s v="20230913"/>
    <x v="6"/>
    <x v="8"/>
    <s v="S37"/>
    <x v="0"/>
    <x v="2"/>
    <x v="1"/>
    <x v="0"/>
    <x v="13"/>
    <x v="0"/>
    <x v="2"/>
    <x v="18"/>
    <n v="67"/>
    <n v="69"/>
    <n v="78"/>
    <n v="75"/>
    <n v="68"/>
    <n v="41"/>
    <n v="82"/>
    <n v="65"/>
    <n v="89"/>
    <n v="95"/>
    <n v="316"/>
    <n v="4896"/>
    <n v="4271"/>
    <n v="5697"/>
    <n v="5493"/>
    <n v="482"/>
    <n v="209"/>
    <n v="157"/>
    <n v="1107"/>
    <n v="5493"/>
    <n v="75"/>
    <n v="102"/>
    <n v="0"/>
    <n v="0"/>
    <n v="455"/>
    <n v="362"/>
    <n v="5694"/>
    <n v="3097"/>
    <n v="4208612.3481000001"/>
    <n v="3738406.7719999999"/>
    <n v="103569.7126"/>
    <n v="3634837.0537999999"/>
    <n v="3163321.3964"/>
    <n v="2234533"/>
    <n v="763968"/>
    <n v="164820.39970000001"/>
    <n v="55254"/>
    <n v="11621.113600000001"/>
    <n v="97945.285699999993"/>
    <n v="1723"/>
    <n v="1371.7669000000001"/>
    <n v="351.23309999999998"/>
    <n v="6205"/>
    <n v="649"/>
    <n v="5698"/>
    <n v="552"/>
    <n v="254"/>
    <n v="220"/>
    <n v="72"/>
    <n v="148"/>
    <n v="181.91319999999999"/>
    <n v="426105"/>
    <n v="9991.8215"/>
    <n v="39"/>
    <n v="5673.3330999999998"/>
    <n v="5105.9996000000001"/>
  </r>
  <r>
    <x v="256"/>
    <s v="20230914"/>
    <x v="3"/>
    <x v="8"/>
    <s v="S37"/>
    <x v="0"/>
    <x v="2"/>
    <x v="1"/>
    <x v="0"/>
    <x v="4"/>
    <x v="7"/>
    <x v="2"/>
    <x v="16"/>
    <n v="72"/>
    <n v="73"/>
    <n v="93"/>
    <n v="90"/>
    <n v="82"/>
    <n v="51"/>
    <n v="96"/>
    <n v="77"/>
    <n v="100"/>
    <n v="105"/>
    <n v="268"/>
    <n v="3651"/>
    <n v="3161"/>
    <n v="4268"/>
    <n v="4097"/>
    <n v="343"/>
    <n v="145"/>
    <n v="99"/>
    <n v="833"/>
    <n v="4097"/>
    <n v="75"/>
    <n v="93"/>
    <n v="0"/>
    <n v="0"/>
    <n v="359"/>
    <n v="254"/>
    <n v="4262"/>
    <n v="2261"/>
    <n v="3816764.2357999999"/>
    <n v="3343482.9556"/>
    <n v="523672.1409"/>
    <n v="2819810.8133"/>
    <n v="2410297.3741000001"/>
    <n v="1717296"/>
    <n v="552685"/>
    <n v="140316.37760000001"/>
    <n v="44544"/>
    <n v="10829.285900000001"/>
    <n v="84943.092099999994"/>
    <n v="1581"/>
    <n v="1229.6506999999999"/>
    <n v="351.34930000000003"/>
    <n v="4473"/>
    <n v="519"/>
    <n v="4267"/>
    <n v="465"/>
    <n v="78"/>
    <n v="109"/>
    <n v="40"/>
    <n v="69"/>
    <n v="199.8263"/>
    <n v="188777"/>
    <n v="4364.6067000000003"/>
    <n v="22"/>
    <n v="5165.5554000000002"/>
    <n v="4649.0002000000004"/>
  </r>
  <r>
    <x v="257"/>
    <s v="20230915"/>
    <x v="4"/>
    <x v="8"/>
    <s v="S37"/>
    <x v="0"/>
    <x v="2"/>
    <x v="1"/>
    <x v="0"/>
    <x v="4"/>
    <x v="7"/>
    <x v="7"/>
    <x v="6"/>
    <n v="62"/>
    <n v="59"/>
    <n v="76"/>
    <n v="73"/>
    <n v="65"/>
    <n v="38"/>
    <n v="81"/>
    <n v="61"/>
    <n v="83"/>
    <n v="90"/>
    <n v="280"/>
    <n v="3865"/>
    <n v="3266"/>
    <n v="4584"/>
    <n v="4411"/>
    <n v="436"/>
    <n v="226"/>
    <n v="135"/>
    <n v="1035"/>
    <n v="4411"/>
    <n v="99"/>
    <n v="117"/>
    <n v="0"/>
    <n v="0"/>
    <n v="415"/>
    <n v="336"/>
    <n v="4581"/>
    <n v="2587"/>
    <n v="3556768.2316999999"/>
    <n v="3160725.2344"/>
    <n v="234195.9443"/>
    <n v="2926529.284"/>
    <n v="2527354.0532999998"/>
    <n v="1789081"/>
    <n v="611295"/>
    <n v="126978.06690000001"/>
    <n v="43600"/>
    <n v="9934.3718000000008"/>
    <n v="73443.695699999997"/>
    <n v="1516.5"/>
    <n v="1143.4002"/>
    <n v="373.09980000000002"/>
    <n v="5121"/>
    <n v="591"/>
    <n v="4641"/>
    <n v="472"/>
    <n v="259"/>
    <n v="196"/>
    <n v="64"/>
    <n v="132"/>
    <n v="164.76840000000001"/>
    <n v="480158"/>
    <n v="14508.242099999999"/>
    <n v="29"/>
    <n v="5215.5555000000004"/>
    <n v="4694"/>
  </r>
  <r>
    <x v="258"/>
    <s v="20230916"/>
    <x v="5"/>
    <x v="8"/>
    <s v="S37"/>
    <x v="0"/>
    <x v="2"/>
    <x v="1"/>
    <x v="0"/>
    <x v="2"/>
    <x v="4"/>
    <x v="1"/>
    <x v="19"/>
    <n v="66"/>
    <n v="61"/>
    <n v="73"/>
    <n v="68"/>
    <n v="63"/>
    <n v="44"/>
    <n v="82"/>
    <n v="57"/>
    <n v="80"/>
    <n v="87"/>
    <n v="164"/>
    <n v="2790"/>
    <n v="2307"/>
    <n v="3170"/>
    <n v="3054"/>
    <n v="210"/>
    <n v="124"/>
    <n v="98"/>
    <n v="693"/>
    <n v="3054"/>
    <n v="33"/>
    <n v="37"/>
    <n v="0"/>
    <n v="0"/>
    <n v="334"/>
    <n v="247"/>
    <n v="3164"/>
    <n v="1536"/>
    <n v="2820133.8609000002"/>
    <n v="2547026.2521000002"/>
    <n v="641361.13800000004"/>
    <n v="1905665.1181000001"/>
    <n v="1589024.4964999999"/>
    <n v="1189950"/>
    <n v="308768"/>
    <n v="90306.495999999999"/>
    <n v="33200"/>
    <n v="8179.4580999999998"/>
    <n v="48927.038"/>
    <n v="1092.5"/>
    <n v="813.55020000000002"/>
    <n v="278.94979999999998"/>
    <n v="3296"/>
    <n v="339"/>
    <n v="3166"/>
    <n v="292"/>
    <n v="56"/>
    <n v="64"/>
    <n v="29"/>
    <n v="35"/>
    <n v="157.39510000000001"/>
    <n v="104358"/>
    <n v="5603.0834000000004"/>
    <n v="14"/>
    <n v="3260.0003000000002"/>
    <n v="2934.0001000000002"/>
  </r>
  <r>
    <x v="259"/>
    <s v="20230917"/>
    <x v="0"/>
    <x v="8"/>
    <s v="S37"/>
    <x v="0"/>
    <x v="2"/>
    <x v="1"/>
    <x v="0"/>
    <x v="3"/>
    <x v="7"/>
    <x v="4"/>
    <x v="3"/>
    <n v="77"/>
    <n v="74"/>
    <n v="93"/>
    <n v="89"/>
    <n v="80"/>
    <n v="45"/>
    <n v="97"/>
    <n v="76"/>
    <n v="105"/>
    <n v="1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93.5554999999999"/>
    <n v="1576.2221999999999"/>
    <n v="1490.0001"/>
    <n v="86.221999999999994"/>
    <n v="27.333300000000001"/>
    <n v="0"/>
    <n v="0"/>
    <n v="27.333300000000001"/>
    <n v="0"/>
    <n v="0.66669999999999996"/>
    <n v="26.666699999999999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0"/>
    <s v="20230918"/>
    <x v="1"/>
    <x v="8"/>
    <s v="S38"/>
    <x v="0"/>
    <x v="2"/>
    <x v="1"/>
    <x v="0"/>
    <x v="6"/>
    <x v="6"/>
    <x v="5"/>
    <x v="18"/>
    <n v="59"/>
    <n v="57"/>
    <n v="72"/>
    <n v="69"/>
    <n v="59"/>
    <n v="42"/>
    <n v="83"/>
    <n v="57"/>
    <n v="84"/>
    <n v="90"/>
    <n v="365"/>
    <n v="5039"/>
    <n v="4370"/>
    <n v="5942"/>
    <n v="5713"/>
    <n v="535"/>
    <n v="241"/>
    <n v="108"/>
    <n v="1204"/>
    <n v="5713"/>
    <n v="86"/>
    <n v="118"/>
    <n v="0"/>
    <n v="0"/>
    <n v="577"/>
    <n v="472"/>
    <n v="5939"/>
    <n v="3426"/>
    <n v="4863785.3409000002"/>
    <n v="4260595.6851000004"/>
    <n v="369782.41749999998"/>
    <n v="3890813.2684999998"/>
    <n v="3359562.9019999998"/>
    <n v="2381497"/>
    <n v="796863"/>
    <n v="181202.89619999999"/>
    <n v="60787"/>
    <n v="13573.6669"/>
    <n v="106842.2297"/>
    <n v="2048"/>
    <n v="1627.3995"/>
    <n v="420.60050000000001"/>
    <n v="6349"/>
    <n v="713"/>
    <n v="5941"/>
    <n v="624"/>
    <n v="168"/>
    <n v="207"/>
    <n v="77"/>
    <n v="130"/>
    <n v="203.87719999999999"/>
    <n v="434597"/>
    <n v="8749.3618000000006"/>
    <n v="22"/>
    <n v="6176.6666999999998"/>
    <n v="5558.9996000000001"/>
  </r>
  <r>
    <x v="261"/>
    <s v="20230919"/>
    <x v="2"/>
    <x v="8"/>
    <s v="S38"/>
    <x v="0"/>
    <x v="2"/>
    <x v="1"/>
    <x v="0"/>
    <x v="4"/>
    <x v="3"/>
    <x v="2"/>
    <x v="19"/>
    <n v="36"/>
    <n v="39"/>
    <n v="45"/>
    <n v="43"/>
    <n v="35"/>
    <n v="24"/>
    <n v="50"/>
    <n v="33"/>
    <n v="48"/>
    <n v="56"/>
    <n v="295"/>
    <n v="4069"/>
    <n v="3574"/>
    <n v="4772"/>
    <n v="4580"/>
    <n v="408"/>
    <n v="185"/>
    <n v="108"/>
    <n v="903"/>
    <n v="4580"/>
    <n v="79"/>
    <n v="100"/>
    <n v="0"/>
    <n v="0"/>
    <n v="434"/>
    <n v="322"/>
    <n v="4772"/>
    <n v="2501"/>
    <n v="4053582.6472"/>
    <n v="3546512.0866"/>
    <n v="553572.79830000002"/>
    <n v="2992939.2843999998"/>
    <n v="2533560.1053999998"/>
    <n v="1822874"/>
    <n v="548828"/>
    <n v="161858.11120000001"/>
    <n v="50327"/>
    <n v="11753.999900000001"/>
    <n v="99777.111000000004"/>
    <n v="1808.5"/>
    <n v="1375.7498000000001"/>
    <n v="432.75020000000001"/>
    <n v="5005"/>
    <n v="639"/>
    <n v="4772"/>
    <n v="587"/>
    <n v="80"/>
    <n v="131"/>
    <n v="52"/>
    <n v="79"/>
    <n v="230.9502"/>
    <n v="160142"/>
    <n v="6062.1929"/>
    <n v="13"/>
    <n v="5368.8886000000002"/>
    <n v="4831.9997000000003"/>
  </r>
  <r>
    <x v="262"/>
    <s v="20230920"/>
    <x v="6"/>
    <x v="8"/>
    <s v="S38"/>
    <x v="0"/>
    <x v="2"/>
    <x v="1"/>
    <x v="0"/>
    <x v="6"/>
    <x v="0"/>
    <x v="1"/>
    <x v="3"/>
    <n v="75"/>
    <n v="75"/>
    <n v="91"/>
    <n v="87"/>
    <n v="77"/>
    <n v="49"/>
    <n v="96"/>
    <n v="74"/>
    <n v="101"/>
    <n v="105"/>
    <n v="307"/>
    <n v="4254"/>
    <n v="3706"/>
    <n v="5057"/>
    <n v="4885"/>
    <n v="491"/>
    <n v="209"/>
    <n v="114"/>
    <n v="1039"/>
    <n v="4885"/>
    <n v="70"/>
    <n v="95"/>
    <n v="0"/>
    <n v="0"/>
    <n v="493"/>
    <n v="385"/>
    <n v="5052"/>
    <n v="2819"/>
    <n v="4200626.0044999998"/>
    <n v="3675339.7899000002"/>
    <n v="340513.2366"/>
    <n v="3334826.554"/>
    <n v="2838080.5559"/>
    <n v="2018779"/>
    <n v="649358"/>
    <n v="169943.55609999999"/>
    <n v="50057"/>
    <n v="11211.556"/>
    <n v="108675.00049999999"/>
    <n v="1822.5"/>
    <n v="1403.4830999999999"/>
    <n v="419.20030000000003"/>
    <n v="5363"/>
    <n v="599"/>
    <n v="5085"/>
    <n v="521"/>
    <n v="92"/>
    <n v="171"/>
    <n v="53"/>
    <n v="118"/>
    <n v="223.6738"/>
    <n v="304591"/>
    <n v="6177.1310999999996"/>
    <n v="27"/>
    <n v="5493.3334000000004"/>
    <n v="4944.0001000000002"/>
  </r>
  <r>
    <x v="263"/>
    <s v="20230921"/>
    <x v="3"/>
    <x v="8"/>
    <s v="S38"/>
    <x v="0"/>
    <x v="2"/>
    <x v="1"/>
    <x v="0"/>
    <x v="8"/>
    <x v="6"/>
    <x v="4"/>
    <x v="24"/>
    <n v="77"/>
    <n v="73"/>
    <n v="89"/>
    <n v="84"/>
    <n v="80"/>
    <n v="48"/>
    <n v="84"/>
    <n v="77"/>
    <n v="95"/>
    <n v="99"/>
    <n v="269"/>
    <n v="3925"/>
    <n v="3444"/>
    <n v="4652"/>
    <n v="4509"/>
    <n v="457"/>
    <n v="202"/>
    <n v="103"/>
    <n v="938"/>
    <n v="4509"/>
    <n v="69"/>
    <n v="89"/>
    <n v="0"/>
    <n v="0"/>
    <n v="444"/>
    <n v="339"/>
    <n v="4651"/>
    <n v="2563"/>
    <n v="3769850.8117999998"/>
    <n v="3367228.1025"/>
    <n v="191277.7475"/>
    <n v="3175950.3602999998"/>
    <n v="2660121.8492999999"/>
    <n v="1888607"/>
    <n v="611692"/>
    <n v="159822.8449"/>
    <n v="44666"/>
    <n v="10496.555700000001"/>
    <n v="104660.2896"/>
    <n v="1631.5"/>
    <n v="1310.3167000000001"/>
    <n v="321.23329999999999"/>
    <n v="5029"/>
    <n v="564"/>
    <n v="4651"/>
    <n v="482"/>
    <n v="185"/>
    <n v="168"/>
    <n v="55"/>
    <n v="113"/>
    <n v="185.31370000000001"/>
    <n v="331340"/>
    <n v="5934.1325999999999"/>
    <n v="32"/>
    <n v="5001.1113999999998"/>
    <n v="4500.9998999999998"/>
  </r>
  <r>
    <x v="264"/>
    <s v="20230922"/>
    <x v="4"/>
    <x v="8"/>
    <s v="S38"/>
    <x v="0"/>
    <x v="2"/>
    <x v="1"/>
    <x v="0"/>
    <x v="4"/>
    <x v="1"/>
    <x v="4"/>
    <x v="7"/>
    <n v="52"/>
    <n v="59"/>
    <n v="70"/>
    <n v="63"/>
    <n v="56"/>
    <n v="31"/>
    <n v="67"/>
    <n v="49"/>
    <n v="71"/>
    <n v="78"/>
    <n v="304"/>
    <n v="3830"/>
    <n v="3255"/>
    <n v="4490"/>
    <n v="4315"/>
    <n v="355"/>
    <n v="178"/>
    <n v="108"/>
    <n v="930"/>
    <n v="4315"/>
    <n v="88"/>
    <n v="111"/>
    <n v="0"/>
    <n v="0"/>
    <n v="417"/>
    <n v="343"/>
    <n v="4489"/>
    <n v="2402"/>
    <n v="3813857.1233999999"/>
    <n v="3330133.9032000001"/>
    <n v="368047.90419999999"/>
    <n v="2962085.99"/>
    <n v="2430384.5619000001"/>
    <n v="1706617"/>
    <n v="545484"/>
    <n v="178283.5601"/>
    <n v="45406"/>
    <n v="11710.149600000001"/>
    <n v="121167.4112"/>
    <n v="1671.5"/>
    <n v="1313.2"/>
    <n v="358.41669999999999"/>
    <n v="4755"/>
    <n v="578"/>
    <n v="4489"/>
    <n v="534"/>
    <n v="129"/>
    <n v="107"/>
    <n v="56"/>
    <n v="51"/>
    <n v="208.14160000000001"/>
    <n v="176058"/>
    <n v="5872.7334000000001"/>
    <n v="27"/>
    <n v="5049.9998999999998"/>
    <n v="4544.9997000000003"/>
  </r>
  <r>
    <x v="265"/>
    <s v="20230923"/>
    <x v="5"/>
    <x v="8"/>
    <s v="S38"/>
    <x v="0"/>
    <x v="2"/>
    <x v="1"/>
    <x v="0"/>
    <x v="10"/>
    <x v="1"/>
    <x v="2"/>
    <x v="23"/>
    <n v="34"/>
    <n v="37"/>
    <n v="43"/>
    <n v="41"/>
    <n v="38"/>
    <n v="24"/>
    <n v="38"/>
    <n v="37"/>
    <n v="47"/>
    <n v="47"/>
    <n v="187"/>
    <n v="2551"/>
    <n v="2144"/>
    <n v="2920"/>
    <n v="2834"/>
    <n v="181"/>
    <n v="122"/>
    <n v="77"/>
    <n v="588"/>
    <n v="2834"/>
    <n v="36"/>
    <n v="44"/>
    <n v="0"/>
    <n v="0"/>
    <n v="363"/>
    <n v="295"/>
    <n v="2919"/>
    <n v="1572"/>
    <n v="2500007.7230000002"/>
    <n v="2224118.7168999999"/>
    <n v="339478.03690000001"/>
    <n v="1884640.6762000001"/>
    <n v="1602557.5543"/>
    <n v="1149761"/>
    <n v="343811"/>
    <n v="108985.5557"/>
    <n v="29633"/>
    <n v="7065.5556999999999"/>
    <n v="72286.999599999996"/>
    <n v="991"/>
    <n v="715.2165"/>
    <n v="275.95010000000002"/>
    <n v="3056"/>
    <n v="341"/>
    <n v="2919"/>
    <n v="308"/>
    <n v="60"/>
    <n v="59"/>
    <n v="19"/>
    <n v="40"/>
    <n v="197.99279999999999"/>
    <n v="114306"/>
    <n v="4899.2665999999999"/>
    <n v="8"/>
    <n v="3153.3332"/>
    <n v="2838"/>
  </r>
  <r>
    <x v="266"/>
    <s v="20230924"/>
    <x v="0"/>
    <x v="8"/>
    <s v="S38"/>
    <x v="0"/>
    <x v="2"/>
    <x v="1"/>
    <x v="0"/>
    <x v="1"/>
    <x v="1"/>
    <x v="0"/>
    <x v="19"/>
    <n v="20"/>
    <n v="23"/>
    <n v="28"/>
    <n v="23"/>
    <n v="25"/>
    <n v="16"/>
    <n v="28"/>
    <n v="23"/>
    <n v="29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50.7778000000001"/>
    <n v="1560.3333"/>
    <n v="1559.6667"/>
    <n v="0.66649999999999998"/>
    <n v="0.22220000000000001"/>
    <n v="0"/>
    <n v="0"/>
    <n v="0.22220000000000001"/>
    <n v="0"/>
    <n v="0"/>
    <n v="0.22220000000000001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67"/>
    <s v="20230925"/>
    <x v="1"/>
    <x v="8"/>
    <s v="S39"/>
    <x v="0"/>
    <x v="2"/>
    <x v="1"/>
    <x v="0"/>
    <x v="15"/>
    <x v="5"/>
    <x v="9"/>
    <x v="15"/>
    <n v="118"/>
    <n v="126"/>
    <n v="147"/>
    <n v="134"/>
    <n v="129"/>
    <n v="81"/>
    <n v="147"/>
    <n v="125"/>
    <n v="160"/>
    <n v="166"/>
    <n v="318"/>
    <n v="4854"/>
    <n v="4214"/>
    <n v="5699"/>
    <n v="5460"/>
    <n v="519"/>
    <n v="224"/>
    <n v="141"/>
    <n v="1159"/>
    <n v="5460"/>
    <n v="84"/>
    <n v="107"/>
    <n v="0"/>
    <n v="0"/>
    <n v="531"/>
    <n v="415"/>
    <n v="5691"/>
    <n v="3207"/>
    <n v="4950620.3569"/>
    <n v="4430248.1287000002"/>
    <n v="619390.78559999994"/>
    <n v="3810857.3472000002"/>
    <n v="3203683.0024999999"/>
    <n v="2254965"/>
    <n v="757065"/>
    <n v="191653.00039999999"/>
    <n v="57797"/>
    <n v="14984.999900000001"/>
    <n v="118870.9997"/>
    <n v="2093"/>
    <n v="1614.9999"/>
    <n v="478.0668"/>
    <n v="5958"/>
    <n v="742"/>
    <n v="5694"/>
    <n v="680"/>
    <n v="40"/>
    <n v="196"/>
    <n v="63"/>
    <n v="133"/>
    <n v="239.87379999999999"/>
    <n v="351830"/>
    <n v="8097.3789999999999"/>
    <n v="30"/>
    <n v="6259.9998999999998"/>
    <n v="5633.9998999999998"/>
  </r>
  <r>
    <x v="268"/>
    <s v="20230926"/>
    <x v="2"/>
    <x v="8"/>
    <s v="S39"/>
    <x v="0"/>
    <x v="2"/>
    <x v="1"/>
    <x v="0"/>
    <x v="11"/>
    <x v="1"/>
    <x v="1"/>
    <x v="19"/>
    <n v="43"/>
    <n v="41"/>
    <n v="51"/>
    <n v="50"/>
    <n v="45"/>
    <n v="27"/>
    <n v="47"/>
    <n v="45"/>
    <n v="54"/>
    <n v="56"/>
    <n v="296"/>
    <n v="3976"/>
    <n v="3477"/>
    <n v="4693"/>
    <n v="4517"/>
    <n v="414"/>
    <n v="176"/>
    <n v="103"/>
    <n v="913"/>
    <n v="4517"/>
    <n v="77"/>
    <n v="92"/>
    <n v="0"/>
    <n v="0"/>
    <n v="515"/>
    <n v="415"/>
    <n v="4685"/>
    <n v="2630"/>
    <n v="4334315.4868000001"/>
    <n v="3807753.4918"/>
    <n v="739607.61880000005"/>
    <n v="3068145.8735000002"/>
    <n v="2641169.7667"/>
    <n v="1872116"/>
    <n v="599820"/>
    <n v="169233.7782"/>
    <n v="48249"/>
    <n v="11806.111000000001"/>
    <n v="109178.66650000001"/>
    <n v="1839.5"/>
    <n v="1379.1836000000001"/>
    <n v="460.49979999999999"/>
    <n v="4805"/>
    <n v="628"/>
    <n v="4688"/>
    <n v="585"/>
    <n v="34"/>
    <n v="72"/>
    <n v="34"/>
    <n v="38"/>
    <n v="253.7303"/>
    <n v="102249"/>
    <n v="3199.3833"/>
    <n v="29"/>
    <n v="5442.2226000000001"/>
    <n v="4898"/>
  </r>
  <r>
    <x v="269"/>
    <s v="20230927"/>
    <x v="6"/>
    <x v="8"/>
    <s v="S39"/>
    <x v="0"/>
    <x v="2"/>
    <x v="1"/>
    <x v="0"/>
    <x v="7"/>
    <x v="1"/>
    <x v="2"/>
    <x v="19"/>
    <n v="54"/>
    <n v="54"/>
    <n v="62"/>
    <n v="62"/>
    <n v="54"/>
    <n v="36"/>
    <n v="68"/>
    <n v="54"/>
    <n v="67"/>
    <n v="70"/>
    <n v="304"/>
    <n v="4358"/>
    <n v="3781"/>
    <n v="5068"/>
    <n v="4894"/>
    <n v="403"/>
    <n v="193"/>
    <n v="118"/>
    <n v="980"/>
    <n v="4894"/>
    <n v="66"/>
    <n v="87"/>
    <n v="0"/>
    <n v="0"/>
    <n v="514"/>
    <n v="401"/>
    <n v="5065"/>
    <n v="2820"/>
    <n v="4306218.5464000003"/>
    <n v="3766873.5534999999"/>
    <n v="426659.3076"/>
    <n v="3340214.2497999999"/>
    <n v="2867474.4426000002"/>
    <n v="1997797"/>
    <n v="688815"/>
    <n v="180862.44500000001"/>
    <n v="52352"/>
    <n v="14347"/>
    <n v="114163.4439"/>
    <n v="1864"/>
    <n v="1357.0334"/>
    <n v="507.4667"/>
    <n v="5266"/>
    <n v="606"/>
    <n v="5065"/>
    <n v="564"/>
    <n v="74"/>
    <n v="106"/>
    <n v="42"/>
    <n v="64"/>
    <n v="256.59719999999999"/>
    <n v="193763"/>
    <n v="4238.3833999999997"/>
    <n v="20"/>
    <n v="5565.5559999999996"/>
    <n v="5009.0003999999999"/>
  </r>
  <r>
    <x v="270"/>
    <s v="20230928"/>
    <x v="3"/>
    <x v="8"/>
    <s v="S39"/>
    <x v="0"/>
    <x v="2"/>
    <x v="1"/>
    <x v="0"/>
    <x v="4"/>
    <x v="5"/>
    <x v="8"/>
    <x v="1"/>
    <n v="90"/>
    <n v="88"/>
    <n v="103"/>
    <n v="99"/>
    <n v="91"/>
    <n v="62"/>
    <n v="105"/>
    <n v="89"/>
    <n v="107"/>
    <n v="115"/>
    <n v="260"/>
    <n v="3588"/>
    <n v="3126"/>
    <n v="4249"/>
    <n v="4117"/>
    <n v="401"/>
    <n v="182"/>
    <n v="127"/>
    <n v="863"/>
    <n v="4117"/>
    <n v="67"/>
    <n v="81"/>
    <n v="0"/>
    <n v="0"/>
    <n v="373"/>
    <n v="274"/>
    <n v="4249"/>
    <n v="2302"/>
    <n v="3763074.3919000002"/>
    <n v="3243199.0534000001"/>
    <n v="506410.25140000001"/>
    <n v="2736788.8021"/>
    <n v="2364734.4452999998"/>
    <n v="1667091"/>
    <n v="535751"/>
    <n v="161892.44390000001"/>
    <n v="42229"/>
    <n v="10119.3334"/>
    <n v="109544.1106"/>
    <n v="1670.5"/>
    <n v="1207.3"/>
    <n v="463.2167"/>
    <n v="4473"/>
    <n v="548"/>
    <n v="4249"/>
    <n v="493"/>
    <n v="105"/>
    <n v="103"/>
    <n v="38"/>
    <n v="65"/>
    <n v="234.02770000000001"/>
    <n v="183682"/>
    <n v="8292.9523000000008"/>
    <n v="27"/>
    <n v="5066.6664000000001"/>
    <n v="4560"/>
  </r>
  <r>
    <x v="271"/>
    <s v="20230929"/>
    <x v="4"/>
    <x v="8"/>
    <s v="S39"/>
    <x v="0"/>
    <x v="2"/>
    <x v="1"/>
    <x v="0"/>
    <x v="4"/>
    <x v="4"/>
    <x v="1"/>
    <x v="1"/>
    <n v="54"/>
    <n v="56"/>
    <n v="66"/>
    <n v="65"/>
    <n v="58"/>
    <n v="39"/>
    <n v="69"/>
    <n v="52"/>
    <n v="71"/>
    <n v="77"/>
    <n v="284"/>
    <n v="3929"/>
    <n v="3415"/>
    <n v="4603"/>
    <n v="4445"/>
    <n v="390"/>
    <n v="193"/>
    <n v="111"/>
    <n v="904"/>
    <n v="4445"/>
    <n v="82"/>
    <n v="108"/>
    <n v="0"/>
    <n v="0"/>
    <n v="452"/>
    <n v="381"/>
    <n v="4603"/>
    <n v="2606"/>
    <n v="3586051.5956999999"/>
    <n v="3125299.0266999998"/>
    <n v="88421.181899999996"/>
    <n v="3036877.8398000002"/>
    <n v="2638773.2198000001"/>
    <n v="1809589"/>
    <n v="672231"/>
    <n v="156953.22169999999"/>
    <n v="43314"/>
    <n v="10342.110699999999"/>
    <n v="103297.1105"/>
    <n v="1630.5"/>
    <n v="1146.3664000000001"/>
    <n v="484.38369999999998"/>
    <n v="4959"/>
    <n v="631"/>
    <n v="4603"/>
    <n v="552"/>
    <n v="112"/>
    <n v="218"/>
    <n v="64"/>
    <n v="154"/>
    <n v="149.0411"/>
    <n v="442397"/>
    <n v="9695.1155999999992"/>
    <n v="25"/>
    <n v="5114.4443000000001"/>
    <n v="4603"/>
  </r>
  <r>
    <x v="272"/>
    <s v="20230930"/>
    <x v="5"/>
    <x v="8"/>
    <s v="S39"/>
    <x v="0"/>
    <x v="2"/>
    <x v="1"/>
    <x v="0"/>
    <x v="4"/>
    <x v="0"/>
    <x v="3"/>
    <x v="24"/>
    <n v="52"/>
    <n v="49"/>
    <n v="58"/>
    <n v="56"/>
    <n v="48"/>
    <n v="33"/>
    <n v="58"/>
    <n v="47"/>
    <n v="63"/>
    <n v="65"/>
    <n v="207"/>
    <n v="2327"/>
    <n v="1924"/>
    <n v="2717"/>
    <n v="2603"/>
    <n v="182"/>
    <n v="122"/>
    <n v="63"/>
    <n v="585"/>
    <n v="2603"/>
    <n v="18"/>
    <n v="27"/>
    <n v="0"/>
    <n v="0"/>
    <n v="249"/>
    <n v="206"/>
    <n v="2716"/>
    <n v="1503"/>
    <n v="2250127.1985999998"/>
    <n v="2002930.4273999999"/>
    <n v="238314.489"/>
    <n v="1764615.9361"/>
    <n v="1525225.7814"/>
    <n v="1085192"/>
    <n v="352397"/>
    <n v="87636.777300000002"/>
    <n v="26730"/>
    <n v="6249.9997000000003"/>
    <n v="54656.777099999999"/>
    <n v="1034.5"/>
    <n v="649.7835"/>
    <n v="384.73320000000001"/>
    <n v="2909"/>
    <n v="331"/>
    <n v="2717"/>
    <n v="294"/>
    <n v="82"/>
    <n v="99"/>
    <n v="30"/>
    <n v="69"/>
    <n v="216.07249999999999"/>
    <n v="205172"/>
    <n v="6498.8167000000003"/>
    <n v="14"/>
    <n v="3197.7775000000001"/>
    <n v="2878.0003000000002"/>
  </r>
  <r>
    <x v="273"/>
    <s v="20231001"/>
    <x v="0"/>
    <x v="9"/>
    <s v="S39"/>
    <x v="0"/>
    <x v="3"/>
    <x v="1"/>
    <x v="0"/>
    <x v="9"/>
    <x v="1"/>
    <x v="3"/>
    <x v="10"/>
    <n v="61"/>
    <n v="56"/>
    <n v="70"/>
    <n v="67"/>
    <n v="59"/>
    <n v="39"/>
    <n v="70"/>
    <n v="59"/>
    <n v="72"/>
    <n v="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74"/>
    <s v="20231002"/>
    <x v="1"/>
    <x v="9"/>
    <s v="S40"/>
    <x v="0"/>
    <x v="3"/>
    <x v="1"/>
    <x v="0"/>
    <x v="11"/>
    <x v="4"/>
    <x v="8"/>
    <x v="4"/>
    <n v="66"/>
    <n v="55"/>
    <n v="76"/>
    <n v="73"/>
    <n v="64"/>
    <n v="36"/>
    <n v="67"/>
    <n v="63"/>
    <n v="76"/>
    <n v="80"/>
    <n v="287"/>
    <n v="4979"/>
    <n v="4378"/>
    <n v="5762"/>
    <n v="5536"/>
    <n v="495"/>
    <n v="203"/>
    <n v="120"/>
    <n v="1096"/>
    <n v="5536"/>
    <n v="58"/>
    <n v="82"/>
    <n v="0"/>
    <n v="0"/>
    <n v="515"/>
    <n v="425"/>
    <n v="5761"/>
    <n v="3294"/>
    <n v="4687550.7622999996"/>
    <n v="4115840.2091000001"/>
    <n v="256994.51139999999"/>
    <n v="3858845.7028999999"/>
    <n v="3327982.1302999998"/>
    <n v="2383502"/>
    <n v="765075"/>
    <n v="179405.11069999999"/>
    <n v="57202"/>
    <n v="12604.777599999999"/>
    <n v="109598.3334"/>
    <n v="2049"/>
    <n v="1585.1004"/>
    <n v="463.89960000000002"/>
    <n v="0"/>
    <n v="0"/>
    <n v="0"/>
    <n v="0"/>
    <n v="0"/>
    <n v="0"/>
    <n v="0"/>
    <n v="0"/>
    <n v="0"/>
    <n v="0"/>
    <n v="0"/>
    <n v="32"/>
    <n v="6959.9997999999996"/>
    <n v="6264"/>
  </r>
  <r>
    <x v="275"/>
    <s v="20231003"/>
    <x v="2"/>
    <x v="9"/>
    <s v="S40"/>
    <x v="0"/>
    <x v="3"/>
    <x v="1"/>
    <x v="0"/>
    <x v="10"/>
    <x v="1"/>
    <x v="8"/>
    <x v="19"/>
    <n v="27"/>
    <n v="29"/>
    <n v="34"/>
    <n v="31"/>
    <n v="30"/>
    <n v="19"/>
    <n v="31"/>
    <n v="29"/>
    <n v="35"/>
    <n v="36"/>
    <n v="307"/>
    <n v="4826"/>
    <n v="4220"/>
    <n v="5601"/>
    <n v="5395"/>
    <n v="465"/>
    <n v="201"/>
    <n v="126"/>
    <n v="1071"/>
    <n v="5395"/>
    <n v="68"/>
    <n v="86"/>
    <n v="0"/>
    <n v="0"/>
    <n v="451"/>
    <n v="386"/>
    <n v="5599"/>
    <n v="3232"/>
    <n v="4359094.4754999997"/>
    <n v="3847325.4808999998"/>
    <n v="136782.0961"/>
    <n v="3710543.3746000002"/>
    <n v="3231095.3316000002"/>
    <n v="2300375"/>
    <n v="744356"/>
    <n v="186364.33379999999"/>
    <n v="53885"/>
    <n v="11254.6667"/>
    <n v="121224.6664"/>
    <n v="1894"/>
    <n v="1536.2498000000001"/>
    <n v="357.75020000000001"/>
    <n v="0"/>
    <n v="0"/>
    <n v="0"/>
    <n v="0"/>
    <n v="0"/>
    <n v="0"/>
    <n v="0"/>
    <n v="0"/>
    <n v="0"/>
    <n v="0"/>
    <n v="0"/>
    <n v="34"/>
    <n v="6043.3333000000002"/>
    <n v="5439.0002000000004"/>
  </r>
  <r>
    <x v="276"/>
    <s v="20231004"/>
    <x v="6"/>
    <x v="9"/>
    <s v="S40"/>
    <x v="0"/>
    <x v="3"/>
    <x v="1"/>
    <x v="0"/>
    <x v="7"/>
    <x v="1"/>
    <x v="2"/>
    <x v="23"/>
    <n v="58"/>
    <n v="52"/>
    <n v="65"/>
    <n v="62"/>
    <n v="59"/>
    <n v="30"/>
    <n v="61"/>
    <n v="57"/>
    <n v="70"/>
    <n v="75"/>
    <n v="225"/>
    <n v="4382"/>
    <n v="3834"/>
    <n v="5056"/>
    <n v="4884"/>
    <n v="448"/>
    <n v="190"/>
    <n v="94"/>
    <n v="996"/>
    <n v="4884"/>
    <n v="62"/>
    <n v="87"/>
    <n v="0"/>
    <n v="0"/>
    <n v="378"/>
    <n v="309"/>
    <n v="5055"/>
    <n v="2854"/>
    <n v="3994516.0632000002"/>
    <n v="3547027.8363999999"/>
    <n v="141012.9908"/>
    <n v="3406014.8473999999"/>
    <n v="2935678.7730999999"/>
    <n v="2081392"/>
    <n v="693446"/>
    <n v="160840.77789999999"/>
    <n v="48274"/>
    <n v="10433.3336"/>
    <n v="102133.4452"/>
    <n v="1790"/>
    <n v="1397.2837"/>
    <n v="392.71629999999999"/>
    <n v="0"/>
    <n v="0"/>
    <n v="0"/>
    <n v="0"/>
    <n v="0"/>
    <n v="0"/>
    <n v="0"/>
    <n v="0"/>
    <n v="0"/>
    <n v="0"/>
    <n v="0"/>
    <n v="27"/>
    <n v="6236.6666999999998"/>
    <n v="5613"/>
  </r>
  <r>
    <x v="277"/>
    <s v="20231005"/>
    <x v="3"/>
    <x v="9"/>
    <s v="S40"/>
    <x v="0"/>
    <x v="3"/>
    <x v="1"/>
    <x v="0"/>
    <x v="1"/>
    <x v="4"/>
    <x v="2"/>
    <x v="6"/>
    <n v="83"/>
    <n v="76"/>
    <n v="97"/>
    <n v="90"/>
    <n v="85"/>
    <n v="45"/>
    <n v="86"/>
    <n v="82"/>
    <n v="97"/>
    <n v="104"/>
    <n v="243"/>
    <n v="4270"/>
    <n v="3756"/>
    <n v="4925"/>
    <n v="4734"/>
    <n v="412"/>
    <n v="180"/>
    <n v="94"/>
    <n v="926"/>
    <n v="4734"/>
    <n v="62"/>
    <n v="83"/>
    <n v="0"/>
    <n v="0"/>
    <n v="417"/>
    <n v="363"/>
    <n v="4923"/>
    <n v="2904"/>
    <n v="3936607.3783999998"/>
    <n v="3527773.6039"/>
    <n v="38521.0239"/>
    <n v="3489252.5688999998"/>
    <n v="2975627.0044999998"/>
    <n v="2082508"/>
    <n v="732440"/>
    <n v="160678.9999"/>
    <n v="46525"/>
    <n v="10040.000400000001"/>
    <n v="104113.99980000001"/>
    <n v="1676.5"/>
    <n v="1340.9665"/>
    <n v="335.5335"/>
    <n v="0"/>
    <n v="0"/>
    <n v="0"/>
    <n v="0"/>
    <n v="0"/>
    <n v="0"/>
    <n v="0"/>
    <n v="0"/>
    <n v="0"/>
    <n v="0"/>
    <n v="0"/>
    <n v="21"/>
    <n v="5664.4441999999999"/>
    <n v="5097.9998999999998"/>
  </r>
  <r>
    <x v="278"/>
    <s v="20231006"/>
    <x v="4"/>
    <x v="9"/>
    <s v="S40"/>
    <x v="0"/>
    <x v="3"/>
    <x v="1"/>
    <x v="0"/>
    <x v="11"/>
    <x v="6"/>
    <x v="2"/>
    <x v="4"/>
    <n v="67"/>
    <n v="67"/>
    <n v="79"/>
    <n v="74"/>
    <n v="66"/>
    <n v="40"/>
    <n v="71"/>
    <n v="64"/>
    <n v="81"/>
    <n v="85"/>
    <n v="298"/>
    <n v="4064"/>
    <n v="3546"/>
    <n v="4715"/>
    <n v="4535"/>
    <n v="352"/>
    <n v="158"/>
    <n v="78"/>
    <n v="870"/>
    <n v="4535"/>
    <n v="90"/>
    <n v="108"/>
    <n v="0"/>
    <n v="0"/>
    <n v="371"/>
    <n v="289"/>
    <n v="4713"/>
    <n v="2741"/>
    <n v="3759266.7469000001"/>
    <n v="3310856.2944"/>
    <n v="90896.178899999999"/>
    <n v="3219960.11"/>
    <n v="2748578.9972999999"/>
    <n v="1930256"/>
    <n v="674402"/>
    <n v="143921.0001"/>
    <n v="45038"/>
    <n v="10069.999299999999"/>
    <n v="88812.999800000005"/>
    <n v="1645.5"/>
    <n v="1332.2663"/>
    <n v="313.2337"/>
    <n v="0"/>
    <n v="0"/>
    <n v="0"/>
    <n v="0"/>
    <n v="0"/>
    <n v="0"/>
    <n v="0"/>
    <n v="0"/>
    <n v="0"/>
    <n v="0"/>
    <n v="0"/>
    <n v="19"/>
    <n v="5766.6666999999998"/>
    <n v="5189.9994999999999"/>
  </r>
  <r>
    <x v="279"/>
    <s v="20231007"/>
    <x v="5"/>
    <x v="9"/>
    <s v="S40"/>
    <x v="0"/>
    <x v="3"/>
    <x v="1"/>
    <x v="0"/>
    <x v="11"/>
    <x v="0"/>
    <x v="8"/>
    <x v="23"/>
    <n v="60"/>
    <n v="53"/>
    <n v="65"/>
    <n v="64"/>
    <n v="61"/>
    <n v="44"/>
    <n v="64"/>
    <n v="59"/>
    <n v="68"/>
    <n v="71"/>
    <n v="185"/>
    <n v="2891"/>
    <n v="2467"/>
    <n v="3280"/>
    <n v="3156"/>
    <n v="205"/>
    <n v="125"/>
    <n v="83"/>
    <n v="629"/>
    <n v="3156"/>
    <n v="52"/>
    <n v="66"/>
    <n v="0"/>
    <n v="0"/>
    <n v="294"/>
    <n v="241"/>
    <n v="3281"/>
    <n v="1673"/>
    <n v="2805345.3289999999"/>
    <n v="2524686.8769999999"/>
    <n v="307724.5269"/>
    <n v="2216962.3435999998"/>
    <n v="1872711.6694"/>
    <n v="1389783"/>
    <n v="378932"/>
    <n v="103996.6669"/>
    <n v="32319"/>
    <n v="7808.6669000000002"/>
    <n v="63869"/>
    <n v="1087.5"/>
    <n v="831.18349999999998"/>
    <n v="256.31650000000002"/>
    <n v="0"/>
    <n v="0"/>
    <n v="0"/>
    <n v="0"/>
    <n v="0"/>
    <n v="0"/>
    <n v="0"/>
    <n v="0"/>
    <n v="0"/>
    <n v="0"/>
    <n v="0"/>
    <n v="24"/>
    <n v="3546.6668"/>
    <n v="3192.0003000000002"/>
  </r>
  <r>
    <x v="280"/>
    <s v="20231008"/>
    <x v="0"/>
    <x v="9"/>
    <s v="S40"/>
    <x v="0"/>
    <x v="3"/>
    <x v="1"/>
    <x v="0"/>
    <x v="5"/>
    <x v="4"/>
    <x v="1"/>
    <x v="1"/>
    <n v="59"/>
    <n v="53"/>
    <n v="73"/>
    <n v="66"/>
    <n v="58"/>
    <n v="38"/>
    <n v="78"/>
    <n v="55"/>
    <n v="73"/>
    <n v="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.444400000000002"/>
    <n v="70.444400000000002"/>
    <n v="70.222200000000001"/>
    <n v="0.2222000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1"/>
    <s v="20231009"/>
    <x v="1"/>
    <x v="9"/>
    <s v="S41"/>
    <x v="0"/>
    <x v="3"/>
    <x v="1"/>
    <x v="0"/>
    <x v="1"/>
    <x v="1"/>
    <x v="3"/>
    <x v="1"/>
    <n v="75"/>
    <n v="69"/>
    <n v="87"/>
    <n v="81"/>
    <n v="79"/>
    <n v="50"/>
    <n v="84"/>
    <n v="77"/>
    <n v="91"/>
    <n v="94"/>
    <n v="285"/>
    <n v="5039"/>
    <n v="4416"/>
    <n v="5870"/>
    <n v="5620"/>
    <n v="528"/>
    <n v="231"/>
    <n v="125"/>
    <n v="1151"/>
    <n v="5620"/>
    <n v="95"/>
    <n v="107"/>
    <n v="0"/>
    <n v="0"/>
    <n v="453"/>
    <n v="328"/>
    <n v="5852"/>
    <n v="3402"/>
    <n v="4833021.4029999999"/>
    <n v="4304982.8625999996"/>
    <n v="139381.32130000001"/>
    <n v="4165601.5440000002"/>
    <n v="3555606.7629999998"/>
    <n v="2522428"/>
    <n v="852385"/>
    <n v="180793.78030000001"/>
    <n v="57150"/>
    <n v="13170.808499999999"/>
    <n v="110472.9708"/>
    <n v="2158"/>
    <n v="1766.2003"/>
    <n v="391.79969999999997"/>
    <n v="6250"/>
    <n v="0"/>
    <n v="5870"/>
    <n v="0"/>
    <n v="0"/>
    <n v="0"/>
    <n v="0"/>
    <n v="0"/>
    <n v="0"/>
    <n v="0"/>
    <n v="0"/>
    <n v="32"/>
    <n v="6601.1108999999997"/>
    <n v="5940.9998999999998"/>
  </r>
  <r>
    <x v="282"/>
    <s v="20231010"/>
    <x v="2"/>
    <x v="9"/>
    <s v="S41"/>
    <x v="0"/>
    <x v="3"/>
    <x v="1"/>
    <x v="0"/>
    <x v="11"/>
    <x v="0"/>
    <x v="8"/>
    <x v="24"/>
    <n v="20"/>
    <n v="18"/>
    <n v="26"/>
    <n v="22"/>
    <n v="22"/>
    <n v="10"/>
    <n v="23"/>
    <n v="22"/>
    <n v="28"/>
    <n v="29"/>
    <n v="291"/>
    <n v="4268"/>
    <n v="3756"/>
    <n v="4955"/>
    <n v="4784"/>
    <n v="397"/>
    <n v="184"/>
    <n v="99"/>
    <n v="909"/>
    <n v="4784"/>
    <n v="106"/>
    <n v="133"/>
    <n v="0"/>
    <n v="0"/>
    <n v="382"/>
    <n v="275"/>
    <n v="4955"/>
    <n v="2746"/>
    <n v="4519278.5842000004"/>
    <n v="3914031.5756000001"/>
    <n v="526838.4915"/>
    <n v="3387193.0803"/>
    <n v="2905113.0007000002"/>
    <n v="2090405"/>
    <n v="651109"/>
    <n v="163599.0001"/>
    <n v="50209"/>
    <n v="11708.9995"/>
    <n v="101681.00019999999"/>
    <n v="1950"/>
    <n v="1626.4667999999999"/>
    <n v="323.53320000000002"/>
    <n v="5038"/>
    <n v="0"/>
    <n v="4955"/>
    <n v="0"/>
    <n v="0"/>
    <n v="0"/>
    <n v="0"/>
    <n v="0"/>
    <n v="0"/>
    <n v="0"/>
    <n v="0"/>
    <n v="26"/>
    <n v="5731.1108000000004"/>
    <n v="5158.0002999999997"/>
  </r>
  <r>
    <x v="283"/>
    <s v="20231011"/>
    <x v="6"/>
    <x v="9"/>
    <s v="S41"/>
    <x v="0"/>
    <x v="3"/>
    <x v="1"/>
    <x v="0"/>
    <x v="3"/>
    <x v="7"/>
    <x v="7"/>
    <x v="6"/>
    <n v="61"/>
    <n v="60"/>
    <n v="80"/>
    <n v="72"/>
    <n v="68"/>
    <n v="41"/>
    <n v="81"/>
    <n v="65"/>
    <n v="88"/>
    <n v="91"/>
    <n v="291"/>
    <n v="4367"/>
    <n v="3860"/>
    <n v="5095"/>
    <n v="4899"/>
    <n v="428"/>
    <n v="174"/>
    <n v="89"/>
    <n v="935"/>
    <n v="4899"/>
    <n v="94"/>
    <n v="109"/>
    <n v="0"/>
    <n v="0"/>
    <n v="469"/>
    <n v="343"/>
    <n v="5088"/>
    <n v="2798"/>
    <n v="4476413.4265999999"/>
    <n v="3929922.4276999999"/>
    <n v="474251.62030000001"/>
    <n v="3455670.8095"/>
    <n v="2965990.9961000001"/>
    <n v="2112917"/>
    <n v="683168"/>
    <n v="169906.00039999999"/>
    <n v="52305"/>
    <n v="12298"/>
    <n v="105303.0001"/>
    <n v="1929.5"/>
    <n v="1575.2503999999999"/>
    <n v="354.24959999999999"/>
    <n v="5207"/>
    <n v="0"/>
    <n v="5090"/>
    <n v="0"/>
    <n v="0"/>
    <n v="0"/>
    <n v="0"/>
    <n v="0"/>
    <n v="0"/>
    <n v="0"/>
    <n v="0"/>
    <n v="29"/>
    <n v="5915.5556999999999"/>
    <n v="5324"/>
  </r>
  <r>
    <x v="284"/>
    <s v="20231012"/>
    <x v="3"/>
    <x v="9"/>
    <s v="S41"/>
    <x v="0"/>
    <x v="3"/>
    <x v="1"/>
    <x v="0"/>
    <x v="5"/>
    <x v="5"/>
    <x v="3"/>
    <x v="23"/>
    <n v="72"/>
    <n v="68"/>
    <n v="86"/>
    <n v="81"/>
    <n v="74"/>
    <n v="49"/>
    <n v="85"/>
    <n v="73"/>
    <n v="93"/>
    <n v="94"/>
    <n v="304"/>
    <n v="3829"/>
    <n v="3347"/>
    <n v="4491"/>
    <n v="4331"/>
    <n v="354"/>
    <n v="136"/>
    <n v="70"/>
    <n v="836"/>
    <n v="4331"/>
    <n v="94"/>
    <n v="113"/>
    <n v="0"/>
    <n v="0"/>
    <n v="393"/>
    <n v="294"/>
    <n v="4487"/>
    <n v="2637"/>
    <n v="3798867.9419999998"/>
    <n v="3371080.9372999999"/>
    <n v="230967.152"/>
    <n v="3140113.7880000002"/>
    <n v="2685959.9948999998"/>
    <n v="1880829"/>
    <n v="642085"/>
    <n v="163045.99960000001"/>
    <n v="45015"/>
    <n v="10329.0003"/>
    <n v="107701.9996"/>
    <n v="1741.5"/>
    <n v="1375.6666"/>
    <n v="365.83339999999998"/>
    <n v="4726"/>
    <n v="0"/>
    <n v="4487"/>
    <n v="0"/>
    <n v="0"/>
    <n v="0"/>
    <n v="0"/>
    <n v="0"/>
    <n v="0"/>
    <n v="0"/>
    <n v="0"/>
    <n v="17"/>
    <n v="5373.3330999999998"/>
    <n v="4835.9997999999996"/>
  </r>
  <r>
    <x v="285"/>
    <s v="20231013"/>
    <x v="4"/>
    <x v="9"/>
    <s v="S41"/>
    <x v="0"/>
    <x v="3"/>
    <x v="1"/>
    <x v="0"/>
    <x v="10"/>
    <x v="1"/>
    <x v="3"/>
    <x v="4"/>
    <n v="74"/>
    <n v="67"/>
    <n v="82"/>
    <n v="80"/>
    <n v="77"/>
    <n v="56"/>
    <n v="77"/>
    <n v="76"/>
    <n v="83"/>
    <n v="86"/>
    <n v="284"/>
    <n v="4386"/>
    <n v="3814"/>
    <n v="5054"/>
    <n v="4867"/>
    <n v="383"/>
    <n v="190"/>
    <n v="108"/>
    <n v="955"/>
    <n v="4867"/>
    <n v="114"/>
    <n v="131"/>
    <n v="0"/>
    <n v="0"/>
    <n v="454"/>
    <n v="362"/>
    <n v="5053"/>
    <n v="2834"/>
    <n v="4135865.3388999999"/>
    <n v="3670789.3426000001"/>
    <n v="155763.40599999999"/>
    <n v="3515025.9345"/>
    <n v="2987837.0038000001"/>
    <n v="2082787"/>
    <n v="720590"/>
    <n v="184460.00020000001"/>
    <n v="47944"/>
    <n v="10524"/>
    <n v="125992.0004"/>
    <n v="1732"/>
    <n v="1446.1832999999999"/>
    <n v="285.81670000000003"/>
    <n v="5373"/>
    <n v="0"/>
    <n v="5073"/>
    <n v="0"/>
    <n v="0"/>
    <n v="0"/>
    <n v="0"/>
    <n v="0"/>
    <n v="0"/>
    <n v="0"/>
    <n v="0"/>
    <n v="38"/>
    <n v="5468.8885"/>
    <n v="4922"/>
  </r>
  <r>
    <x v="286"/>
    <s v="20231014"/>
    <x v="5"/>
    <x v="9"/>
    <s v="S41"/>
    <x v="0"/>
    <x v="3"/>
    <x v="1"/>
    <x v="0"/>
    <x v="1"/>
    <x v="0"/>
    <x v="0"/>
    <x v="23"/>
    <n v="78"/>
    <n v="67"/>
    <n v="85"/>
    <n v="83"/>
    <n v="80"/>
    <n v="54"/>
    <n v="84"/>
    <n v="78"/>
    <n v="86"/>
    <n v="89"/>
    <n v="167"/>
    <n v="2363"/>
    <n v="2031"/>
    <n v="2695"/>
    <n v="2597"/>
    <n v="166"/>
    <n v="117"/>
    <n v="64"/>
    <n v="498"/>
    <n v="2597"/>
    <n v="44"/>
    <n v="52"/>
    <n v="0"/>
    <n v="0"/>
    <n v="286"/>
    <n v="231"/>
    <n v="2695"/>
    <n v="1451"/>
    <n v="2625694.4232999999"/>
    <n v="2323993.4213999999"/>
    <n v="471758.3824"/>
    <n v="1852235.037"/>
    <n v="1538168.0012999999"/>
    <n v="1117880"/>
    <n v="316877"/>
    <n v="103411.0004"/>
    <n v="28078"/>
    <n v="7334.9998999999998"/>
    <n v="67998.000700000004"/>
    <n v="1018"/>
    <n v="768.68340000000001"/>
    <n v="249.31659999999999"/>
    <n v="2777"/>
    <n v="0"/>
    <n v="2695"/>
    <n v="0"/>
    <n v="0"/>
    <n v="0"/>
    <n v="0"/>
    <n v="0"/>
    <n v="0"/>
    <n v="0"/>
    <n v="0"/>
    <n v="12"/>
    <n v="3363.3332999999998"/>
    <n v="3027"/>
  </r>
  <r>
    <x v="287"/>
    <s v="20231015"/>
    <x v="0"/>
    <x v="9"/>
    <s v="S41"/>
    <x v="0"/>
    <x v="3"/>
    <x v="1"/>
    <x v="0"/>
    <x v="11"/>
    <x v="0"/>
    <x v="8"/>
    <x v="1"/>
    <n v="69"/>
    <n v="69"/>
    <n v="78"/>
    <n v="77"/>
    <n v="74"/>
    <n v="50"/>
    <n v="76"/>
    <n v="69"/>
    <n v="78"/>
    <n v="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88"/>
    <s v="20231016"/>
    <x v="1"/>
    <x v="9"/>
    <s v="S42"/>
    <x v="0"/>
    <x v="3"/>
    <x v="1"/>
    <x v="0"/>
    <x v="9"/>
    <x v="1"/>
    <x v="8"/>
    <x v="12"/>
    <n v="70"/>
    <n v="70"/>
    <n v="81"/>
    <n v="82"/>
    <n v="75"/>
    <n v="42"/>
    <n v="78"/>
    <n v="72"/>
    <n v="86"/>
    <n v="89"/>
    <n v="351"/>
    <n v="4463"/>
    <n v="3865"/>
    <n v="5330"/>
    <n v="5127"/>
    <n v="511"/>
    <n v="213"/>
    <n v="114"/>
    <n v="1109"/>
    <n v="5127"/>
    <n v="122"/>
    <n v="133"/>
    <n v="0"/>
    <n v="0"/>
    <n v="555"/>
    <n v="407"/>
    <n v="5325"/>
    <n v="3144"/>
    <n v="4715817.5647"/>
    <n v="4149561.5710999998"/>
    <n v="423744.96029999998"/>
    <n v="3725816.6148999999"/>
    <n v="3153945.0060000001"/>
    <n v="2182151"/>
    <n v="757166"/>
    <n v="214627.99909999999"/>
    <n v="52562"/>
    <n v="12140"/>
    <n v="149926.0001"/>
    <n v="2069.5"/>
    <n v="1644.8494000000001"/>
    <n v="424.6506"/>
    <n v="5525"/>
    <n v="0"/>
    <n v="5326"/>
    <n v="0"/>
    <n v="0"/>
    <n v="0"/>
    <n v="0"/>
    <n v="0"/>
    <n v="0"/>
    <n v="0"/>
    <n v="0"/>
    <n v="30"/>
    <n v="6276.6666999999998"/>
    <n v="5648.9997999999996"/>
  </r>
  <r>
    <x v="289"/>
    <s v="20231017"/>
    <x v="2"/>
    <x v="9"/>
    <s v="S42"/>
    <x v="0"/>
    <x v="3"/>
    <x v="1"/>
    <x v="0"/>
    <x v="10"/>
    <x v="1"/>
    <x v="3"/>
    <x v="4"/>
    <n v="40"/>
    <n v="38"/>
    <n v="48"/>
    <n v="44"/>
    <n v="43"/>
    <n v="33"/>
    <n v="47"/>
    <n v="41"/>
    <n v="48"/>
    <n v="52"/>
    <n v="258"/>
    <n v="4015"/>
    <n v="3575"/>
    <n v="4634"/>
    <n v="4439"/>
    <n v="361"/>
    <n v="162"/>
    <n v="88"/>
    <n v="801"/>
    <n v="4439"/>
    <n v="101"/>
    <n v="120"/>
    <n v="0"/>
    <n v="0"/>
    <n v="393"/>
    <n v="260"/>
    <n v="4634"/>
    <n v="2596"/>
    <n v="4340276.5876000002"/>
    <n v="3817260.6009"/>
    <n v="671173.58779999998"/>
    <n v="3146087.0106000002"/>
    <n v="2667496.9955000002"/>
    <n v="1908277"/>
    <n v="595443"/>
    <n v="163776.99979999999"/>
    <n v="48206"/>
    <n v="11935"/>
    <n v="103636"/>
    <n v="1819"/>
    <n v="1497.4170999999999"/>
    <n v="321.5829"/>
    <n v="4764"/>
    <n v="0"/>
    <n v="4633"/>
    <n v="0"/>
    <n v="0"/>
    <n v="0"/>
    <n v="0"/>
    <n v="0"/>
    <n v="0"/>
    <n v="0"/>
    <n v="0"/>
    <n v="24"/>
    <n v="5450.0001000000002"/>
    <n v="4904.9997000000003"/>
  </r>
  <r>
    <x v="290"/>
    <s v="20231018"/>
    <x v="6"/>
    <x v="9"/>
    <s v="S42"/>
    <x v="0"/>
    <x v="3"/>
    <x v="1"/>
    <x v="0"/>
    <x v="11"/>
    <x v="4"/>
    <x v="1"/>
    <x v="10"/>
    <n v="54"/>
    <n v="52"/>
    <n v="63"/>
    <n v="60"/>
    <n v="56"/>
    <n v="40"/>
    <n v="63"/>
    <n v="55"/>
    <n v="70"/>
    <n v="71"/>
    <n v="321"/>
    <n v="4573"/>
    <n v="4042"/>
    <n v="5331"/>
    <n v="5151"/>
    <n v="435"/>
    <n v="185"/>
    <n v="93"/>
    <n v="966"/>
    <n v="5151"/>
    <n v="62"/>
    <n v="78"/>
    <n v="0"/>
    <n v="0"/>
    <n v="439"/>
    <n v="325"/>
    <n v="5329"/>
    <n v="3132"/>
    <n v="4316740.1423000004"/>
    <n v="3855533.1482000002"/>
    <n v="180438.02789999999"/>
    <n v="3675095.1142000002"/>
    <n v="3204723.9931000001"/>
    <n v="2273840"/>
    <n v="761663"/>
    <n v="169221.0007"/>
    <n v="48217"/>
    <n v="10740.000099999999"/>
    <n v="110263.9994"/>
    <n v="1839"/>
    <n v="1508.6838"/>
    <n v="330.31619999999998"/>
    <n v="6001"/>
    <n v="0"/>
    <n v="5383"/>
    <n v="0"/>
    <n v="0"/>
    <n v="0"/>
    <n v="0"/>
    <n v="0"/>
    <n v="0"/>
    <n v="0"/>
    <n v="0"/>
    <n v="48"/>
    <n v="5623.3329000000003"/>
    <n v="5060.9997999999996"/>
  </r>
  <r>
    <x v="291"/>
    <s v="20231019"/>
    <x v="3"/>
    <x v="9"/>
    <s v="S42"/>
    <x v="0"/>
    <x v="3"/>
    <x v="1"/>
    <x v="0"/>
    <x v="11"/>
    <x v="0"/>
    <x v="3"/>
    <x v="11"/>
    <n v="71"/>
    <n v="65"/>
    <n v="76"/>
    <n v="76"/>
    <n v="69"/>
    <n v="43"/>
    <n v="65"/>
    <n v="69"/>
    <n v="76"/>
    <n v="80"/>
    <n v="301"/>
    <n v="4271"/>
    <n v="3817"/>
    <n v="4972"/>
    <n v="4795"/>
    <n v="394"/>
    <n v="202"/>
    <n v="126"/>
    <n v="848"/>
    <n v="4795"/>
    <n v="86"/>
    <n v="102"/>
    <n v="0"/>
    <n v="0"/>
    <n v="472"/>
    <n v="350"/>
    <n v="4966"/>
    <n v="2917"/>
    <n v="4296946.1857000003"/>
    <n v="3809216.1833000001"/>
    <n v="344507.15"/>
    <n v="3464709.0380000002"/>
    <n v="2955623.9981999998"/>
    <n v="2057240"/>
    <n v="709701"/>
    <n v="188683"/>
    <n v="47904"/>
    <n v="12025.999900000001"/>
    <n v="128753.0003"/>
    <n v="1693.5"/>
    <n v="1441.8666000000001"/>
    <n v="251.63339999999999"/>
    <n v="5130"/>
    <n v="0"/>
    <n v="4969"/>
    <n v="0"/>
    <n v="0"/>
    <n v="0"/>
    <n v="0"/>
    <n v="0"/>
    <n v="0"/>
    <n v="0"/>
    <n v="0"/>
    <n v="33"/>
    <n v="5108.8892999999998"/>
    <n v="4598.0002000000004"/>
  </r>
  <r>
    <x v="292"/>
    <s v="20231020"/>
    <x v="4"/>
    <x v="9"/>
    <s v="S42"/>
    <x v="0"/>
    <x v="3"/>
    <x v="1"/>
    <x v="0"/>
    <x v="11"/>
    <x v="4"/>
    <x v="8"/>
    <x v="7"/>
    <n v="57"/>
    <n v="52"/>
    <n v="71"/>
    <n v="68"/>
    <n v="65"/>
    <n v="39"/>
    <n v="70"/>
    <n v="61"/>
    <n v="75"/>
    <n v="77"/>
    <n v="276"/>
    <n v="3660"/>
    <n v="3226"/>
    <n v="4276"/>
    <n v="4128"/>
    <n v="334"/>
    <n v="174"/>
    <n v="89"/>
    <n v="768"/>
    <n v="4128"/>
    <n v="72"/>
    <n v="90"/>
    <n v="0"/>
    <n v="0"/>
    <n v="390"/>
    <n v="299"/>
    <n v="4270"/>
    <n v="2441"/>
    <n v="3686636.7071000002"/>
    <n v="3224380.7234999998"/>
    <n v="367528.50689999998"/>
    <n v="2856852.2192000002"/>
    <n v="2431044.0019999999"/>
    <n v="1698818"/>
    <n v="575260"/>
    <n v="156965.9999"/>
    <n v="41286"/>
    <n v="10111.000099999999"/>
    <n v="105568.9985"/>
    <n v="1650.5"/>
    <n v="1356.3665000000001"/>
    <n v="294.13350000000003"/>
    <n v="4463"/>
    <n v="0"/>
    <n v="4272"/>
    <n v="0"/>
    <n v="0"/>
    <n v="0"/>
    <n v="0"/>
    <n v="0"/>
    <n v="0"/>
    <n v="0"/>
    <n v="0"/>
    <n v="18"/>
    <n v="5198.8890000000001"/>
    <n v="4679"/>
  </r>
  <r>
    <x v="293"/>
    <s v="20231021"/>
    <x v="5"/>
    <x v="9"/>
    <s v="S42"/>
    <x v="0"/>
    <x v="3"/>
    <x v="1"/>
    <x v="0"/>
    <x v="7"/>
    <x v="4"/>
    <x v="1"/>
    <x v="1"/>
    <n v="49"/>
    <n v="51"/>
    <n v="67"/>
    <n v="62"/>
    <n v="56"/>
    <n v="32"/>
    <n v="62"/>
    <n v="55"/>
    <n v="70"/>
    <n v="71"/>
    <n v="181"/>
    <n v="2650"/>
    <n v="2271"/>
    <n v="3003"/>
    <n v="2891"/>
    <n v="170"/>
    <n v="103"/>
    <n v="67"/>
    <n v="549"/>
    <n v="2891"/>
    <n v="28"/>
    <n v="35"/>
    <n v="0"/>
    <n v="0"/>
    <n v="267"/>
    <n v="189"/>
    <n v="3001"/>
    <n v="1604"/>
    <n v="2621921.5356999999"/>
    <n v="2331921.5326999999"/>
    <n v="287901.72590000002"/>
    <n v="2044019.8060999999"/>
    <n v="1737447.9945"/>
    <n v="1255702"/>
    <n v="381219"/>
    <n v="100526.9999"/>
    <n v="29551"/>
    <n v="7150.9997999999996"/>
    <n v="63825"/>
    <n v="1026"/>
    <n v="752.85"/>
    <n v="273.25"/>
    <n v="3122"/>
    <n v="0"/>
    <n v="3002"/>
    <n v="0"/>
    <n v="0"/>
    <n v="0"/>
    <n v="0"/>
    <n v="0"/>
    <n v="0"/>
    <n v="0"/>
    <n v="0"/>
    <n v="17"/>
    <n v="3196.6664999999998"/>
    <n v="2877.0001999999999"/>
  </r>
  <r>
    <x v="294"/>
    <s v="20231022"/>
    <x v="0"/>
    <x v="9"/>
    <s v="S42"/>
    <x v="0"/>
    <x v="3"/>
    <x v="1"/>
    <x v="0"/>
    <x v="11"/>
    <x v="4"/>
    <x v="8"/>
    <x v="18"/>
    <n v="59"/>
    <n v="61"/>
    <n v="69"/>
    <n v="68"/>
    <n v="63"/>
    <n v="39"/>
    <n v="66"/>
    <n v="62"/>
    <n v="71"/>
    <n v="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95"/>
    <s v="20231023"/>
    <x v="1"/>
    <x v="9"/>
    <s v="S43"/>
    <x v="0"/>
    <x v="3"/>
    <x v="1"/>
    <x v="0"/>
    <x v="1"/>
    <x v="5"/>
    <x v="3"/>
    <x v="12"/>
    <n v="60"/>
    <n v="68"/>
    <n v="78"/>
    <n v="75"/>
    <n v="66"/>
    <n v="46"/>
    <n v="82"/>
    <n v="64"/>
    <n v="84"/>
    <n v="87"/>
    <n v="307"/>
    <n v="4537"/>
    <n v="4066"/>
    <n v="5231"/>
    <n v="5042"/>
    <n v="386"/>
    <n v="181"/>
    <n v="91"/>
    <n v="857"/>
    <n v="5042"/>
    <n v="93"/>
    <n v="119"/>
    <n v="0"/>
    <n v="0"/>
    <n v="479"/>
    <n v="350"/>
    <n v="5230"/>
    <n v="2888"/>
    <n v="4857467.5603"/>
    <n v="4242255.5324999997"/>
    <n v="699558.52800000005"/>
    <n v="3542697.0030999999"/>
    <n v="2977314.9977000002"/>
    <n v="2128193"/>
    <n v="653232"/>
    <n v="195890.00049999999"/>
    <n v="53919"/>
    <n v="13477.000099999999"/>
    <n v="128494.0003"/>
    <n v="2035"/>
    <n v="1595.0998999999999"/>
    <n v="439.96679999999998"/>
    <n v="5312"/>
    <n v="0"/>
    <n v="5232"/>
    <n v="0"/>
    <n v="0"/>
    <n v="0"/>
    <n v="0"/>
    <n v="0"/>
    <n v="0"/>
    <n v="0"/>
    <n v="0"/>
    <n v="21"/>
    <n v="6477.7777999999998"/>
    <n v="5829.9996000000001"/>
  </r>
  <r>
    <x v="296"/>
    <s v="20231024"/>
    <x v="2"/>
    <x v="9"/>
    <s v="S43"/>
    <x v="0"/>
    <x v="3"/>
    <x v="1"/>
    <x v="0"/>
    <x v="11"/>
    <x v="0"/>
    <x v="0"/>
    <x v="11"/>
    <n v="30"/>
    <n v="24"/>
    <n v="32"/>
    <n v="30"/>
    <n v="27"/>
    <n v="18"/>
    <n v="31"/>
    <n v="27"/>
    <n v="34"/>
    <n v="37"/>
    <n v="247"/>
    <n v="3883"/>
    <n v="3465"/>
    <n v="4442"/>
    <n v="4279"/>
    <n v="311"/>
    <n v="145"/>
    <n v="114"/>
    <n v="729"/>
    <n v="4279"/>
    <n v="80"/>
    <n v="93"/>
    <n v="0"/>
    <n v="0"/>
    <n v="498"/>
    <n v="341"/>
    <n v="4441"/>
    <n v="2446"/>
    <n v="4344933.0225999998"/>
    <n v="3815840.0384"/>
    <n v="787415.81720000005"/>
    <n v="3028424.2250000001"/>
    <n v="2564291.0005000001"/>
    <n v="1819390"/>
    <n v="580962"/>
    <n v="163938.99909999999"/>
    <n v="46116"/>
    <n v="11454.999599999999"/>
    <n v="106368.0001"/>
    <n v="1811"/>
    <n v="1377.2665999999999"/>
    <n v="433.85"/>
    <n v="4561"/>
    <n v="0"/>
    <n v="4442"/>
    <n v="0"/>
    <n v="0"/>
    <n v="0"/>
    <n v="0"/>
    <n v="0"/>
    <n v="0"/>
    <n v="0"/>
    <n v="0"/>
    <n v="28"/>
    <n v="5625.5555000000004"/>
    <n v="5063"/>
  </r>
  <r>
    <x v="297"/>
    <s v="20231025"/>
    <x v="6"/>
    <x v="9"/>
    <s v="S43"/>
    <x v="0"/>
    <x v="3"/>
    <x v="1"/>
    <x v="0"/>
    <x v="11"/>
    <x v="1"/>
    <x v="3"/>
    <x v="6"/>
    <n v="66"/>
    <n v="61"/>
    <n v="76"/>
    <n v="74"/>
    <n v="73"/>
    <n v="42"/>
    <n v="75"/>
    <n v="69"/>
    <n v="80"/>
    <n v="83"/>
    <n v="350"/>
    <n v="4219"/>
    <n v="3769"/>
    <n v="4973"/>
    <n v="4812"/>
    <n v="402"/>
    <n v="173"/>
    <n v="100"/>
    <n v="852"/>
    <n v="4812"/>
    <n v="81"/>
    <n v="100"/>
    <n v="0"/>
    <n v="0"/>
    <n v="559"/>
    <n v="402"/>
    <n v="4971"/>
    <n v="2857"/>
    <n v="4341602.6294999998"/>
    <n v="3833556.6304000001"/>
    <n v="409717.11920000002"/>
    <n v="3423839.5054000001"/>
    <n v="2946486.0098000001"/>
    <n v="2073009"/>
    <n v="696301"/>
    <n v="177175.99979999999"/>
    <n v="48618"/>
    <n v="11510.0002"/>
    <n v="117048"/>
    <n v="1740.5"/>
    <n v="1399.1836000000001"/>
    <n v="341.68310000000002"/>
    <n v="5202"/>
    <n v="0"/>
    <n v="4972"/>
    <n v="0"/>
    <n v="0"/>
    <n v="0"/>
    <n v="0"/>
    <n v="0"/>
    <n v="0"/>
    <n v="0"/>
    <n v="0"/>
    <n v="25"/>
    <n v="5805.5558000000001"/>
    <n v="5224.9997999999996"/>
  </r>
  <r>
    <x v="298"/>
    <s v="20231026"/>
    <x v="3"/>
    <x v="9"/>
    <s v="S43"/>
    <x v="0"/>
    <x v="3"/>
    <x v="1"/>
    <x v="0"/>
    <x v="5"/>
    <x v="4"/>
    <x v="8"/>
    <x v="18"/>
    <n v="67"/>
    <n v="69"/>
    <n v="80"/>
    <n v="76"/>
    <n v="71"/>
    <n v="45"/>
    <n v="78"/>
    <n v="68"/>
    <n v="83"/>
    <n v="87"/>
    <n v="311"/>
    <n v="3764"/>
    <n v="3417"/>
    <n v="4463"/>
    <n v="4280"/>
    <n v="388"/>
    <n v="183"/>
    <n v="92"/>
    <n v="735"/>
    <n v="4280"/>
    <n v="78"/>
    <n v="102"/>
    <n v="0"/>
    <n v="0"/>
    <n v="551"/>
    <n v="438"/>
    <n v="4463"/>
    <n v="2580"/>
    <n v="3828123.3983999998"/>
    <n v="3398952.3971000002"/>
    <n v="350578.60440000001"/>
    <n v="3048373.7962000002"/>
    <n v="2671797.9893999998"/>
    <n v="1883589"/>
    <n v="636253"/>
    <n v="151956.00030000001"/>
    <n v="44522"/>
    <n v="10509.000099999999"/>
    <n v="96925.000100000005"/>
    <n v="1546"/>
    <n v="1251.4168999999999"/>
    <n v="294.66649999999998"/>
    <n v="4799"/>
    <n v="0"/>
    <n v="4461"/>
    <n v="0"/>
    <n v="0"/>
    <n v="0"/>
    <n v="0"/>
    <n v="0"/>
    <n v="0"/>
    <n v="0"/>
    <n v="0"/>
    <n v="19"/>
    <n v="5270.0002000000004"/>
    <n v="4743.0001000000002"/>
  </r>
  <r>
    <x v="299"/>
    <s v="20231027"/>
    <x v="4"/>
    <x v="9"/>
    <s v="S43"/>
    <x v="0"/>
    <x v="3"/>
    <x v="1"/>
    <x v="0"/>
    <x v="1"/>
    <x v="4"/>
    <x v="8"/>
    <x v="24"/>
    <n v="60"/>
    <n v="55"/>
    <n v="67"/>
    <n v="66"/>
    <n v="62"/>
    <n v="37"/>
    <n v="62"/>
    <n v="62"/>
    <n v="70"/>
    <n v="72"/>
    <n v="312"/>
    <n v="3926"/>
    <n v="3485"/>
    <n v="4617"/>
    <n v="4442"/>
    <n v="379"/>
    <n v="189"/>
    <n v="109"/>
    <n v="820"/>
    <n v="4442"/>
    <n v="76"/>
    <n v="103"/>
    <n v="0"/>
    <n v="0"/>
    <n v="573"/>
    <n v="440"/>
    <n v="4617"/>
    <n v="2529"/>
    <n v="4061006.9912999999"/>
    <n v="3591655.9953999999"/>
    <n v="476665.02039999998"/>
    <n v="3114990.9797999999"/>
    <n v="2680144.9945999999"/>
    <n v="1908379"/>
    <n v="606353"/>
    <n v="165413.00080000001"/>
    <n v="46004"/>
    <n v="11619.0002"/>
    <n v="107790.0006"/>
    <n v="1594"/>
    <n v="1296.2837999999999"/>
    <n v="297.78300000000002"/>
    <n v="4730"/>
    <n v="0"/>
    <n v="4616"/>
    <n v="0"/>
    <n v="0"/>
    <n v="0"/>
    <n v="0"/>
    <n v="0"/>
    <n v="0"/>
    <n v="0"/>
    <n v="0"/>
    <n v="36"/>
    <n v="5366.6664000000001"/>
    <n v="4830.0002999999997"/>
  </r>
  <r>
    <x v="300"/>
    <s v="20231028"/>
    <x v="5"/>
    <x v="9"/>
    <s v="S43"/>
    <x v="0"/>
    <x v="3"/>
    <x v="1"/>
    <x v="0"/>
    <x v="11"/>
    <x v="4"/>
    <x v="3"/>
    <x v="24"/>
    <n v="68"/>
    <n v="57"/>
    <n v="72"/>
    <n v="70"/>
    <n v="67"/>
    <n v="50"/>
    <n v="73"/>
    <n v="63"/>
    <n v="77"/>
    <n v="80"/>
    <n v="175"/>
    <n v="2289"/>
    <n v="1967"/>
    <n v="2644"/>
    <n v="2565"/>
    <n v="179"/>
    <n v="110"/>
    <n v="65"/>
    <n v="501"/>
    <n v="2565"/>
    <n v="26"/>
    <n v="34"/>
    <n v="0"/>
    <n v="0"/>
    <n v="350"/>
    <n v="271"/>
    <n v="2643"/>
    <n v="1387"/>
    <n v="2808120.3492999999"/>
    <n v="2547741.3127000001"/>
    <n v="838219.89930000005"/>
    <n v="1709521.4142"/>
    <n v="1432924.9948"/>
    <n v="1046069"/>
    <n v="284015"/>
    <n v="102841.0001"/>
    <n v="26728"/>
    <n v="7328.0005000000001"/>
    <n v="68785.000100000005"/>
    <n v="1122.5"/>
    <n v="826.04970000000003"/>
    <n v="296.48360000000002"/>
    <n v="2700"/>
    <n v="0"/>
    <n v="2643"/>
    <n v="0"/>
    <n v="0"/>
    <n v="0"/>
    <n v="0"/>
    <n v="0"/>
    <n v="0"/>
    <n v="0"/>
    <n v="0"/>
    <n v="10"/>
    <n v="3301.1113"/>
    <n v="2970.9996999999998"/>
  </r>
  <r>
    <x v="301"/>
    <s v="20231029"/>
    <x v="0"/>
    <x v="9"/>
    <s v="S43"/>
    <x v="0"/>
    <x v="3"/>
    <x v="1"/>
    <x v="0"/>
    <x v="1"/>
    <x v="4"/>
    <x v="0"/>
    <x v="4"/>
    <n v="51"/>
    <n v="45"/>
    <n v="59"/>
    <n v="54"/>
    <n v="52"/>
    <n v="37"/>
    <n v="62"/>
    <n v="50"/>
    <n v="60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2"/>
    <s v="20231030"/>
    <x v="1"/>
    <x v="9"/>
    <s v="S44"/>
    <x v="0"/>
    <x v="3"/>
    <x v="1"/>
    <x v="0"/>
    <x v="11"/>
    <x v="1"/>
    <x v="3"/>
    <x v="11"/>
    <n v="59"/>
    <n v="60"/>
    <n v="66"/>
    <n v="64"/>
    <n v="59"/>
    <n v="43"/>
    <n v="63"/>
    <n v="59"/>
    <n v="68"/>
    <n v="69"/>
    <n v="359"/>
    <n v="4662"/>
    <n v="4182"/>
    <n v="5479"/>
    <n v="5263"/>
    <n v="456"/>
    <n v="199"/>
    <n v="125"/>
    <n v="936"/>
    <n v="5263"/>
    <n v="77"/>
    <n v="99"/>
    <n v="0"/>
    <n v="0"/>
    <n v="638"/>
    <n v="483"/>
    <n v="5477"/>
    <n v="3061"/>
    <n v="4976724.0379999997"/>
    <n v="4390895.0258999998"/>
    <n v="673237.74679999996"/>
    <n v="3717657.2845000001"/>
    <n v="3126538.9983000001"/>
    <n v="2219871"/>
    <n v="706233"/>
    <n v="200435.0012"/>
    <n v="55680"/>
    <n v="14770.0002"/>
    <n v="129984.9988"/>
    <n v="2051"/>
    <n v="1603.1837"/>
    <n v="448.5163"/>
    <n v="5556"/>
    <n v="0"/>
    <n v="5476"/>
    <n v="0"/>
    <n v="0"/>
    <n v="0"/>
    <n v="0"/>
    <n v="0"/>
    <n v="0"/>
    <n v="0"/>
    <n v="0"/>
    <n v="33"/>
    <n v="6661.1109999999999"/>
    <n v="5995.0002999999997"/>
  </r>
  <r>
    <x v="303"/>
    <s v="20231031"/>
    <x v="2"/>
    <x v="9"/>
    <s v="S44"/>
    <x v="0"/>
    <x v="3"/>
    <x v="1"/>
    <x v="0"/>
    <x v="7"/>
    <x v="1"/>
    <x v="3"/>
    <x v="4"/>
    <n v="22"/>
    <n v="26"/>
    <n v="32"/>
    <n v="29"/>
    <n v="29"/>
    <n v="15"/>
    <n v="34"/>
    <n v="27"/>
    <n v="34"/>
    <n v="38"/>
    <n v="291"/>
    <n v="3737"/>
    <n v="3282"/>
    <n v="4287"/>
    <n v="4146"/>
    <n v="259"/>
    <n v="160"/>
    <n v="90"/>
    <n v="714"/>
    <n v="4146"/>
    <n v="84"/>
    <n v="106"/>
    <n v="0"/>
    <n v="0"/>
    <n v="554"/>
    <n v="435"/>
    <n v="4287"/>
    <n v="2311"/>
    <n v="4420698.8899999997"/>
    <n v="3930363.9139999999"/>
    <n v="1112530.3798"/>
    <n v="2817833.5331000001"/>
    <n v="2339635.9978999998"/>
    <n v="1695284"/>
    <n v="487979"/>
    <n v="156373.0001"/>
    <n v="45637"/>
    <n v="11507.9998"/>
    <n v="99228.000199999995"/>
    <n v="1972.5"/>
    <n v="1389.0499"/>
    <n v="583.48350000000005"/>
    <n v="4340"/>
    <n v="0"/>
    <n v="4287"/>
    <n v="0"/>
    <n v="0"/>
    <n v="0"/>
    <n v="0"/>
    <n v="0"/>
    <n v="0"/>
    <n v="0"/>
    <n v="0"/>
    <n v="14"/>
    <n v="5531.1111000000001"/>
    <n v="4978"/>
  </r>
  <r>
    <x v="304"/>
    <s v="20231101"/>
    <x v="6"/>
    <x v="10"/>
    <s v="S44"/>
    <x v="0"/>
    <x v="3"/>
    <x v="1"/>
    <x v="0"/>
    <x v="9"/>
    <x v="6"/>
    <x v="3"/>
    <x v="24"/>
    <n v="59"/>
    <n v="58"/>
    <n v="66"/>
    <n v="64"/>
    <n v="54"/>
    <n v="38"/>
    <n v="60"/>
    <n v="52"/>
    <n v="66"/>
    <n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5"/>
    <s v="20231102"/>
    <x v="3"/>
    <x v="10"/>
    <s v="S44"/>
    <x v="0"/>
    <x v="3"/>
    <x v="1"/>
    <x v="0"/>
    <x v="0"/>
    <x v="4"/>
    <x v="8"/>
    <x v="12"/>
    <n v="65"/>
    <n v="64"/>
    <n v="81"/>
    <n v="76"/>
    <n v="73"/>
    <n v="40"/>
    <n v="76"/>
    <n v="71"/>
    <n v="80"/>
    <n v="83"/>
    <n v="374"/>
    <n v="4762"/>
    <n v="4201"/>
    <n v="5599"/>
    <n v="5380"/>
    <n v="460"/>
    <n v="211"/>
    <n v="146"/>
    <n v="1021"/>
    <n v="5380"/>
    <n v="76"/>
    <n v="94"/>
    <n v="0"/>
    <n v="0"/>
    <n v="735"/>
    <n v="536"/>
    <n v="5596"/>
    <n v="3158"/>
    <n v="4631709.5906999996"/>
    <n v="4081143.6011000001"/>
    <n v="379088.79369999998"/>
    <n v="3702054.8117999998"/>
    <n v="3176016.9972999999"/>
    <n v="2255883"/>
    <n v="730267"/>
    <n v="189867.0001"/>
    <n v="55729"/>
    <n v="12789.999900000001"/>
    <n v="121347.99950000001"/>
    <n v="1941.5"/>
    <n v="1535.5669"/>
    <n v="405.93310000000002"/>
    <n v="5904"/>
    <n v="0"/>
    <n v="5599"/>
    <n v="0"/>
    <n v="0"/>
    <n v="0"/>
    <n v="0"/>
    <n v="0"/>
    <n v="0"/>
    <n v="0"/>
    <n v="0"/>
    <n v="34"/>
    <n v="6536.6665999999996"/>
    <n v="5882.9998999999998"/>
  </r>
  <r>
    <x v="306"/>
    <s v="20231103"/>
    <x v="4"/>
    <x v="10"/>
    <s v="S44"/>
    <x v="0"/>
    <x v="3"/>
    <x v="1"/>
    <x v="0"/>
    <x v="0"/>
    <x v="0"/>
    <x v="0"/>
    <x v="17"/>
    <n v="25"/>
    <n v="24"/>
    <n v="28"/>
    <n v="26"/>
    <n v="27"/>
    <n v="18"/>
    <n v="24"/>
    <n v="25"/>
    <n v="26"/>
    <n v="28"/>
    <n v="321"/>
    <n v="4073"/>
    <n v="3582"/>
    <n v="4747"/>
    <n v="4553"/>
    <n v="349"/>
    <n v="171"/>
    <n v="95"/>
    <n v="840"/>
    <n v="4553"/>
    <n v="70"/>
    <n v="94"/>
    <n v="0"/>
    <n v="0"/>
    <n v="699"/>
    <n v="497"/>
    <n v="4743"/>
    <n v="2485"/>
    <n v="4426349.7641000003"/>
    <n v="3912898.7725"/>
    <n v="883427.5673"/>
    <n v="3029471.2064999999"/>
    <n v="2567325.9909999999"/>
    <n v="1855091"/>
    <n v="544466"/>
    <n v="167769.0006"/>
    <n v="51155"/>
    <n v="13036.999900000001"/>
    <n v="103576.9999"/>
    <n v="1841"/>
    <n v="1509.0836999999999"/>
    <n v="331.91629999999998"/>
    <n v="4794"/>
    <n v="0"/>
    <n v="4744"/>
    <n v="0"/>
    <n v="0"/>
    <n v="0"/>
    <n v="0"/>
    <n v="0"/>
    <n v="0"/>
    <n v="0"/>
    <n v="0"/>
    <n v="18"/>
    <n v="5822.2221"/>
    <n v="5240.0002999999997"/>
  </r>
  <r>
    <x v="307"/>
    <s v="20231104"/>
    <x v="5"/>
    <x v="10"/>
    <s v="S44"/>
    <x v="0"/>
    <x v="3"/>
    <x v="1"/>
    <x v="0"/>
    <x v="9"/>
    <x v="0"/>
    <x v="8"/>
    <x v="19"/>
    <n v="46"/>
    <n v="42"/>
    <n v="50"/>
    <n v="49"/>
    <n v="48"/>
    <n v="27"/>
    <n v="46"/>
    <n v="44"/>
    <n v="51"/>
    <n v="55"/>
    <n v="228"/>
    <n v="2576"/>
    <n v="2212"/>
    <n v="2979"/>
    <n v="2841"/>
    <n v="174"/>
    <n v="105"/>
    <n v="53"/>
    <n v="538"/>
    <n v="2841"/>
    <n v="65"/>
    <n v="75"/>
    <n v="0"/>
    <n v="0"/>
    <n v="468"/>
    <n v="320"/>
    <n v="2978"/>
    <n v="1495"/>
    <n v="3466326.2568000001"/>
    <n v="3085905.2508999999"/>
    <n v="1195809.892"/>
    <n v="1890095.3615000001"/>
    <n v="1563598.9998999999"/>
    <n v="1164330"/>
    <n v="300809"/>
    <n v="98460.000199999995"/>
    <n v="32911"/>
    <n v="8664.9997999999996"/>
    <n v="56884.000599999999"/>
    <n v="1579"/>
    <n v="1186.2335"/>
    <n v="392.76650000000001"/>
    <n v="3014"/>
    <n v="0"/>
    <n v="2979"/>
    <n v="0"/>
    <n v="0"/>
    <n v="0"/>
    <n v="0"/>
    <n v="0"/>
    <n v="0"/>
    <n v="0"/>
    <n v="0"/>
    <n v="17"/>
    <n v="3303.3332999999998"/>
    <n v="2972.9998999999998"/>
  </r>
  <r>
    <x v="308"/>
    <s v="20231105"/>
    <x v="0"/>
    <x v="10"/>
    <s v="S44"/>
    <x v="0"/>
    <x v="3"/>
    <x v="1"/>
    <x v="0"/>
    <x v="3"/>
    <x v="0"/>
    <x v="3"/>
    <x v="18"/>
    <n v="57"/>
    <n v="52"/>
    <n v="67"/>
    <n v="66"/>
    <n v="61"/>
    <n v="37"/>
    <n v="65"/>
    <n v="58"/>
    <n v="72"/>
    <n v="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09"/>
    <s v="20231106"/>
    <x v="1"/>
    <x v="10"/>
    <s v="S45"/>
    <x v="0"/>
    <x v="3"/>
    <x v="1"/>
    <x v="0"/>
    <x v="10"/>
    <x v="0"/>
    <x v="3"/>
    <x v="19"/>
    <n v="37"/>
    <n v="40"/>
    <n v="43"/>
    <n v="42"/>
    <n v="40"/>
    <n v="23"/>
    <n v="40"/>
    <n v="38"/>
    <n v="41"/>
    <n v="46"/>
    <n v="376"/>
    <n v="4954"/>
    <n v="4366"/>
    <n v="5778"/>
    <n v="5558"/>
    <n v="443"/>
    <n v="193"/>
    <n v="122"/>
    <n v="1031"/>
    <n v="5558"/>
    <n v="94"/>
    <n v="103"/>
    <n v="0"/>
    <n v="0"/>
    <n v="793"/>
    <n v="545"/>
    <n v="5773"/>
    <n v="3201"/>
    <n v="4852118.4052999998"/>
    <n v="4250440.4072000002"/>
    <n v="419851.89850000001"/>
    <n v="3830588.5046999999"/>
    <n v="3255986.0071999999"/>
    <n v="2310751"/>
    <n v="746969"/>
    <n v="198266.0001"/>
    <n v="57275"/>
    <n v="15070.0002"/>
    <n v="125920.99890000001"/>
    <n v="1904.5"/>
    <n v="1597.2331999999999"/>
    <n v="307.26679999999999"/>
    <n v="5896"/>
    <n v="0"/>
    <n v="5774"/>
    <n v="0"/>
    <n v="0"/>
    <n v="0"/>
    <n v="0"/>
    <n v="0"/>
    <n v="0"/>
    <n v="0"/>
    <n v="0"/>
    <n v="24"/>
    <n v="5651.1109999999999"/>
    <n v="5086.0002000000004"/>
  </r>
  <r>
    <x v="310"/>
    <s v="20231107"/>
    <x v="2"/>
    <x v="10"/>
    <s v="S45"/>
    <x v="0"/>
    <x v="3"/>
    <x v="1"/>
    <x v="0"/>
    <x v="11"/>
    <x v="0"/>
    <x v="8"/>
    <x v="17"/>
    <n v="17"/>
    <n v="20"/>
    <n v="20"/>
    <n v="19"/>
    <n v="18"/>
    <n v="12"/>
    <n v="18"/>
    <n v="17"/>
    <n v="22"/>
    <n v="24"/>
    <n v="298"/>
    <n v="4188"/>
    <n v="3723"/>
    <n v="4886"/>
    <n v="4696"/>
    <n v="400"/>
    <n v="175"/>
    <n v="113"/>
    <n v="865"/>
    <n v="4696"/>
    <n v="84"/>
    <n v="100"/>
    <n v="0"/>
    <n v="0"/>
    <n v="615"/>
    <n v="435"/>
    <n v="4886"/>
    <n v="2587"/>
    <n v="4817490.9149000002"/>
    <n v="4268267.9232999999"/>
    <n v="998576.64789999998"/>
    <n v="3269691.2784000002"/>
    <n v="2767054.9999000002"/>
    <n v="1997887"/>
    <n v="592700"/>
    <n v="176467.9999"/>
    <n v="51797"/>
    <n v="12851.0002"/>
    <n v="111820"/>
    <n v="1900"/>
    <n v="1564.8662999999999"/>
    <n v="335.13369999999998"/>
    <n v="4941"/>
    <n v="0"/>
    <n v="4886"/>
    <n v="0"/>
    <n v="0"/>
    <n v="0"/>
    <n v="0"/>
    <n v="0"/>
    <n v="0"/>
    <n v="0"/>
    <n v="0"/>
    <n v="26"/>
    <n v="4915.5556999999999"/>
    <n v="4424"/>
  </r>
  <r>
    <x v="311"/>
    <s v="20231108"/>
    <x v="6"/>
    <x v="10"/>
    <s v="S45"/>
    <x v="0"/>
    <x v="3"/>
    <x v="1"/>
    <x v="0"/>
    <x v="1"/>
    <x v="1"/>
    <x v="8"/>
    <x v="17"/>
    <n v="45"/>
    <n v="41"/>
    <n v="46"/>
    <n v="44"/>
    <n v="43"/>
    <n v="35"/>
    <n v="49"/>
    <n v="42"/>
    <n v="51"/>
    <n v="54"/>
    <n v="238"/>
    <n v="4449"/>
    <n v="3998"/>
    <n v="5059"/>
    <n v="4878"/>
    <n v="367"/>
    <n v="175"/>
    <n v="91"/>
    <n v="818"/>
    <n v="4878"/>
    <n v="80"/>
    <n v="95"/>
    <n v="0"/>
    <n v="0"/>
    <n v="651"/>
    <n v="441"/>
    <n v="5054"/>
    <n v="2565"/>
    <n v="4568517.9309"/>
    <n v="4007068.9485999998"/>
    <n v="724350.87309999997"/>
    <n v="3282718.0814"/>
    <n v="2795627.9980000001"/>
    <n v="2037141"/>
    <n v="575620"/>
    <n v="182866.99979999999"/>
    <n v="52478"/>
    <n v="13332"/>
    <n v="117056.9994"/>
    <n v="1825.5"/>
    <n v="1470.0667000000001"/>
    <n v="355.43329999999997"/>
    <n v="5188"/>
    <n v="0"/>
    <n v="5055"/>
    <n v="0"/>
    <n v="0"/>
    <n v="0"/>
    <n v="0"/>
    <n v="0"/>
    <n v="0"/>
    <n v="0"/>
    <n v="0"/>
    <n v="18"/>
    <n v="4973.3334000000004"/>
    <n v="4475.9998999999998"/>
  </r>
  <r>
    <x v="312"/>
    <s v="20231109"/>
    <x v="3"/>
    <x v="10"/>
    <s v="S45"/>
    <x v="0"/>
    <x v="3"/>
    <x v="1"/>
    <x v="0"/>
    <x v="4"/>
    <x v="1"/>
    <x v="1"/>
    <x v="10"/>
    <n v="76"/>
    <n v="79"/>
    <n v="88"/>
    <n v="90"/>
    <n v="79"/>
    <n v="52"/>
    <n v="81"/>
    <n v="76"/>
    <n v="88"/>
    <n v="95"/>
    <n v="251"/>
    <n v="3944"/>
    <n v="3538"/>
    <n v="4567"/>
    <n v="4418"/>
    <n v="371"/>
    <n v="159"/>
    <n v="84"/>
    <n v="777"/>
    <n v="4418"/>
    <n v="76"/>
    <n v="89"/>
    <n v="0"/>
    <n v="0"/>
    <n v="633"/>
    <n v="429"/>
    <n v="4566"/>
    <n v="2358"/>
    <n v="4857207.8553999998"/>
    <n v="4262467.8552999999"/>
    <n v="1241626.7045"/>
    <n v="3020841.1521000001"/>
    <n v="2537882.9988000002"/>
    <n v="1865859"/>
    <n v="507057"/>
    <n v="164967.0001"/>
    <n v="49779"/>
    <n v="12275.0002"/>
    <n v="102912.99950000001"/>
    <n v="1763"/>
    <n v="1489.7501"/>
    <n v="273.24990000000003"/>
    <n v="4605"/>
    <n v="0"/>
    <n v="4567"/>
    <n v="0"/>
    <n v="0"/>
    <n v="0"/>
    <n v="0"/>
    <n v="0"/>
    <n v="0"/>
    <n v="0"/>
    <n v="0"/>
    <n v="32"/>
    <n v="4536.6666999999998"/>
    <n v="4083.0001999999999"/>
  </r>
  <r>
    <x v="313"/>
    <s v="20231110"/>
    <x v="4"/>
    <x v="10"/>
    <s v="S45"/>
    <x v="0"/>
    <x v="3"/>
    <x v="1"/>
    <x v="0"/>
    <x v="4"/>
    <x v="0"/>
    <x v="7"/>
    <x v="6"/>
    <n v="81"/>
    <n v="78"/>
    <n v="94"/>
    <n v="87"/>
    <n v="82"/>
    <n v="53"/>
    <n v="93"/>
    <n v="79"/>
    <n v="98"/>
    <n v="104"/>
    <n v="260"/>
    <n v="3992"/>
    <n v="3477"/>
    <n v="4507"/>
    <n v="4362"/>
    <n v="254"/>
    <n v="148"/>
    <n v="85"/>
    <n v="769"/>
    <n v="4362"/>
    <n v="55"/>
    <n v="73"/>
    <n v="0"/>
    <n v="0"/>
    <n v="678"/>
    <n v="454"/>
    <n v="4506"/>
    <n v="2338"/>
    <n v="4186085.6469999999"/>
    <n v="3768451.6441000002"/>
    <n v="801630.16960000002"/>
    <n v="2966821.4674"/>
    <n v="2470013.9945999999"/>
    <n v="1802227"/>
    <n v="512712"/>
    <n v="155074.99950000001"/>
    <n v="47910"/>
    <n v="11944.0003"/>
    <n v="95220.9997"/>
    <n v="1653"/>
    <n v="1261.2335"/>
    <n v="391.76650000000001"/>
    <n v="4817"/>
    <n v="0"/>
    <n v="4506"/>
    <n v="0"/>
    <n v="0"/>
    <n v="0"/>
    <n v="0"/>
    <n v="0"/>
    <n v="0"/>
    <n v="0"/>
    <n v="0"/>
    <n v="15"/>
    <n v="4445.5549000000001"/>
    <n v="4001.0001999999999"/>
  </r>
  <r>
    <x v="314"/>
    <s v="20231111"/>
    <x v="5"/>
    <x v="10"/>
    <s v="S45"/>
    <x v="0"/>
    <x v="3"/>
    <x v="1"/>
    <x v="0"/>
    <x v="8"/>
    <x v="1"/>
    <x v="3"/>
    <x v="19"/>
    <n v="63"/>
    <n v="58"/>
    <n v="70"/>
    <n v="69"/>
    <n v="63"/>
    <n v="48"/>
    <n v="78"/>
    <n v="63"/>
    <n v="78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5"/>
    <s v="20231112"/>
    <x v="0"/>
    <x v="10"/>
    <s v="S45"/>
    <x v="0"/>
    <x v="3"/>
    <x v="1"/>
    <x v="0"/>
    <x v="1"/>
    <x v="6"/>
    <x v="8"/>
    <x v="18"/>
    <n v="73"/>
    <n v="70"/>
    <n v="81"/>
    <n v="80"/>
    <n v="73"/>
    <n v="47"/>
    <n v="83"/>
    <n v="68"/>
    <n v="85"/>
    <n v="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16"/>
    <s v="20231113"/>
    <x v="1"/>
    <x v="10"/>
    <s v="S46"/>
    <x v="0"/>
    <x v="3"/>
    <x v="1"/>
    <x v="0"/>
    <x v="7"/>
    <x v="1"/>
    <x v="1"/>
    <x v="12"/>
    <n v="53"/>
    <n v="56"/>
    <n v="68"/>
    <n v="63"/>
    <n v="59"/>
    <n v="36"/>
    <n v="70"/>
    <n v="54"/>
    <n v="73"/>
    <n v="77"/>
    <n v="318"/>
    <n v="5156"/>
    <n v="4545"/>
    <n v="5967"/>
    <n v="5693"/>
    <n v="489"/>
    <n v="202"/>
    <n v="127"/>
    <n v="1100"/>
    <n v="5693"/>
    <n v="55"/>
    <n v="68"/>
    <n v="0"/>
    <n v="0"/>
    <n v="789"/>
    <n v="529"/>
    <n v="5963"/>
    <n v="3183"/>
    <n v="5131851.3485000003"/>
    <n v="4581123.3563999999"/>
    <n v="570431.58829999994"/>
    <n v="4010691.7658000002"/>
    <n v="3397592.0082"/>
    <n v="2473181"/>
    <n v="736834"/>
    <n v="187576.99979999999"/>
    <n v="61537"/>
    <n v="14263.0002"/>
    <n v="111777"/>
    <n v="1837"/>
    <n v="1554.3671999999999"/>
    <n v="282.63279999999997"/>
    <n v="6584"/>
    <n v="0"/>
    <n v="5963"/>
    <n v="0"/>
    <n v="0"/>
    <n v="0"/>
    <n v="0"/>
    <n v="0"/>
    <n v="0"/>
    <n v="0"/>
    <n v="0"/>
    <n v="28"/>
    <n v="6433.3329999999996"/>
    <n v="5790.0001000000002"/>
  </r>
  <r>
    <x v="317"/>
    <s v="20231114"/>
    <x v="2"/>
    <x v="10"/>
    <s v="S46"/>
    <x v="0"/>
    <x v="3"/>
    <x v="1"/>
    <x v="0"/>
    <x v="10"/>
    <x v="4"/>
    <x v="8"/>
    <x v="19"/>
    <n v="20"/>
    <n v="19"/>
    <n v="25"/>
    <n v="24"/>
    <n v="23"/>
    <n v="16"/>
    <n v="22"/>
    <n v="21"/>
    <n v="26"/>
    <n v="30"/>
    <n v="285"/>
    <n v="3958"/>
    <n v="3487"/>
    <n v="4616"/>
    <n v="4423"/>
    <n v="371"/>
    <n v="151"/>
    <n v="107"/>
    <n v="842"/>
    <n v="4423"/>
    <n v="78"/>
    <n v="96"/>
    <n v="0"/>
    <n v="0"/>
    <n v="642"/>
    <n v="414"/>
    <n v="4614"/>
    <n v="2363"/>
    <n v="4545706.7653999999"/>
    <n v="4004691.7760000001"/>
    <n v="1056792.3155"/>
    <n v="2947899.4622"/>
    <n v="2487368.9969000001"/>
    <n v="1827177"/>
    <n v="504129"/>
    <n v="156063"/>
    <n v="50982"/>
    <n v="12647.000099999999"/>
    <n v="92434.000100000005"/>
    <n v="1648.5"/>
    <n v="1375.1002000000001"/>
    <n v="273.39980000000003"/>
    <n v="4668"/>
    <n v="0"/>
    <n v="4615"/>
    <n v="0"/>
    <n v="0"/>
    <n v="0"/>
    <n v="0"/>
    <n v="0"/>
    <n v="0"/>
    <n v="0"/>
    <n v="0"/>
    <n v="29"/>
    <n v="4930.0002000000004"/>
    <n v="4437"/>
  </r>
  <r>
    <x v="318"/>
    <s v="20231115"/>
    <x v="6"/>
    <x v="10"/>
    <s v="S46"/>
    <x v="0"/>
    <x v="3"/>
    <x v="1"/>
    <x v="0"/>
    <x v="7"/>
    <x v="6"/>
    <x v="1"/>
    <x v="1"/>
    <n v="54"/>
    <n v="56"/>
    <n v="71"/>
    <n v="65"/>
    <n v="60"/>
    <n v="45"/>
    <n v="72"/>
    <n v="55"/>
    <n v="71"/>
    <n v="77"/>
    <n v="267"/>
    <n v="4174"/>
    <n v="3722"/>
    <n v="4823"/>
    <n v="4643"/>
    <n v="380"/>
    <n v="167"/>
    <n v="67"/>
    <n v="832"/>
    <n v="4643"/>
    <n v="60"/>
    <n v="75"/>
    <n v="0"/>
    <n v="0"/>
    <n v="742"/>
    <n v="464"/>
    <n v="4821"/>
    <n v="2445"/>
    <n v="4291914.7121000001"/>
    <n v="3746378.6968"/>
    <n v="584166.94259999995"/>
    <n v="3162211.7552999998"/>
    <n v="2701448.0070000002"/>
    <n v="2002470"/>
    <n v="532012"/>
    <n v="166966.0001"/>
    <n v="50836"/>
    <n v="13046.9997"/>
    <n v="103083.00019999999"/>
    <n v="1579"/>
    <n v="1289.6505999999999"/>
    <n v="289.3494"/>
    <n v="4987"/>
    <n v="0"/>
    <n v="4823"/>
    <n v="0"/>
    <n v="0"/>
    <n v="0"/>
    <n v="0"/>
    <n v="0"/>
    <n v="0"/>
    <n v="0"/>
    <n v="0"/>
    <n v="16"/>
    <n v="4987.7775000000001"/>
    <n v="4489.0003999999999"/>
  </r>
  <r>
    <x v="319"/>
    <s v="20231116"/>
    <x v="3"/>
    <x v="10"/>
    <s v="S46"/>
    <x v="0"/>
    <x v="3"/>
    <x v="1"/>
    <x v="0"/>
    <x v="4"/>
    <x v="1"/>
    <x v="3"/>
    <x v="19"/>
    <n v="68"/>
    <n v="69"/>
    <n v="77"/>
    <n v="72"/>
    <n v="69"/>
    <n v="47"/>
    <n v="75"/>
    <n v="67"/>
    <n v="77"/>
    <n v="83"/>
    <n v="262"/>
    <n v="3730"/>
    <n v="3324"/>
    <n v="4298"/>
    <n v="4087"/>
    <n v="305"/>
    <n v="140"/>
    <n v="83"/>
    <n v="711"/>
    <n v="4087"/>
    <n v="67"/>
    <n v="80"/>
    <n v="0"/>
    <n v="0"/>
    <n v="617"/>
    <n v="406"/>
    <n v="4296"/>
    <n v="2199"/>
    <n v="3946773.9843000001"/>
    <n v="3407865.9855"/>
    <n v="635695.57680000004"/>
    <n v="2772170.4070000001"/>
    <n v="2344891.9907999998"/>
    <n v="1718485"/>
    <n v="460458"/>
    <n v="165949.00030000001"/>
    <n v="46630"/>
    <n v="11328.0003"/>
    <n v="107991.0003"/>
    <n v="1467.5"/>
    <n v="1189.6998000000001"/>
    <n v="277.80020000000002"/>
    <n v="4382"/>
    <n v="0"/>
    <n v="4298"/>
    <n v="0"/>
    <n v="0"/>
    <n v="0"/>
    <n v="0"/>
    <n v="0"/>
    <n v="0"/>
    <n v="0"/>
    <n v="0"/>
    <n v="18"/>
    <n v="4537.7779"/>
    <n v="4084"/>
  </r>
  <r>
    <x v="320"/>
    <s v="20231117"/>
    <x v="4"/>
    <x v="10"/>
    <s v="S46"/>
    <x v="0"/>
    <x v="3"/>
    <x v="1"/>
    <x v="0"/>
    <x v="4"/>
    <x v="4"/>
    <x v="1"/>
    <x v="24"/>
    <n v="67"/>
    <n v="61"/>
    <n v="74"/>
    <n v="66"/>
    <n v="67"/>
    <n v="43"/>
    <n v="73"/>
    <n v="60"/>
    <n v="75"/>
    <n v="83"/>
    <n v="209"/>
    <n v="4150"/>
    <n v="3671"/>
    <n v="4659"/>
    <n v="4466"/>
    <n v="297"/>
    <n v="147"/>
    <n v="93"/>
    <n v="776"/>
    <n v="4466"/>
    <n v="52"/>
    <n v="61"/>
    <n v="0"/>
    <n v="0"/>
    <n v="401"/>
    <n v="263"/>
    <n v="4656"/>
    <n v="2467"/>
    <n v="3702564.2856999999"/>
    <n v="3249059.2851999998"/>
    <n v="167878.55900000001"/>
    <n v="3081180.7250000001"/>
    <n v="2596687.9989"/>
    <n v="1864422"/>
    <n v="566342"/>
    <n v="165924.00020000001"/>
    <n v="43886"/>
    <n v="10766.0003"/>
    <n v="111271.9999"/>
    <n v="1522.5"/>
    <n v="1131.7165"/>
    <n v="390.7835"/>
    <n v="5128"/>
    <n v="0"/>
    <n v="4658"/>
    <n v="0"/>
    <n v="0"/>
    <n v="0"/>
    <n v="0"/>
    <n v="0"/>
    <n v="0"/>
    <n v="0"/>
    <n v="0"/>
    <n v="23"/>
    <n v="4625.5553"/>
    <n v="4163.0002000000004"/>
  </r>
  <r>
    <x v="321"/>
    <s v="20231118"/>
    <x v="5"/>
    <x v="10"/>
    <s v="S46"/>
    <x v="0"/>
    <x v="3"/>
    <x v="1"/>
    <x v="0"/>
    <x v="9"/>
    <x v="0"/>
    <x v="8"/>
    <x v="24"/>
    <n v="59"/>
    <n v="53"/>
    <n v="62"/>
    <n v="63"/>
    <n v="58"/>
    <n v="41"/>
    <n v="60"/>
    <n v="57"/>
    <n v="63"/>
    <n v="67"/>
    <n v="157"/>
    <n v="2643"/>
    <n v="2258"/>
    <n v="2963"/>
    <n v="2826"/>
    <n v="160"/>
    <n v="112"/>
    <n v="56"/>
    <n v="545"/>
    <n v="2826"/>
    <n v="28"/>
    <n v="31"/>
    <n v="0"/>
    <n v="0"/>
    <n v="341"/>
    <n v="229"/>
    <n v="2960"/>
    <n v="1366"/>
    <n v="2948568.1493000002"/>
    <n v="2629321.1581999999"/>
    <n v="783213.19990000001"/>
    <n v="1846107.9550000001"/>
    <n v="1533875.9993"/>
    <n v="1158913"/>
    <n v="269587"/>
    <n v="105376.0001"/>
    <n v="30833"/>
    <n v="8183.0002000000004"/>
    <n v="66360.000199999995"/>
    <n v="1075.5"/>
    <n v="836.08330000000001"/>
    <n v="239.41669999999999"/>
    <n v="3015"/>
    <n v="0"/>
    <n v="2963"/>
    <n v="0"/>
    <n v="0"/>
    <n v="0"/>
    <n v="0"/>
    <n v="0"/>
    <n v="0"/>
    <n v="0"/>
    <n v="0"/>
    <n v="17"/>
    <n v="2815.5554999999999"/>
    <n v="2534"/>
  </r>
  <r>
    <x v="322"/>
    <s v="20231119"/>
    <x v="0"/>
    <x v="10"/>
    <s v="S46"/>
    <x v="0"/>
    <x v="3"/>
    <x v="1"/>
    <x v="0"/>
    <x v="4"/>
    <x v="1"/>
    <x v="3"/>
    <x v="10"/>
    <n v="65"/>
    <n v="65"/>
    <n v="77"/>
    <n v="73"/>
    <n v="66"/>
    <n v="43"/>
    <n v="70"/>
    <n v="65"/>
    <n v="80"/>
    <n v="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23"/>
    <s v="20231120"/>
    <x v="1"/>
    <x v="10"/>
    <s v="S47"/>
    <x v="0"/>
    <x v="3"/>
    <x v="1"/>
    <x v="0"/>
    <x v="10"/>
    <x v="4"/>
    <x v="3"/>
    <x v="19"/>
    <n v="50"/>
    <n v="50"/>
    <n v="58"/>
    <n v="56"/>
    <n v="52"/>
    <n v="34"/>
    <n v="52"/>
    <n v="52"/>
    <n v="60"/>
    <n v="61"/>
    <n v="235"/>
    <n v="4545"/>
    <n v="4038"/>
    <n v="5203"/>
    <n v="4968"/>
    <n v="415"/>
    <n v="188"/>
    <n v="83"/>
    <n v="922"/>
    <n v="4968"/>
    <n v="66"/>
    <n v="79"/>
    <n v="0"/>
    <n v="0"/>
    <n v="484"/>
    <n v="308"/>
    <n v="5195"/>
    <n v="2562"/>
    <n v="4410731.8082999997"/>
    <n v="3892386.8174000001"/>
    <n v="604095.04650000005"/>
    <n v="3288291.7648"/>
    <n v="2760200.0002000001"/>
    <n v="2051089"/>
    <n v="521650"/>
    <n v="187461.0001"/>
    <n v="53227"/>
    <n v="13306.9998"/>
    <n v="120927.0006"/>
    <n v="1885.5"/>
    <n v="1426.6333999999999"/>
    <n v="458.98329999999999"/>
    <n v="5369"/>
    <n v="0"/>
    <n v="5198"/>
    <n v="0"/>
    <n v="0"/>
    <n v="0"/>
    <n v="0"/>
    <n v="0"/>
    <n v="0"/>
    <n v="0"/>
    <n v="0"/>
    <n v="23"/>
    <n v="5265.5559000000003"/>
    <n v="4738.9997000000003"/>
  </r>
  <r>
    <x v="324"/>
    <s v="20231121"/>
    <x v="2"/>
    <x v="10"/>
    <s v="S47"/>
    <x v="0"/>
    <x v="3"/>
    <x v="1"/>
    <x v="0"/>
    <x v="9"/>
    <x v="4"/>
    <x v="8"/>
    <x v="23"/>
    <n v="41"/>
    <n v="44"/>
    <n v="48"/>
    <n v="44"/>
    <n v="42"/>
    <n v="25"/>
    <n v="50"/>
    <n v="41"/>
    <n v="53"/>
    <n v="53"/>
    <n v="230"/>
    <n v="3934"/>
    <n v="3506"/>
    <n v="4485"/>
    <n v="4289"/>
    <n v="321"/>
    <n v="150"/>
    <n v="76"/>
    <n v="749"/>
    <n v="4289"/>
    <n v="55"/>
    <n v="71"/>
    <n v="0"/>
    <n v="0"/>
    <n v="455"/>
    <n v="294"/>
    <n v="4485"/>
    <n v="2238"/>
    <n v="4652779.0032000002"/>
    <n v="4162131.0011999998"/>
    <n v="1286346.0012000001"/>
    <n v="2875784.9999000002"/>
    <n v="2421391.003"/>
    <n v="1814803"/>
    <n v="446584"/>
    <n v="160003.9999"/>
    <n v="49046"/>
    <n v="12157"/>
    <n v="98800.9997"/>
    <n v="1788"/>
    <n v="1364.5667000000001"/>
    <n v="423.5"/>
    <n v="4517"/>
    <n v="0"/>
    <n v="4485"/>
    <n v="0"/>
    <n v="0"/>
    <n v="0"/>
    <n v="0"/>
    <n v="0"/>
    <n v="0"/>
    <n v="0"/>
    <n v="0"/>
    <n v="26"/>
    <n v="4900.0001000000002"/>
    <n v="4409.9997000000003"/>
  </r>
  <r>
    <x v="325"/>
    <s v="20231122"/>
    <x v="6"/>
    <x v="10"/>
    <s v="S47"/>
    <x v="0"/>
    <x v="3"/>
    <x v="1"/>
    <x v="0"/>
    <x v="1"/>
    <x v="6"/>
    <x v="8"/>
    <x v="23"/>
    <n v="69"/>
    <n v="64"/>
    <n v="78"/>
    <n v="77"/>
    <n v="71"/>
    <n v="45"/>
    <n v="75"/>
    <n v="70"/>
    <n v="82"/>
    <n v="84"/>
    <n v="227"/>
    <n v="4059"/>
    <n v="3637"/>
    <n v="4611"/>
    <n v="4397"/>
    <n v="321"/>
    <n v="140"/>
    <n v="85"/>
    <n v="743"/>
    <n v="4397"/>
    <n v="55"/>
    <n v="61"/>
    <n v="0"/>
    <n v="0"/>
    <n v="403"/>
    <n v="223"/>
    <n v="4607"/>
    <n v="2327"/>
    <n v="3818800.0824000002"/>
    <n v="3395651.0931000002"/>
    <n v="473821.33899999998"/>
    <n v="2921829.7544"/>
    <n v="2471354.0014"/>
    <n v="1869099"/>
    <n v="467002"/>
    <n v="135252.99950000001"/>
    <n v="46369"/>
    <n v="10645.999900000001"/>
    <n v="78238"/>
    <n v="1570"/>
    <n v="1119.6168"/>
    <n v="450.38319999999999"/>
    <n v="4822"/>
    <n v="0"/>
    <n v="4611"/>
    <n v="0"/>
    <n v="0"/>
    <n v="0"/>
    <n v="0"/>
    <n v="0"/>
    <n v="0"/>
    <n v="0"/>
    <n v="0"/>
    <n v="22"/>
    <n v="4874.4444999999996"/>
    <n v="4386.9997000000003"/>
  </r>
  <r>
    <x v="326"/>
    <s v="20231123"/>
    <x v="3"/>
    <x v="10"/>
    <s v="S47"/>
    <x v="0"/>
    <x v="3"/>
    <x v="1"/>
    <x v="0"/>
    <x v="7"/>
    <x v="4"/>
    <x v="1"/>
    <x v="17"/>
    <n v="58"/>
    <n v="56"/>
    <n v="64"/>
    <n v="62"/>
    <n v="59"/>
    <n v="46"/>
    <n v="66"/>
    <n v="58"/>
    <n v="69"/>
    <n v="71"/>
    <n v="169"/>
    <n v="3376"/>
    <n v="3005"/>
    <n v="3809"/>
    <n v="3629"/>
    <n v="263"/>
    <n v="108"/>
    <n v="82"/>
    <n v="634"/>
    <n v="3629"/>
    <n v="51"/>
    <n v="64"/>
    <n v="0"/>
    <n v="0"/>
    <n v="363"/>
    <n v="237"/>
    <n v="3808"/>
    <n v="1837"/>
    <n v="3827958.6315000001"/>
    <n v="3428047.6373999999"/>
    <n v="959195.30810000002"/>
    <n v="2468852.324"/>
    <n v="2051586.0038000001"/>
    <n v="1544263"/>
    <n v="370473"/>
    <n v="136850.00020000001"/>
    <n v="40474"/>
    <n v="10507.999900000001"/>
    <n v="85867.999899999995"/>
    <n v="1422.5"/>
    <n v="1107.0171"/>
    <n v="315.733"/>
    <n v="3836"/>
    <n v="0"/>
    <n v="3809"/>
    <n v="0"/>
    <n v="0"/>
    <n v="0"/>
    <n v="0"/>
    <n v="0"/>
    <n v="0"/>
    <n v="0"/>
    <n v="0"/>
    <n v="23"/>
    <n v="4495.5550999999996"/>
    <n v="4046.0001000000002"/>
  </r>
  <r>
    <x v="327"/>
    <s v="20231124"/>
    <x v="4"/>
    <x v="10"/>
    <s v="S47"/>
    <x v="0"/>
    <x v="3"/>
    <x v="1"/>
    <x v="0"/>
    <x v="4"/>
    <x v="6"/>
    <x v="3"/>
    <x v="24"/>
    <n v="62"/>
    <n v="61"/>
    <n v="70"/>
    <n v="68"/>
    <n v="62"/>
    <n v="40"/>
    <n v="64"/>
    <n v="61"/>
    <n v="75"/>
    <n v="78"/>
    <n v="189"/>
    <n v="3584"/>
    <n v="3162"/>
    <n v="4103"/>
    <n v="3906"/>
    <n v="325"/>
    <n v="165"/>
    <n v="89"/>
    <n v="747"/>
    <n v="3906"/>
    <n v="64"/>
    <n v="73"/>
    <n v="0"/>
    <n v="0"/>
    <n v="311"/>
    <n v="149"/>
    <n v="4098"/>
    <n v="1988"/>
    <n v="3831325.5595999998"/>
    <n v="3384157.5559999999"/>
    <n v="790261.74939999997"/>
    <n v="2593895.8023999999"/>
    <n v="2204868.9992"/>
    <n v="1648613"/>
    <n v="406375"/>
    <n v="149881.00049999999"/>
    <n v="42329"/>
    <n v="11721"/>
    <n v="95831.000400000004"/>
    <n v="1431.5"/>
    <n v="1118.3167000000001"/>
    <n v="313.2"/>
    <n v="4152"/>
    <n v="0"/>
    <n v="4101"/>
    <n v="0"/>
    <n v="0"/>
    <n v="0"/>
    <n v="0"/>
    <n v="0"/>
    <n v="0"/>
    <n v="0"/>
    <n v="0"/>
    <n v="28"/>
    <n v="4586.6665999999996"/>
    <n v="4128.0002999999997"/>
  </r>
  <r>
    <x v="328"/>
    <s v="20231125"/>
    <x v="5"/>
    <x v="10"/>
    <s v="S47"/>
    <x v="0"/>
    <x v="3"/>
    <x v="1"/>
    <x v="0"/>
    <x v="11"/>
    <x v="4"/>
    <x v="0"/>
    <x v="6"/>
    <n v="61"/>
    <n v="66"/>
    <n v="67"/>
    <n v="68"/>
    <n v="61"/>
    <n v="45"/>
    <n v="67"/>
    <n v="58"/>
    <n v="68"/>
    <n v="77"/>
    <n v="143"/>
    <n v="2415"/>
    <n v="2081"/>
    <n v="2725"/>
    <n v="2618"/>
    <n v="166"/>
    <n v="115"/>
    <n v="60"/>
    <n v="500"/>
    <n v="2618"/>
    <n v="22"/>
    <n v="26"/>
    <n v="0"/>
    <n v="0"/>
    <n v="239"/>
    <n v="161"/>
    <n v="2724"/>
    <n v="1374"/>
    <n v="2429906.3511999999"/>
    <n v="2189574.3546000002"/>
    <n v="436717.2966"/>
    <n v="1752857.0573"/>
    <n v="1480764.0031999999"/>
    <n v="1113675"/>
    <n v="272726"/>
    <n v="94362.999400000001"/>
    <n v="28647"/>
    <n v="7707"/>
    <n v="58008.999900000003"/>
    <n v="944.5"/>
    <n v="684.33360000000005"/>
    <n v="260.21640000000002"/>
    <n v="2844"/>
    <n v="0"/>
    <n v="2724"/>
    <n v="0"/>
    <n v="0"/>
    <n v="0"/>
    <n v="0"/>
    <n v="0"/>
    <n v="0"/>
    <n v="0"/>
    <n v="0"/>
    <n v="12"/>
    <n v="2696.6666"/>
    <n v="2426.9998999999998"/>
  </r>
  <r>
    <x v="329"/>
    <s v="20231126"/>
    <x v="0"/>
    <x v="10"/>
    <s v="S47"/>
    <x v="0"/>
    <x v="3"/>
    <x v="1"/>
    <x v="0"/>
    <x v="11"/>
    <x v="4"/>
    <x v="1"/>
    <x v="19"/>
    <n v="59"/>
    <n v="54"/>
    <n v="66"/>
    <n v="64"/>
    <n v="60"/>
    <n v="45"/>
    <n v="67"/>
    <n v="58"/>
    <n v="69"/>
    <n v="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0"/>
    <s v="20231127"/>
    <x v="1"/>
    <x v="10"/>
    <s v="S48"/>
    <x v="0"/>
    <x v="3"/>
    <x v="1"/>
    <x v="0"/>
    <x v="11"/>
    <x v="1"/>
    <x v="0"/>
    <x v="19"/>
    <n v="77"/>
    <n v="72"/>
    <n v="83"/>
    <n v="80"/>
    <n v="74"/>
    <n v="53"/>
    <n v="76"/>
    <n v="72"/>
    <n v="80"/>
    <n v="87"/>
    <n v="250"/>
    <n v="4686"/>
    <n v="4172"/>
    <n v="5359"/>
    <n v="5118"/>
    <n v="421"/>
    <n v="189"/>
    <n v="75"/>
    <n v="935"/>
    <n v="5118"/>
    <n v="85"/>
    <n v="99"/>
    <n v="0"/>
    <n v="0"/>
    <n v="344"/>
    <n v="183"/>
    <n v="5357"/>
    <n v="2653"/>
    <n v="4900594.3377"/>
    <n v="4393244.3496000003"/>
    <n v="1029198.0155"/>
    <n v="3364046.3374000001"/>
    <n v="2823627.0022"/>
    <n v="2124163"/>
    <n v="523379"/>
    <n v="176085.00080000001"/>
    <n v="56242"/>
    <n v="13230"/>
    <n v="106612.9999"/>
    <n v="1832"/>
    <n v="1453.8658"/>
    <n v="378.36759999999998"/>
    <n v="5412"/>
    <n v="0"/>
    <n v="5359"/>
    <n v="0"/>
    <n v="0"/>
    <n v="0"/>
    <n v="0"/>
    <n v="0"/>
    <n v="0"/>
    <n v="0"/>
    <n v="0"/>
    <n v="23"/>
    <n v="5611.1111000000001"/>
    <n v="5050"/>
  </r>
  <r>
    <x v="331"/>
    <s v="20231128"/>
    <x v="2"/>
    <x v="10"/>
    <s v="S48"/>
    <x v="0"/>
    <x v="3"/>
    <x v="1"/>
    <x v="0"/>
    <x v="10"/>
    <x v="0"/>
    <x v="0"/>
    <x v="17"/>
    <n v="35"/>
    <n v="31"/>
    <n v="37"/>
    <n v="36"/>
    <n v="33"/>
    <n v="21"/>
    <n v="32"/>
    <n v="31"/>
    <n v="39"/>
    <n v="39"/>
    <n v="191"/>
    <n v="3824"/>
    <n v="3410"/>
    <n v="4347"/>
    <n v="4179"/>
    <n v="331"/>
    <n v="143"/>
    <n v="76"/>
    <n v="745"/>
    <n v="4179"/>
    <n v="61"/>
    <n v="88"/>
    <n v="0"/>
    <n v="0"/>
    <n v="264"/>
    <n v="119"/>
    <n v="4346"/>
    <n v="2028"/>
    <n v="4301142.3245000001"/>
    <n v="3857624.3372"/>
    <n v="1255563.899"/>
    <n v="2602060.4383"/>
    <n v="2231727.9981"/>
    <n v="1706735"/>
    <n v="381596"/>
    <n v="143396.99969999999"/>
    <n v="45532"/>
    <n v="11625.0002"/>
    <n v="86239.999800000005"/>
    <n v="1603.5"/>
    <n v="1267.7333000000001"/>
    <n v="335.96690000000001"/>
    <n v="4381"/>
    <n v="0"/>
    <n v="4347"/>
    <n v="0"/>
    <n v="0"/>
    <n v="0"/>
    <n v="0"/>
    <n v="0"/>
    <n v="0"/>
    <n v="0"/>
    <n v="0"/>
    <n v="23"/>
    <n v="4903.3334000000004"/>
    <n v="4412.9997000000003"/>
  </r>
  <r>
    <x v="332"/>
    <s v="20231129"/>
    <x v="6"/>
    <x v="10"/>
    <s v="S48"/>
    <x v="0"/>
    <x v="3"/>
    <x v="1"/>
    <x v="0"/>
    <x v="9"/>
    <x v="6"/>
    <x v="3"/>
    <x v="23"/>
    <n v="67"/>
    <n v="64"/>
    <n v="74"/>
    <n v="73"/>
    <n v="68"/>
    <n v="50"/>
    <n v="69"/>
    <n v="66"/>
    <n v="78"/>
    <n v="81"/>
    <n v="184"/>
    <n v="3853"/>
    <n v="3394"/>
    <n v="4402"/>
    <n v="4242"/>
    <n v="363"/>
    <n v="172"/>
    <n v="108"/>
    <n v="822"/>
    <n v="4242"/>
    <n v="58"/>
    <n v="71"/>
    <n v="0"/>
    <n v="0"/>
    <n v="269"/>
    <n v="135"/>
    <n v="4400"/>
    <n v="2075"/>
    <n v="3683002.0356000001"/>
    <n v="3301540.0266999998"/>
    <n v="614451.04009999998"/>
    <n v="2687088.9868000001"/>
    <n v="2244299.9940999998"/>
    <n v="1680541"/>
    <n v="406832"/>
    <n v="156926.99969999999"/>
    <n v="44210"/>
    <n v="11857.999900000001"/>
    <n v="100858.99950000001"/>
    <n v="1498"/>
    <n v="1166.7165"/>
    <n v="331.40010000000001"/>
    <n v="4768"/>
    <n v="0"/>
    <n v="4402"/>
    <n v="0"/>
    <n v="0"/>
    <n v="0"/>
    <n v="0"/>
    <n v="0"/>
    <n v="0"/>
    <n v="0"/>
    <n v="0"/>
    <n v="23"/>
    <n v="4908.8885"/>
    <n v="4417.9997999999996"/>
  </r>
  <r>
    <x v="333"/>
    <s v="20231130"/>
    <x v="3"/>
    <x v="10"/>
    <s v="S48"/>
    <x v="0"/>
    <x v="3"/>
    <x v="1"/>
    <x v="0"/>
    <x v="7"/>
    <x v="0"/>
    <x v="8"/>
    <x v="18"/>
    <n v="68"/>
    <n v="68"/>
    <n v="77"/>
    <n v="77"/>
    <n v="69"/>
    <n v="44"/>
    <n v="69"/>
    <n v="68"/>
    <n v="81"/>
    <n v="84"/>
    <n v="184"/>
    <n v="3418"/>
    <n v="3018"/>
    <n v="3892"/>
    <n v="3715"/>
    <n v="290"/>
    <n v="122"/>
    <n v="79"/>
    <n v="690"/>
    <n v="3715"/>
    <n v="60"/>
    <n v="71"/>
    <n v="0"/>
    <n v="0"/>
    <n v="293"/>
    <n v="135"/>
    <n v="3892"/>
    <n v="1873"/>
    <n v="3536380.1671000002"/>
    <n v="3157798.1806000001"/>
    <n v="920923.96730000002"/>
    <n v="2236874.2168000001"/>
    <n v="1937016.9992"/>
    <n v="1444900"/>
    <n v="361852"/>
    <n v="130265.0004"/>
    <n v="39475"/>
    <n v="9728.0004000000008"/>
    <n v="81061.999800000005"/>
    <n v="1433"/>
    <n v="1047.3172"/>
    <n v="385.7328"/>
    <n v="3969"/>
    <n v="0"/>
    <n v="3892"/>
    <n v="0"/>
    <n v="0"/>
    <n v="0"/>
    <n v="0"/>
    <n v="0"/>
    <n v="0"/>
    <n v="0"/>
    <n v="0"/>
    <n v="30"/>
    <n v="4713.3333000000002"/>
    <n v="4241.9997000000003"/>
  </r>
  <r>
    <x v="334"/>
    <s v="20231201"/>
    <x v="4"/>
    <x v="11"/>
    <s v="S48"/>
    <x v="0"/>
    <x v="3"/>
    <x v="1"/>
    <x v="0"/>
    <x v="1"/>
    <x v="0"/>
    <x v="8"/>
    <x v="23"/>
    <n v="48"/>
    <n v="46"/>
    <n v="57"/>
    <n v="54"/>
    <n v="49"/>
    <n v="32"/>
    <n v="55"/>
    <n v="48"/>
    <n v="58"/>
    <n v="60"/>
    <n v="215"/>
    <n v="3966"/>
    <n v="3463"/>
    <n v="4535"/>
    <n v="4349"/>
    <n v="349"/>
    <n v="162"/>
    <n v="82"/>
    <n v="852"/>
    <n v="4349"/>
    <n v="59"/>
    <n v="74"/>
    <n v="0"/>
    <n v="0"/>
    <n v="153"/>
    <n v="73.1143"/>
    <n v="4530"/>
    <n v="2249"/>
    <n v="3653709.4169999999"/>
    <n v="3230039.4276999999"/>
    <n v="388905.14380000002"/>
    <n v="2841134.2831999999"/>
    <n v="2426917.0054000001"/>
    <n v="1781787"/>
    <n v="473810"/>
    <n v="171320.0001"/>
    <n v="47032"/>
    <n v="11161.0002"/>
    <n v="113126.9997"/>
    <n v="1419.5"/>
    <n v="1065.0666000000001"/>
    <n v="354.43340000000001"/>
    <n v="4628"/>
    <n v="79302"/>
    <n v="4529"/>
    <n v="79302"/>
    <n v="79302"/>
    <n v="79302"/>
    <n v="79302"/>
    <n v="79302"/>
    <n v="79302"/>
    <n v="79302"/>
    <n v="79302"/>
    <n v="19"/>
    <n v="4760.0001000000002"/>
    <n v="4283.9997000000003"/>
  </r>
  <r>
    <x v="335"/>
    <s v="20231202"/>
    <x v="5"/>
    <x v="11"/>
    <s v="S48"/>
    <x v="0"/>
    <x v="3"/>
    <x v="1"/>
    <x v="0"/>
    <x v="1"/>
    <x v="1"/>
    <x v="3"/>
    <x v="18"/>
    <n v="54"/>
    <n v="54"/>
    <n v="64"/>
    <n v="62"/>
    <n v="58"/>
    <n v="38"/>
    <n v="61"/>
    <n v="54"/>
    <n v="65"/>
    <n v="71"/>
    <n v="150"/>
    <n v="2151"/>
    <n v="1837"/>
    <n v="2443"/>
    <n v="2329"/>
    <n v="142"/>
    <n v="91"/>
    <n v="42"/>
    <n v="456"/>
    <n v="2329"/>
    <n v="19"/>
    <n v="21"/>
    <n v="0"/>
    <n v="0"/>
    <n v="67"/>
    <n v="37.333300000000001"/>
    <n v="2443"/>
    <n v="1209"/>
    <n v="2182225.9813999999"/>
    <n v="1937325.9852"/>
    <n v="343701.87709999998"/>
    <n v="1593624.1081999999"/>
    <n v="1363205.9983999999"/>
    <n v="1025538"/>
    <n v="257902"/>
    <n v="79765.999899999995"/>
    <n v="24672"/>
    <n v="7007.9997999999996"/>
    <n v="48086.0003"/>
    <n v="913.5"/>
    <n v="614.01679999999999"/>
    <n v="299.48320000000001"/>
    <n v="2555"/>
    <n v="91150"/>
    <n v="2443"/>
    <n v="91150"/>
    <n v="91150"/>
    <n v="91150"/>
    <n v="91150"/>
    <n v="91150"/>
    <n v="91150"/>
    <n v="91150"/>
    <n v="91150"/>
    <n v="8"/>
    <n v="2902.2224000000001"/>
    <n v="2611.9996000000001"/>
  </r>
  <r>
    <x v="336"/>
    <s v="20231203"/>
    <x v="0"/>
    <x v="11"/>
    <s v="S48"/>
    <x v="0"/>
    <x v="3"/>
    <x v="1"/>
    <x v="0"/>
    <x v="7"/>
    <x v="6"/>
    <x v="0"/>
    <x v="23"/>
    <n v="51"/>
    <n v="52"/>
    <n v="58"/>
    <n v="56"/>
    <n v="51"/>
    <n v="32"/>
    <n v="62"/>
    <n v="50"/>
    <n v="64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37"/>
    <s v="20231204"/>
    <x v="1"/>
    <x v="11"/>
    <s v="S49"/>
    <x v="0"/>
    <x v="3"/>
    <x v="1"/>
    <x v="0"/>
    <x v="0"/>
    <x v="4"/>
    <x v="4"/>
    <x v="4"/>
    <n v="57"/>
    <n v="61"/>
    <n v="66"/>
    <n v="65"/>
    <n v="62"/>
    <n v="38"/>
    <n v="63"/>
    <n v="58"/>
    <n v="65"/>
    <n v="72"/>
    <n v="231"/>
    <n v="4298"/>
    <n v="3799"/>
    <n v="4917"/>
    <n v="4710"/>
    <n v="387"/>
    <n v="172"/>
    <n v="85"/>
    <n v="886"/>
    <n v="4710"/>
    <n v="72"/>
    <n v="86"/>
    <n v="0"/>
    <n v="0"/>
    <n v="122"/>
    <n v="62.683300000000003"/>
    <n v="4916"/>
    <n v="2419"/>
    <n v="4204772.2889999999"/>
    <n v="3686741.2845999999"/>
    <n v="663842.21640000003"/>
    <n v="3022899.0602000002"/>
    <n v="2571207.0062000002"/>
    <n v="1903792"/>
    <n v="491490"/>
    <n v="175924.99960000001"/>
    <n v="52585"/>
    <n v="14816.000099999999"/>
    <n v="108524.0003"/>
    <n v="1631.5"/>
    <n v="1265.5833"/>
    <n v="365.91669999999999"/>
    <n v="4982"/>
    <n v="49517"/>
    <n v="4915"/>
    <n v="49517"/>
    <n v="49517"/>
    <n v="49517"/>
    <n v="49517"/>
    <n v="49517"/>
    <n v="49517"/>
    <n v="49517"/>
    <n v="49517"/>
    <n v="19"/>
    <n v="5285.5555999999997"/>
    <n v="4756.9998999999998"/>
  </r>
  <r>
    <x v="338"/>
    <s v="20231205"/>
    <x v="2"/>
    <x v="11"/>
    <s v="S49"/>
    <x v="0"/>
    <x v="3"/>
    <x v="1"/>
    <x v="0"/>
    <x v="0"/>
    <x v="4"/>
    <x v="8"/>
    <x v="17"/>
    <n v="23"/>
    <n v="22"/>
    <n v="29"/>
    <n v="28"/>
    <n v="26"/>
    <n v="13"/>
    <n v="26"/>
    <n v="26"/>
    <n v="29"/>
    <n v="29"/>
    <n v="235"/>
    <n v="4063"/>
    <n v="3619"/>
    <n v="4666"/>
    <n v="4492"/>
    <n v="367"/>
    <n v="140"/>
    <n v="88"/>
    <n v="811"/>
    <n v="4492"/>
    <n v="69"/>
    <n v="84"/>
    <n v="0"/>
    <n v="0"/>
    <n v="62"/>
    <n v="33.909100000000002"/>
    <n v="4665"/>
    <n v="2210"/>
    <n v="3696627.7226"/>
    <n v="3291545.7152"/>
    <n v="484108.22210000001"/>
    <n v="2807437.4884000001"/>
    <n v="2416680.9940999998"/>
    <n v="1790262"/>
    <n v="461761"/>
    <n v="164657.99950000001"/>
    <n v="47663"/>
    <n v="11450.000099999999"/>
    <n v="105544.9996"/>
    <n v="1452"/>
    <n v="1086.0168000000001"/>
    <n v="365.98320000000001"/>
    <n v="4920"/>
    <n v="169219"/>
    <n v="4665"/>
    <n v="169219"/>
    <n v="169219"/>
    <n v="169219"/>
    <n v="169219"/>
    <n v="169219"/>
    <n v="169219"/>
    <n v="169219"/>
    <n v="169219"/>
    <n v="22"/>
    <n v="4904.4440999999997"/>
    <n v="4413.9997999999996"/>
  </r>
  <r>
    <x v="339"/>
    <s v="20231206"/>
    <x v="6"/>
    <x v="11"/>
    <s v="S49"/>
    <x v="0"/>
    <x v="3"/>
    <x v="1"/>
    <x v="0"/>
    <x v="10"/>
    <x v="1"/>
    <x v="0"/>
    <x v="19"/>
    <n v="55"/>
    <n v="51"/>
    <n v="60"/>
    <n v="60"/>
    <n v="57"/>
    <n v="38"/>
    <n v="54"/>
    <n v="55"/>
    <n v="60"/>
    <n v="63"/>
    <n v="256"/>
    <n v="4188"/>
    <n v="3733"/>
    <n v="4788"/>
    <n v="4577"/>
    <n v="343"/>
    <n v="125"/>
    <n v="74"/>
    <n v="798"/>
    <n v="4577"/>
    <n v="54"/>
    <n v="68"/>
    <n v="0"/>
    <n v="0"/>
    <n v="61"/>
    <n v="41"/>
    <n v="4787"/>
    <n v="2373"/>
    <n v="3661009.7864999999"/>
    <n v="3218708.7949999999"/>
    <n v="212531.4896"/>
    <n v="3006177.3006000002"/>
    <n v="2593592.0002000001"/>
    <n v="1928220"/>
    <n v="502523"/>
    <n v="162848.99909999999"/>
    <n v="45739"/>
    <n v="10352.9998"/>
    <n v="106757.0004"/>
    <n v="1359.5"/>
    <n v="1098.6665"/>
    <n v="260.83350000000002"/>
    <n v="5027"/>
    <n v="417117"/>
    <n v="4787"/>
    <n v="417117"/>
    <n v="417117"/>
    <n v="417117"/>
    <n v="417117"/>
    <n v="417117"/>
    <n v="417117"/>
    <n v="417117"/>
    <n v="417117"/>
    <n v="15"/>
    <n v="5021.1112999999996"/>
    <n v="4519.0001000000002"/>
  </r>
  <r>
    <x v="340"/>
    <s v="20231207"/>
    <x v="3"/>
    <x v="11"/>
    <s v="S49"/>
    <x v="0"/>
    <x v="3"/>
    <x v="1"/>
    <x v="0"/>
    <x v="7"/>
    <x v="1"/>
    <x v="8"/>
    <x v="24"/>
    <n v="68"/>
    <n v="62"/>
    <n v="75"/>
    <n v="72"/>
    <n v="70"/>
    <n v="35"/>
    <n v="66"/>
    <n v="69"/>
    <n v="77"/>
    <n v="80"/>
    <n v="200"/>
    <n v="3735"/>
    <n v="3322"/>
    <n v="4237"/>
    <n v="4041"/>
    <n v="301"/>
    <n v="134"/>
    <n v="90"/>
    <n v="714"/>
    <n v="4041"/>
    <n v="58"/>
    <n v="72"/>
    <n v="0"/>
    <n v="0"/>
    <n v="44"/>
    <n v="31"/>
    <n v="4236"/>
    <n v="2093"/>
    <n v="3466812.1031999998"/>
    <n v="3066582.0991000002"/>
    <n v="467926.31410000002"/>
    <n v="2598655.7801999999"/>
    <n v="2242036.9950999999"/>
    <n v="1655109"/>
    <n v="435401"/>
    <n v="151527.0001"/>
    <n v="43506"/>
    <n v="9886.0002000000004"/>
    <n v="98134.999800000005"/>
    <n v="1298"/>
    <n v="1013.9"/>
    <n v="284.10000000000002"/>
    <n v="4351"/>
    <n v="130952"/>
    <n v="4237"/>
    <n v="130952"/>
    <n v="130952"/>
    <n v="130952"/>
    <n v="130952"/>
    <n v="130952"/>
    <n v="130952"/>
    <n v="130952"/>
    <n v="130952"/>
    <n v="11"/>
    <n v="4769.9997000000003"/>
    <n v="4293"/>
  </r>
  <r>
    <x v="341"/>
    <s v="20231208"/>
    <x v="4"/>
    <x v="11"/>
    <s v="S49"/>
    <x v="0"/>
    <x v="3"/>
    <x v="1"/>
    <x v="0"/>
    <x v="10"/>
    <x v="0"/>
    <x v="0"/>
    <x v="19"/>
    <n v="72"/>
    <n v="68"/>
    <n v="77"/>
    <n v="77"/>
    <n v="68"/>
    <n v="47"/>
    <n v="66"/>
    <n v="66"/>
    <n v="74"/>
    <n v="79"/>
    <n v="196"/>
    <n v="3559"/>
    <n v="3153"/>
    <n v="4051"/>
    <n v="3888"/>
    <n v="291"/>
    <n v="137"/>
    <n v="67"/>
    <n v="697"/>
    <n v="3888"/>
    <n v="59"/>
    <n v="75"/>
    <n v="0"/>
    <n v="0"/>
    <n v="43"/>
    <n v="32.5"/>
    <n v="4046"/>
    <n v="2053"/>
    <n v="3435155.5383000001"/>
    <n v="2992495.5564999999"/>
    <n v="337043.22039999999"/>
    <n v="2655452.34"/>
    <n v="2269002.0038999999"/>
    <n v="1672616"/>
    <n v="452274"/>
    <n v="144112.0007"/>
    <n v="41246"/>
    <n v="9914.0002000000004"/>
    <n v="92951.999800000005"/>
    <n v="1294"/>
    <n v="1010.0835"/>
    <n v="283.91649999999998"/>
    <n v="4168"/>
    <n v="130336"/>
    <n v="4047"/>
    <n v="130336"/>
    <n v="130336"/>
    <n v="130336"/>
    <n v="130336"/>
    <n v="130336"/>
    <n v="130336"/>
    <n v="130336"/>
    <n v="130336"/>
    <n v="22"/>
    <n v="4723.3334999999997"/>
    <n v="4251.0005000000001"/>
  </r>
  <r>
    <x v="342"/>
    <s v="20231209"/>
    <x v="5"/>
    <x v="11"/>
    <s v="S49"/>
    <x v="0"/>
    <x v="3"/>
    <x v="1"/>
    <x v="0"/>
    <x v="11"/>
    <x v="0"/>
    <x v="8"/>
    <x v="10"/>
    <n v="51"/>
    <n v="53"/>
    <n v="63"/>
    <n v="59"/>
    <n v="56"/>
    <n v="39"/>
    <n v="57"/>
    <n v="56"/>
    <n v="62"/>
    <n v="64"/>
    <n v="132"/>
    <n v="2224"/>
    <n v="1900"/>
    <n v="2491"/>
    <n v="2369"/>
    <n v="135"/>
    <n v="86"/>
    <n v="54"/>
    <n v="459"/>
    <n v="2369"/>
    <n v="29"/>
    <n v="33"/>
    <n v="0"/>
    <n v="0"/>
    <n v="24"/>
    <n v="21"/>
    <n v="2491"/>
    <n v="1081"/>
    <n v="2347907.9966000002"/>
    <n v="2115981.9953999999"/>
    <n v="632984.46360000002"/>
    <n v="1482997.5304"/>
    <n v="1263981.0049999999"/>
    <n v="976203"/>
    <n v="205518"/>
    <n v="82260.000499999995"/>
    <n v="24782"/>
    <n v="6128.9998999999998"/>
    <n v="51349.0003"/>
    <n v="919.5"/>
    <n v="687.40049999999997"/>
    <n v="232.09950000000001"/>
    <n v="2588"/>
    <n v="59427"/>
    <n v="2491"/>
    <n v="59427"/>
    <n v="59427"/>
    <n v="59427"/>
    <n v="59427"/>
    <n v="59427"/>
    <n v="59427"/>
    <n v="59427"/>
    <n v="59427"/>
    <n v="13"/>
    <n v="2766.6664000000001"/>
    <n v="2490.0001000000002"/>
  </r>
  <r>
    <x v="343"/>
    <s v="20231210"/>
    <x v="0"/>
    <x v="11"/>
    <s v="S49"/>
    <x v="0"/>
    <x v="3"/>
    <x v="1"/>
    <x v="0"/>
    <x v="11"/>
    <x v="0"/>
    <x v="3"/>
    <x v="23"/>
    <n v="76"/>
    <n v="68"/>
    <n v="85"/>
    <n v="79"/>
    <n v="77"/>
    <n v="45"/>
    <n v="74"/>
    <n v="73"/>
    <n v="82"/>
    <n v="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44"/>
    <s v="20231211"/>
    <x v="1"/>
    <x v="11"/>
    <s v="S50"/>
    <x v="0"/>
    <x v="3"/>
    <x v="1"/>
    <x v="0"/>
    <x v="0"/>
    <x v="4"/>
    <x v="2"/>
    <x v="24"/>
    <n v="58"/>
    <n v="56"/>
    <n v="64"/>
    <n v="63"/>
    <n v="60"/>
    <n v="35"/>
    <n v="59"/>
    <n v="59"/>
    <n v="68"/>
    <n v="69"/>
    <n v="218"/>
    <n v="4475"/>
    <n v="3970"/>
    <n v="5065"/>
    <n v="4849"/>
    <n v="367"/>
    <n v="158"/>
    <n v="98"/>
    <n v="872"/>
    <n v="4849"/>
    <n v="72"/>
    <n v="94"/>
    <n v="0"/>
    <n v="0"/>
    <n v="48"/>
    <n v="35.5"/>
    <n v="5060"/>
    <n v="2385"/>
    <n v="4486168.8748000003"/>
    <n v="3934857.8631000002"/>
    <n v="718727.18610000005"/>
    <n v="3216130.6723000002"/>
    <n v="2711417.0082"/>
    <n v="2050380"/>
    <n v="476105"/>
    <n v="184931.9999"/>
    <n v="51902"/>
    <n v="12431.9998"/>
    <n v="120598.0001"/>
    <n v="1669.5"/>
    <n v="1386.6835000000001"/>
    <n v="282.81650000000002"/>
    <n v="5165"/>
    <n v="72630"/>
    <n v="5061"/>
    <n v="72630"/>
    <n v="72630"/>
    <n v="72630"/>
    <n v="72630"/>
    <n v="72630"/>
    <n v="72630"/>
    <n v="72630"/>
    <n v="72630"/>
    <n v="24"/>
    <n v="5268.8883999999998"/>
    <n v="4741.9997999999996"/>
  </r>
  <r>
    <x v="345"/>
    <s v="20231212"/>
    <x v="2"/>
    <x v="11"/>
    <s v="S50"/>
    <x v="0"/>
    <x v="3"/>
    <x v="1"/>
    <x v="0"/>
    <x v="9"/>
    <x v="1"/>
    <x v="0"/>
    <x v="18"/>
    <n v="26"/>
    <n v="29"/>
    <n v="34"/>
    <n v="35"/>
    <n v="34"/>
    <n v="20"/>
    <n v="33"/>
    <n v="31"/>
    <n v="34"/>
    <n v="39"/>
    <n v="200"/>
    <n v="3748"/>
    <n v="3333"/>
    <n v="4306"/>
    <n v="4120"/>
    <n v="355"/>
    <n v="166"/>
    <n v="72"/>
    <n v="770"/>
    <n v="4120"/>
    <n v="63"/>
    <n v="76"/>
    <n v="0"/>
    <n v="0"/>
    <n v="43"/>
    <n v="32"/>
    <n v="4303"/>
    <n v="2037"/>
    <n v="4214562.5980000002"/>
    <n v="3757954.5975000001"/>
    <n v="1086595.5226"/>
    <n v="2671359.0717000002"/>
    <n v="2282383.9977000002"/>
    <n v="1732317"/>
    <n v="403997"/>
    <n v="146069.99960000001"/>
    <n v="45214"/>
    <n v="11414.0003"/>
    <n v="89442.000199999995"/>
    <n v="1519"/>
    <n v="1241.1176"/>
    <n v="278.41570000000002"/>
    <n v="4369"/>
    <n v="37059"/>
    <n v="4305"/>
    <n v="37059"/>
    <n v="37059"/>
    <n v="37059"/>
    <n v="37059"/>
    <n v="37059"/>
    <n v="37059"/>
    <n v="37059"/>
    <n v="37059"/>
    <n v="18"/>
    <n v="5120.0003999999999"/>
    <n v="4608"/>
  </r>
  <r>
    <x v="346"/>
    <s v="20231213"/>
    <x v="6"/>
    <x v="11"/>
    <s v="S50"/>
    <x v="0"/>
    <x v="3"/>
    <x v="1"/>
    <x v="0"/>
    <x v="0"/>
    <x v="0"/>
    <x v="8"/>
    <x v="24"/>
    <n v="16"/>
    <n v="15"/>
    <n v="21"/>
    <n v="19"/>
    <n v="17"/>
    <n v="13"/>
    <n v="20"/>
    <n v="17"/>
    <n v="21"/>
    <n v="22"/>
    <n v="195"/>
    <n v="4113"/>
    <n v="3699"/>
    <n v="4680"/>
    <n v="4474"/>
    <n v="371"/>
    <n v="160"/>
    <n v="86"/>
    <n v="785"/>
    <n v="4474"/>
    <n v="65"/>
    <n v="82"/>
    <n v="0"/>
    <n v="0"/>
    <n v="46"/>
    <n v="26"/>
    <n v="4679"/>
    <n v="2226"/>
    <n v="4050217.9015000002"/>
    <n v="3574676.9086000002"/>
    <n v="686174.53659999999"/>
    <n v="2888502.3761999998"/>
    <n v="2485047.0019"/>
    <n v="1865654"/>
    <n v="454820"/>
    <n v="164572.99979999999"/>
    <n v="48511"/>
    <n v="11279.000099999999"/>
    <n v="104783.0003"/>
    <n v="1456"/>
    <n v="1200.9165"/>
    <n v="255.08349999999999"/>
    <n v="4729"/>
    <n v="41883"/>
    <n v="4679"/>
    <n v="41883"/>
    <n v="41883"/>
    <n v="41883"/>
    <n v="41883"/>
    <n v="41883"/>
    <n v="41883"/>
    <n v="41883"/>
    <n v="41883"/>
    <n v="16"/>
    <n v="5056.6664000000001"/>
    <n v="4550.9996000000001"/>
  </r>
  <r>
    <x v="347"/>
    <s v="20231214"/>
    <x v="3"/>
    <x v="11"/>
    <s v="S50"/>
    <x v="0"/>
    <x v="3"/>
    <x v="1"/>
    <x v="0"/>
    <x v="3"/>
    <x v="4"/>
    <x v="1"/>
    <x v="23"/>
    <n v="84"/>
    <n v="87"/>
    <n v="92"/>
    <n v="92"/>
    <n v="82"/>
    <n v="55"/>
    <n v="91"/>
    <n v="80"/>
    <n v="98"/>
    <n v="104"/>
    <n v="182"/>
    <n v="3649"/>
    <n v="3301"/>
    <n v="4128"/>
    <n v="3946"/>
    <n v="297"/>
    <n v="136"/>
    <n v="82"/>
    <n v="645"/>
    <n v="3946"/>
    <n v="43"/>
    <n v="54"/>
    <n v="0"/>
    <n v="0"/>
    <n v="29"/>
    <n v="21"/>
    <n v="4128"/>
    <n v="1995"/>
    <n v="3863859.4349000002"/>
    <n v="3450786.4254999999"/>
    <n v="885818.77159999998"/>
    <n v="2564967.6510999999"/>
    <n v="2182995.0068000001"/>
    <n v="1651861"/>
    <n v="396479"/>
    <n v="134655.0001"/>
    <n v="44052"/>
    <n v="10577"/>
    <n v="80026.0003"/>
    <n v="1347.5"/>
    <n v="1125.6165000000001"/>
    <n v="221.8835"/>
    <n v="4177"/>
    <n v="18296"/>
    <n v="4128"/>
    <n v="18296"/>
    <n v="18296"/>
    <n v="18296"/>
    <n v="18296"/>
    <n v="18296"/>
    <n v="18296"/>
    <n v="18296"/>
    <n v="18296"/>
    <n v="13"/>
    <n v="4582.2217000000001"/>
    <n v="4123.9996000000001"/>
  </r>
  <r>
    <x v="348"/>
    <s v="20231215"/>
    <x v="4"/>
    <x v="11"/>
    <s v="S50"/>
    <x v="0"/>
    <x v="3"/>
    <x v="1"/>
    <x v="0"/>
    <x v="9"/>
    <x v="1"/>
    <x v="8"/>
    <x v="23"/>
    <n v="58"/>
    <n v="53"/>
    <n v="65"/>
    <n v="62"/>
    <n v="62"/>
    <n v="42"/>
    <n v="64"/>
    <n v="60"/>
    <n v="68"/>
    <n v="69"/>
    <n v="176"/>
    <n v="3901"/>
    <n v="3463"/>
    <n v="4379"/>
    <n v="4172"/>
    <n v="297"/>
    <n v="141"/>
    <n v="79"/>
    <n v="735"/>
    <n v="4172"/>
    <n v="75"/>
    <n v="87"/>
    <n v="0"/>
    <n v="0"/>
    <n v="46"/>
    <n v="28"/>
    <n v="4374"/>
    <n v="2121"/>
    <n v="3678662.2146000001"/>
    <n v="3226693.2119"/>
    <n v="491773.89970000001"/>
    <n v="2734919.3095"/>
    <n v="2293447.9911000002"/>
    <n v="1708760"/>
    <n v="424430"/>
    <n v="160258"/>
    <n v="44047"/>
    <n v="10509.999900000001"/>
    <n v="105701.00019999999"/>
    <n v="1341"/>
    <n v="1076.1667"/>
    <n v="264.83330000000001"/>
    <n v="4486"/>
    <n v="87768"/>
    <n v="4374"/>
    <n v="87768"/>
    <n v="87768"/>
    <n v="87768"/>
    <n v="87768"/>
    <n v="87768"/>
    <n v="87768"/>
    <n v="87768"/>
    <n v="87768"/>
    <n v="11"/>
    <n v="4463.3334999999997"/>
    <n v="4017"/>
  </r>
  <r>
    <x v="349"/>
    <s v="20231216"/>
    <x v="5"/>
    <x v="11"/>
    <s v="S50"/>
    <x v="0"/>
    <x v="3"/>
    <x v="1"/>
    <x v="0"/>
    <x v="9"/>
    <x v="0"/>
    <x v="3"/>
    <x v="24"/>
    <n v="43"/>
    <n v="41"/>
    <n v="46"/>
    <n v="46"/>
    <n v="39"/>
    <n v="29"/>
    <n v="46"/>
    <n v="39"/>
    <n v="51"/>
    <n v="52"/>
    <n v="108"/>
    <n v="2127"/>
    <n v="1879"/>
    <n v="2366"/>
    <n v="2239"/>
    <n v="130"/>
    <n v="87"/>
    <n v="41"/>
    <n v="378"/>
    <n v="2239"/>
    <n v="20"/>
    <n v="23"/>
    <n v="0"/>
    <n v="0"/>
    <n v="17"/>
    <n v="13"/>
    <n v="2365"/>
    <n v="1113"/>
    <n v="1771548.8274000001"/>
    <n v="1576767.8308000001"/>
    <n v="139706.68909999999"/>
    <n v="1437061.1472"/>
    <n v="1235050.9996"/>
    <n v="921821"/>
    <n v="217557"/>
    <n v="95672.9997"/>
    <n v="23048"/>
    <n v="5310.0002000000004"/>
    <n v="67314.9997"/>
    <n v="685.5"/>
    <n v="515.16690000000006"/>
    <n v="170.3331"/>
    <n v="2623"/>
    <n v="214054"/>
    <n v="2365"/>
    <n v="214054"/>
    <n v="214054"/>
    <n v="214054"/>
    <n v="214054"/>
    <n v="214054"/>
    <n v="214054"/>
    <n v="214054"/>
    <n v="214054"/>
    <n v="15"/>
    <n v="2582.2221"/>
    <n v="2324.0007000000001"/>
  </r>
  <r>
    <x v="350"/>
    <s v="20231217"/>
    <x v="0"/>
    <x v="11"/>
    <s v="S50"/>
    <x v="0"/>
    <x v="3"/>
    <x v="1"/>
    <x v="0"/>
    <x v="11"/>
    <x v="0"/>
    <x v="1"/>
    <x v="1"/>
    <n v="78"/>
    <n v="80"/>
    <n v="92"/>
    <n v="85"/>
    <n v="78"/>
    <n v="55"/>
    <n v="83"/>
    <n v="76"/>
    <n v="92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1"/>
    <s v="20231218"/>
    <x v="1"/>
    <x v="11"/>
    <s v="S51"/>
    <x v="0"/>
    <x v="3"/>
    <x v="1"/>
    <x v="0"/>
    <x v="11"/>
    <x v="3"/>
    <x v="3"/>
    <x v="18"/>
    <n v="47"/>
    <n v="47"/>
    <n v="57"/>
    <n v="56"/>
    <n v="48"/>
    <n v="37"/>
    <n v="59"/>
    <n v="48"/>
    <n v="62"/>
    <n v="66"/>
    <n v="172"/>
    <n v="4226"/>
    <n v="3839"/>
    <n v="4760"/>
    <n v="4528"/>
    <n v="361"/>
    <n v="167"/>
    <n v="111"/>
    <n v="748"/>
    <n v="4528"/>
    <n v="66"/>
    <n v="78"/>
    <n v="0"/>
    <n v="0"/>
    <n v="28"/>
    <n v="22"/>
    <n v="4759"/>
    <n v="2347"/>
    <n v="4054308.5460999999"/>
    <n v="3584028.5421000002"/>
    <n v="630151.56869999995"/>
    <n v="2953876.9769000001"/>
    <n v="2493393.9923999999"/>
    <n v="1832558"/>
    <n v="469631"/>
    <n v="191205.00020000001"/>
    <n v="48161"/>
    <n v="11432.0002"/>
    <n v="131611.9994"/>
    <n v="1650"/>
    <n v="1295.5002999999999"/>
    <n v="354.49970000000002"/>
    <n v="4837"/>
    <n v="57773"/>
    <n v="4760"/>
    <n v="57773"/>
    <n v="57773"/>
    <n v="57773"/>
    <n v="57773"/>
    <n v="57773"/>
    <n v="57773"/>
    <n v="57773"/>
    <n v="57773"/>
    <n v="31"/>
    <n v="4854.4441999999999"/>
    <n v="4368.9997999999996"/>
  </r>
  <r>
    <x v="352"/>
    <s v="20231219"/>
    <x v="2"/>
    <x v="11"/>
    <s v="S51"/>
    <x v="0"/>
    <x v="3"/>
    <x v="1"/>
    <x v="0"/>
    <x v="10"/>
    <x v="1"/>
    <x v="8"/>
    <x v="17"/>
    <n v="26"/>
    <n v="26"/>
    <n v="30"/>
    <n v="30"/>
    <n v="29"/>
    <n v="21"/>
    <n v="29"/>
    <n v="29"/>
    <n v="32"/>
    <n v="32"/>
    <n v="186"/>
    <n v="3354"/>
    <n v="3117"/>
    <n v="3817"/>
    <n v="3683"/>
    <n v="277"/>
    <n v="128"/>
    <n v="77"/>
    <n v="0"/>
    <n v="0"/>
    <n v="52"/>
    <n v="68"/>
    <n v="0"/>
    <n v="0"/>
    <n v="30"/>
    <n v="21"/>
    <n v="3817"/>
    <n v="1869"/>
    <n v="3649958.5773"/>
    <n v="3276576.5726000001"/>
    <n v="908121.69940000004"/>
    <n v="2368454.8728999998"/>
    <n v="1989886.9983000001"/>
    <n v="1495564"/>
    <n v="352115"/>
    <n v="142207.99969999999"/>
    <n v="38982"/>
    <n v="10497"/>
    <n v="92728.999800000005"/>
    <n v="1503.5"/>
    <n v="1178.0667000000001"/>
    <n v="325.43329999999997"/>
    <n v="3867"/>
    <n v="33256"/>
    <n v="3817"/>
    <n v="33256"/>
    <n v="33256"/>
    <n v="33256"/>
    <n v="33256"/>
    <n v="33256"/>
    <n v="33256"/>
    <n v="33256"/>
    <n v="33256"/>
    <n v="18"/>
    <n v="4692.2221"/>
    <n v="4222.9996000000001"/>
  </r>
  <r>
    <x v="353"/>
    <s v="20231220"/>
    <x v="6"/>
    <x v="11"/>
    <s v="S51"/>
    <x v="0"/>
    <x v="3"/>
    <x v="1"/>
    <x v="0"/>
    <x v="1"/>
    <x v="4"/>
    <x v="8"/>
    <x v="24"/>
    <n v="62"/>
    <n v="58"/>
    <n v="66"/>
    <n v="61"/>
    <n v="63"/>
    <n v="45"/>
    <n v="71"/>
    <n v="57"/>
    <n v="67"/>
    <n v="74"/>
    <n v="148"/>
    <n v="3560"/>
    <n v="3401"/>
    <n v="3992"/>
    <n v="3825"/>
    <n v="281"/>
    <n v="129"/>
    <n v="81"/>
    <n v="0"/>
    <n v="0"/>
    <n v="77"/>
    <n v="88"/>
    <n v="0"/>
    <n v="0"/>
    <n v="35"/>
    <n v="25"/>
    <n v="3989"/>
    <n v="1869"/>
    <n v="3867084.4879000001"/>
    <n v="3428066.4855"/>
    <n v="1005595.4256"/>
    <n v="2422471.0576999998"/>
    <n v="2062881.0023000001"/>
    <n v="1560188"/>
    <n v="355981"/>
    <n v="146712.00080000001"/>
    <n v="41014"/>
    <n v="10667.9998"/>
    <n v="95030.000400000004"/>
    <n v="1512.5"/>
    <n v="1220.1667"/>
    <n v="292.33330000000001"/>
    <n v="4028"/>
    <n v="20673"/>
    <n v="3992"/>
    <n v="20673"/>
    <n v="20673"/>
    <n v="20673"/>
    <n v="20673"/>
    <n v="20673"/>
    <n v="20673"/>
    <n v="20673"/>
    <n v="20673"/>
    <n v="18"/>
    <n v="4905.5556999999999"/>
    <n v="4415.0001000000002"/>
  </r>
  <r>
    <x v="354"/>
    <s v="20231221"/>
    <x v="3"/>
    <x v="11"/>
    <s v="S51"/>
    <x v="0"/>
    <x v="3"/>
    <x v="1"/>
    <x v="0"/>
    <x v="9"/>
    <x v="4"/>
    <x v="3"/>
    <x v="13"/>
    <n v="55"/>
    <n v="48"/>
    <n v="55"/>
    <n v="56"/>
    <n v="49"/>
    <n v="32"/>
    <n v="53"/>
    <n v="46"/>
    <n v="56"/>
    <n v="62"/>
    <n v="153"/>
    <n v="2782"/>
    <n v="2726"/>
    <n v="3186"/>
    <n v="3037"/>
    <n v="251"/>
    <n v="112"/>
    <n v="67"/>
    <n v="0"/>
    <n v="0"/>
    <n v="66"/>
    <n v="81"/>
    <n v="0"/>
    <n v="0"/>
    <n v="12"/>
    <n v="9"/>
    <n v="3186"/>
    <n v="1368"/>
    <n v="3253086.0937000001"/>
    <n v="2911148.8289000001"/>
    <n v="1088054.9580000001"/>
    <n v="1823093.8714000001"/>
    <n v="1547013.4198"/>
    <n v="1194203"/>
    <n v="245580"/>
    <n v="107230.4157"/>
    <n v="33547"/>
    <n v="8737.6330999999991"/>
    <n v="64945.783100000001"/>
    <n v="1309"/>
    <n v="958.88340000000005"/>
    <n v="350.13330000000002"/>
    <n v="3223"/>
    <n v="19873"/>
    <n v="3186"/>
    <n v="19873"/>
    <n v="19873"/>
    <n v="19873"/>
    <n v="19873"/>
    <n v="19873"/>
    <n v="19873"/>
    <n v="19873"/>
    <n v="19873"/>
    <n v="24"/>
    <n v="3882.2222000000002"/>
    <n v="3493.9998000000001"/>
  </r>
  <r>
    <x v="355"/>
    <s v="20231222"/>
    <x v="4"/>
    <x v="11"/>
    <s v="S51"/>
    <x v="0"/>
    <x v="3"/>
    <x v="1"/>
    <x v="0"/>
    <x v="10"/>
    <x v="4"/>
    <x v="3"/>
    <x v="13"/>
    <n v="45"/>
    <n v="41"/>
    <n v="45"/>
    <n v="46"/>
    <n v="44"/>
    <n v="32"/>
    <n v="48"/>
    <n v="42"/>
    <n v="48"/>
    <n v="51"/>
    <n v="143"/>
    <n v="2726"/>
    <n v="2726"/>
    <n v="3037"/>
    <n v="2866"/>
    <n v="168"/>
    <n v="120"/>
    <n v="65"/>
    <n v="0"/>
    <n v="0"/>
    <n v="56"/>
    <n v="66"/>
    <n v="0"/>
    <n v="0"/>
    <n v="26"/>
    <n v="21"/>
    <n v="3037"/>
    <n v="1331"/>
    <n v="3287842.3525999999"/>
    <n v="3000370.3498"/>
    <n v="1222721.8421"/>
    <n v="1777648.504"/>
    <n v="1459035.0035000001"/>
    <n v="1117556"/>
    <n v="249013"/>
    <n v="92465.999899999995"/>
    <n v="30623"/>
    <n v="8023"/>
    <n v="53820.000200000002"/>
    <n v="1347"/>
    <n v="0"/>
    <n v="1347"/>
    <n v="3060"/>
    <n v="9189"/>
    <n v="3037"/>
    <n v="9189"/>
    <n v="9189"/>
    <n v="9189"/>
    <n v="9189"/>
    <n v="9189"/>
    <n v="9189"/>
    <n v="9189"/>
    <n v="9189"/>
    <n v="19"/>
    <n v="4143.3333000000002"/>
    <n v="3729"/>
  </r>
  <r>
    <x v="356"/>
    <s v="20231223"/>
    <x v="5"/>
    <x v="11"/>
    <s v="S51"/>
    <x v="0"/>
    <x v="3"/>
    <x v="1"/>
    <x v="0"/>
    <x v="11"/>
    <x v="0"/>
    <x v="8"/>
    <x v="17"/>
    <n v="59"/>
    <n v="56"/>
    <n v="62"/>
    <n v="60"/>
    <n v="55"/>
    <n v="42"/>
    <n v="57"/>
    <n v="55"/>
    <n v="65"/>
    <n v="66"/>
    <n v="0"/>
    <n v="0"/>
    <n v="0"/>
    <n v="1986"/>
    <n v="0"/>
    <n v="0"/>
    <n v="0"/>
    <n v="0"/>
    <n v="0"/>
    <n v="0"/>
    <n v="24"/>
    <n v="29"/>
    <n v="0"/>
    <n v="0"/>
    <n v="21"/>
    <n v="15.75"/>
    <n v="0"/>
    <n v="882"/>
    <n v="1388050.5669"/>
    <n v="1259387.5660999999"/>
    <n v="86076.827399999995"/>
    <n v="1173310.7368000001"/>
    <n v="1026652.8945000001"/>
    <n v="796645"/>
    <n v="176055"/>
    <n v="53952.895100000002"/>
    <n v="18678"/>
    <n v="5146.8770999999997"/>
    <n v="30128.0177"/>
    <n v="607.5"/>
    <n v="0"/>
    <n v="607.5"/>
    <n v="2128"/>
    <n v="145966"/>
    <n v="1986"/>
    <n v="145966"/>
    <n v="145966"/>
    <n v="145966"/>
    <n v="145966"/>
    <n v="145966"/>
    <n v="145966"/>
    <n v="145966"/>
    <n v="145966"/>
    <n v="0"/>
    <n v="2284.4445000000001"/>
    <n v="2055.9998000000001"/>
  </r>
  <r>
    <x v="357"/>
    <s v="20231224"/>
    <x v="0"/>
    <x v="11"/>
    <s v="S51"/>
    <x v="0"/>
    <x v="3"/>
    <x v="1"/>
    <x v="0"/>
    <x v="0"/>
    <x v="6"/>
    <x v="3"/>
    <x v="14"/>
    <n v="37"/>
    <n v="34"/>
    <n v="40"/>
    <n v="38"/>
    <n v="33"/>
    <n v="24"/>
    <n v="41"/>
    <n v="32"/>
    <n v="41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58"/>
    <s v="20231225"/>
    <x v="1"/>
    <x v="11"/>
    <s v="S52"/>
    <x v="0"/>
    <x v="3"/>
    <x v="1"/>
    <x v="0"/>
    <x v="11"/>
    <x v="4"/>
    <x v="8"/>
    <x v="19"/>
    <n v="38"/>
    <n v="38"/>
    <n v="45"/>
    <n v="44"/>
    <n v="41"/>
    <n v="33"/>
    <n v="46"/>
    <n v="39"/>
    <n v="46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2"/>
    <n v="0"/>
    <n v="72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6" applyNumberFormats="0" applyBorderFormats="0" applyFontFormats="0" applyPatternFormats="0" applyAlignmentFormats="0" applyWidthHeightFormats="1" dataCaption="Valeurs" updatedVersion="5" minRefreshableVersion="3" itemPrintTitles="1" createdVersion="5" indent="0" compact="0" compactData="0" multipleFieldFilters="0">
  <location ref="B9:Q35" firstHeaderRow="0" firstDataRow="1" firstDataCol="1" rowPageCount="1" colPageCount="1"/>
  <pivotFields count="81">
    <pivotField axis="axisRow" compact="0" outline="0" showAll="0" sortType="descending" defaultSubtotal="0">
      <items count="359"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91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7" item="0" hier="-1"/>
  </pageFields>
  <dataFields count="15">
    <dataField name="Nombre de Vide2" fld="8" subtotal="count" baseField="0" baseItem="0"/>
    <dataField name="QP" fld="69" baseField="0" baseItem="0"/>
    <dataField name="QS" fld="70" baseField="0" baseItem="0"/>
    <dataField name="QE" fld="71" baseField="0" baseItem="0"/>
    <dataField name=" DMTG" fld="75" baseField="0" baseItem="0"/>
    <dataField name="Nombre de Vide" fld="8" subtotal="count" baseField="0" baseItem="0"/>
    <dataField name="Delta SAT" fld="74" baseField="0" baseItem="0"/>
    <dataField name="1 Etoile" fld="72" baseField="0" baseItem="0"/>
    <dataField name=" Decouverte" fld="73" baseField="0" baseItem="0"/>
    <dataField name="Nombre de Vide3" fld="8" subtotal="count" baseField="0" baseItem="0"/>
    <dataField name="Réitération 1J" fld="76" baseField="0" baseItem="0"/>
    <dataField name="Réitération 7J" fld="77" baseField="0" baseItem="0"/>
    <dataField name="Somme de Transfert" fld="78" baseField="0" baseItem="0"/>
    <dataField name="Somme de RT" fld="79" baseField="0" baseItem="0"/>
    <dataField name="Somme de Happ" fld="80" baseField="0" baseItem="0"/>
  </dataFields>
  <formats count="46">
    <format dxfId="296">
      <pivotArea dataOnly="0" outline="0" fieldPosition="0">
        <references count="1">
          <reference field="4294967294" count="2">
            <x v="1"/>
            <x v="2"/>
          </reference>
        </references>
      </pivotArea>
    </format>
    <format dxfId="295">
      <pivotArea dataOnly="0" outline="0" fieldPosition="0">
        <references count="1">
          <reference field="4294967294" count="2">
            <x v="1"/>
            <x v="2"/>
          </reference>
        </references>
      </pivotArea>
    </format>
    <format dxfId="294">
      <pivotArea dataOnly="0" outline="0" fieldPosition="0">
        <references count="1">
          <reference field="4294967294" count="2">
            <x v="1"/>
            <x v="2"/>
          </reference>
        </references>
      </pivotArea>
    </format>
    <format dxfId="293">
      <pivotArea dataOnly="0" outline="0" fieldPosition="0">
        <references count="1">
          <reference field="4294967294" count="2">
            <x v="1"/>
            <x v="2"/>
          </reference>
        </references>
      </pivotArea>
    </format>
    <format dxfId="292">
      <pivotArea dataOnly="0" outline="0" fieldPosition="0">
        <references count="1">
          <reference field="4294967294" count="2">
            <x v="1"/>
            <x v="2"/>
          </reference>
        </references>
      </pivotArea>
    </format>
    <format dxfId="291">
      <pivotArea dataOnly="0" outline="0" fieldPosition="0">
        <references count="1">
          <reference field="4294967294" count="1">
            <x v="3"/>
          </reference>
        </references>
      </pivotArea>
    </format>
    <format dxfId="290">
      <pivotArea dataOnly="0" outline="0" fieldPosition="0">
        <references count="1">
          <reference field="4294967294" count="1">
            <x v="3"/>
          </reference>
        </references>
      </pivotArea>
    </format>
    <format dxfId="289">
      <pivotArea dataOnly="0" outline="0" fieldPosition="0">
        <references count="1">
          <reference field="4294967294" count="1">
            <x v="3"/>
          </reference>
        </references>
      </pivotArea>
    </format>
    <format dxfId="288">
      <pivotArea dataOnly="0" outline="0" fieldPosition="0">
        <references count="1">
          <reference field="4294967294" count="1">
            <x v="3"/>
          </reference>
        </references>
      </pivotArea>
    </format>
    <format dxfId="287">
      <pivotArea dataOnly="0" outline="0" fieldPosition="0">
        <references count="1">
          <reference field="4294967294" count="1">
            <x v="3"/>
          </reference>
        </references>
      </pivotArea>
    </format>
    <format dxfId="286">
      <pivotArea dataOnly="0" outline="0" fieldPosition="0">
        <references count="1">
          <reference field="4294967294" count="1">
            <x v="7"/>
          </reference>
        </references>
      </pivotArea>
    </format>
    <format dxfId="285">
      <pivotArea dataOnly="0" outline="0" fieldPosition="0">
        <references count="1">
          <reference field="4294967294" count="1">
            <x v="7"/>
          </reference>
        </references>
      </pivotArea>
    </format>
    <format dxfId="284">
      <pivotArea dataOnly="0" outline="0" fieldPosition="0">
        <references count="1">
          <reference field="4294967294" count="1">
            <x v="7"/>
          </reference>
        </references>
      </pivotArea>
    </format>
    <format dxfId="283">
      <pivotArea dataOnly="0" outline="0" fieldPosition="0">
        <references count="1">
          <reference field="4294967294" count="1">
            <x v="7"/>
          </reference>
        </references>
      </pivotArea>
    </format>
    <format dxfId="282">
      <pivotArea dataOnly="0" outline="0" fieldPosition="0">
        <references count="1">
          <reference field="4294967294" count="1">
            <x v="7"/>
          </reference>
        </references>
      </pivotArea>
    </format>
    <format dxfId="281">
      <pivotArea dataOnly="0" outline="0" fieldPosition="0">
        <references count="1">
          <reference field="4294967294" count="2">
            <x v="6"/>
            <x v="8"/>
          </reference>
        </references>
      </pivotArea>
    </format>
    <format dxfId="280">
      <pivotArea dataOnly="0" outline="0" fieldPosition="0">
        <references count="1">
          <reference field="4294967294" count="2">
            <x v="6"/>
            <x v="8"/>
          </reference>
        </references>
      </pivotArea>
    </format>
    <format dxfId="279">
      <pivotArea dataOnly="0" outline="0" fieldPosition="0">
        <references count="1">
          <reference field="4294967294" count="2">
            <x v="6"/>
            <x v="8"/>
          </reference>
        </references>
      </pivotArea>
    </format>
    <format dxfId="278">
      <pivotArea dataOnly="0" outline="0" fieldPosition="0">
        <references count="1">
          <reference field="4294967294" count="2">
            <x v="6"/>
            <x v="8"/>
          </reference>
        </references>
      </pivotArea>
    </format>
    <format dxfId="277">
      <pivotArea dataOnly="0" outline="0" fieldPosition="0">
        <references count="1">
          <reference field="4294967294" count="2">
            <x v="6"/>
            <x v="8"/>
          </reference>
        </references>
      </pivotArea>
    </format>
    <format dxfId="276">
      <pivotArea dataOnly="0" labelOnly="1" outline="0" fieldPosition="0">
        <references count="1">
          <reference field="0" count="0"/>
        </references>
      </pivotArea>
    </format>
    <format dxfId="275">
      <pivotArea dataOnly="0" labelOnly="1" outline="0" fieldPosition="0">
        <references count="1">
          <reference field="0" count="0"/>
        </references>
      </pivotArea>
    </format>
    <format dxfId="274">
      <pivotArea dataOnly="0" labelOnly="1" outline="0" fieldPosition="0">
        <references count="1">
          <reference field="0" count="0"/>
        </references>
      </pivotArea>
    </format>
    <format dxfId="273">
      <pivotArea dataOnly="0" labelOnly="1" outline="0" fieldPosition="0">
        <references count="1">
          <reference field="0" count="0"/>
        </references>
      </pivotArea>
    </format>
    <format dxfId="272">
      <pivotArea dataOnly="0" labelOnly="1" outline="0" fieldPosition="0">
        <references count="1">
          <reference field="0" count="0"/>
        </references>
      </pivotArea>
    </format>
    <format dxfId="271">
      <pivotArea field="0" type="button" dataOnly="0" labelOnly="1" outline="0" axis="axisRow" fieldPosition="0"/>
    </format>
    <format dxfId="2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9">
      <pivotArea dataOnly="0" outline="0" fieldPosition="0">
        <references count="2">
          <reference field="4294967294" count="1">
            <x v="4"/>
          </reference>
          <reference field="7" count="1" selected="0">
            <x v="0"/>
          </reference>
        </references>
      </pivotArea>
    </format>
    <format dxfId="268">
      <pivotArea dataOnly="0" outline="0" fieldPosition="0">
        <references count="2">
          <reference field="4294967294" count="1">
            <x v="4"/>
          </reference>
          <reference field="7" count="1" selected="0">
            <x v="0"/>
          </reference>
        </references>
      </pivotArea>
    </format>
    <format dxfId="267">
      <pivotArea dataOnly="0" outline="0" fieldPosition="0">
        <references count="2">
          <reference field="4294967294" count="1">
            <x v="4"/>
          </reference>
          <reference field="7" count="1" selected="0">
            <x v="0"/>
          </reference>
        </references>
      </pivotArea>
    </format>
    <format dxfId="266">
      <pivotArea dataOnly="0" outline="0" fieldPosition="0">
        <references count="2">
          <reference field="4294967294" count="1">
            <x v="4"/>
          </reference>
          <reference field="7" count="1" selected="0">
            <x v="0"/>
          </reference>
        </references>
      </pivotArea>
    </format>
    <format dxfId="265">
      <pivotArea dataOnly="0" outline="0" fieldPosition="0">
        <references count="2">
          <reference field="4294967294" count="1">
            <x v="4"/>
          </reference>
          <reference field="7" count="1" selected="0">
            <x v="0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262">
      <pivotArea dataOnly="0" outline="0" fieldPosition="0">
        <references count="2">
          <reference field="4294967294" count="4">
            <x v="10"/>
            <x v="11"/>
            <x v="12"/>
            <x v="13"/>
          </reference>
          <reference field="7" count="1" selected="0">
            <x v="0"/>
          </reference>
        </references>
      </pivotArea>
    </format>
    <format dxfId="261">
      <pivotArea dataOnly="0" outline="0" fieldPosition="0">
        <references count="2">
          <reference field="4294967294" count="4">
            <x v="10"/>
            <x v="11"/>
            <x v="12"/>
            <x v="13"/>
          </reference>
          <reference field="7" count="1" selected="0">
            <x v="0"/>
          </reference>
        </references>
      </pivotArea>
    </format>
    <format dxfId="260">
      <pivotArea dataOnly="0" outline="0" fieldPosition="0">
        <references count="2">
          <reference field="4294967294" count="4">
            <x v="10"/>
            <x v="11"/>
            <x v="12"/>
            <x v="13"/>
          </reference>
          <reference field="7" count="1" selected="0">
            <x v="0"/>
          </reference>
        </references>
      </pivotArea>
    </format>
    <format dxfId="259">
      <pivotArea dataOnly="0" outline="0" fieldPosition="0">
        <references count="2">
          <reference field="4294967294" count="4">
            <x v="10"/>
            <x v="11"/>
            <x v="12"/>
            <x v="13"/>
          </reference>
          <reference field="7" count="1" selected="0">
            <x v="0"/>
          </reference>
        </references>
      </pivotArea>
    </format>
    <format dxfId="258">
      <pivotArea dataOnly="0" outline="0" fieldPosition="0">
        <references count="2">
          <reference field="4294967294" count="4">
            <x v="10"/>
            <x v="11"/>
            <x v="12"/>
            <x v="13"/>
          </reference>
          <reference field="7" count="1" selected="0">
            <x v="0"/>
          </reference>
        </references>
      </pivotArea>
    </format>
    <format dxfId="257">
      <pivotArea dataOnly="0" outline="0" fieldPosition="0">
        <references count="2">
          <reference field="4294967294" count="4">
            <x v="10"/>
            <x v="11"/>
            <x v="12"/>
            <x v="13"/>
          </reference>
          <reference field="7" count="1" selected="0">
            <x v="0"/>
          </reference>
        </references>
      </pivotArea>
    </format>
    <format dxfId="256">
      <pivotArea dataOnly="0" outline="0" fieldPosition="0">
        <references count="2">
          <reference field="4294967294" count="4">
            <x v="10"/>
            <x v="11"/>
            <x v="12"/>
            <x v="13"/>
          </reference>
          <reference field="7" count="1" selected="0">
            <x v="0"/>
          </reference>
        </references>
      </pivotArea>
    </format>
    <format dxfId="255">
      <pivotArea dataOnly="0" outline="0" fieldPosition="0">
        <references count="2">
          <reference field="4294967294" count="1">
            <x v="14"/>
          </reference>
          <reference field="7" count="1" selected="0">
            <x v="0"/>
          </reference>
        </references>
      </pivotArea>
    </format>
    <format dxfId="254">
      <pivotArea dataOnly="0" outline="0" fieldPosition="0">
        <references count="2">
          <reference field="4294967294" count="1">
            <x v="14"/>
          </reference>
          <reference field="7" count="1" selected="0">
            <x v="0"/>
          </reference>
        </references>
      </pivotArea>
    </format>
    <format dxfId="253">
      <pivotArea dataOnly="0" outline="0" fieldPosition="0">
        <references count="2">
          <reference field="4294967294" count="1">
            <x v="14"/>
          </reference>
          <reference field="7" count="1" selected="0">
            <x v="0"/>
          </reference>
        </references>
      </pivotArea>
    </format>
    <format dxfId="252">
      <pivotArea dataOnly="0" outline="0" fieldPosition="0">
        <references count="2">
          <reference field="4294967294" count="1">
            <x v="14"/>
          </reference>
          <reference field="7" count="1" selected="0">
            <x v="0"/>
          </reference>
        </references>
      </pivotArea>
    </format>
    <format dxfId="251">
      <pivotArea dataOnly="0" outline="0" fieldPosition="0">
        <references count="2">
          <reference field="4294967294" count="1">
            <x v="14"/>
          </reference>
          <reference field="7" count="1" selected="0">
            <x v="0"/>
          </reference>
        </references>
      </pivotArea>
    </format>
  </formats>
  <conditionalFormats count="2">
    <conditionalFormat priority="34">
      <pivotAreas count="1">
        <pivotArea type="data" outline="0" collapsedLevelsAreSubtotals="1" fieldPosition="0">
          <references count="1">
            <reference field="4294967294" count="1" selected="0">
              <x v="8"/>
            </reference>
          </references>
        </pivotArea>
      </pivotAreas>
    </conditionalFormat>
    <conditionalFormat priority="35">
      <pivotAreas count="1">
        <pivotArea type="data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TableStyleInfo name="PivotStyleLight25 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>
        <x14:conditionalFormats count="8">
          <x14:conditionalFormat priority="1" id="{F8719EC0-7DB1-495F-AD8C-0138046E5E40}">
            <x14:pivotAreas count="1">
              <pivotArea outline="0" fieldPosition="0">
                <references count="2">
                  <reference field="4294967294" count="1">
                    <x v="14"/>
                  </reference>
                  <reference field="7" count="1" selected="0">
                    <x v="0"/>
                  </reference>
                </references>
              </pivotArea>
            </x14:pivotAreas>
          </x14:conditionalFormat>
          <x14:conditionalFormat priority="21" id="{41B57E84-15EE-4581-A78B-47193719D8CE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13"/>
                  </reference>
                </references>
              </pivotArea>
            </x14:pivotAreas>
          </x14:conditionalFormat>
          <x14:conditionalFormat priority="22" id="{C89F341F-4F2B-45D0-90BB-CC96724A74F9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12"/>
                  </reference>
                </references>
              </pivotArea>
            </x14:pivotAreas>
          </x14:conditionalFormat>
          <x14:conditionalFormat priority="23" id="{CAE0E221-2045-46DC-8C17-3CA8E5A8D0BF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11"/>
                  </reference>
                </references>
              </pivotArea>
            </x14:pivotAreas>
          </x14:conditionalFormat>
          <x14:conditionalFormat priority="24" id="{3150E908-3EE1-44C2-9CA4-C702A1BE5B3C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10"/>
                  </reference>
                </references>
              </pivotArea>
            </x14:pivotAreas>
          </x14:conditionalFormat>
          <x14:conditionalFormat priority="33" id="{51584502-22AE-401B-B62A-DF23CA2FF653}">
            <x14:pivotAreas count="1">
              <pivotArea outline="0" fieldPosition="0">
                <references count="2">
                  <reference field="4294967294" count="1">
                    <x v="4"/>
                  </reference>
                  <reference field="7" count="1" selected="0">
                    <x v="0"/>
                  </reference>
                </references>
              </pivotArea>
            </x14:pivotAreas>
          </x14:conditionalFormat>
          <x14:conditionalFormat priority="36" id="{697E6E5A-7703-4F88-8E0D-3721F566E5C0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6"/>
                  </reference>
                </references>
              </pivotArea>
            </x14:pivotAreas>
          </x14:conditionalFormat>
          <x14:conditionalFormat priority="37" id="{41BBE7E0-E243-4007-B857-64C7DBBCF27B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2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3" cacheId="6" applyNumberFormats="0" applyBorderFormats="0" applyFontFormats="0" applyPatternFormats="0" applyAlignmentFormats="0" applyWidthHeightFormats="1" dataCaption="Valeurs" updatedVersion="5" minRefreshableVersion="3" rowGrandTotals="0" colGrandTotals="0" itemPrintTitles="1" createdVersion="5" indent="0" showHeaders="0" compact="0" compactData="0" multipleFieldFilters="0">
  <location ref="B49:Q61" firstHeaderRow="0" firstDataRow="1" firstDataCol="1" rowPageCount="1" colPageCount="1"/>
  <pivotFields count="81">
    <pivotField compact="0" outline="0" showAll="0" sortType="descending" defaultSubtotal="0">
      <items count="359"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91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2"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pageFields count="1">
    <pageField fld="7" item="0" hier="-1"/>
  </pageFields>
  <dataFields count="15">
    <dataField name="Nombre de Vide2" fld="8" subtotal="count" baseField="0" baseItem="0"/>
    <dataField name="QP" fld="69" baseField="0" baseItem="0"/>
    <dataField name="QS" fld="70" baseField="0" baseItem="0"/>
    <dataField name="QE" fld="71" baseField="0" baseItem="0"/>
    <dataField name=" DMTG" fld="75" baseField="0" baseItem="0"/>
    <dataField name="Nombre de Vide" fld="8" subtotal="count" baseField="0" baseItem="0"/>
    <dataField name="Delta SAT" fld="74" baseField="0" baseItem="0"/>
    <dataField name="1 Etoile" fld="72" baseField="0" baseItem="0"/>
    <dataField name=" Decouverte" fld="73" baseField="0" baseItem="0"/>
    <dataField name="Nombre de Vide3" fld="8" subtotal="count" baseField="0" baseItem="0"/>
    <dataField name="Réit 1J" fld="76" baseField="0" baseItem="0"/>
    <dataField name="Réit 7J" fld="77" baseField="0" baseItem="0"/>
    <dataField name="Transfert " fld="78" baseField="0" baseItem="0"/>
    <dataField name="R+T" fld="79" baseField="0" baseItem="0"/>
    <dataField name="Happy" fld="80" baseField="0" baseItem="0"/>
  </dataFields>
  <formats count="43">
    <format dxfId="339">
      <pivotArea dataOnly="0" outline="0" fieldPosition="0">
        <references count="1">
          <reference field="4294967294" count="2">
            <x v="1"/>
            <x v="2"/>
          </reference>
        </references>
      </pivotArea>
    </format>
    <format dxfId="338">
      <pivotArea dataOnly="0" outline="0" fieldPosition="0">
        <references count="1">
          <reference field="4294967294" count="2">
            <x v="1"/>
            <x v="2"/>
          </reference>
        </references>
      </pivotArea>
    </format>
    <format dxfId="337">
      <pivotArea dataOnly="0" outline="0" fieldPosition="0">
        <references count="1">
          <reference field="4294967294" count="2">
            <x v="1"/>
            <x v="2"/>
          </reference>
        </references>
      </pivotArea>
    </format>
    <format dxfId="336">
      <pivotArea dataOnly="0" outline="0" fieldPosition="0">
        <references count="1">
          <reference field="4294967294" count="2">
            <x v="1"/>
            <x v="2"/>
          </reference>
        </references>
      </pivotArea>
    </format>
    <format dxfId="335">
      <pivotArea dataOnly="0" outline="0" fieldPosition="0">
        <references count="1">
          <reference field="4294967294" count="2">
            <x v="1"/>
            <x v="2"/>
          </reference>
        </references>
      </pivotArea>
    </format>
    <format dxfId="334">
      <pivotArea dataOnly="0" outline="0" fieldPosition="0">
        <references count="1">
          <reference field="4294967294" count="1">
            <x v="3"/>
          </reference>
        </references>
      </pivotArea>
    </format>
    <format dxfId="333">
      <pivotArea dataOnly="0" outline="0" fieldPosition="0">
        <references count="1">
          <reference field="4294967294" count="1">
            <x v="3"/>
          </reference>
        </references>
      </pivotArea>
    </format>
    <format dxfId="332">
      <pivotArea dataOnly="0" outline="0" fieldPosition="0">
        <references count="1">
          <reference field="4294967294" count="1">
            <x v="3"/>
          </reference>
        </references>
      </pivotArea>
    </format>
    <format dxfId="331">
      <pivotArea dataOnly="0" outline="0" fieldPosition="0">
        <references count="1">
          <reference field="4294967294" count="1">
            <x v="3"/>
          </reference>
        </references>
      </pivotArea>
    </format>
    <format dxfId="330">
      <pivotArea dataOnly="0" outline="0" fieldPosition="0">
        <references count="1">
          <reference field="4294967294" count="1">
            <x v="3"/>
          </reference>
        </references>
      </pivotArea>
    </format>
    <format dxfId="329">
      <pivotArea dataOnly="0" outline="0" fieldPosition="0">
        <references count="1">
          <reference field="4294967294" count="1">
            <x v="7"/>
          </reference>
        </references>
      </pivotArea>
    </format>
    <format dxfId="328">
      <pivotArea dataOnly="0" outline="0" fieldPosition="0">
        <references count="1">
          <reference field="4294967294" count="1">
            <x v="7"/>
          </reference>
        </references>
      </pivotArea>
    </format>
    <format dxfId="327">
      <pivotArea dataOnly="0" outline="0" fieldPosition="0">
        <references count="1">
          <reference field="4294967294" count="1">
            <x v="7"/>
          </reference>
        </references>
      </pivotArea>
    </format>
    <format dxfId="326">
      <pivotArea dataOnly="0" outline="0" fieldPosition="0">
        <references count="1">
          <reference field="4294967294" count="1">
            <x v="7"/>
          </reference>
        </references>
      </pivotArea>
    </format>
    <format dxfId="325">
      <pivotArea dataOnly="0" outline="0" fieldPosition="0">
        <references count="1">
          <reference field="4294967294" count="1">
            <x v="7"/>
          </reference>
        </references>
      </pivotArea>
    </format>
    <format dxfId="324">
      <pivotArea dataOnly="0" outline="0" fieldPosition="0">
        <references count="1">
          <reference field="4294967294" count="2">
            <x v="6"/>
            <x v="8"/>
          </reference>
        </references>
      </pivotArea>
    </format>
    <format dxfId="323">
      <pivotArea dataOnly="0" outline="0" fieldPosition="0">
        <references count="1">
          <reference field="4294967294" count="2">
            <x v="6"/>
            <x v="8"/>
          </reference>
        </references>
      </pivotArea>
    </format>
    <format dxfId="322">
      <pivotArea dataOnly="0" outline="0" fieldPosition="0">
        <references count="1">
          <reference field="4294967294" count="2">
            <x v="6"/>
            <x v="8"/>
          </reference>
        </references>
      </pivotArea>
    </format>
    <format dxfId="321">
      <pivotArea dataOnly="0" outline="0" fieldPosition="0">
        <references count="1">
          <reference field="4294967294" count="2">
            <x v="6"/>
            <x v="8"/>
          </reference>
        </references>
      </pivotArea>
    </format>
    <format dxfId="320">
      <pivotArea dataOnly="0" outline="0" fieldPosition="0">
        <references count="1">
          <reference field="4294967294" count="2">
            <x v="6"/>
            <x v="8"/>
          </reference>
        </references>
      </pivotArea>
    </format>
    <format dxfId="319">
      <pivotArea field="0" type="button" dataOnly="0" labelOnly="1" outline="0"/>
    </format>
    <format dxfId="3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17">
      <pivotArea dataOnly="0" outline="0" fieldPosition="0">
        <references count="2">
          <reference field="4294967294" count="1">
            <x v="4"/>
          </reference>
          <reference field="7" count="1" selected="0">
            <x v="0"/>
          </reference>
        </references>
      </pivotArea>
    </format>
    <format dxfId="316">
      <pivotArea dataOnly="0" outline="0" fieldPosition="0">
        <references count="2">
          <reference field="4294967294" count="1">
            <x v="4"/>
          </reference>
          <reference field="7" count="1" selected="0">
            <x v="0"/>
          </reference>
        </references>
      </pivotArea>
    </format>
    <format dxfId="315">
      <pivotArea dataOnly="0" outline="0" fieldPosition="0">
        <references count="2">
          <reference field="4294967294" count="1">
            <x v="4"/>
          </reference>
          <reference field="7" count="1" selected="0">
            <x v="0"/>
          </reference>
        </references>
      </pivotArea>
    </format>
    <format dxfId="314">
      <pivotArea dataOnly="0" outline="0" fieldPosition="0">
        <references count="2">
          <reference field="4294967294" count="1">
            <x v="4"/>
          </reference>
          <reference field="7" count="1" selected="0">
            <x v="0"/>
          </reference>
        </references>
      </pivotArea>
    </format>
    <format dxfId="313">
      <pivotArea dataOnly="0" outline="0" fieldPosition="0">
        <references count="2">
          <reference field="4294967294" count="1">
            <x v="4"/>
          </reference>
          <reference field="7" count="1" selected="0">
            <x v="0"/>
          </reference>
        </references>
      </pivotArea>
    </format>
    <format dxfId="312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11">
      <pivotArea dataOnly="0" labelOnly="1" outline="0" fieldPosition="0">
        <references count="1">
          <reference field="4294967294" count="1">
            <x v="9"/>
          </reference>
        </references>
      </pivotArea>
    </format>
    <format dxfId="310">
      <pivotArea dataOnly="0" outline="0" fieldPosition="0">
        <references count="2">
          <reference field="4294967294" count="4">
            <x v="10"/>
            <x v="11"/>
            <x v="12"/>
            <x v="13"/>
          </reference>
          <reference field="7" count="1" selected="0">
            <x v="0"/>
          </reference>
        </references>
      </pivotArea>
    </format>
    <format dxfId="309">
      <pivotArea dataOnly="0" outline="0" fieldPosition="0">
        <references count="2">
          <reference field="4294967294" count="4">
            <x v="10"/>
            <x v="11"/>
            <x v="12"/>
            <x v="13"/>
          </reference>
          <reference field="7" count="1" selected="0">
            <x v="0"/>
          </reference>
        </references>
      </pivotArea>
    </format>
    <format dxfId="308">
      <pivotArea dataOnly="0" outline="0" fieldPosition="0">
        <references count="2">
          <reference field="4294967294" count="4">
            <x v="10"/>
            <x v="11"/>
            <x v="12"/>
            <x v="13"/>
          </reference>
          <reference field="7" count="1" selected="0">
            <x v="0"/>
          </reference>
        </references>
      </pivotArea>
    </format>
    <format dxfId="307">
      <pivotArea dataOnly="0" outline="0" fieldPosition="0">
        <references count="2">
          <reference field="4294967294" count="4">
            <x v="10"/>
            <x v="11"/>
            <x v="12"/>
            <x v="13"/>
          </reference>
          <reference field="7" count="1" selected="0">
            <x v="0"/>
          </reference>
        </references>
      </pivotArea>
    </format>
    <format dxfId="306">
      <pivotArea dataOnly="0" outline="0" fieldPosition="0">
        <references count="2">
          <reference field="4294967294" count="4">
            <x v="10"/>
            <x v="11"/>
            <x v="12"/>
            <x v="13"/>
          </reference>
          <reference field="7" count="1" selected="0">
            <x v="0"/>
          </reference>
        </references>
      </pivotArea>
    </format>
    <format dxfId="305">
      <pivotArea dataOnly="0" outline="0" fieldPosition="0">
        <references count="2">
          <reference field="4294967294" count="4">
            <x v="10"/>
            <x v="11"/>
            <x v="12"/>
            <x v="13"/>
          </reference>
          <reference field="7" count="1" selected="0">
            <x v="0"/>
          </reference>
        </references>
      </pivotArea>
    </format>
    <format dxfId="304">
      <pivotArea dataOnly="0" outline="0" fieldPosition="0">
        <references count="2">
          <reference field="4294967294" count="4">
            <x v="10"/>
            <x v="11"/>
            <x v="12"/>
            <x v="13"/>
          </reference>
          <reference field="7" count="1" selected="0">
            <x v="0"/>
          </reference>
        </references>
      </pivotArea>
    </format>
    <format dxfId="303">
      <pivotArea dataOnly="0" outline="0" fieldPosition="0">
        <references count="2">
          <reference field="4294967294" count="1">
            <x v="14"/>
          </reference>
          <reference field="7" count="1" selected="0">
            <x v="0"/>
          </reference>
        </references>
      </pivotArea>
    </format>
    <format dxfId="302">
      <pivotArea dataOnly="0" outline="0" fieldPosition="0">
        <references count="2">
          <reference field="4294967294" count="1">
            <x v="14"/>
          </reference>
          <reference field="7" count="1" selected="0">
            <x v="0"/>
          </reference>
        </references>
      </pivotArea>
    </format>
    <format dxfId="301">
      <pivotArea dataOnly="0" outline="0" fieldPosition="0">
        <references count="2">
          <reference field="4294967294" count="1">
            <x v="14"/>
          </reference>
          <reference field="7" count="1" selected="0">
            <x v="0"/>
          </reference>
        </references>
      </pivotArea>
    </format>
    <format dxfId="300">
      <pivotArea dataOnly="0" outline="0" fieldPosition="0">
        <references count="2">
          <reference field="4294967294" count="1">
            <x v="14"/>
          </reference>
          <reference field="7" count="1" selected="0">
            <x v="0"/>
          </reference>
        </references>
      </pivotArea>
    </format>
    <format dxfId="299">
      <pivotArea dataOnly="0" outline="0" fieldPosition="0">
        <references count="2">
          <reference field="4294967294" count="1">
            <x v="14"/>
          </reference>
          <reference field="7" count="1" selected="0">
            <x v="0"/>
          </reference>
        </references>
      </pivotArea>
    </format>
    <format dxfId="298">
      <pivotArea dataOnly="0" labelOnly="1" outline="0" fieldPosition="0">
        <references count="1">
          <reference field="3" count="0"/>
        </references>
      </pivotArea>
    </format>
    <format dxfId="297">
      <pivotArea dataOnly="0" labelOnly="1" outline="0" fieldPosition="0">
        <references count="1">
          <reference field="3" count="0"/>
        </references>
      </pivotArea>
    </format>
  </formats>
  <conditionalFormats count="2"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8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TableStyleInfo name="PivotStyleLight24 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>
        <x14:conditionalFormats count="7">
          <x14:conditionalFormat priority="2" id="{9471D511-2534-4BB8-A29F-39C3A1F177FC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13"/>
                  </reference>
                </references>
              </pivotArea>
            </x14:pivotAreas>
          </x14:conditionalFormat>
          <x14:conditionalFormat priority="3" id="{0AD1F34F-1359-4320-99D7-73EF5158DB02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12"/>
                  </reference>
                </references>
              </pivotArea>
            </x14:pivotAreas>
          </x14:conditionalFormat>
          <x14:conditionalFormat priority="4" id="{FC36D47C-169C-4B19-9144-2FEB66BCF668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11"/>
                  </reference>
                </references>
              </pivotArea>
            </x14:pivotAreas>
          </x14:conditionalFormat>
          <x14:conditionalFormat priority="5" id="{A1E33FE5-B75D-4F87-8A0E-83EA3CD11936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10"/>
                  </reference>
                </references>
              </pivotArea>
            </x14:pivotAreas>
          </x14:conditionalFormat>
          <x14:conditionalFormat priority="6" id="{037A9B5C-35D1-4A34-A461-5776FF0501A6}">
            <x14:pivotAreas count="1">
              <pivotArea outline="0" fieldPosition="0">
                <references count="2">
                  <reference field="4294967294" count="1">
                    <x v="4"/>
                  </reference>
                  <reference field="7" count="1" selected="0">
                    <x v="0"/>
                  </reference>
                </references>
              </pivotArea>
            </x14:pivotAreas>
          </x14:conditionalFormat>
          <x14:conditionalFormat priority="9" id="{4E5090C2-B655-4B8A-9ED2-7A8CAF245BB9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6"/>
                  </reference>
                </references>
              </pivotArea>
            </x14:pivotAreas>
          </x14:conditionalFormat>
          <x14:conditionalFormat priority="10" id="{45257DF0-E593-4E48-B202-57484D429FD7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2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eau croisé dynamique1" cacheId="6" applyNumberFormats="0" applyBorderFormats="0" applyFontFormats="0" applyPatternFormats="0" applyAlignmentFormats="0" applyWidthHeightFormats="1" dataCaption="Valeurs" updatedVersion="5" minRefreshableVersion="3" itemPrintTitles="1" createdVersion="5" indent="0" compact="0" compactData="0" multipleFieldFilters="0">
  <location ref="B9:N41" firstHeaderRow="0" firstDataRow="1" firstDataCol="1" rowPageCount="1" colPageCount="1"/>
  <pivotFields count="81">
    <pivotField axis="axisRow" compact="0" outline="0" showAll="0" sortType="descending" defaultSubtotal="0">
      <items count="359"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91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ascending" defaultSubtotal="0">
      <items count="12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2"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7" item="1" hier="-1"/>
  </pageFields>
  <dataFields count="12">
    <dataField name="Nombre de Vide2" fld="8" subtotal="count" baseField="0" baseItem="0"/>
    <dataField name="QE" fld="71" baseField="0" baseItem="0"/>
    <dataField name=" DMTG" fld="75" baseField="0" baseItem="0"/>
    <dataField name="Nombre de Vide" fld="8" subtotal="count" baseField="0" baseItem="0"/>
    <dataField name="Delta SAT" fld="74" baseField="0" baseItem="0"/>
    <dataField name="1 Etoile" fld="72" baseField="0" baseItem="0"/>
    <dataField name=" Decouverte" fld="73" baseField="0" baseItem="0"/>
    <dataField name="Nombre de Vide3" fld="8" subtotal="count" baseField="0" baseItem="0"/>
    <dataField name="Réitération 1J" fld="76" baseField="0" baseItem="0"/>
    <dataField name="Réitération 7J" fld="77" baseField="0" baseItem="0"/>
    <dataField name="Somme de Transfert" fld="78" baseField="0" baseItem="0"/>
    <dataField name="Somme de RT" fld="79" baseField="0" baseItem="0"/>
  </dataFields>
  <formats count="41">
    <format dxfId="210">
      <pivotArea dataOnly="0" outline="0" fieldPosition="0">
        <references count="1">
          <reference field="4294967294" count="1">
            <x v="1"/>
          </reference>
        </references>
      </pivotArea>
    </format>
    <format dxfId="209">
      <pivotArea dataOnly="0" outline="0" fieldPosition="0">
        <references count="1">
          <reference field="4294967294" count="1">
            <x v="1"/>
          </reference>
        </references>
      </pivotArea>
    </format>
    <format dxfId="208">
      <pivotArea dataOnly="0" outline="0" fieldPosition="0">
        <references count="1">
          <reference field="4294967294" count="1">
            <x v="1"/>
          </reference>
        </references>
      </pivotArea>
    </format>
    <format dxfId="207">
      <pivotArea dataOnly="0" outline="0" fieldPosition="0">
        <references count="1">
          <reference field="4294967294" count="1">
            <x v="1"/>
          </reference>
        </references>
      </pivotArea>
    </format>
    <format dxfId="206">
      <pivotArea dataOnly="0" outline="0" fieldPosition="0">
        <references count="1">
          <reference field="4294967294" count="1">
            <x v="1"/>
          </reference>
        </references>
      </pivotArea>
    </format>
    <format dxfId="205">
      <pivotArea dataOnly="0" outline="0" fieldPosition="0">
        <references count="1">
          <reference field="4294967294" count="1">
            <x v="5"/>
          </reference>
        </references>
      </pivotArea>
    </format>
    <format dxfId="204">
      <pivotArea dataOnly="0" outline="0" fieldPosition="0">
        <references count="1">
          <reference field="4294967294" count="1">
            <x v="5"/>
          </reference>
        </references>
      </pivotArea>
    </format>
    <format dxfId="203">
      <pivotArea dataOnly="0" outline="0" fieldPosition="0">
        <references count="1">
          <reference field="4294967294" count="1">
            <x v="5"/>
          </reference>
        </references>
      </pivotArea>
    </format>
    <format dxfId="202">
      <pivotArea dataOnly="0" outline="0" fieldPosition="0">
        <references count="1">
          <reference field="4294967294" count="1">
            <x v="5"/>
          </reference>
        </references>
      </pivotArea>
    </format>
    <format dxfId="201">
      <pivotArea dataOnly="0" outline="0" fieldPosition="0">
        <references count="1">
          <reference field="4294967294" count="1">
            <x v="5"/>
          </reference>
        </references>
      </pivotArea>
    </format>
    <format dxfId="200">
      <pivotArea dataOnly="0" outline="0" fieldPosition="0">
        <references count="1">
          <reference field="4294967294" count="2">
            <x v="4"/>
            <x v="6"/>
          </reference>
        </references>
      </pivotArea>
    </format>
    <format dxfId="199">
      <pivotArea dataOnly="0" outline="0" fieldPosition="0">
        <references count="1">
          <reference field="4294967294" count="2">
            <x v="4"/>
            <x v="6"/>
          </reference>
        </references>
      </pivotArea>
    </format>
    <format dxfId="198">
      <pivotArea dataOnly="0" outline="0" fieldPosition="0">
        <references count="1">
          <reference field="4294967294" count="2">
            <x v="4"/>
            <x v="6"/>
          </reference>
        </references>
      </pivotArea>
    </format>
    <format dxfId="197">
      <pivotArea dataOnly="0" outline="0" fieldPosition="0">
        <references count="1">
          <reference field="4294967294" count="2">
            <x v="4"/>
            <x v="6"/>
          </reference>
        </references>
      </pivotArea>
    </format>
    <format dxfId="196">
      <pivotArea dataOnly="0" outline="0" fieldPosition="0">
        <references count="1">
          <reference field="4294967294" count="2">
            <x v="4"/>
            <x v="6"/>
          </reference>
        </references>
      </pivotArea>
    </format>
    <format dxfId="195">
      <pivotArea dataOnly="0" labelOnly="1" outline="0" fieldPosition="0">
        <references count="1">
          <reference field="0" count="0"/>
        </references>
      </pivotArea>
    </format>
    <format dxfId="194">
      <pivotArea dataOnly="0" labelOnly="1" outline="0" fieldPosition="0">
        <references count="1">
          <reference field="0" count="0"/>
        </references>
      </pivotArea>
    </format>
    <format dxfId="193">
      <pivotArea dataOnly="0" labelOnly="1" outline="0" fieldPosition="0">
        <references count="1">
          <reference field="0" count="0"/>
        </references>
      </pivotArea>
    </format>
    <format dxfId="192">
      <pivotArea dataOnly="0" labelOnly="1" outline="0" fieldPosition="0">
        <references count="1">
          <reference field="0" count="0"/>
        </references>
      </pivotArea>
    </format>
    <format dxfId="191">
      <pivotArea dataOnly="0" labelOnly="1" outline="0" fieldPosition="0">
        <references count="1">
          <reference field="0" count="0"/>
        </references>
      </pivotArea>
    </format>
    <format dxfId="190">
      <pivotArea field="0" type="button" dataOnly="0" labelOnly="1" outline="0" axis="axisRow" fieldPosition="0"/>
    </format>
    <format dxfId="1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8">
      <pivotArea dataOnly="0" outline="0" fieldPosition="0">
        <references count="2">
          <reference field="4294967294" count="1">
            <x v="2"/>
          </reference>
          <reference field="7" count="1" selected="0">
            <x v="0"/>
          </reference>
        </references>
      </pivotArea>
    </format>
    <format dxfId="187">
      <pivotArea dataOnly="0" outline="0" fieldPosition="0">
        <references count="2">
          <reference field="4294967294" count="1">
            <x v="2"/>
          </reference>
          <reference field="7" count="1" selected="0">
            <x v="0"/>
          </reference>
        </references>
      </pivotArea>
    </format>
    <format dxfId="186">
      <pivotArea dataOnly="0" outline="0" fieldPosition="0">
        <references count="2">
          <reference field="4294967294" count="1">
            <x v="2"/>
          </reference>
          <reference field="7" count="1" selected="0">
            <x v="0"/>
          </reference>
        </references>
      </pivotArea>
    </format>
    <format dxfId="185">
      <pivotArea dataOnly="0" outline="0" fieldPosition="0">
        <references count="2">
          <reference field="4294967294" count="1">
            <x v="2"/>
          </reference>
          <reference field="7" count="1" selected="0">
            <x v="0"/>
          </reference>
        </references>
      </pivotArea>
    </format>
    <format dxfId="184">
      <pivotArea dataOnly="0" outline="0" fieldPosition="0">
        <references count="2">
          <reference field="4294967294" count="1">
            <x v="2"/>
          </reference>
          <reference field="7" count="1" selected="0">
            <x v="0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82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81">
      <pivotArea dataOnly="0" outline="0" fieldPosition="0">
        <references count="2">
          <reference field="4294967294" count="4">
            <x v="8"/>
            <x v="9"/>
            <x v="10"/>
            <x v="11"/>
          </reference>
          <reference field="7" count="1" selected="0">
            <x v="0"/>
          </reference>
        </references>
      </pivotArea>
    </format>
    <format dxfId="180">
      <pivotArea dataOnly="0" outline="0" fieldPosition="0">
        <references count="2">
          <reference field="4294967294" count="4">
            <x v="8"/>
            <x v="9"/>
            <x v="10"/>
            <x v="11"/>
          </reference>
          <reference field="7" count="1" selected="0">
            <x v="0"/>
          </reference>
        </references>
      </pivotArea>
    </format>
    <format dxfId="179">
      <pivotArea dataOnly="0" outline="0" fieldPosition="0">
        <references count="2">
          <reference field="4294967294" count="4">
            <x v="8"/>
            <x v="9"/>
            <x v="10"/>
            <x v="11"/>
          </reference>
          <reference field="7" count="1" selected="0">
            <x v="0"/>
          </reference>
        </references>
      </pivotArea>
    </format>
    <format dxfId="178">
      <pivotArea dataOnly="0" outline="0" fieldPosition="0">
        <references count="2">
          <reference field="4294967294" count="4">
            <x v="8"/>
            <x v="9"/>
            <x v="10"/>
            <x v="11"/>
          </reference>
          <reference field="7" count="1" selected="0">
            <x v="0"/>
          </reference>
        </references>
      </pivotArea>
    </format>
    <format dxfId="177">
      <pivotArea dataOnly="0" outline="0" fieldPosition="0">
        <references count="2">
          <reference field="4294967294" count="4">
            <x v="8"/>
            <x v="9"/>
            <x v="10"/>
            <x v="11"/>
          </reference>
          <reference field="7" count="1" selected="0">
            <x v="0"/>
          </reference>
        </references>
      </pivotArea>
    </format>
    <format dxfId="176">
      <pivotArea dataOnly="0" outline="0" fieldPosition="0">
        <references count="2">
          <reference field="4294967294" count="4">
            <x v="8"/>
            <x v="9"/>
            <x v="10"/>
            <x v="11"/>
          </reference>
          <reference field="7" count="1" selected="0">
            <x v="0"/>
          </reference>
        </references>
      </pivotArea>
    </format>
    <format dxfId="175">
      <pivotArea dataOnly="0" outline="0" fieldPosition="0">
        <references count="2">
          <reference field="4294967294" count="4">
            <x v="8"/>
            <x v="9"/>
            <x v="10"/>
            <x v="11"/>
          </reference>
          <reference field="7" count="1" selected="0">
            <x v="0"/>
          </reference>
        </references>
      </pivotArea>
    </format>
    <format dxfId="174">
      <pivotArea dataOnly="0" outline="0" fieldPosition="0">
        <references count="2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7" count="1" selected="0">
            <x v="1"/>
          </reference>
        </references>
      </pivotArea>
    </format>
    <format dxfId="173">
      <pivotArea dataOnly="0" outline="0" fieldPosition="0">
        <references count="2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7" count="1" selected="0">
            <x v="1"/>
          </reference>
        </references>
      </pivotArea>
    </format>
    <format dxfId="172">
      <pivotArea dataOnly="0" outline="0" fieldPosition="0">
        <references count="2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7" count="1" selected="0">
            <x v="1"/>
          </reference>
        </references>
      </pivotArea>
    </format>
    <format dxfId="171">
      <pivotArea dataOnly="0" outline="0" fieldPosition="0">
        <references count="2">
          <reference field="4294967294" count="1">
            <x v="2"/>
          </reference>
          <reference field="7" count="1" selected="0">
            <x v="1"/>
          </reference>
        </references>
      </pivotArea>
    </format>
    <format dxfId="170">
      <pivotArea dataOnly="0" outline="0" fieldPosition="0">
        <references count="2">
          <reference field="4294967294" count="4">
            <x v="8"/>
            <x v="9"/>
            <x v="10"/>
            <x v="11"/>
          </reference>
          <reference field="7" count="1" selected="0">
            <x v="1"/>
          </reference>
        </references>
      </pivotArea>
    </format>
  </formats>
  <conditionalFormats count="2">
    <conditionalFormat priority="23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24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25 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>
        <x14:conditionalFormats count="6">
          <x14:conditionalFormat priority="10" id="{020C6132-5790-4A99-91D3-A7E01C810233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11"/>
                  </reference>
                </references>
              </pivotArea>
            </x14:pivotAreas>
          </x14:conditionalFormat>
          <x14:conditionalFormat priority="11" id="{C70A4464-B7BE-4930-9287-62B92EE8DB48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10"/>
                  </reference>
                </references>
              </pivotArea>
            </x14:pivotAreas>
          </x14:conditionalFormat>
          <x14:conditionalFormat priority="12" id="{23C8223E-533E-479F-A888-1981AF779DA7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9"/>
                  </reference>
                </references>
              </pivotArea>
            </x14:pivotAreas>
          </x14:conditionalFormat>
          <x14:conditionalFormat priority="13" id="{460EAEAE-1B00-4DA2-B013-4F1C51E024E5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8"/>
                  </reference>
                </references>
              </pivotArea>
            </x14:pivotAreas>
          </x14:conditionalFormat>
          <x14:conditionalFormat priority="22" id="{0FE36D73-4B22-4B75-93B2-497F06DB75D0}">
            <x14:pivotAreas count="1">
              <pivotArea outline="0" fieldPosition="0">
                <references count="2">
                  <reference field="4294967294" count="1">
                    <x v="2"/>
                  </reference>
                  <reference field="7" count="1" selected="0">
                    <x v="0"/>
                  </reference>
                </references>
              </pivotArea>
            </x14:pivotAreas>
          </x14:conditionalFormat>
          <x14:conditionalFormat priority="25" id="{B1179387-B52E-490E-98EC-473C5D4F8C16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4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eau croisé dynamique3" cacheId="6" applyNumberFormats="0" applyBorderFormats="0" applyFontFormats="0" applyPatternFormats="0" applyAlignmentFormats="0" applyWidthHeightFormats="1" dataCaption="Valeurs" updatedVersion="5" minRefreshableVersion="3" rowGrandTotals="0" colGrandTotals="0" itemPrintTitles="1" createdVersion="5" indent="0" showHeaders="0" compact="0" compactData="0" multipleFieldFilters="0">
  <location ref="B46:N50" firstHeaderRow="0" firstDataRow="1" firstDataCol="1" rowPageCount="1" colPageCount="1"/>
  <pivotFields count="81">
    <pivotField compact="0" outline="0" showAll="0" sortType="descending" defaultSubtotal="0">
      <items count="359"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91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2">
        <item h="1" x="11"/>
        <item h="1" x="10"/>
        <item h="1" x="9"/>
        <item h="1" x="8"/>
        <item h="1" x="7"/>
        <item h="1" x="6"/>
        <item h="1" x="5"/>
        <item h="1"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sortType="descending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4">
    <i>
      <x v="8"/>
    </i>
    <i>
      <x v="9"/>
    </i>
    <i>
      <x v="10"/>
    </i>
    <i>
      <x v="11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7" item="1" hier="-1"/>
  </pageFields>
  <dataFields count="12">
    <dataField name="Nombre de Vide2" fld="8" subtotal="count" baseField="0" baseItem="0"/>
    <dataField name="QE" fld="71" baseField="0" baseItem="0"/>
    <dataField name=" DMTG" fld="75" baseField="0" baseItem="0"/>
    <dataField name="Nombre de Vide" fld="8" subtotal="count" baseField="0" baseItem="0"/>
    <dataField name="Delta SAT" fld="74" baseField="0" baseItem="0"/>
    <dataField name="1 Etoile" fld="72" baseField="0" baseItem="0"/>
    <dataField name=" Decouverte" fld="73" baseField="0" baseItem="0"/>
    <dataField name="Nombre de Vide3" fld="8" subtotal="count" baseField="0" baseItem="0"/>
    <dataField name="Réit 1J" fld="76" baseField="0" baseItem="0"/>
    <dataField name="Réit 7J" fld="77" baseField="0" baseItem="0"/>
    <dataField name="Transfert " fld="78" baseField="0" baseItem="0"/>
    <dataField name="R+T" fld="79" baseField="0" baseItem="0"/>
  </dataFields>
  <formats count="40">
    <format dxfId="250">
      <pivotArea dataOnly="0" outline="0" fieldPosition="0">
        <references count="1">
          <reference field="4294967294" count="1">
            <x v="1"/>
          </reference>
        </references>
      </pivotArea>
    </format>
    <format dxfId="249">
      <pivotArea dataOnly="0" outline="0" fieldPosition="0">
        <references count="1">
          <reference field="4294967294" count="1">
            <x v="1"/>
          </reference>
        </references>
      </pivotArea>
    </format>
    <format dxfId="248">
      <pivotArea dataOnly="0" outline="0" fieldPosition="0">
        <references count="1">
          <reference field="4294967294" count="1">
            <x v="1"/>
          </reference>
        </references>
      </pivotArea>
    </format>
    <format dxfId="247">
      <pivotArea dataOnly="0" outline="0" fieldPosition="0">
        <references count="1">
          <reference field="4294967294" count="1">
            <x v="1"/>
          </reference>
        </references>
      </pivotArea>
    </format>
    <format dxfId="246">
      <pivotArea dataOnly="0" outline="0" fieldPosition="0">
        <references count="1">
          <reference field="4294967294" count="1">
            <x v="1"/>
          </reference>
        </references>
      </pivotArea>
    </format>
    <format dxfId="245">
      <pivotArea dataOnly="0" outline="0" fieldPosition="0">
        <references count="1">
          <reference field="4294967294" count="1">
            <x v="5"/>
          </reference>
        </references>
      </pivotArea>
    </format>
    <format dxfId="244">
      <pivotArea dataOnly="0" outline="0" fieldPosition="0">
        <references count="1">
          <reference field="4294967294" count="1">
            <x v="5"/>
          </reference>
        </references>
      </pivotArea>
    </format>
    <format dxfId="243">
      <pivotArea dataOnly="0" outline="0" fieldPosition="0">
        <references count="1">
          <reference field="4294967294" count="1">
            <x v="5"/>
          </reference>
        </references>
      </pivotArea>
    </format>
    <format dxfId="242">
      <pivotArea dataOnly="0" outline="0" fieldPosition="0">
        <references count="1">
          <reference field="4294967294" count="1">
            <x v="5"/>
          </reference>
        </references>
      </pivotArea>
    </format>
    <format dxfId="241">
      <pivotArea dataOnly="0" outline="0" fieldPosition="0">
        <references count="1">
          <reference field="4294967294" count="1">
            <x v="5"/>
          </reference>
        </references>
      </pivotArea>
    </format>
    <format dxfId="240">
      <pivotArea dataOnly="0" outline="0" fieldPosition="0">
        <references count="1">
          <reference field="4294967294" count="2">
            <x v="4"/>
            <x v="6"/>
          </reference>
        </references>
      </pivotArea>
    </format>
    <format dxfId="239">
      <pivotArea dataOnly="0" outline="0" fieldPosition="0">
        <references count="1">
          <reference field="4294967294" count="2">
            <x v="4"/>
            <x v="6"/>
          </reference>
        </references>
      </pivotArea>
    </format>
    <format dxfId="238">
      <pivotArea dataOnly="0" outline="0" fieldPosition="0">
        <references count="1">
          <reference field="4294967294" count="2">
            <x v="4"/>
            <x v="6"/>
          </reference>
        </references>
      </pivotArea>
    </format>
    <format dxfId="237">
      <pivotArea dataOnly="0" outline="0" fieldPosition="0">
        <references count="1">
          <reference field="4294967294" count="2">
            <x v="4"/>
            <x v="6"/>
          </reference>
        </references>
      </pivotArea>
    </format>
    <format dxfId="236">
      <pivotArea dataOnly="0" outline="0" fieldPosition="0">
        <references count="1">
          <reference field="4294967294" count="2">
            <x v="4"/>
            <x v="6"/>
          </reference>
        </references>
      </pivotArea>
    </format>
    <format dxfId="235">
      <pivotArea field="0" type="button" dataOnly="0" labelOnly="1" outline="0"/>
    </format>
    <format dxfId="23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3">
      <pivotArea dataOnly="0" outline="0" fieldPosition="0">
        <references count="2">
          <reference field="4294967294" count="1">
            <x v="2"/>
          </reference>
          <reference field="7" count="1" selected="0">
            <x v="0"/>
          </reference>
        </references>
      </pivotArea>
    </format>
    <format dxfId="232">
      <pivotArea dataOnly="0" outline="0" fieldPosition="0">
        <references count="2">
          <reference field="4294967294" count="1">
            <x v="2"/>
          </reference>
          <reference field="7" count="1" selected="0">
            <x v="0"/>
          </reference>
        </references>
      </pivotArea>
    </format>
    <format dxfId="231">
      <pivotArea dataOnly="0" outline="0" fieldPosition="0">
        <references count="2">
          <reference field="4294967294" count="1">
            <x v="2"/>
          </reference>
          <reference field="7" count="1" selected="0">
            <x v="0"/>
          </reference>
        </references>
      </pivotArea>
    </format>
    <format dxfId="230">
      <pivotArea dataOnly="0" outline="0" fieldPosition="0">
        <references count="2">
          <reference field="4294967294" count="1">
            <x v="2"/>
          </reference>
          <reference field="7" count="1" selected="0">
            <x v="0"/>
          </reference>
        </references>
      </pivotArea>
    </format>
    <format dxfId="229">
      <pivotArea dataOnly="0" outline="0" fieldPosition="0">
        <references count="2">
          <reference field="4294967294" count="1">
            <x v="2"/>
          </reference>
          <reference field="7" count="1" selected="0">
            <x v="0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26">
      <pivotArea dataOnly="0" outline="0" fieldPosition="0">
        <references count="2">
          <reference field="4294967294" count="4">
            <x v="8"/>
            <x v="9"/>
            <x v="10"/>
            <x v="11"/>
          </reference>
          <reference field="7" count="1" selected="0">
            <x v="0"/>
          </reference>
        </references>
      </pivotArea>
    </format>
    <format dxfId="225">
      <pivotArea dataOnly="0" outline="0" fieldPosition="0">
        <references count="2">
          <reference field="4294967294" count="4">
            <x v="8"/>
            <x v="9"/>
            <x v="10"/>
            <x v="11"/>
          </reference>
          <reference field="7" count="1" selected="0">
            <x v="0"/>
          </reference>
        </references>
      </pivotArea>
    </format>
    <format dxfId="224">
      <pivotArea dataOnly="0" outline="0" fieldPosition="0">
        <references count="2">
          <reference field="4294967294" count="4">
            <x v="8"/>
            <x v="9"/>
            <x v="10"/>
            <x v="11"/>
          </reference>
          <reference field="7" count="1" selected="0">
            <x v="0"/>
          </reference>
        </references>
      </pivotArea>
    </format>
    <format dxfId="223">
      <pivotArea dataOnly="0" outline="0" fieldPosition="0">
        <references count="2">
          <reference field="4294967294" count="4">
            <x v="8"/>
            <x v="9"/>
            <x v="10"/>
            <x v="11"/>
          </reference>
          <reference field="7" count="1" selected="0">
            <x v="0"/>
          </reference>
        </references>
      </pivotArea>
    </format>
    <format dxfId="222">
      <pivotArea dataOnly="0" outline="0" fieldPosition="0">
        <references count="2">
          <reference field="4294967294" count="4">
            <x v="8"/>
            <x v="9"/>
            <x v="10"/>
            <x v="11"/>
          </reference>
          <reference field="7" count="1" selected="0">
            <x v="0"/>
          </reference>
        </references>
      </pivotArea>
    </format>
    <format dxfId="221">
      <pivotArea dataOnly="0" outline="0" fieldPosition="0">
        <references count="2">
          <reference field="4294967294" count="4">
            <x v="8"/>
            <x v="9"/>
            <x v="10"/>
            <x v="11"/>
          </reference>
          <reference field="7" count="1" selected="0">
            <x v="0"/>
          </reference>
        </references>
      </pivotArea>
    </format>
    <format dxfId="220">
      <pivotArea dataOnly="0" outline="0" fieldPosition="0">
        <references count="2">
          <reference field="4294967294" count="4">
            <x v="8"/>
            <x v="9"/>
            <x v="10"/>
            <x v="11"/>
          </reference>
          <reference field="7" count="1" selected="0">
            <x v="0"/>
          </reference>
        </references>
      </pivotArea>
    </format>
    <format dxfId="219">
      <pivotArea dataOnly="0" labelOnly="1" outline="0" fieldPosition="0">
        <references count="1">
          <reference field="3" count="0"/>
        </references>
      </pivotArea>
    </format>
    <format dxfId="218">
      <pivotArea dataOnly="0" labelOnly="1" outline="0" fieldPosition="0">
        <references count="1">
          <reference field="3" count="0"/>
        </references>
      </pivotArea>
    </format>
    <format dxfId="217">
      <pivotArea dataOnly="0" outline="0" fieldPosition="0">
        <references count="2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7" count="1" selected="0">
            <x v="1"/>
          </reference>
        </references>
      </pivotArea>
    </format>
    <format dxfId="216">
      <pivotArea dataOnly="0" outline="0" fieldPosition="0">
        <references count="2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7" count="1" selected="0">
            <x v="1"/>
          </reference>
        </references>
      </pivotArea>
    </format>
    <format dxfId="215">
      <pivotArea dataOnly="0" outline="0" fieldPosition="0">
        <references count="2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7" count="1" selected="0">
            <x v="1"/>
          </reference>
        </references>
      </pivotArea>
    </format>
    <format dxfId="214">
      <pivotArea dataOnly="0" outline="0" fieldPosition="0">
        <references count="2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7" count="1" selected="0">
            <x v="1"/>
          </reference>
        </references>
      </pivotArea>
    </format>
    <format dxfId="213">
      <pivotArea dataOnly="0" outline="0" fieldPosition="0">
        <references count="2">
          <reference field="4294967294" count="4">
            <x v="8"/>
            <x v="9"/>
            <x v="10"/>
            <x v="11"/>
          </reference>
          <reference field="7" count="1" selected="0">
            <x v="1"/>
          </reference>
        </references>
      </pivotArea>
    </format>
    <format dxfId="212">
      <pivotArea dataOnly="0" outline="0" fieldPosition="0">
        <references count="2">
          <reference field="4294967294" count="1">
            <x v="2"/>
          </reference>
          <reference field="7" count="1" selected="0">
            <x v="1"/>
          </reference>
        </references>
      </pivotArea>
    </format>
    <format dxfId="211">
      <pivotArea dataOnly="0" outline="0" fieldPosition="0">
        <references count="2">
          <reference field="4294967294" count="1">
            <x v="1"/>
          </reference>
          <reference field="7" count="1" selected="0">
            <x v="1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Light27 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>
        <x14:conditionalFormats count="6">
          <x14:conditionalFormat priority="1" id="{06BE6C58-355E-4B14-875D-0FDC45664191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11"/>
                  </reference>
                </references>
              </pivotArea>
            </x14:pivotAreas>
          </x14:conditionalFormat>
          <x14:conditionalFormat priority="2" id="{BB1098A4-61B8-4B10-9AD0-E17DAA03EE49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10"/>
                  </reference>
                </references>
              </pivotArea>
            </x14:pivotAreas>
          </x14:conditionalFormat>
          <x14:conditionalFormat priority="3" id="{FFE50324-DF88-4B4D-BF6C-60CE75EF2FA5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9"/>
                  </reference>
                </references>
              </pivotArea>
            </x14:pivotAreas>
          </x14:conditionalFormat>
          <x14:conditionalFormat priority="4" id="{34C7ABD7-0158-45CF-A7D5-574F4B82F68B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8"/>
                  </reference>
                </references>
              </pivotArea>
            </x14:pivotAreas>
          </x14:conditionalFormat>
          <x14:conditionalFormat priority="5" id="{C356997C-74D4-4185-9D38-423EBE7B7360}">
            <x14:pivotAreas count="1">
              <pivotArea outline="0" fieldPosition="0">
                <references count="2">
                  <reference field="4294967294" count="1">
                    <x v="2"/>
                  </reference>
                  <reference field="7" count="1" selected="0">
                    <x v="0"/>
                  </reference>
                </references>
              </pivotArea>
            </x14:pivotAreas>
          </x14:conditionalFormat>
          <x14:conditionalFormat priority="8" id="{E045F84B-F821-4CB4-9CB8-9284B936CA12}">
            <x14:pivotAreas count="1">
              <pivotArea type="data" outline="0" collapsedLevelsAreSubtotals="1" fieldPosition="0">
                <references count="1">
                  <reference field="4294967294" count="1" selected="0">
                    <x v="4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ois" sourceName="Mois">
  <pivotTables>
    <pivotTable tabId="2" name="Tableau croisé dynamique1"/>
  </pivotTables>
  <data>
    <tabular pivotCacheId="1">
      <items count="12">
        <i x="0"/>
        <i x="1"/>
        <i x="2"/>
        <i x="3"/>
        <i x="4"/>
        <i x="5"/>
        <i x="6"/>
        <i x="7"/>
        <i x="8"/>
        <i x="9"/>
        <i x="10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ois1" sourceName="Mois">
  <pivotTables>
    <pivotTable tabId="2" name="Tableau croisé dynamique3"/>
  </pivotTables>
  <data>
    <tabular pivotCacheId="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ois2" sourceName="Mois">
  <pivotTables>
    <pivotTable tabId="5" name="Tableau croisé dynamique1"/>
  </pivotTables>
  <data>
    <tabular pivotCacheId="1">
      <items count="12">
        <i x="0"/>
        <i x="1"/>
        <i x="2"/>
        <i x="3"/>
        <i x="4" s="1"/>
        <i x="5"/>
        <i x="6" nd="1"/>
        <i x="7" nd="1"/>
        <i x="8" nd="1"/>
        <i x="9" nd="1"/>
        <i x="10" nd="1"/>
        <i x="1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ois11" sourceName="Mois">
  <pivotTables>
    <pivotTable tabId="5" name="Tableau croisé dynamique3"/>
  </pivotTables>
  <data>
    <tabular pivotCacheId="1">
      <items count="12">
        <i x="0" s="1"/>
        <i x="1" s="1"/>
        <i x="2" s="1"/>
        <i x="3" s="1"/>
        <i x="4"/>
        <i x="5"/>
        <i x="6" nd="1"/>
        <i x="7" nd="1"/>
        <i x="8" nd="1"/>
        <i x="9" nd="1"/>
        <i x="10" nd="1"/>
        <i x="1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is" cache="Segment_Mois" caption="Mois" startItem="4" rowHeight="241300"/>
  <slicer name="Mois 1" cache="Segment_Mois1" caption="Mois" startItem="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ois 2" cache="Segment_Mois2" caption="Mois" rowHeight="241300"/>
  <slicer name="Mois 3" cache="Segment_Mois11" caption="Mois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microsoft.com/office/2007/relationships/slicer" Target="../slicers/slicer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1"/>
  <sheetViews>
    <sheetView showGridLines="0" tabSelected="1" workbookViewId="0">
      <selection activeCell="Q61" sqref="B1:Q61"/>
    </sheetView>
  </sheetViews>
  <sheetFormatPr baseColWidth="10" defaultRowHeight="15" x14ac:dyDescent="0.25"/>
  <cols>
    <col min="1" max="1" width="4.28515625" customWidth="1"/>
    <col min="2" max="2" width="12.5703125" bestFit="1" customWidth="1"/>
    <col min="3" max="3" width="0.85546875" customWidth="1"/>
    <col min="4" max="4" width="7.7109375" customWidth="1"/>
    <col min="5" max="5" width="9.28515625" customWidth="1"/>
    <col min="6" max="7" width="7.7109375" customWidth="1"/>
    <col min="8" max="8" width="0.85546875" customWidth="1"/>
    <col min="9" max="10" width="9.7109375" customWidth="1"/>
    <col min="11" max="11" width="10.7109375" customWidth="1"/>
    <col min="12" max="12" width="0.85546875" customWidth="1"/>
    <col min="13" max="17" width="9.7109375" customWidth="1"/>
  </cols>
  <sheetData>
    <row r="1" spans="2:17" x14ac:dyDescent="0.25"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2:17" ht="24" customHeight="1" thickBot="1" x14ac:dyDescent="0.3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2:17" ht="15.75" thickTop="1" x14ac:dyDescent="0.25">
      <c r="B3" s="20" t="s">
        <v>1</v>
      </c>
      <c r="C3" s="21"/>
      <c r="D3" s="22" t="s">
        <v>2</v>
      </c>
      <c r="E3" s="22" t="s">
        <v>6</v>
      </c>
      <c r="F3" s="22" t="s">
        <v>7</v>
      </c>
      <c r="G3" s="22" t="s">
        <v>15</v>
      </c>
      <c r="H3" s="21"/>
      <c r="I3" s="22" t="s">
        <v>8</v>
      </c>
      <c r="J3" s="22" t="s">
        <v>9</v>
      </c>
      <c r="K3" s="22" t="s">
        <v>10</v>
      </c>
      <c r="L3" s="21"/>
      <c r="M3" s="22" t="s">
        <v>24</v>
      </c>
      <c r="N3" s="22" t="s">
        <v>25</v>
      </c>
      <c r="O3" s="22" t="s">
        <v>22</v>
      </c>
      <c r="P3" s="22" t="s">
        <v>23</v>
      </c>
      <c r="Q3" s="22" t="s">
        <v>27</v>
      </c>
    </row>
    <row r="4" spans="2:17" ht="4.5" customHeight="1" thickBot="1" x14ac:dyDescent="0.3">
      <c r="B4" s="2"/>
    </row>
    <row r="5" spans="2:17" ht="18.75" customHeight="1" thickTop="1" x14ac:dyDescent="0.25">
      <c r="B5" s="19" t="str">
        <f>PROPER(TEXT(B10,"mmmm"))</f>
        <v>Décembre</v>
      </c>
      <c r="C5" s="14"/>
      <c r="D5" s="17">
        <f>GETPIVOTDATA("QP",$B$9)</f>
        <v>0.91884583332304248</v>
      </c>
      <c r="E5" s="15">
        <f>GETPIVOTDATA("QS",$B$9)</f>
        <v>0.96942848919422853</v>
      </c>
      <c r="F5" s="15">
        <f>GETPIVOTDATA("QE",$B$9)</f>
        <v>0.98972814652228425</v>
      </c>
      <c r="G5" s="18">
        <f>GETPIVOTDATA(" DMTG",$B$9)</f>
        <v>617.24494589361416</v>
      </c>
      <c r="H5" s="10"/>
      <c r="I5" s="17">
        <f>GETPIVOTDATA("Delta SAT",$B$9)</f>
        <v>0.73724489795918369</v>
      </c>
      <c r="J5" s="15">
        <f>GETPIVOTDATA("1 Etoile",$B$9)</f>
        <v>3.826530612244898E-2</v>
      </c>
      <c r="K5" s="16">
        <f>GETPIVOTDATA(" Decouverte",$B$9)</f>
        <v>0.63005780346820806</v>
      </c>
      <c r="L5" s="10"/>
      <c r="M5" s="17">
        <f>GETPIVOTDATA("Réitération 1J",$B$9)</f>
        <v>7.5454520374099929E-2</v>
      </c>
      <c r="N5" s="15">
        <f>GETPIVOTDATA("Réitération 7J",$B$9)</f>
        <v>0.17951018059340251</v>
      </c>
      <c r="O5" s="15">
        <f>GETPIVOTDATA("Somme de Transfert",$B$9)</f>
        <v>4.6114679927714973E-2</v>
      </c>
      <c r="P5" s="16">
        <f>GETPIVOTDATA("Somme de RT",$B$9)</f>
        <v>0.22562486052111749</v>
      </c>
      <c r="Q5" s="16">
        <f>GETPIVOTDATA("Somme de Happ",$B$9)</f>
        <v>0.82001493651979085</v>
      </c>
    </row>
    <row r="6" spans="2:17" ht="4.5" customHeight="1" x14ac:dyDescent="0.25">
      <c r="B6" s="11"/>
      <c r="C6" s="11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2:17" hidden="1" x14ac:dyDescent="0.25">
      <c r="B7" s="1" t="s">
        <v>3</v>
      </c>
      <c r="C7" t="s">
        <v>5</v>
      </c>
    </row>
    <row r="8" spans="2:17" ht="2.1" hidden="1" customHeight="1" x14ac:dyDescent="0.25"/>
    <row r="9" spans="2:17" hidden="1" x14ac:dyDescent="0.25">
      <c r="B9" s="7" t="s">
        <v>11</v>
      </c>
      <c r="C9" s="6" t="s">
        <v>14</v>
      </c>
      <c r="D9" s="3" t="s">
        <v>2</v>
      </c>
      <c r="E9" s="3" t="s">
        <v>6</v>
      </c>
      <c r="F9" s="3" t="s">
        <v>7</v>
      </c>
      <c r="G9" s="9" t="s">
        <v>16</v>
      </c>
      <c r="H9" s="6" t="s">
        <v>12</v>
      </c>
      <c r="I9" s="3" t="s">
        <v>8</v>
      </c>
      <c r="J9" s="3" t="s">
        <v>9</v>
      </c>
      <c r="K9" s="3" t="s">
        <v>13</v>
      </c>
      <c r="L9" s="6" t="s">
        <v>19</v>
      </c>
      <c r="M9" s="3" t="s">
        <v>20</v>
      </c>
      <c r="N9" s="3" t="s">
        <v>21</v>
      </c>
      <c r="O9" s="3" t="s">
        <v>17</v>
      </c>
      <c r="P9" s="3" t="s">
        <v>18</v>
      </c>
      <c r="Q9" s="3" t="s">
        <v>26</v>
      </c>
    </row>
    <row r="10" spans="2:17" x14ac:dyDescent="0.25">
      <c r="B10" s="5">
        <v>45285</v>
      </c>
      <c r="C10" s="4"/>
      <c r="D10" s="3">
        <v>0</v>
      </c>
      <c r="E10" s="3">
        <v>0</v>
      </c>
      <c r="F10" s="3">
        <v>0</v>
      </c>
      <c r="G10" s="9">
        <v>0</v>
      </c>
      <c r="H10" s="4"/>
      <c r="I10" s="3">
        <v>0.64</v>
      </c>
      <c r="J10" s="3">
        <v>0.06</v>
      </c>
      <c r="K10" s="3">
        <v>0.71739130434782605</v>
      </c>
      <c r="L10" s="4"/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2:17" x14ac:dyDescent="0.25">
      <c r="B11" s="5">
        <v>45284</v>
      </c>
      <c r="C11" s="4"/>
      <c r="D11" s="3">
        <v>0</v>
      </c>
      <c r="E11" s="3">
        <v>0</v>
      </c>
      <c r="F11" s="3">
        <v>0</v>
      </c>
      <c r="G11" s="9">
        <v>0</v>
      </c>
      <c r="H11" s="4"/>
      <c r="I11" s="3">
        <v>0.72727272727272729</v>
      </c>
      <c r="J11" s="3">
        <v>0</v>
      </c>
      <c r="K11" s="3">
        <v>0.58536585365853655</v>
      </c>
      <c r="L11" s="4"/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2:17" x14ac:dyDescent="0.25">
      <c r="B12" s="5">
        <v>45283</v>
      </c>
      <c r="C12" s="4"/>
      <c r="D12" s="3">
        <v>0.93151748707399107</v>
      </c>
      <c r="E12" s="3">
        <v>0.93327067669172936</v>
      </c>
      <c r="F12" s="3">
        <v>0.96595340135733476</v>
      </c>
      <c r="G12" s="9">
        <v>590.79090473313192</v>
      </c>
      <c r="H12" s="4"/>
      <c r="I12" s="3">
        <v>0.83333333333333337</v>
      </c>
      <c r="J12" s="3">
        <v>4.5454545454545456E-2</v>
      </c>
      <c r="K12" s="3">
        <v>0.73684210526315785</v>
      </c>
      <c r="L12" s="4"/>
      <c r="M12" s="3">
        <v>0</v>
      </c>
      <c r="N12" s="3">
        <v>0</v>
      </c>
      <c r="O12" s="3">
        <v>0</v>
      </c>
      <c r="P12" s="3">
        <v>0</v>
      </c>
      <c r="Q12" s="3">
        <v>0.82758620689655171</v>
      </c>
    </row>
    <row r="13" spans="2:17" x14ac:dyDescent="0.25">
      <c r="B13" s="5">
        <v>45282</v>
      </c>
      <c r="C13" s="4"/>
      <c r="D13" s="3">
        <v>0.73853580642426231</v>
      </c>
      <c r="E13" s="3">
        <v>0.98627450980392162</v>
      </c>
      <c r="F13" s="3">
        <v>0.80933226065969432</v>
      </c>
      <c r="G13" s="9">
        <v>585.33042607836683</v>
      </c>
      <c r="H13" s="4"/>
      <c r="I13" s="3">
        <v>0.78431372549019607</v>
      </c>
      <c r="J13" s="3">
        <v>1.9607843137254902E-2</v>
      </c>
      <c r="K13" s="3">
        <v>0.66666666666666663</v>
      </c>
      <c r="L13" s="4"/>
      <c r="M13" s="3">
        <v>5.861828332170272E-2</v>
      </c>
      <c r="N13" s="3">
        <v>0</v>
      </c>
      <c r="O13" s="3">
        <v>4.7085940072439908E-2</v>
      </c>
      <c r="P13" s="3">
        <v>4.7085940072439908E-2</v>
      </c>
      <c r="Q13" s="3">
        <v>0.84848484848484851</v>
      </c>
    </row>
    <row r="14" spans="2:17" x14ac:dyDescent="0.25">
      <c r="B14" s="5">
        <v>45281</v>
      </c>
      <c r="C14" s="4"/>
      <c r="D14" s="3">
        <v>0.83019462409956846</v>
      </c>
      <c r="E14" s="3">
        <v>0.98107353397455788</v>
      </c>
      <c r="F14" s="3">
        <v>0.90498001745735646</v>
      </c>
      <c r="G14" s="9">
        <v>572.22029861895794</v>
      </c>
      <c r="H14" s="4"/>
      <c r="I14" s="3">
        <v>0.79032258064516125</v>
      </c>
      <c r="J14" s="3">
        <v>3.2258064516129031E-2</v>
      </c>
      <c r="K14" s="3">
        <v>0.60377358490566035</v>
      </c>
      <c r="L14" s="4"/>
      <c r="M14" s="3">
        <v>8.2647349357918995E-2</v>
      </c>
      <c r="N14" s="3">
        <v>0</v>
      </c>
      <c r="O14" s="3">
        <v>4.8022598870056499E-2</v>
      </c>
      <c r="P14" s="3">
        <v>4.8022598870056499E-2</v>
      </c>
      <c r="Q14" s="3">
        <v>0.81481481481481477</v>
      </c>
    </row>
    <row r="15" spans="2:17" x14ac:dyDescent="0.25">
      <c r="B15" s="5">
        <v>45280</v>
      </c>
      <c r="C15" s="4"/>
      <c r="D15" s="3">
        <v>0.82110982859699266</v>
      </c>
      <c r="E15" s="3">
        <v>0.98659384309831177</v>
      </c>
      <c r="F15" s="3">
        <v>0.90011322989551001</v>
      </c>
      <c r="G15" s="9">
        <v>606.83142727955908</v>
      </c>
      <c r="H15" s="4"/>
      <c r="I15" s="3">
        <v>0.7432432432432432</v>
      </c>
      <c r="J15" s="3">
        <v>5.4054054054054057E-2</v>
      </c>
      <c r="K15" s="3">
        <v>0.63380281690140849</v>
      </c>
      <c r="L15" s="4"/>
      <c r="M15" s="3">
        <v>7.3464052287581696E-2</v>
      </c>
      <c r="N15" s="3">
        <v>0</v>
      </c>
      <c r="O15" s="3">
        <v>3.7102030584106292E-2</v>
      </c>
      <c r="P15" s="3">
        <v>3.7102030584106292E-2</v>
      </c>
      <c r="Q15" s="3">
        <v>0.875</v>
      </c>
    </row>
    <row r="16" spans="2:17" x14ac:dyDescent="0.25">
      <c r="B16" s="5">
        <v>45279</v>
      </c>
      <c r="C16" s="4"/>
      <c r="D16" s="3">
        <v>0.82412978703629569</v>
      </c>
      <c r="E16" s="3">
        <v>0.982415309025084</v>
      </c>
      <c r="F16" s="3">
        <v>0.89959752778570001</v>
      </c>
      <c r="G16" s="9">
        <v>620.501669609641</v>
      </c>
      <c r="H16" s="4"/>
      <c r="I16" s="3">
        <v>0.71875</v>
      </c>
      <c r="J16" s="3">
        <v>3.125E-2</v>
      </c>
      <c r="K16" s="3">
        <v>0.72413793103448276</v>
      </c>
      <c r="L16" s="4"/>
      <c r="M16" s="3">
        <v>7.521042628292153E-2</v>
      </c>
      <c r="N16" s="3">
        <v>0</v>
      </c>
      <c r="O16" s="3">
        <v>4.872936861409484E-2</v>
      </c>
      <c r="P16" s="3">
        <v>4.872936861409484E-2</v>
      </c>
      <c r="Q16" s="3">
        <v>0.76470588235294112</v>
      </c>
    </row>
    <row r="17" spans="2:17" x14ac:dyDescent="0.25">
      <c r="B17" s="5">
        <v>45278</v>
      </c>
      <c r="C17" s="4"/>
      <c r="D17" s="3">
        <v>0.99640655051715299</v>
      </c>
      <c r="E17" s="3">
        <v>0.97767211081248706</v>
      </c>
      <c r="F17" s="3">
        <v>1.0823987677912004</v>
      </c>
      <c r="G17" s="9">
        <v>620.56239010504203</v>
      </c>
      <c r="H17" s="4"/>
      <c r="I17" s="3">
        <v>0.5757575757575758</v>
      </c>
      <c r="J17" s="3">
        <v>4.5454545454545456E-2</v>
      </c>
      <c r="K17" s="3">
        <v>0.6271186440677966</v>
      </c>
      <c r="L17" s="4"/>
      <c r="M17" s="3">
        <v>7.972614840989399E-2</v>
      </c>
      <c r="N17" s="3">
        <v>0.16519434628975266</v>
      </c>
      <c r="O17" s="3">
        <v>3.6142046648455557E-2</v>
      </c>
      <c r="P17" s="3">
        <v>0.20133639293820821</v>
      </c>
      <c r="Q17" s="3">
        <v>0.84615384615384615</v>
      </c>
    </row>
    <row r="18" spans="2:17" x14ac:dyDescent="0.25">
      <c r="B18" s="5">
        <v>45277</v>
      </c>
      <c r="C18" s="4"/>
      <c r="D18" s="3">
        <v>0</v>
      </c>
      <c r="E18" s="3">
        <v>0</v>
      </c>
      <c r="F18" s="3">
        <v>0</v>
      </c>
      <c r="G18" s="9">
        <v>0</v>
      </c>
      <c r="H18" s="4"/>
      <c r="I18" s="3">
        <v>0.75</v>
      </c>
      <c r="J18" s="3">
        <v>3.125E-2</v>
      </c>
      <c r="K18" s="3">
        <v>0.66265060240963858</v>
      </c>
      <c r="L18" s="4"/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2:17" x14ac:dyDescent="0.25">
      <c r="B19" s="5">
        <v>45276</v>
      </c>
      <c r="C19" s="4"/>
      <c r="D19" s="3">
        <v>1.0157917864617454</v>
      </c>
      <c r="E19" s="3">
        <v>0.8959207014868471</v>
      </c>
      <c r="F19" s="3">
        <v>1.0111873029986609</v>
      </c>
      <c r="G19" s="9">
        <v>607.38002840236686</v>
      </c>
      <c r="H19" s="4"/>
      <c r="I19" s="3">
        <v>0.75</v>
      </c>
      <c r="J19" s="3">
        <v>3.8461538461538464E-2</v>
      </c>
      <c r="K19" s="3">
        <v>0.63043478260869568</v>
      </c>
      <c r="L19" s="4"/>
      <c r="M19" s="3">
        <v>5.8061634658329614E-2</v>
      </c>
      <c r="N19" s="3">
        <v>0.16882536846806609</v>
      </c>
      <c r="O19" s="3">
        <v>4.5665961945031711E-2</v>
      </c>
      <c r="P19" s="3">
        <v>0.21449133041309781</v>
      </c>
      <c r="Q19" s="3">
        <v>0.86956521739130432</v>
      </c>
    </row>
    <row r="20" spans="2:17" x14ac:dyDescent="0.25">
      <c r="B20" s="5">
        <v>45275</v>
      </c>
      <c r="C20" s="4"/>
      <c r="D20" s="3">
        <v>1.0050783791979694</v>
      </c>
      <c r="E20" s="3">
        <v>0.97258136424431563</v>
      </c>
      <c r="F20" s="3">
        <v>1.0861339307941249</v>
      </c>
      <c r="G20" s="9">
        <v>624.55339335464714</v>
      </c>
      <c r="H20" s="4"/>
      <c r="I20" s="3">
        <v>0.78260869565217395</v>
      </c>
      <c r="J20" s="3">
        <v>2.8985507246376812E-2</v>
      </c>
      <c r="K20" s="3">
        <v>0.65625</v>
      </c>
      <c r="L20" s="4"/>
      <c r="M20" s="3">
        <v>7.1188878235858108E-2</v>
      </c>
      <c r="N20" s="3">
        <v>0.1761744966442953</v>
      </c>
      <c r="O20" s="3">
        <v>4.0237768632830365E-2</v>
      </c>
      <c r="P20" s="3">
        <v>0.21641226527712565</v>
      </c>
      <c r="Q20" s="3">
        <v>0.86206896551724133</v>
      </c>
    </row>
    <row r="21" spans="2:17" x14ac:dyDescent="0.25">
      <c r="B21" s="5">
        <v>45274</v>
      </c>
      <c r="C21" s="4"/>
      <c r="D21" s="3">
        <v>0.91156654423770023</v>
      </c>
      <c r="E21" s="3">
        <v>0.98515681110845099</v>
      </c>
      <c r="F21" s="3">
        <v>0.99781774954585345</v>
      </c>
      <c r="G21" s="9">
        <v>621.35844261143404</v>
      </c>
      <c r="H21" s="4"/>
      <c r="I21" s="3">
        <v>0.68269230769230771</v>
      </c>
      <c r="J21" s="3">
        <v>7.6923076923076927E-2</v>
      </c>
      <c r="K21" s="3">
        <v>0.60439560439560436</v>
      </c>
      <c r="L21" s="4"/>
      <c r="M21" s="3">
        <v>7.5266092245311708E-2</v>
      </c>
      <c r="N21" s="3">
        <v>0.16345666497719211</v>
      </c>
      <c r="O21" s="3">
        <v>4.4089147286821707E-2</v>
      </c>
      <c r="P21" s="3">
        <v>0.20754581226401381</v>
      </c>
      <c r="Q21" s="3">
        <v>0.79629629629629628</v>
      </c>
    </row>
    <row r="22" spans="2:17" x14ac:dyDescent="0.25">
      <c r="B22" s="5">
        <v>45273</v>
      </c>
      <c r="C22" s="4"/>
      <c r="D22" s="3">
        <v>0.93520110403169965</v>
      </c>
      <c r="E22" s="3">
        <v>0.98604356100655532</v>
      </c>
      <c r="F22" s="3">
        <v>1.0246100658853057</v>
      </c>
      <c r="G22" s="9">
        <v>617.20136243589741</v>
      </c>
      <c r="H22" s="4"/>
      <c r="I22" s="3">
        <v>0.68181818181818177</v>
      </c>
      <c r="J22" s="3">
        <v>0</v>
      </c>
      <c r="K22" s="3">
        <v>0.65</v>
      </c>
      <c r="L22" s="4"/>
      <c r="M22" s="3">
        <v>8.2923558337058556E-2</v>
      </c>
      <c r="N22" s="3">
        <v>0.17545820295037998</v>
      </c>
      <c r="O22" s="3">
        <v>4.1675571703355417E-2</v>
      </c>
      <c r="P22" s="3">
        <v>0.2171337746537354</v>
      </c>
      <c r="Q22" s="3">
        <v>0.79268292682926833</v>
      </c>
    </row>
    <row r="23" spans="2:17" x14ac:dyDescent="0.25">
      <c r="B23" s="5">
        <v>45272</v>
      </c>
      <c r="C23" s="4"/>
      <c r="D23" s="3">
        <v>0.85332024583435584</v>
      </c>
      <c r="E23" s="3">
        <v>0.98123140306706336</v>
      </c>
      <c r="F23" s="3">
        <v>0.93033854166666663</v>
      </c>
      <c r="G23" s="9">
        <v>620.38064832791463</v>
      </c>
      <c r="H23" s="4"/>
      <c r="I23" s="3">
        <v>0.58974358974358976</v>
      </c>
      <c r="J23" s="3">
        <v>5.128205128205128E-2</v>
      </c>
      <c r="K23" s="3">
        <v>0.60606060606060608</v>
      </c>
      <c r="L23" s="4"/>
      <c r="M23" s="3">
        <v>8.6165048543689324E-2</v>
      </c>
      <c r="N23" s="3">
        <v>0.18689320388349515</v>
      </c>
      <c r="O23" s="3">
        <v>4.6479200557750407E-2</v>
      </c>
      <c r="P23" s="3">
        <v>0.23337240444124555</v>
      </c>
      <c r="Q23" s="3">
        <v>0.82894736842105265</v>
      </c>
    </row>
    <row r="24" spans="2:17" x14ac:dyDescent="0.25">
      <c r="B24" s="5">
        <v>45271</v>
      </c>
      <c r="C24" s="4"/>
      <c r="D24" s="3">
        <v>0.98028267214769627</v>
      </c>
      <c r="E24" s="3">
        <v>0.97521781219748305</v>
      </c>
      <c r="F24" s="3">
        <v>1.0622100827587551</v>
      </c>
      <c r="G24" s="9">
        <v>634.97150489634748</v>
      </c>
      <c r="H24" s="4"/>
      <c r="I24" s="3">
        <v>0.75362318840579712</v>
      </c>
      <c r="J24" s="3">
        <v>0</v>
      </c>
      <c r="K24" s="3">
        <v>0.59322033898305082</v>
      </c>
      <c r="L24" s="4"/>
      <c r="M24" s="3">
        <v>7.5685708393483195E-2</v>
      </c>
      <c r="N24" s="3">
        <v>0.1798308929676222</v>
      </c>
      <c r="O24" s="3">
        <v>4.3083003952569171E-2</v>
      </c>
      <c r="P24" s="3">
        <v>0.22291389692019137</v>
      </c>
      <c r="Q24" s="3">
        <v>0.76595744680851063</v>
      </c>
    </row>
    <row r="25" spans="2:17" x14ac:dyDescent="0.25">
      <c r="B25" s="5">
        <v>45270</v>
      </c>
      <c r="C25" s="4"/>
      <c r="D25" s="3">
        <v>0</v>
      </c>
      <c r="E25" s="3">
        <v>0</v>
      </c>
      <c r="F25" s="3">
        <v>0</v>
      </c>
      <c r="G25" s="9">
        <v>0</v>
      </c>
      <c r="H25" s="4"/>
      <c r="I25" s="3">
        <v>0.80681818181818177</v>
      </c>
      <c r="J25" s="3">
        <v>3.4090909090909088E-2</v>
      </c>
      <c r="K25" s="3">
        <v>0.60810810810810811</v>
      </c>
      <c r="L25" s="4"/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2:17" x14ac:dyDescent="0.25">
      <c r="B26" s="5">
        <v>45269</v>
      </c>
      <c r="C26" s="4"/>
      <c r="D26" s="3">
        <v>0.935421776908123</v>
      </c>
      <c r="E26" s="3">
        <v>0.95749613601236472</v>
      </c>
      <c r="F26" s="3">
        <v>0.99518068292447048</v>
      </c>
      <c r="G26" s="9">
        <v>595.34224423926139</v>
      </c>
      <c r="H26" s="4"/>
      <c r="I26" s="3">
        <v>0.734375</v>
      </c>
      <c r="J26" s="3">
        <v>4.6875E-2</v>
      </c>
      <c r="K26" s="3">
        <v>0.68421052631578949</v>
      </c>
      <c r="L26" s="4"/>
      <c r="M26" s="3">
        <v>5.6986070071760236E-2</v>
      </c>
      <c r="N26" s="3">
        <v>0.19375263824398481</v>
      </c>
      <c r="O26" s="3">
        <v>5.2990766760337212E-2</v>
      </c>
      <c r="P26" s="3">
        <v>0.24674340500432201</v>
      </c>
      <c r="Q26" s="3">
        <v>0.87878787878787878</v>
      </c>
    </row>
    <row r="27" spans="2:17" x14ac:dyDescent="0.25">
      <c r="B27" s="5">
        <v>45268</v>
      </c>
      <c r="C27" s="4"/>
      <c r="D27" s="3">
        <v>0.88242763294186199</v>
      </c>
      <c r="E27" s="3">
        <v>0.96569097888675626</v>
      </c>
      <c r="F27" s="3">
        <v>0.94683592721289966</v>
      </c>
      <c r="G27" s="9">
        <v>655.50539126141689</v>
      </c>
      <c r="H27" s="4"/>
      <c r="I27" s="3">
        <v>0.89873417721518989</v>
      </c>
      <c r="J27" s="3">
        <v>1.2658227848101266E-2</v>
      </c>
      <c r="K27" s="3">
        <v>0.71212121212121215</v>
      </c>
      <c r="L27" s="4"/>
      <c r="M27" s="3">
        <v>7.4845679012345678E-2</v>
      </c>
      <c r="N27" s="3">
        <v>0.17926954732510289</v>
      </c>
      <c r="O27" s="3">
        <v>4.8442906574394463E-2</v>
      </c>
      <c r="P27" s="3">
        <v>0.22771245389949735</v>
      </c>
      <c r="Q27" s="3">
        <v>0.78666666666666663</v>
      </c>
    </row>
    <row r="28" spans="2:17" x14ac:dyDescent="0.25">
      <c r="B28" s="5">
        <v>45267</v>
      </c>
      <c r="C28" s="4"/>
      <c r="D28" s="3">
        <v>0.91215938650897599</v>
      </c>
      <c r="E28" s="3">
        <v>0.97127097219030112</v>
      </c>
      <c r="F28" s="3">
        <v>0.98439319822967619</v>
      </c>
      <c r="G28" s="9">
        <v>613.32447019117296</v>
      </c>
      <c r="H28" s="4"/>
      <c r="I28" s="3">
        <v>0.76249999999999996</v>
      </c>
      <c r="J28" s="3">
        <v>6.25E-2</v>
      </c>
      <c r="K28" s="3">
        <v>0.53030303030303028</v>
      </c>
      <c r="L28" s="4"/>
      <c r="M28" s="3">
        <v>7.4486513239297197E-2</v>
      </c>
      <c r="N28" s="3">
        <v>0.17668893838158872</v>
      </c>
      <c r="O28" s="3">
        <v>4.7214353163361665E-2</v>
      </c>
      <c r="P28" s="3">
        <v>0.22390329154495039</v>
      </c>
      <c r="Q28" s="3">
        <v>0.80555555555555558</v>
      </c>
    </row>
    <row r="29" spans="2:17" x14ac:dyDescent="0.25">
      <c r="B29" s="5">
        <v>45266</v>
      </c>
      <c r="C29" s="4"/>
      <c r="D29" s="3">
        <v>1.001172788183365</v>
      </c>
      <c r="E29" s="3">
        <v>0.94927392082753137</v>
      </c>
      <c r="F29" s="3">
        <v>1.0559858142069967</v>
      </c>
      <c r="G29" s="9">
        <v>627.85657907268171</v>
      </c>
      <c r="H29" s="4"/>
      <c r="I29" s="3">
        <v>0.84126984126984128</v>
      </c>
      <c r="J29" s="3">
        <v>1.5873015873015872E-2</v>
      </c>
      <c r="K29" s="3">
        <v>0.70370370370370372</v>
      </c>
      <c r="L29" s="4"/>
      <c r="M29" s="3">
        <v>7.4939916976185281E-2</v>
      </c>
      <c r="N29" s="3">
        <v>0.17435001092418614</v>
      </c>
      <c r="O29" s="3">
        <v>5.347817004386881E-2</v>
      </c>
      <c r="P29" s="3">
        <v>0.22782818096805496</v>
      </c>
      <c r="Q29" s="3">
        <v>0.79411764705882348</v>
      </c>
    </row>
    <row r="30" spans="2:17" x14ac:dyDescent="0.25">
      <c r="B30" s="5">
        <v>45265</v>
      </c>
      <c r="C30" s="4"/>
      <c r="D30" s="3">
        <v>1.0031717967791702</v>
      </c>
      <c r="E30" s="3">
        <v>0.94369918699186994</v>
      </c>
      <c r="F30" s="3">
        <v>1.051880428268257</v>
      </c>
      <c r="G30" s="9">
        <v>601.6797017573939</v>
      </c>
      <c r="H30" s="4"/>
      <c r="I30" s="3">
        <v>0.68965517241379315</v>
      </c>
      <c r="J30" s="3">
        <v>0</v>
      </c>
      <c r="K30" s="3">
        <v>0.5</v>
      </c>
      <c r="L30" s="4"/>
      <c r="M30" s="3">
        <v>8.1700801424755123E-2</v>
      </c>
      <c r="N30" s="3">
        <v>0.18054318788958149</v>
      </c>
      <c r="O30" s="3">
        <v>5.0375133976420149E-2</v>
      </c>
      <c r="P30" s="3">
        <v>0.23091832186600164</v>
      </c>
      <c r="Q30" s="3">
        <v>0.8214285714285714</v>
      </c>
    </row>
    <row r="31" spans="2:17" x14ac:dyDescent="0.25">
      <c r="B31" s="5">
        <v>45264</v>
      </c>
      <c r="C31" s="4"/>
      <c r="D31" s="3">
        <v>0.94256883798554691</v>
      </c>
      <c r="E31" s="3">
        <v>0.98273785628261745</v>
      </c>
      <c r="F31" s="3">
        <v>1.0292201183355081</v>
      </c>
      <c r="G31" s="9">
        <v>614.78524714256662</v>
      </c>
      <c r="H31" s="4"/>
      <c r="I31" s="3">
        <v>0.69444444444444442</v>
      </c>
      <c r="J31" s="3">
        <v>0</v>
      </c>
      <c r="K31" s="3">
        <v>0.60317460317460314</v>
      </c>
      <c r="L31" s="4"/>
      <c r="M31" s="3">
        <v>8.2165605095541397E-2</v>
      </c>
      <c r="N31" s="3">
        <v>0.18811040339702761</v>
      </c>
      <c r="O31" s="3">
        <v>4.6989422294548416E-2</v>
      </c>
      <c r="P31" s="3">
        <v>0.23509982569157603</v>
      </c>
      <c r="Q31" s="3">
        <v>0.83720930232558144</v>
      </c>
    </row>
    <row r="32" spans="2:17" x14ac:dyDescent="0.25">
      <c r="B32" s="5">
        <v>45263</v>
      </c>
      <c r="C32" s="4"/>
      <c r="D32" s="3">
        <v>0</v>
      </c>
      <c r="E32" s="3">
        <v>0</v>
      </c>
      <c r="F32" s="3">
        <v>0</v>
      </c>
      <c r="G32" s="9">
        <v>0</v>
      </c>
      <c r="H32" s="4"/>
      <c r="I32" s="3">
        <v>0.65151515151515149</v>
      </c>
      <c r="J32" s="3">
        <v>7.575757575757576E-2</v>
      </c>
      <c r="K32" s="3">
        <v>0.5161290322580645</v>
      </c>
      <c r="L32" s="4"/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2:17" x14ac:dyDescent="0.25">
      <c r="B33" s="5">
        <v>45262</v>
      </c>
      <c r="C33" s="4"/>
      <c r="D33" s="3">
        <v>0.88035982356141962</v>
      </c>
      <c r="E33" s="3">
        <v>0.95303326810176126</v>
      </c>
      <c r="F33" s="3">
        <v>0.93223597737151254</v>
      </c>
      <c r="G33" s="9">
        <v>652.32259852640198</v>
      </c>
      <c r="H33" s="4"/>
      <c r="I33" s="3">
        <v>0.6619718309859155</v>
      </c>
      <c r="J33" s="3">
        <v>5.6338028169014086E-2</v>
      </c>
      <c r="K33" s="3">
        <v>0.62295081967213117</v>
      </c>
      <c r="L33" s="4"/>
      <c r="M33" s="3">
        <v>6.0970373550880204E-2</v>
      </c>
      <c r="N33" s="3">
        <v>0.19579218548733363</v>
      </c>
      <c r="O33" s="3">
        <v>6.1399918133442491E-2</v>
      </c>
      <c r="P33" s="3">
        <v>0.2571921036207761</v>
      </c>
      <c r="Q33" s="3">
        <v>0.90476190476190477</v>
      </c>
    </row>
    <row r="34" spans="2:17" x14ac:dyDescent="0.25">
      <c r="B34" s="5">
        <v>45261</v>
      </c>
      <c r="C34" s="4"/>
      <c r="D34" s="3">
        <v>0.97226888713720816</v>
      </c>
      <c r="E34" s="3">
        <v>0.97450302506482278</v>
      </c>
      <c r="F34" s="3">
        <v>1.0527545088296808</v>
      </c>
      <c r="G34" s="9">
        <v>626.49047038588753</v>
      </c>
      <c r="H34" s="4"/>
      <c r="I34" s="3">
        <v>0.71666666666666667</v>
      </c>
      <c r="J34" s="3">
        <v>6.6666666666666666E-2</v>
      </c>
      <c r="K34" s="3">
        <v>0.58181818181818179</v>
      </c>
      <c r="L34" s="4"/>
      <c r="M34" s="3">
        <v>8.0248332950103474E-2</v>
      </c>
      <c r="N34" s="3">
        <v>0.19590710508162795</v>
      </c>
      <c r="O34" s="3">
        <v>4.7461368653421633E-2</v>
      </c>
      <c r="P34" s="3">
        <v>0.24336847373504958</v>
      </c>
      <c r="Q34" s="3">
        <v>0.79729729729729726</v>
      </c>
    </row>
    <row r="35" spans="2:17" hidden="1" x14ac:dyDescent="0.25">
      <c r="B35" t="s">
        <v>0</v>
      </c>
      <c r="C35" s="4"/>
      <c r="D35" s="3">
        <v>0.91884583332304248</v>
      </c>
      <c r="E35" s="3">
        <v>0.96942848919422853</v>
      </c>
      <c r="F35" s="3">
        <v>0.98972814652228425</v>
      </c>
      <c r="G35" s="9">
        <v>617.24494589361416</v>
      </c>
      <c r="H35" s="4"/>
      <c r="I35" s="3">
        <v>0.73724489795918369</v>
      </c>
      <c r="J35" s="3">
        <v>3.826530612244898E-2</v>
      </c>
      <c r="K35" s="3">
        <v>0.63005780346820806</v>
      </c>
      <c r="L35" s="4"/>
      <c r="M35" s="3">
        <v>7.5454520374099929E-2</v>
      </c>
      <c r="N35" s="3">
        <v>0.17951018059340251</v>
      </c>
      <c r="O35" s="3">
        <v>4.6114679927714973E-2</v>
      </c>
      <c r="P35" s="3">
        <v>0.22562486052111749</v>
      </c>
      <c r="Q35" s="3">
        <v>0.82001493651979085</v>
      </c>
    </row>
    <row r="36" spans="2:17" hidden="1" x14ac:dyDescent="0.25"/>
    <row r="37" spans="2:17" hidden="1" x14ac:dyDescent="0.25"/>
    <row r="38" spans="2:17" hidden="1" x14ac:dyDescent="0.25"/>
    <row r="39" spans="2:17" hidden="1" x14ac:dyDescent="0.25"/>
    <row r="40" spans="2:17" hidden="1" x14ac:dyDescent="0.25"/>
    <row r="41" spans="2:17" hidden="1" x14ac:dyDescent="0.25"/>
    <row r="42" spans="2:17" hidden="1" x14ac:dyDescent="0.25">
      <c r="C42" s="4"/>
      <c r="D42" s="3"/>
      <c r="E42" s="3"/>
      <c r="F42" s="3"/>
      <c r="G42" s="9"/>
      <c r="H42" s="4"/>
      <c r="I42" s="3"/>
      <c r="J42" s="3"/>
      <c r="K42" s="3"/>
      <c r="L42" s="4"/>
      <c r="M42" s="3"/>
      <c r="N42" s="3"/>
      <c r="O42" s="3"/>
      <c r="P42" s="3"/>
      <c r="Q42" s="3"/>
    </row>
    <row r="43" spans="2:17" hidden="1" x14ac:dyDescent="0.25">
      <c r="C43" s="4"/>
      <c r="D43" s="3"/>
      <c r="E43" s="3"/>
      <c r="F43" s="3"/>
      <c r="G43" s="9"/>
      <c r="H43" s="4"/>
      <c r="I43" s="3"/>
      <c r="J43" s="3"/>
      <c r="K43" s="3"/>
      <c r="L43" s="4"/>
      <c r="M43" s="3"/>
      <c r="N43" s="3"/>
      <c r="O43" s="3"/>
      <c r="P43" s="3"/>
      <c r="Q43" s="3"/>
    </row>
    <row r="44" spans="2:17" hidden="1" x14ac:dyDescent="0.25">
      <c r="C44" s="4"/>
      <c r="D44" s="3"/>
      <c r="E44" s="3"/>
      <c r="F44" s="3"/>
      <c r="G44" s="9"/>
      <c r="H44" s="4"/>
      <c r="I44" s="3"/>
      <c r="J44" s="3"/>
      <c r="K44" s="3"/>
      <c r="L44" s="4"/>
      <c r="M44" s="3"/>
      <c r="N44" s="3"/>
      <c r="O44" s="3"/>
      <c r="P44" s="3"/>
      <c r="Q44" s="3"/>
    </row>
    <row r="45" spans="2:17" x14ac:dyDescent="0.25">
      <c r="C45" s="4"/>
      <c r="D45" s="3"/>
      <c r="E45" s="3"/>
      <c r="F45" s="3"/>
      <c r="G45" s="9"/>
      <c r="H45" s="4"/>
      <c r="I45" s="3"/>
      <c r="J45" s="3"/>
      <c r="K45" s="3"/>
      <c r="L45" s="4"/>
      <c r="M45" s="3"/>
      <c r="N45" s="3"/>
      <c r="O45" s="3"/>
      <c r="P45" s="3"/>
      <c r="Q45" s="3"/>
    </row>
    <row r="46" spans="2:17" x14ac:dyDescent="0.25">
      <c r="B46" s="37" t="s">
        <v>31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2:17" hidden="1" x14ac:dyDescent="0.25">
      <c r="B47" s="1" t="s">
        <v>3</v>
      </c>
      <c r="C47" t="s">
        <v>5</v>
      </c>
    </row>
    <row r="49" spans="2:17" x14ac:dyDescent="0.25">
      <c r="C49" s="6" t="s">
        <v>14</v>
      </c>
      <c r="D49" s="3" t="s">
        <v>2</v>
      </c>
      <c r="E49" s="3" t="s">
        <v>6</v>
      </c>
      <c r="F49" s="3" t="s">
        <v>7</v>
      </c>
      <c r="G49" s="9" t="s">
        <v>16</v>
      </c>
      <c r="H49" s="6" t="s">
        <v>12</v>
      </c>
      <c r="I49" s="3" t="s">
        <v>8</v>
      </c>
      <c r="J49" s="3" t="s">
        <v>9</v>
      </c>
      <c r="K49" s="3" t="s">
        <v>13</v>
      </c>
      <c r="L49" s="6" t="s">
        <v>19</v>
      </c>
      <c r="M49" s="3" t="s">
        <v>24</v>
      </c>
      <c r="N49" s="3" t="s">
        <v>25</v>
      </c>
      <c r="O49" s="3" t="s">
        <v>32</v>
      </c>
      <c r="P49" s="3" t="s">
        <v>23</v>
      </c>
      <c r="Q49" s="3" t="s">
        <v>27</v>
      </c>
    </row>
    <row r="50" spans="2:17" x14ac:dyDescent="0.25">
      <c r="B50" s="23" t="s">
        <v>41</v>
      </c>
      <c r="C50" s="4"/>
      <c r="D50" s="3">
        <v>0.91884583332304248</v>
      </c>
      <c r="E50" s="3">
        <v>0.96942848919422853</v>
      </c>
      <c r="F50" s="3">
        <v>0.98972814652228425</v>
      </c>
      <c r="G50" s="9">
        <v>617.24494589361416</v>
      </c>
      <c r="H50" s="4"/>
      <c r="I50" s="3">
        <v>0.73724489795918369</v>
      </c>
      <c r="J50" s="3">
        <v>3.826530612244898E-2</v>
      </c>
      <c r="K50" s="3">
        <v>0.63005780346820806</v>
      </c>
      <c r="L50" s="4"/>
      <c r="M50" s="3">
        <v>7.5454520374099929E-2</v>
      </c>
      <c r="N50" s="3">
        <v>0.17951018059340251</v>
      </c>
      <c r="O50" s="3">
        <v>4.6114679927714973E-2</v>
      </c>
      <c r="P50" s="3">
        <v>0.22562486052111749</v>
      </c>
      <c r="Q50" s="3">
        <v>0.82001493651979085</v>
      </c>
    </row>
    <row r="51" spans="2:17" x14ac:dyDescent="0.25">
      <c r="B51" s="23" t="s">
        <v>39</v>
      </c>
      <c r="C51" s="4"/>
      <c r="D51" s="3">
        <v>0.96988829778989305</v>
      </c>
      <c r="E51" s="3">
        <v>0.96264945130499224</v>
      </c>
      <c r="F51" s="3">
        <v>1.0374026933762526</v>
      </c>
      <c r="G51" s="9">
        <v>642.19926941430469</v>
      </c>
      <c r="H51" s="4"/>
      <c r="I51" s="3">
        <v>0.70243204577968521</v>
      </c>
      <c r="J51" s="3">
        <v>5.2932761087267528E-2</v>
      </c>
      <c r="K51" s="3">
        <v>0.62377850162866455</v>
      </c>
      <c r="L51" s="4"/>
      <c r="M51" s="3">
        <v>7.7354767290754203E-2</v>
      </c>
      <c r="N51" s="3">
        <v>0.18243249747316745</v>
      </c>
      <c r="O51" s="3">
        <v>5.3967726450278794E-2</v>
      </c>
      <c r="P51" s="3">
        <v>0.23640022392344623</v>
      </c>
      <c r="Q51" s="3">
        <v>0.82580293957539463</v>
      </c>
    </row>
    <row r="52" spans="2:17" x14ac:dyDescent="0.25">
      <c r="B52" s="23" t="s">
        <v>40</v>
      </c>
      <c r="C52" s="4"/>
      <c r="D52" s="3">
        <v>0.67514128339376489</v>
      </c>
      <c r="E52" s="3">
        <v>0.95439231606260988</v>
      </c>
      <c r="F52" s="3">
        <v>0.71594405712016851</v>
      </c>
      <c r="G52" s="9">
        <v>682.72531921010727</v>
      </c>
      <c r="H52" s="4"/>
      <c r="I52" s="3">
        <v>0.68744588744588742</v>
      </c>
      <c r="J52" s="3">
        <v>4.9350649350649353E-2</v>
      </c>
      <c r="K52" s="3">
        <v>0.58662762323084428</v>
      </c>
      <c r="L52" s="4"/>
      <c r="M52" s="3">
        <v>8.2246482373305452E-2</v>
      </c>
      <c r="N52" s="3">
        <v>0.18900923751906631</v>
      </c>
      <c r="O52" s="3">
        <v>5.9504937415370392E-2</v>
      </c>
      <c r="P52" s="3">
        <v>0.2485141749344367</v>
      </c>
      <c r="Q52" s="3">
        <v>0.81141238365034396</v>
      </c>
    </row>
    <row r="53" spans="2:17" x14ac:dyDescent="0.25">
      <c r="B53" s="23" t="s">
        <v>38</v>
      </c>
      <c r="C53" s="4"/>
      <c r="D53" s="3">
        <v>0.97945584443856826</v>
      </c>
      <c r="E53" s="3">
        <v>0.91534375097082854</v>
      </c>
      <c r="F53" s="3">
        <v>0.9961542138548829</v>
      </c>
      <c r="G53" s="9">
        <v>651.71335354922746</v>
      </c>
      <c r="H53" s="4"/>
      <c r="I53" s="3">
        <v>0.58014354066985641</v>
      </c>
      <c r="J53" s="3">
        <v>8.2137161084529509E-2</v>
      </c>
      <c r="K53" s="3">
        <v>0.53662921348314607</v>
      </c>
      <c r="L53" s="4"/>
      <c r="M53" s="3">
        <v>8.8697086118274482E-2</v>
      </c>
      <c r="N53" s="3">
        <v>0.20934863077381893</v>
      </c>
      <c r="O53" s="3">
        <v>6.210439021087906E-2</v>
      </c>
      <c r="P53" s="3">
        <v>0.27145302098469798</v>
      </c>
      <c r="Q53" s="3">
        <v>0.78059440559440563</v>
      </c>
    </row>
    <row r="54" spans="2:17" x14ac:dyDescent="0.25">
      <c r="B54" s="23" t="s">
        <v>37</v>
      </c>
      <c r="C54" s="4"/>
      <c r="D54" s="3">
        <v>1.0808105466854088</v>
      </c>
      <c r="E54" s="3">
        <v>0.91953399523618606</v>
      </c>
      <c r="F54" s="3">
        <v>1.1042689300941368</v>
      </c>
      <c r="G54" s="9">
        <v>644.74992555596214</v>
      </c>
      <c r="H54" s="4"/>
      <c r="I54" s="3">
        <v>0.63487332339791358</v>
      </c>
      <c r="J54" s="3">
        <v>6.1475409836065573E-2</v>
      </c>
      <c r="K54" s="3">
        <v>0.573541842772612</v>
      </c>
      <c r="L54" s="4"/>
      <c r="M54" s="3">
        <v>8.3006657955323249E-2</v>
      </c>
      <c r="N54" s="3">
        <v>0.19870752108945128</v>
      </c>
      <c r="O54" s="3">
        <v>5.4518457484701015E-2</v>
      </c>
      <c r="P54" s="3">
        <v>0.2532259785741523</v>
      </c>
      <c r="Q54" s="3">
        <v>0.76354679802955661</v>
      </c>
    </row>
    <row r="55" spans="2:17" x14ac:dyDescent="0.25">
      <c r="B55" s="23" t="s">
        <v>35</v>
      </c>
      <c r="C55" s="4"/>
      <c r="D55" s="3">
        <v>1.1269062556737819</v>
      </c>
      <c r="E55" s="3">
        <v>0.92613718065474759</v>
      </c>
      <c r="F55" s="3">
        <v>1.1596331206563404</v>
      </c>
      <c r="G55" s="9">
        <v>605.80785591082281</v>
      </c>
      <c r="H55" s="4"/>
      <c r="I55" s="3">
        <v>0.62716231137283773</v>
      </c>
      <c r="J55" s="3">
        <v>6.8825910931174086E-2</v>
      </c>
      <c r="K55" s="3">
        <v>0.56143273635985003</v>
      </c>
      <c r="L55" s="4"/>
      <c r="M55" s="3">
        <v>8.4627668590698632E-2</v>
      </c>
      <c r="N55" s="3">
        <v>0.20165758178622725</v>
      </c>
      <c r="O55" s="3">
        <v>5.9912938206733123E-2</v>
      </c>
      <c r="P55" s="3">
        <v>0.26157051999296038</v>
      </c>
      <c r="Q55" s="3">
        <v>0.80057636887608075</v>
      </c>
    </row>
    <row r="56" spans="2:17" x14ac:dyDescent="0.25">
      <c r="B56" s="23" t="s">
        <v>36</v>
      </c>
      <c r="C56" s="4"/>
      <c r="D56" s="3">
        <v>0.96921717299635879</v>
      </c>
      <c r="E56" s="3">
        <v>0.97456038303640957</v>
      </c>
      <c r="F56" s="3">
        <v>1.0495118003771879</v>
      </c>
      <c r="G56" s="9">
        <v>557.0004752682371</v>
      </c>
      <c r="H56" s="4"/>
      <c r="I56" s="3">
        <v>0.63275643731532294</v>
      </c>
      <c r="J56" s="3">
        <v>6.9649641198818071E-2</v>
      </c>
      <c r="K56" s="3">
        <v>0.56000000000000005</v>
      </c>
      <c r="L56" s="4"/>
      <c r="M56" s="3">
        <v>8.8656145482811879E-2</v>
      </c>
      <c r="N56" s="3">
        <v>0.20781945539113927</v>
      </c>
      <c r="O56" s="3">
        <v>7.372367362160677E-2</v>
      </c>
      <c r="P56" s="3">
        <v>0.28154312901274603</v>
      </c>
      <c r="Q56" s="3">
        <v>0.86779866585809584</v>
      </c>
    </row>
    <row r="57" spans="2:17" x14ac:dyDescent="0.25">
      <c r="B57" s="23" t="s">
        <v>34</v>
      </c>
      <c r="C57" s="4"/>
      <c r="D57" s="3">
        <v>1.0129808543228396</v>
      </c>
      <c r="E57" s="3">
        <v>0.96421843687374753</v>
      </c>
      <c r="F57" s="3">
        <v>1.0852609105146298</v>
      </c>
      <c r="G57" s="9">
        <v>594.90648163878257</v>
      </c>
      <c r="H57" s="4"/>
      <c r="I57" s="3">
        <v>0.6247496996395675</v>
      </c>
      <c r="J57" s="3">
        <v>6.3275931117340811E-2</v>
      </c>
      <c r="K57" s="3">
        <v>0.57741935483870965</v>
      </c>
      <c r="L57" s="4"/>
      <c r="M57" s="3">
        <v>8.5419798617795611E-2</v>
      </c>
      <c r="N57" s="3">
        <v>0.19624490325650815</v>
      </c>
      <c r="O57" s="3">
        <v>3.9742767932838444E-2</v>
      </c>
      <c r="P57" s="3">
        <v>0.2359876711893466</v>
      </c>
      <c r="Q57" s="3">
        <v>0.87147505422993488</v>
      </c>
    </row>
    <row r="58" spans="2:17" x14ac:dyDescent="0.25">
      <c r="B58" s="23" t="s">
        <v>33</v>
      </c>
      <c r="C58" s="4"/>
      <c r="D58" s="3">
        <v>0.97279520498575911</v>
      </c>
      <c r="E58" s="3">
        <v>0.95417973029124015</v>
      </c>
      <c r="F58" s="3">
        <v>1.0313571694320007</v>
      </c>
      <c r="G58" s="9">
        <v>621.28934693641179</v>
      </c>
      <c r="H58" s="4"/>
      <c r="I58" s="3">
        <v>0.65070854078896978</v>
      </c>
      <c r="J58" s="3">
        <v>5.9364228265032556E-2</v>
      </c>
      <c r="K58" s="3">
        <v>0.58384013900955689</v>
      </c>
      <c r="L58" s="4"/>
      <c r="M58" s="3">
        <v>8.9092508129998166E-2</v>
      </c>
      <c r="N58" s="3">
        <v>0.19930255864847729</v>
      </c>
      <c r="O58" s="3">
        <v>3.9164413860899486E-2</v>
      </c>
      <c r="P58" s="3">
        <v>0.23846697250937676</v>
      </c>
      <c r="Q58" s="3">
        <v>0.86928799149840597</v>
      </c>
    </row>
    <row r="59" spans="2:17" x14ac:dyDescent="0.25">
      <c r="B59" s="23" t="s">
        <v>30</v>
      </c>
      <c r="C59" s="4"/>
      <c r="D59" s="3">
        <v>0.92354530175741478</v>
      </c>
      <c r="E59" s="3">
        <v>0.95972115971428329</v>
      </c>
      <c r="F59" s="3">
        <v>0.98482881412678902</v>
      </c>
      <c r="G59" s="9">
        <v>584.33315131238942</v>
      </c>
      <c r="H59" s="4"/>
      <c r="I59" s="3">
        <v>0.62291350531107736</v>
      </c>
      <c r="J59" s="3">
        <v>6.1077389984825495E-2</v>
      </c>
      <c r="K59" s="3">
        <v>0.54518072289156627</v>
      </c>
      <c r="L59" s="4"/>
      <c r="M59" s="3">
        <v>9.183202584217813E-2</v>
      </c>
      <c r="N59" s="3">
        <v>0.21061375173050301</v>
      </c>
      <c r="O59" s="3">
        <v>4.6062486151118992E-2</v>
      </c>
      <c r="P59" s="3">
        <v>0.25667623788162197</v>
      </c>
      <c r="Q59" s="3">
        <v>0.84243792325056432</v>
      </c>
    </row>
    <row r="60" spans="2:17" x14ac:dyDescent="0.25">
      <c r="B60" s="23" t="s">
        <v>29</v>
      </c>
      <c r="C60" s="4"/>
      <c r="D60" s="3">
        <v>0.97715470493611634</v>
      </c>
      <c r="E60" s="3">
        <v>0.96641568968286207</v>
      </c>
      <c r="F60" s="3">
        <v>1.0492640659000607</v>
      </c>
      <c r="G60" s="9">
        <v>624.3843544323754</v>
      </c>
      <c r="H60" s="4"/>
      <c r="I60" s="3">
        <v>0.63237774030354132</v>
      </c>
      <c r="J60" s="3">
        <v>5.733558178752108E-2</v>
      </c>
      <c r="K60" s="3">
        <v>0.5505050505050505</v>
      </c>
      <c r="L60" s="4"/>
      <c r="M60" s="3">
        <v>8.7732041969330099E-2</v>
      </c>
      <c r="N60" s="3">
        <v>0.20325867635189668</v>
      </c>
      <c r="O60" s="3">
        <v>4.6775350378971445E-2</v>
      </c>
      <c r="P60" s="3">
        <v>0.25003402673086811</v>
      </c>
      <c r="Q60" s="3">
        <v>0.88354577056778683</v>
      </c>
    </row>
    <row r="61" spans="2:17" x14ac:dyDescent="0.25">
      <c r="B61" s="23" t="s">
        <v>28</v>
      </c>
      <c r="C61" s="4"/>
      <c r="D61" s="3">
        <v>0.98820417928521254</v>
      </c>
      <c r="E61" s="3">
        <v>0.96274050784320431</v>
      </c>
      <c r="F61" s="3">
        <v>1.0570935382261288</v>
      </c>
      <c r="G61" s="9">
        <v>681.23226249846584</v>
      </c>
      <c r="H61" s="4"/>
      <c r="I61" s="3">
        <v>0.61057692307692313</v>
      </c>
      <c r="J61" s="3">
        <v>6.3141025641025639E-2</v>
      </c>
      <c r="K61" s="3">
        <v>0.55933429811866864</v>
      </c>
      <c r="L61" s="4"/>
      <c r="M61" s="3">
        <v>8.9314033752876151E-2</v>
      </c>
      <c r="N61" s="3">
        <v>0.20803578794906818</v>
      </c>
      <c r="O61" s="3">
        <v>5.2647378225899016E-2</v>
      </c>
      <c r="P61" s="3">
        <v>0.26068316617496723</v>
      </c>
      <c r="Q61" s="3">
        <v>0.86354581673306774</v>
      </c>
    </row>
  </sheetData>
  <mergeCells count="2">
    <mergeCell ref="B46:Q46"/>
    <mergeCell ref="B1:Q2"/>
  </mergeCells>
  <conditionalFormatting pivot="1" sqref="J10:J35">
    <cfRule type="iconSet" priority="35">
      <iconSet iconSet="3Symbols2" reverse="1">
        <cfvo type="percent" val="0"/>
        <cfvo type="num" val="8.5000000000000006E-2"/>
        <cfvo type="num" val="0.1"/>
      </iconSet>
    </cfRule>
  </conditionalFormatting>
  <conditionalFormatting pivot="1" sqref="K10:K35">
    <cfRule type="iconSet" priority="34">
      <iconSet iconSet="3Symbols2">
        <cfvo type="percent" val="0"/>
        <cfvo type="num" val="0.5"/>
        <cfvo type="num" val="0.54"/>
      </iconSet>
    </cfRule>
  </conditionalFormatting>
  <conditionalFormatting sqref="I5">
    <cfRule type="iconSet" priority="31">
      <iconSet iconSet="3Symbols">
        <cfvo type="percent" val="0"/>
        <cfvo type="num" val="0.65"/>
        <cfvo type="num" val="0.7"/>
      </iconSet>
    </cfRule>
  </conditionalFormatting>
  <conditionalFormatting sqref="J5">
    <cfRule type="iconSet" priority="30">
      <iconSet iconSet="3Symbols" reverse="1">
        <cfvo type="percent" val="0"/>
        <cfvo type="num" val="8.5000000000000006E-2"/>
        <cfvo type="num" val="0.1"/>
      </iconSet>
    </cfRule>
  </conditionalFormatting>
  <conditionalFormatting sqref="K5">
    <cfRule type="iconSet" priority="29">
      <iconSet iconSet="3Symbols">
        <cfvo type="percent" val="0"/>
        <cfvo type="num" val="0.5"/>
        <cfvo type="num" val="0.54"/>
      </iconSet>
    </cfRule>
  </conditionalFormatting>
  <conditionalFormatting sqref="M5">
    <cfRule type="iconSet" priority="28">
      <iconSet iconSet="3Symbols" reverse="1">
        <cfvo type="percent" val="0"/>
        <cfvo type="num" val="9.2499999999999999E-2" gte="0"/>
        <cfvo type="num" val="0.1"/>
      </iconSet>
    </cfRule>
  </conditionalFormatting>
  <conditionalFormatting sqref="N5">
    <cfRule type="iconSet" priority="27">
      <iconSet iconSet="3Symbols" reverse="1">
        <cfvo type="percent" val="0"/>
        <cfvo type="num" val="0.2" gte="0"/>
        <cfvo type="num" val="0.25"/>
      </iconSet>
    </cfRule>
  </conditionalFormatting>
  <conditionalFormatting sqref="O5">
    <cfRule type="iconSet" priority="26">
      <iconSet iconSet="3Symbols" reverse="1">
        <cfvo type="percent" val="0"/>
        <cfvo type="num" val="0.08" gte="0"/>
        <cfvo type="num" val="0.1"/>
      </iconSet>
    </cfRule>
  </conditionalFormatting>
  <conditionalFormatting sqref="P5">
    <cfRule type="iconSet" priority="25">
      <iconSet iconSet="3Symbols" reverse="1">
        <cfvo type="percent" val="0"/>
        <cfvo type="num" val="0.29749999999999999" gte="0"/>
        <cfvo type="num" val="0.3"/>
      </iconSet>
    </cfRule>
  </conditionalFormatting>
  <conditionalFormatting pivot="1" sqref="J50:J61">
    <cfRule type="iconSet" priority="8">
      <iconSet iconSet="3Symbols2" reverse="1">
        <cfvo type="percent" val="0"/>
        <cfvo type="num" val="8.5000000000000006E-2"/>
        <cfvo type="num" val="0.1"/>
      </iconSet>
    </cfRule>
  </conditionalFormatting>
  <conditionalFormatting pivot="1" sqref="K50:K61">
    <cfRule type="iconSet" priority="7">
      <iconSet iconSet="3Symbols2">
        <cfvo type="percent" val="0"/>
        <cfvo type="num" val="0.5"/>
        <cfvo type="num" val="0.54"/>
      </iconSet>
    </cfRule>
  </conditionalFormatting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37" id="{41BBE7E0-E243-4007-B857-64C7DBBCF27B}">
            <x14:iconSet iconSet="4RedToBlack" custom="1">
              <x14:cfvo type="percent">
                <xm:f>0</xm:f>
              </x14:cfvo>
              <x14:cfvo type="num" gte="0">
                <xm:f>0</xm:f>
              </x14:cfvo>
              <x14:cfvo type="num">
                <xm:f>0.85</xm:f>
              </x14:cfvo>
              <x14:cfvo type="num">
                <xm:f>0.9</xm:f>
              </x14:cfvo>
              <x14:cfIcon iconSet="NoIcons" iconId="0"/>
              <x14:cfIcon iconSet="3Symbols2" iconId="0"/>
              <x14:cfIcon iconSet="3Symbols2" iconId="1"/>
              <x14:cfIcon iconSet="3Symbols2" iconId="2"/>
            </x14:iconSet>
          </x14:cfRule>
          <xm:sqref>E10:E35</xm:sqref>
        </x14:conditionalFormatting>
        <x14:conditionalFormatting xmlns:xm="http://schemas.microsoft.com/office/excel/2006/main" pivot="1">
          <x14:cfRule type="iconSet" priority="36" id="{697E6E5A-7703-4F88-8E0D-3721F566E5C0}">
            <x14:iconSet iconSet="4TrafficLights" custom="1">
              <x14:cfvo type="percent">
                <xm:f>0</xm:f>
              </x14:cfvo>
              <x14:cfvo type="num" gte="0">
                <xm:f>0</xm:f>
              </x14:cfvo>
              <x14:cfvo type="num">
                <xm:f>0.65</xm:f>
              </x14:cfvo>
              <x14:cfvo type="num">
                <xm:f>0.7</xm:f>
              </x14:cfvo>
              <x14:cfIcon iconSet="NoIcons" iconId="0"/>
              <x14:cfIcon iconSet="3Symbols2" iconId="0"/>
              <x14:cfIcon iconSet="3Symbols2" iconId="1"/>
              <x14:cfIcon iconSet="3Symbols2" iconId="2"/>
            </x14:iconSet>
          </x14:cfRule>
          <xm:sqref>I10:I35</xm:sqref>
        </x14:conditionalFormatting>
        <x14:conditionalFormatting xmlns:xm="http://schemas.microsoft.com/office/excel/2006/main" pivot="1">
          <x14:cfRule type="iconSet" priority="33" id="{51584502-22AE-401B-B62A-DF23CA2FF653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G10:G35</xm:sqref>
        </x14:conditionalFormatting>
        <x14:conditionalFormatting xmlns:xm="http://schemas.microsoft.com/office/excel/2006/main">
          <x14:cfRule type="iconSet" priority="32" id="{D9513EDB-38A2-43E2-9208-718B66F96C5C}">
            <x14:iconSet iconSet="3Symbols2" custom="1">
              <x14:cfvo type="percent">
                <xm:f>0</xm:f>
              </x14:cfvo>
              <x14:cfvo type="num">
                <xm:f>0.85</xm:f>
              </x14:cfvo>
              <x14:cfvo type="num">
                <xm:f>0.9</xm:f>
              </x14:cfvo>
              <x14:cfIcon iconSet="3Symbols" iconId="0"/>
              <x14:cfIcon iconSet="3Symbols" iconId="1"/>
              <x14:cfIcon iconSet="3Symbols" iconId="2"/>
            </x14:iconSet>
          </x14:cfRule>
          <xm:sqref>E5</xm:sqref>
        </x14:conditionalFormatting>
        <x14:conditionalFormatting xmlns:xm="http://schemas.microsoft.com/office/excel/2006/main" pivot="1">
          <x14:cfRule type="iconSet" priority="24" id="{3150E908-3EE1-44C2-9CA4-C702A1BE5B3C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>
                <xm:f>9.2499999999999999E-2</xm:f>
              </x14:cfvo>
              <x14:cfvo type="num">
                <xm:f>0.1</xm:f>
              </x14:cfvo>
              <x14:cfIcon iconSet="NoIcons" iconId="0"/>
              <x14:cfIcon iconSet="3Symbols2" iconId="2"/>
              <x14:cfIcon iconSet="3Symbols2" iconId="1"/>
              <x14:cfIcon iconSet="3Symbols2" iconId="0"/>
            </x14:iconSet>
          </x14:cfRule>
          <xm:sqref>M10:M35</xm:sqref>
        </x14:conditionalFormatting>
        <x14:conditionalFormatting xmlns:xm="http://schemas.microsoft.com/office/excel/2006/main" pivot="1">
          <x14:cfRule type="iconSet" priority="23" id="{CAE0E221-2045-46DC-8C17-3CA8E5A8D0BF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>
                <xm:f>0.2</xm:f>
              </x14:cfvo>
              <x14:cfvo type="num">
                <xm:f>0.25</xm:f>
              </x14:cfvo>
              <x14:cfIcon iconSet="NoIcons" iconId="0"/>
              <x14:cfIcon iconSet="3Symbols2" iconId="2"/>
              <x14:cfIcon iconSet="3Symbols2" iconId="1"/>
              <x14:cfIcon iconSet="3Symbols2" iconId="0"/>
            </x14:iconSet>
          </x14:cfRule>
          <xm:sqref>N10:N35</xm:sqref>
        </x14:conditionalFormatting>
        <x14:conditionalFormatting xmlns:xm="http://schemas.microsoft.com/office/excel/2006/main" pivot="1">
          <x14:cfRule type="iconSet" priority="22" id="{C89F341F-4F2B-45D0-90BB-CC96724A74F9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>
                <xm:f>0.08</xm:f>
              </x14:cfvo>
              <x14:cfvo type="num">
                <xm:f>0.1</xm:f>
              </x14:cfvo>
              <x14:cfIcon iconSet="NoIcons" iconId="0"/>
              <x14:cfIcon iconSet="3Symbols2" iconId="2"/>
              <x14:cfIcon iconSet="3Symbols2" iconId="1"/>
              <x14:cfIcon iconSet="3Symbols2" iconId="0"/>
            </x14:iconSet>
          </x14:cfRule>
          <xm:sqref>O10:O35</xm:sqref>
        </x14:conditionalFormatting>
        <x14:conditionalFormatting xmlns:xm="http://schemas.microsoft.com/office/excel/2006/main" pivot="1">
          <x14:cfRule type="iconSet" priority="21" id="{41B57E84-15EE-4581-A78B-47193719D8CE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>
                <xm:f>0.29749999999999999</xm:f>
              </x14:cfvo>
              <x14:cfvo type="num">
                <xm:f>0.3</xm:f>
              </x14:cfvo>
              <x14:cfIcon iconSet="NoIcons" iconId="0"/>
              <x14:cfIcon iconSet="3Symbols2" iconId="2"/>
              <x14:cfIcon iconSet="3Symbols2" iconId="1"/>
              <x14:cfIcon iconSet="3Symbols2" iconId="0"/>
            </x14:iconSet>
          </x14:cfRule>
          <xm:sqref>P10:P35</xm:sqref>
        </x14:conditionalFormatting>
        <x14:conditionalFormatting xmlns:xm="http://schemas.microsoft.com/office/excel/2006/main" pivot="1">
          <x14:cfRule type="iconSet" priority="10" id="{45257DF0-E593-4E48-B202-57484D429FD7}">
            <x14:iconSet iconSet="4RedToBlack" custom="1">
              <x14:cfvo type="percent">
                <xm:f>0</xm:f>
              </x14:cfvo>
              <x14:cfvo type="num" gte="0">
                <xm:f>0</xm:f>
              </x14:cfvo>
              <x14:cfvo type="num">
                <xm:f>0.85</xm:f>
              </x14:cfvo>
              <x14:cfvo type="num">
                <xm:f>0.9</xm:f>
              </x14:cfvo>
              <x14:cfIcon iconSet="NoIcons" iconId="0"/>
              <x14:cfIcon iconSet="3Symbols2" iconId="0"/>
              <x14:cfIcon iconSet="3Symbols2" iconId="1"/>
              <x14:cfIcon iconSet="3Symbols2" iconId="2"/>
            </x14:iconSet>
          </x14:cfRule>
          <xm:sqref>E50:E61</xm:sqref>
        </x14:conditionalFormatting>
        <x14:conditionalFormatting xmlns:xm="http://schemas.microsoft.com/office/excel/2006/main" pivot="1">
          <x14:cfRule type="iconSet" priority="9" id="{4E5090C2-B655-4B8A-9ED2-7A8CAF245BB9}">
            <x14:iconSet iconSet="4TrafficLights" custom="1">
              <x14:cfvo type="percent">
                <xm:f>0</xm:f>
              </x14:cfvo>
              <x14:cfvo type="num" gte="0">
                <xm:f>0</xm:f>
              </x14:cfvo>
              <x14:cfvo type="num">
                <xm:f>0.5</xm:f>
              </x14:cfvo>
              <x14:cfvo type="num">
                <xm:f>0.54</xm:f>
              </x14:cfvo>
              <x14:cfIcon iconSet="NoIcons" iconId="0"/>
              <x14:cfIcon iconSet="3Symbols2" iconId="0"/>
              <x14:cfIcon iconSet="3Symbols2" iconId="1"/>
              <x14:cfIcon iconSet="3Symbols2" iconId="2"/>
            </x14:iconSet>
          </x14:cfRule>
          <xm:sqref>I50:I61</xm:sqref>
        </x14:conditionalFormatting>
        <x14:conditionalFormatting xmlns:xm="http://schemas.microsoft.com/office/excel/2006/main" pivot="1">
          <x14:cfRule type="iconSet" priority="6" id="{037A9B5C-35D1-4A34-A461-5776FF0501A6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G50:G61</xm:sqref>
        </x14:conditionalFormatting>
        <x14:conditionalFormatting xmlns:xm="http://schemas.microsoft.com/office/excel/2006/main" pivot="1">
          <x14:cfRule type="iconSet" priority="5" id="{A1E33FE5-B75D-4F87-8A0E-83EA3CD11936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>
                <xm:f>9.2499999999999999E-2</xm:f>
              </x14:cfvo>
              <x14:cfvo type="num">
                <xm:f>0.1</xm:f>
              </x14:cfvo>
              <x14:cfIcon iconSet="NoIcons" iconId="0"/>
              <x14:cfIcon iconSet="3Symbols2" iconId="2"/>
              <x14:cfIcon iconSet="3Symbols2" iconId="1"/>
              <x14:cfIcon iconSet="3Symbols2" iconId="0"/>
            </x14:iconSet>
          </x14:cfRule>
          <xm:sqref>M50:M61</xm:sqref>
        </x14:conditionalFormatting>
        <x14:conditionalFormatting xmlns:xm="http://schemas.microsoft.com/office/excel/2006/main" pivot="1">
          <x14:cfRule type="iconSet" priority="4" id="{FC36D47C-169C-4B19-9144-2FEB66BCF668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>
                <xm:f>0.2</xm:f>
              </x14:cfvo>
              <x14:cfvo type="num">
                <xm:f>0.25</xm:f>
              </x14:cfvo>
              <x14:cfIcon iconSet="NoIcons" iconId="0"/>
              <x14:cfIcon iconSet="3Symbols2" iconId="2"/>
              <x14:cfIcon iconSet="3Symbols2" iconId="1"/>
              <x14:cfIcon iconSet="3Symbols2" iconId="0"/>
            </x14:iconSet>
          </x14:cfRule>
          <xm:sqref>N50:N61</xm:sqref>
        </x14:conditionalFormatting>
        <x14:conditionalFormatting xmlns:xm="http://schemas.microsoft.com/office/excel/2006/main" pivot="1">
          <x14:cfRule type="iconSet" priority="3" id="{0AD1F34F-1359-4320-99D7-73EF5158DB02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>
                <xm:f>0.08</xm:f>
              </x14:cfvo>
              <x14:cfvo type="num">
                <xm:f>0.1</xm:f>
              </x14:cfvo>
              <x14:cfIcon iconSet="NoIcons" iconId="0"/>
              <x14:cfIcon iconSet="3Symbols2" iconId="2"/>
              <x14:cfIcon iconSet="3Symbols2" iconId="1"/>
              <x14:cfIcon iconSet="3Symbols2" iconId="0"/>
            </x14:iconSet>
          </x14:cfRule>
          <xm:sqref>O50:O61</xm:sqref>
        </x14:conditionalFormatting>
        <x14:conditionalFormatting xmlns:xm="http://schemas.microsoft.com/office/excel/2006/main" pivot="1">
          <x14:cfRule type="iconSet" priority="2" id="{9471D511-2534-4BB8-A29F-39C3A1F177FC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>
                <xm:f>0.29749999999999999</xm:f>
              </x14:cfvo>
              <x14:cfvo type="num">
                <xm:f>0.3</xm:f>
              </x14:cfvo>
              <x14:cfIcon iconSet="NoIcons" iconId="0"/>
              <x14:cfIcon iconSet="3Symbols2" iconId="2"/>
              <x14:cfIcon iconSet="3Symbols2" iconId="1"/>
              <x14:cfIcon iconSet="3Symbols2" iconId="0"/>
            </x14:iconSet>
          </x14:cfRule>
          <xm:sqref>P50:P61</xm:sqref>
        </x14:conditionalFormatting>
        <x14:conditionalFormatting xmlns:xm="http://schemas.microsoft.com/office/excel/2006/main" pivot="1">
          <x14:cfRule type="iconSet" priority="1" id="{F8719EC0-7DB1-495F-AD8C-0138046E5E4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Q10:Q35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"/>
  <sheetViews>
    <sheetView showGridLines="0" workbookViewId="0">
      <selection activeCell="H25" activeCellId="1" sqref="B1:N50 H25"/>
    </sheetView>
  </sheetViews>
  <sheetFormatPr baseColWidth="10" defaultRowHeight="15" x14ac:dyDescent="0.25"/>
  <cols>
    <col min="1" max="1" width="4.28515625" customWidth="1"/>
    <col min="2" max="2" width="12.5703125" bestFit="1" customWidth="1"/>
    <col min="3" max="3" width="0.85546875" customWidth="1"/>
    <col min="4" max="5" width="7.85546875" customWidth="1"/>
    <col min="6" max="6" width="0.85546875" customWidth="1"/>
    <col min="7" max="9" width="9.140625" customWidth="1"/>
    <col min="10" max="10" width="0.85546875" customWidth="1"/>
    <col min="11" max="14" width="10.28515625" customWidth="1"/>
  </cols>
  <sheetData>
    <row r="1" spans="2:14" x14ac:dyDescent="0.25"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2:14" ht="24" customHeight="1" thickBot="1" x14ac:dyDescent="0.3"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</row>
    <row r="3" spans="2:14" ht="15.75" thickTop="1" x14ac:dyDescent="0.25">
      <c r="B3" s="33" t="s">
        <v>1</v>
      </c>
      <c r="C3" s="34"/>
      <c r="D3" s="35" t="s">
        <v>7</v>
      </c>
      <c r="E3" s="35" t="s">
        <v>15</v>
      </c>
      <c r="F3" s="34"/>
      <c r="G3" s="35" t="s">
        <v>8</v>
      </c>
      <c r="H3" s="35" t="s">
        <v>9</v>
      </c>
      <c r="I3" s="35" t="s">
        <v>10</v>
      </c>
      <c r="J3" s="34"/>
      <c r="K3" s="35" t="s">
        <v>24</v>
      </c>
      <c r="L3" s="35" t="s">
        <v>25</v>
      </c>
      <c r="M3" s="35" t="s">
        <v>22</v>
      </c>
      <c r="N3" s="35" t="s">
        <v>23</v>
      </c>
    </row>
    <row r="4" spans="2:14" ht="4.5" customHeight="1" thickBot="1" x14ac:dyDescent="0.3">
      <c r="B4" s="2"/>
    </row>
    <row r="5" spans="2:14" ht="18.75" customHeight="1" thickTop="1" x14ac:dyDescent="0.25">
      <c r="B5" s="24" t="str">
        <f>PROPER(TEXT(B10,"mmmm"))</f>
        <v>Mai</v>
      </c>
      <c r="C5" s="14"/>
      <c r="D5" s="26">
        <f>GETPIVOTDATA("QE",$B$9)</f>
        <v>1.9141991692213653</v>
      </c>
      <c r="E5" s="27">
        <f>GETPIVOTDATA(" DMTG",$B$9)</f>
        <v>439.46781581211144</v>
      </c>
      <c r="F5" s="10"/>
      <c r="G5" s="25">
        <f>GETPIVOTDATA("Delta SAT",$B$9)</f>
        <v>0.29721362229102166</v>
      </c>
      <c r="H5" s="26">
        <f>GETPIVOTDATA("1 Etoile",$B$9)</f>
        <v>0.12229102167182662</v>
      </c>
      <c r="I5" s="28">
        <f>GETPIVOTDATA(" Decouverte",$B$9)</f>
        <v>0.38918918918918921</v>
      </c>
      <c r="J5" s="10"/>
      <c r="K5" s="25">
        <f>GETPIVOTDATA("Réitération 1J",$B$9)</f>
        <v>7.1094082588335467E-2</v>
      </c>
      <c r="L5" s="26">
        <f>GETPIVOTDATA("Réitération 7J",$B$9)</f>
        <v>0.11609195402298851</v>
      </c>
      <c r="M5" s="26">
        <f>GETPIVOTDATA("Somme de Transfert",$B$9)</f>
        <v>8.0502341421881646E-2</v>
      </c>
      <c r="N5" s="28">
        <f>GETPIVOTDATA("Somme de RT",$B$9)</f>
        <v>0.19659429544487017</v>
      </c>
    </row>
    <row r="6" spans="2:14" ht="4.5" customHeight="1" x14ac:dyDescent="0.25">
      <c r="B6" s="11"/>
      <c r="C6" s="11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hidden="1" x14ac:dyDescent="0.25">
      <c r="B7" s="1" t="s">
        <v>3</v>
      </c>
      <c r="C7" t="s">
        <v>4</v>
      </c>
    </row>
    <row r="8" spans="2:14" ht="2.1" hidden="1" customHeight="1" x14ac:dyDescent="0.25"/>
    <row r="9" spans="2:14" hidden="1" x14ac:dyDescent="0.25">
      <c r="B9" s="7" t="s">
        <v>11</v>
      </c>
      <c r="C9" s="6" t="s">
        <v>14</v>
      </c>
      <c r="D9" s="3" t="s">
        <v>7</v>
      </c>
      <c r="E9" s="31" t="s">
        <v>16</v>
      </c>
      <c r="F9" s="29" t="s">
        <v>12</v>
      </c>
      <c r="G9" s="3" t="s">
        <v>8</v>
      </c>
      <c r="H9" s="3" t="s">
        <v>9</v>
      </c>
      <c r="I9" s="3" t="s">
        <v>13</v>
      </c>
      <c r="J9" s="29" t="s">
        <v>19</v>
      </c>
      <c r="K9" s="32" t="s">
        <v>20</v>
      </c>
      <c r="L9" s="32" t="s">
        <v>21</v>
      </c>
      <c r="M9" s="32" t="s">
        <v>17</v>
      </c>
      <c r="N9" s="32" t="s">
        <v>18</v>
      </c>
    </row>
    <row r="10" spans="2:14" x14ac:dyDescent="0.25">
      <c r="B10" s="5">
        <v>45077</v>
      </c>
      <c r="C10" s="4"/>
      <c r="D10" s="3">
        <v>0</v>
      </c>
      <c r="E10" s="31">
        <v>0</v>
      </c>
      <c r="F10" s="30"/>
      <c r="G10" s="3">
        <v>0.44444444444444442</v>
      </c>
      <c r="H10" s="3">
        <v>0.1111111111111111</v>
      </c>
      <c r="I10" s="3">
        <v>0.5</v>
      </c>
      <c r="J10" s="30"/>
      <c r="K10" s="32">
        <v>0</v>
      </c>
      <c r="L10" s="32">
        <v>0</v>
      </c>
      <c r="M10" s="32">
        <v>0</v>
      </c>
      <c r="N10" s="32">
        <v>0</v>
      </c>
    </row>
    <row r="11" spans="2:14" x14ac:dyDescent="0.25">
      <c r="B11" s="5">
        <v>45076</v>
      </c>
      <c r="C11" s="4"/>
      <c r="D11" s="3">
        <v>0</v>
      </c>
      <c r="E11" s="31">
        <v>0</v>
      </c>
      <c r="F11" s="30"/>
      <c r="G11" s="3">
        <v>0.42857142857142855</v>
      </c>
      <c r="H11" s="3">
        <v>7.1428571428571425E-2</v>
      </c>
      <c r="I11" s="3">
        <v>0.33333333333333331</v>
      </c>
      <c r="J11" s="30"/>
      <c r="K11" s="32">
        <v>0</v>
      </c>
      <c r="L11" s="32">
        <v>1</v>
      </c>
      <c r="M11" s="32">
        <v>0</v>
      </c>
      <c r="N11" s="32">
        <v>1</v>
      </c>
    </row>
    <row r="12" spans="2:14" x14ac:dyDescent="0.25">
      <c r="B12" s="5">
        <v>45075</v>
      </c>
      <c r="C12" s="4"/>
      <c r="D12" s="3">
        <v>0</v>
      </c>
      <c r="E12" s="31">
        <v>0</v>
      </c>
      <c r="F12" s="30"/>
      <c r="G12" s="3">
        <v>0.25</v>
      </c>
      <c r="H12" s="3">
        <v>0.1</v>
      </c>
      <c r="I12" s="3">
        <v>0.47368421052631576</v>
      </c>
      <c r="J12" s="30"/>
      <c r="K12" s="32">
        <v>0</v>
      </c>
      <c r="L12" s="32">
        <v>0</v>
      </c>
      <c r="M12" s="32">
        <v>0</v>
      </c>
      <c r="N12" s="32">
        <v>0</v>
      </c>
    </row>
    <row r="13" spans="2:14" x14ac:dyDescent="0.25">
      <c r="B13" s="5">
        <v>45074</v>
      </c>
      <c r="C13" s="4"/>
      <c r="D13" s="3">
        <v>0</v>
      </c>
      <c r="E13" s="31">
        <v>0</v>
      </c>
      <c r="F13" s="30"/>
      <c r="G13" s="3">
        <v>0.27777777777777779</v>
      </c>
      <c r="H13" s="3">
        <v>0.1111111111111111</v>
      </c>
      <c r="I13" s="3">
        <v>0.35714285714285715</v>
      </c>
      <c r="J13" s="30"/>
      <c r="K13" s="32">
        <v>0</v>
      </c>
      <c r="L13" s="32">
        <v>0</v>
      </c>
      <c r="M13" s="32">
        <v>0</v>
      </c>
      <c r="N13" s="32">
        <v>0</v>
      </c>
    </row>
    <row r="14" spans="2:14" x14ac:dyDescent="0.25">
      <c r="B14" s="5">
        <v>45073</v>
      </c>
      <c r="C14" s="4"/>
      <c r="D14" s="3">
        <v>7.4146431885892543</v>
      </c>
      <c r="E14" s="31">
        <v>464.63398692810455</v>
      </c>
      <c r="F14" s="30"/>
      <c r="G14" s="3">
        <v>0.23076923076923078</v>
      </c>
      <c r="H14" s="3">
        <v>0.19230769230769232</v>
      </c>
      <c r="I14" s="3">
        <v>0.40909090909090912</v>
      </c>
      <c r="J14" s="30"/>
      <c r="K14" s="32">
        <v>6.699346405228758E-2</v>
      </c>
      <c r="L14" s="32">
        <v>0.13235294117647059</v>
      </c>
      <c r="M14" s="32">
        <v>8.6601307189542481E-2</v>
      </c>
      <c r="N14" s="32">
        <v>0.21895424836601307</v>
      </c>
    </row>
    <row r="15" spans="2:14" x14ac:dyDescent="0.25">
      <c r="B15" s="5">
        <v>45072</v>
      </c>
      <c r="C15" s="4"/>
      <c r="D15" s="3">
        <v>12.554262244321365</v>
      </c>
      <c r="E15" s="31">
        <v>442.48133971291867</v>
      </c>
      <c r="F15" s="30"/>
      <c r="G15" s="3">
        <v>0.23529411764705882</v>
      </c>
      <c r="H15" s="3">
        <v>0.23529411764705882</v>
      </c>
      <c r="I15" s="3">
        <v>0.2857142857142857</v>
      </c>
      <c r="J15" s="30"/>
      <c r="K15" s="32">
        <v>6.7942583732057416E-2</v>
      </c>
      <c r="L15" s="32">
        <v>0.11770334928229666</v>
      </c>
      <c r="M15" s="32">
        <v>9.4736842105263161E-2</v>
      </c>
      <c r="N15" s="32">
        <v>0.21244019138755982</v>
      </c>
    </row>
    <row r="16" spans="2:14" x14ac:dyDescent="0.25">
      <c r="B16" s="5">
        <v>45071</v>
      </c>
      <c r="C16" s="4"/>
      <c r="D16" s="3">
        <v>11.879133933114213</v>
      </c>
      <c r="E16" s="31">
        <v>455.5857933579336</v>
      </c>
      <c r="F16" s="30"/>
      <c r="G16" s="3">
        <v>0.34782608695652173</v>
      </c>
      <c r="H16" s="3">
        <v>8.6956521739130432E-2</v>
      </c>
      <c r="I16" s="3">
        <v>0.55555555555555558</v>
      </c>
      <c r="J16" s="30"/>
      <c r="K16" s="32">
        <v>8.0258302583025826E-2</v>
      </c>
      <c r="L16" s="32">
        <v>0.12269372693726938</v>
      </c>
      <c r="M16" s="32">
        <v>7.0110701107011064E-2</v>
      </c>
      <c r="N16" s="32">
        <v>0.19280442804428044</v>
      </c>
    </row>
    <row r="17" spans="2:14" x14ac:dyDescent="0.25">
      <c r="B17" s="5">
        <v>45070</v>
      </c>
      <c r="C17" s="4"/>
      <c r="D17" s="3">
        <v>12.719072541410018</v>
      </c>
      <c r="E17" s="31">
        <v>425.77493380406003</v>
      </c>
      <c r="F17" s="30"/>
      <c r="G17" s="3">
        <v>-0.41176470588235292</v>
      </c>
      <c r="H17" s="3">
        <v>0.35294117647058826</v>
      </c>
      <c r="I17" s="3">
        <v>0.25</v>
      </c>
      <c r="J17" s="30"/>
      <c r="K17" s="32">
        <v>7.1491615180935567E-2</v>
      </c>
      <c r="L17" s="32">
        <v>0.11209179170344219</v>
      </c>
      <c r="M17" s="32">
        <v>0.10503089143865843</v>
      </c>
      <c r="N17" s="32">
        <v>0.21712268314210062</v>
      </c>
    </row>
    <row r="18" spans="2:14" x14ac:dyDescent="0.25">
      <c r="B18" s="5">
        <v>45069</v>
      </c>
      <c r="C18" s="4"/>
      <c r="D18" s="3">
        <v>16.40625</v>
      </c>
      <c r="E18" s="31">
        <v>456.12952380952379</v>
      </c>
      <c r="F18" s="30"/>
      <c r="G18" s="3">
        <v>0.375</v>
      </c>
      <c r="H18" s="3">
        <v>0</v>
      </c>
      <c r="I18" s="3">
        <v>0.25</v>
      </c>
      <c r="J18" s="30"/>
      <c r="K18" s="32">
        <v>7.5238095238095243E-2</v>
      </c>
      <c r="L18" s="32">
        <v>0.11142857142857143</v>
      </c>
      <c r="M18" s="32">
        <v>7.5238095238095243E-2</v>
      </c>
      <c r="N18" s="32">
        <v>0.18666666666666668</v>
      </c>
    </row>
    <row r="19" spans="2:14" x14ac:dyDescent="0.25">
      <c r="B19" s="5">
        <v>45068</v>
      </c>
      <c r="C19" s="4"/>
      <c r="D19" s="3">
        <v>14.428509592101749</v>
      </c>
      <c r="E19" s="31">
        <v>422.82492581602372</v>
      </c>
      <c r="F19" s="30"/>
      <c r="G19" s="3">
        <v>0.1875</v>
      </c>
      <c r="H19" s="3">
        <v>0.25</v>
      </c>
      <c r="I19" s="3">
        <v>0.42857142857142855</v>
      </c>
      <c r="J19" s="30"/>
      <c r="K19" s="32">
        <v>8.0118694362017809E-2</v>
      </c>
      <c r="L19" s="32">
        <v>0.11572700296735905</v>
      </c>
      <c r="M19" s="32">
        <v>9.1988130563798218E-2</v>
      </c>
      <c r="N19" s="32">
        <v>0.20771513353115728</v>
      </c>
    </row>
    <row r="20" spans="2:14" x14ac:dyDescent="0.25">
      <c r="B20" s="5">
        <v>45067</v>
      </c>
      <c r="C20" s="4"/>
      <c r="D20" s="3">
        <v>0</v>
      </c>
      <c r="E20" s="31">
        <v>0</v>
      </c>
      <c r="F20" s="30"/>
      <c r="G20" s="3">
        <v>0.5</v>
      </c>
      <c r="H20" s="3">
        <v>0.2</v>
      </c>
      <c r="I20" s="3">
        <v>0.55555555555555558</v>
      </c>
      <c r="J20" s="30"/>
      <c r="K20" s="32">
        <v>0</v>
      </c>
      <c r="L20" s="32">
        <v>0</v>
      </c>
      <c r="M20" s="32">
        <v>0</v>
      </c>
      <c r="N20" s="32">
        <v>0</v>
      </c>
    </row>
    <row r="21" spans="2:14" x14ac:dyDescent="0.25">
      <c r="B21" s="5">
        <v>45066</v>
      </c>
      <c r="C21" s="4"/>
      <c r="D21" s="3">
        <v>4.8738738738738743</v>
      </c>
      <c r="E21" s="31">
        <v>454.33456561922367</v>
      </c>
      <c r="F21" s="30"/>
      <c r="G21" s="3">
        <v>1</v>
      </c>
      <c r="H21" s="3">
        <v>0</v>
      </c>
      <c r="I21" s="3">
        <v>0.8</v>
      </c>
      <c r="J21" s="30"/>
      <c r="K21" s="32">
        <v>6.6543438077634007E-2</v>
      </c>
      <c r="L21" s="32">
        <v>0.13123844731977818</v>
      </c>
      <c r="M21" s="32">
        <v>0.11090573012939002</v>
      </c>
      <c r="N21" s="32">
        <v>0.24214417744916822</v>
      </c>
    </row>
    <row r="22" spans="2:14" x14ac:dyDescent="0.25">
      <c r="B22" s="5">
        <v>45065</v>
      </c>
      <c r="C22" s="4"/>
      <c r="D22" s="3">
        <v>11.289473684210526</v>
      </c>
      <c r="E22" s="31">
        <v>418.19672131147541</v>
      </c>
      <c r="F22" s="30"/>
      <c r="G22" s="3">
        <v>0.4</v>
      </c>
      <c r="H22" s="3">
        <v>0.05</v>
      </c>
      <c r="I22" s="3">
        <v>0.47058823529411764</v>
      </c>
      <c r="J22" s="30"/>
      <c r="K22" s="32">
        <v>8.584686774941995E-2</v>
      </c>
      <c r="L22" s="32">
        <v>0.13921113689095127</v>
      </c>
      <c r="M22" s="32">
        <v>5.336426914153132E-2</v>
      </c>
      <c r="N22" s="32">
        <v>0.19257540603248258</v>
      </c>
    </row>
    <row r="23" spans="2:14" x14ac:dyDescent="0.25">
      <c r="B23" s="5">
        <v>45064</v>
      </c>
      <c r="C23" s="4"/>
      <c r="D23" s="3">
        <v>0</v>
      </c>
      <c r="E23" s="31">
        <v>0</v>
      </c>
      <c r="F23" s="30"/>
      <c r="G23" s="3">
        <v>0.30769230769230771</v>
      </c>
      <c r="H23" s="3">
        <v>0.11538461538461539</v>
      </c>
      <c r="I23" s="3">
        <v>0.36363636363636365</v>
      </c>
      <c r="J23" s="30"/>
      <c r="K23" s="32">
        <v>0</v>
      </c>
      <c r="L23" s="32">
        <v>0</v>
      </c>
      <c r="M23" s="32">
        <v>0</v>
      </c>
      <c r="N23" s="32">
        <v>0</v>
      </c>
    </row>
    <row r="24" spans="2:14" x14ac:dyDescent="0.25">
      <c r="B24" s="5">
        <v>45063</v>
      </c>
      <c r="C24" s="4"/>
      <c r="D24" s="3">
        <v>8.884297520661157</v>
      </c>
      <c r="E24" s="31">
        <v>469.33858998144711</v>
      </c>
      <c r="F24" s="30"/>
      <c r="G24" s="3">
        <v>0.20689655172413793</v>
      </c>
      <c r="H24" s="3">
        <v>0.17241379310344829</v>
      </c>
      <c r="I24" s="3">
        <v>0.34615384615384615</v>
      </c>
      <c r="J24" s="30"/>
      <c r="K24" s="32">
        <v>6.8582020389249307E-2</v>
      </c>
      <c r="L24" s="32">
        <v>0.12696941612604262</v>
      </c>
      <c r="M24" s="32">
        <v>7.1362372567191842E-2</v>
      </c>
      <c r="N24" s="32">
        <v>0.19833178869323448</v>
      </c>
    </row>
    <row r="25" spans="2:14" x14ac:dyDescent="0.25">
      <c r="B25" s="5">
        <v>45062</v>
      </c>
      <c r="C25" s="4"/>
      <c r="D25" s="3">
        <v>8.7142930372210401</v>
      </c>
      <c r="E25" s="31">
        <v>467.67785234899327</v>
      </c>
      <c r="F25" s="30"/>
      <c r="G25" s="3">
        <v>0.2</v>
      </c>
      <c r="H25" s="3">
        <v>0.13333333333333333</v>
      </c>
      <c r="I25" s="3">
        <v>0.14285714285714285</v>
      </c>
      <c r="J25" s="30"/>
      <c r="K25" s="32">
        <v>7.7660594439117936E-2</v>
      </c>
      <c r="L25" s="32">
        <v>0.12176414189837009</v>
      </c>
      <c r="M25" s="32">
        <v>6.327900287631831E-2</v>
      </c>
      <c r="N25" s="32">
        <v>0.18504314477468842</v>
      </c>
    </row>
    <row r="26" spans="2:14" x14ac:dyDescent="0.25">
      <c r="B26" s="5">
        <v>45061</v>
      </c>
      <c r="C26" s="4"/>
      <c r="D26" s="3">
        <v>12.054945054945055</v>
      </c>
      <c r="E26" s="31">
        <v>453.67697907188352</v>
      </c>
      <c r="F26" s="30"/>
      <c r="G26" s="3">
        <v>0.26470588235294118</v>
      </c>
      <c r="H26" s="3">
        <v>8.8235294117647065E-2</v>
      </c>
      <c r="I26" s="3">
        <v>0.44827586206896552</v>
      </c>
      <c r="J26" s="30"/>
      <c r="K26" s="32">
        <v>7.2793448589626927E-2</v>
      </c>
      <c r="L26" s="32">
        <v>0.12010919017288443</v>
      </c>
      <c r="M26" s="32">
        <v>6.0054595086442217E-2</v>
      </c>
      <c r="N26" s="32">
        <v>0.18016378525932664</v>
      </c>
    </row>
    <row r="27" spans="2:14" x14ac:dyDescent="0.25">
      <c r="B27" s="5">
        <v>45060</v>
      </c>
      <c r="C27" s="4"/>
      <c r="D27" s="3">
        <v>0</v>
      </c>
      <c r="E27" s="31">
        <v>0</v>
      </c>
      <c r="F27" s="30"/>
      <c r="G27" s="3">
        <v>0.33333333333333331</v>
      </c>
      <c r="H27" s="3">
        <v>0.1111111111111111</v>
      </c>
      <c r="I27" s="3">
        <v>0.26666666666666666</v>
      </c>
      <c r="J27" s="30"/>
      <c r="K27" s="32">
        <v>0</v>
      </c>
      <c r="L27" s="32">
        <v>0</v>
      </c>
      <c r="M27" s="32">
        <v>0</v>
      </c>
      <c r="N27" s="32">
        <v>0</v>
      </c>
    </row>
    <row r="28" spans="2:14" x14ac:dyDescent="0.25">
      <c r="B28" s="5">
        <v>45059</v>
      </c>
      <c r="C28" s="4"/>
      <c r="D28" s="3">
        <v>1.2198275862068966</v>
      </c>
      <c r="E28" s="31">
        <v>446.70539906103284</v>
      </c>
      <c r="F28" s="30"/>
      <c r="G28" s="3">
        <v>0.45454545454545453</v>
      </c>
      <c r="H28" s="3">
        <v>4.5454545454545456E-2</v>
      </c>
      <c r="I28" s="3">
        <v>0.47368421052631576</v>
      </c>
      <c r="J28" s="30"/>
      <c r="K28" s="32">
        <v>6.3380281690140844E-2</v>
      </c>
      <c r="L28" s="32">
        <v>0.1068075117370892</v>
      </c>
      <c r="M28" s="32">
        <v>7.8638497652582157E-2</v>
      </c>
      <c r="N28" s="32">
        <v>0.18544600938967137</v>
      </c>
    </row>
    <row r="29" spans="2:14" x14ac:dyDescent="0.25">
      <c r="B29" s="5">
        <v>45058</v>
      </c>
      <c r="C29" s="4"/>
      <c r="D29" s="3">
        <v>1.1352570906453643</v>
      </c>
      <c r="E29" s="31">
        <v>467.95023696682466</v>
      </c>
      <c r="F29" s="30"/>
      <c r="G29" s="3">
        <v>0.3611111111111111</v>
      </c>
      <c r="H29" s="3">
        <v>0.1388888888888889</v>
      </c>
      <c r="I29" s="3">
        <v>0.48148148148148145</v>
      </c>
      <c r="J29" s="30"/>
      <c r="K29" s="32">
        <v>6.6823899371069181E-2</v>
      </c>
      <c r="L29" s="32">
        <v>0.10534591194968554</v>
      </c>
      <c r="M29" s="32">
        <v>9.5911949685534598E-2</v>
      </c>
      <c r="N29" s="32">
        <v>0.20125786163522014</v>
      </c>
    </row>
    <row r="30" spans="2:14" x14ac:dyDescent="0.25">
      <c r="B30" s="5">
        <v>45057</v>
      </c>
      <c r="C30" s="4"/>
      <c r="D30" s="3">
        <v>1.3111922313361657</v>
      </c>
      <c r="E30" s="31">
        <v>436.86544075862071</v>
      </c>
      <c r="F30" s="30"/>
      <c r="G30" s="3">
        <v>0.30555555555555558</v>
      </c>
      <c r="H30" s="3">
        <v>8.3333333333333329E-2</v>
      </c>
      <c r="I30" s="3">
        <v>0.4</v>
      </c>
      <c r="J30" s="30"/>
      <c r="K30" s="32">
        <v>6.2888735314443681E-2</v>
      </c>
      <c r="L30" s="32">
        <v>9.8134070490670355E-2</v>
      </c>
      <c r="M30" s="32">
        <v>7.1181755355908774E-2</v>
      </c>
      <c r="N30" s="32">
        <v>0.16931582584657912</v>
      </c>
    </row>
    <row r="31" spans="2:14" x14ac:dyDescent="0.25">
      <c r="B31" s="5">
        <v>45056</v>
      </c>
      <c r="C31" s="4"/>
      <c r="D31" s="3">
        <v>1.3091509735491322</v>
      </c>
      <c r="E31" s="31">
        <v>426.71536050156737</v>
      </c>
      <c r="F31" s="30"/>
      <c r="G31" s="3">
        <v>0.1</v>
      </c>
      <c r="H31" s="3">
        <v>0.1</v>
      </c>
      <c r="I31" s="3">
        <v>0.5</v>
      </c>
      <c r="J31" s="30"/>
      <c r="K31" s="32">
        <v>7.6537013801756593E-2</v>
      </c>
      <c r="L31" s="32">
        <v>0.1191969887076537</v>
      </c>
      <c r="M31" s="32">
        <v>8.9084065244667499E-2</v>
      </c>
      <c r="N31" s="32">
        <v>0.20828105395232122</v>
      </c>
    </row>
    <row r="32" spans="2:14" x14ac:dyDescent="0.25">
      <c r="B32" s="5">
        <v>45055</v>
      </c>
      <c r="C32" s="4"/>
      <c r="D32" s="3">
        <v>1.2841481814252647</v>
      </c>
      <c r="E32" s="31">
        <v>431.51206784083496</v>
      </c>
      <c r="F32" s="30"/>
      <c r="G32" s="3">
        <v>0.25</v>
      </c>
      <c r="H32" s="3">
        <v>0.25</v>
      </c>
      <c r="I32" s="3">
        <v>0.3888888888888889</v>
      </c>
      <c r="J32" s="30"/>
      <c r="K32" s="32">
        <v>7.3107049608355096E-2</v>
      </c>
      <c r="L32" s="32">
        <v>0.1181462140992167</v>
      </c>
      <c r="M32" s="32">
        <v>8.2898172323759789E-2</v>
      </c>
      <c r="N32" s="32">
        <v>0.20104438642297651</v>
      </c>
    </row>
    <row r="33" spans="2:14" x14ac:dyDescent="0.25">
      <c r="B33" s="5">
        <v>45054</v>
      </c>
      <c r="C33" s="4"/>
      <c r="D33" s="3">
        <v>0</v>
      </c>
      <c r="E33" s="31">
        <v>0</v>
      </c>
      <c r="F33" s="30"/>
      <c r="G33" s="3">
        <v>0.25925925925925924</v>
      </c>
      <c r="H33" s="3">
        <v>0.14814814814814814</v>
      </c>
      <c r="I33" s="3">
        <v>0.41666666666666669</v>
      </c>
      <c r="J33" s="30"/>
      <c r="K33" s="32">
        <v>0</v>
      </c>
      <c r="L33" s="32">
        <v>0</v>
      </c>
      <c r="M33" s="32">
        <v>0</v>
      </c>
      <c r="N33" s="32">
        <v>0</v>
      </c>
    </row>
    <row r="34" spans="2:14" x14ac:dyDescent="0.25">
      <c r="B34" s="5">
        <v>45053</v>
      </c>
      <c r="C34" s="4"/>
      <c r="D34" s="3">
        <v>0</v>
      </c>
      <c r="E34" s="31">
        <v>0</v>
      </c>
      <c r="F34" s="30"/>
      <c r="G34" s="3">
        <v>0.2</v>
      </c>
      <c r="H34" s="3">
        <v>0</v>
      </c>
      <c r="I34" s="3">
        <v>0.36</v>
      </c>
      <c r="J34" s="30"/>
      <c r="K34" s="32">
        <v>0</v>
      </c>
      <c r="L34" s="32">
        <v>0</v>
      </c>
      <c r="M34" s="32">
        <v>0</v>
      </c>
      <c r="N34" s="32">
        <v>0</v>
      </c>
    </row>
    <row r="35" spans="2:14" x14ac:dyDescent="0.25">
      <c r="B35" s="5">
        <v>45052</v>
      </c>
      <c r="C35" s="4"/>
      <c r="D35" s="3">
        <v>1.1225803554631342</v>
      </c>
      <c r="E35" s="31">
        <v>431.33715596330273</v>
      </c>
      <c r="F35" s="30"/>
      <c r="G35" s="3">
        <v>0.30434782608695654</v>
      </c>
      <c r="H35" s="3">
        <v>0.17391304347826086</v>
      </c>
      <c r="I35" s="3">
        <v>0.5714285714285714</v>
      </c>
      <c r="J35" s="30"/>
      <c r="K35" s="32">
        <v>6.5517241379310351E-2</v>
      </c>
      <c r="L35" s="32">
        <v>0.12643678160919541</v>
      </c>
      <c r="M35" s="32">
        <v>8.0459770114942528E-2</v>
      </c>
      <c r="N35" s="32">
        <v>0.20689655172413796</v>
      </c>
    </row>
    <row r="36" spans="2:14" x14ac:dyDescent="0.25">
      <c r="B36" s="5">
        <v>45051</v>
      </c>
      <c r="C36" s="4"/>
      <c r="D36" s="3">
        <v>1.254045104523446</v>
      </c>
      <c r="E36" s="31">
        <v>416.59933406029501</v>
      </c>
      <c r="F36" s="30"/>
      <c r="G36" s="3">
        <v>0.57692307692307687</v>
      </c>
      <c r="H36" s="3">
        <v>7.6923076923076927E-2</v>
      </c>
      <c r="I36" s="3">
        <v>0.33333333333333331</v>
      </c>
      <c r="J36" s="30"/>
      <c r="K36" s="32">
        <v>7.0377479206653867E-2</v>
      </c>
      <c r="L36" s="32">
        <v>0.11324376199616124</v>
      </c>
      <c r="M36" s="32">
        <v>7.1017274472168906E-2</v>
      </c>
      <c r="N36" s="32">
        <v>0.18426103646833014</v>
      </c>
    </row>
    <row r="37" spans="2:14" x14ac:dyDescent="0.25">
      <c r="B37" s="5">
        <v>45050</v>
      </c>
      <c r="C37" s="4"/>
      <c r="D37" s="3">
        <v>1.1321367539632741</v>
      </c>
      <c r="E37" s="31">
        <v>406.88066139468009</v>
      </c>
      <c r="F37" s="30"/>
      <c r="G37" s="3">
        <v>0.6470588235294118</v>
      </c>
      <c r="H37" s="3">
        <v>0</v>
      </c>
      <c r="I37" s="3">
        <v>0.33333333333333331</v>
      </c>
      <c r="J37" s="30"/>
      <c r="K37" s="32">
        <v>7.2609633357296907E-2</v>
      </c>
      <c r="L37" s="32">
        <v>0.12437095614665708</v>
      </c>
      <c r="M37" s="32">
        <v>8.6268871315600293E-2</v>
      </c>
      <c r="N37" s="32">
        <v>0.21063982746225737</v>
      </c>
    </row>
    <row r="38" spans="2:14" hidden="1" x14ac:dyDescent="0.25">
      <c r="B38" s="5">
        <v>45049</v>
      </c>
      <c r="C38" s="4"/>
      <c r="D38" s="3">
        <v>1.0251479289940828</v>
      </c>
      <c r="E38" s="31">
        <v>432.34604316546762</v>
      </c>
      <c r="F38" s="30"/>
      <c r="G38" s="3">
        <v>0.38461538461538464</v>
      </c>
      <c r="H38" s="3">
        <v>0</v>
      </c>
      <c r="I38" s="3">
        <v>0.33333333333333331</v>
      </c>
      <c r="J38" s="30"/>
      <c r="K38" s="32">
        <v>6.9834413246940244E-2</v>
      </c>
      <c r="L38" s="32">
        <v>0.11951043916486681</v>
      </c>
      <c r="M38" s="32">
        <v>7.055435565154787E-2</v>
      </c>
      <c r="N38" s="32">
        <v>0.19006479481641469</v>
      </c>
    </row>
    <row r="39" spans="2:14" hidden="1" x14ac:dyDescent="0.25">
      <c r="B39" s="5">
        <v>45048</v>
      </c>
      <c r="C39" s="4"/>
      <c r="D39" s="3">
        <v>1.093726048760076</v>
      </c>
      <c r="E39" s="31">
        <v>435.79807029634736</v>
      </c>
      <c r="F39" s="30"/>
      <c r="G39" s="3">
        <v>0.25</v>
      </c>
      <c r="H39" s="3">
        <v>0.125</v>
      </c>
      <c r="I39" s="3">
        <v>0.22727272727272727</v>
      </c>
      <c r="J39" s="30"/>
      <c r="K39" s="32">
        <v>6.4093728463128871E-2</v>
      </c>
      <c r="L39" s="32">
        <v>9.4417643004824262E-2</v>
      </c>
      <c r="M39" s="32">
        <v>8.2701585113714685E-2</v>
      </c>
      <c r="N39" s="32">
        <v>0.17711922811853895</v>
      </c>
    </row>
    <row r="40" spans="2:14" hidden="1" x14ac:dyDescent="0.25">
      <c r="B40" s="5">
        <v>45047</v>
      </c>
      <c r="C40" s="4"/>
      <c r="D40" s="3">
        <v>0</v>
      </c>
      <c r="E40" s="31">
        <v>0</v>
      </c>
      <c r="F40" s="30"/>
      <c r="G40" s="3">
        <v>0.125</v>
      </c>
      <c r="H40" s="3">
        <v>0.16666666666666666</v>
      </c>
      <c r="I40" s="3">
        <v>0.33333333333333331</v>
      </c>
      <c r="J40" s="30"/>
      <c r="K40" s="32">
        <v>0</v>
      </c>
      <c r="L40" s="32">
        <v>0</v>
      </c>
      <c r="M40" s="32">
        <v>0</v>
      </c>
      <c r="N40" s="32">
        <v>0</v>
      </c>
    </row>
    <row r="41" spans="2:14" hidden="1" x14ac:dyDescent="0.25">
      <c r="B41" t="s">
        <v>0</v>
      </c>
      <c r="C41" s="4"/>
      <c r="D41" s="3">
        <v>1.9141991692213653</v>
      </c>
      <c r="E41" s="31">
        <v>439.46781581211144</v>
      </c>
      <c r="F41" s="30"/>
      <c r="G41" s="3">
        <v>0.29721362229102166</v>
      </c>
      <c r="H41" s="3">
        <v>0.12229102167182662</v>
      </c>
      <c r="I41" s="3">
        <v>0.38918918918918921</v>
      </c>
      <c r="J41" s="30"/>
      <c r="K41" s="32">
        <v>7.1094082588335467E-2</v>
      </c>
      <c r="L41" s="32">
        <v>0.11609195402298851</v>
      </c>
      <c r="M41" s="32">
        <v>8.0502341421881646E-2</v>
      </c>
      <c r="N41" s="32">
        <v>0.19659429544487017</v>
      </c>
    </row>
    <row r="42" spans="2:14" x14ac:dyDescent="0.25">
      <c r="C42" s="4"/>
      <c r="D42" s="3"/>
      <c r="E42" s="31"/>
      <c r="F42" s="30"/>
      <c r="G42" s="3"/>
      <c r="H42" s="3"/>
      <c r="I42" s="3"/>
      <c r="J42" s="30"/>
      <c r="K42" s="32"/>
      <c r="L42" s="32"/>
      <c r="M42" s="32"/>
      <c r="N42" s="32"/>
    </row>
    <row r="43" spans="2:14" x14ac:dyDescent="0.25">
      <c r="B43" s="40" t="s">
        <v>31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spans="2:14" hidden="1" x14ac:dyDescent="0.25">
      <c r="B44" s="1" t="s">
        <v>3</v>
      </c>
      <c r="C44" t="s">
        <v>4</v>
      </c>
    </row>
    <row r="46" spans="2:14" x14ac:dyDescent="0.25">
      <c r="C46" s="6" t="s">
        <v>14</v>
      </c>
      <c r="D46" s="3" t="s">
        <v>7</v>
      </c>
      <c r="E46" s="9" t="s">
        <v>16</v>
      </c>
      <c r="F46" s="36" t="s">
        <v>12</v>
      </c>
      <c r="G46" s="3" t="s">
        <v>8</v>
      </c>
      <c r="H46" s="3" t="s">
        <v>9</v>
      </c>
      <c r="I46" s="3" t="s">
        <v>13</v>
      </c>
      <c r="J46" s="36" t="s">
        <v>19</v>
      </c>
      <c r="K46" s="3" t="s">
        <v>24</v>
      </c>
      <c r="L46" s="3" t="s">
        <v>25</v>
      </c>
      <c r="M46" s="3" t="s">
        <v>32</v>
      </c>
      <c r="N46" s="3" t="s">
        <v>23</v>
      </c>
    </row>
    <row r="47" spans="2:14" x14ac:dyDescent="0.25">
      <c r="B47" s="23" t="s">
        <v>33</v>
      </c>
      <c r="C47" s="4"/>
      <c r="D47" s="3">
        <v>0.96417545661337922</v>
      </c>
      <c r="E47" s="9">
        <v>410.67264002983228</v>
      </c>
      <c r="F47" s="8"/>
      <c r="G47" s="3">
        <v>0.40091116173120728</v>
      </c>
      <c r="H47" s="3">
        <v>0.10478359908883828</v>
      </c>
      <c r="I47" s="3">
        <v>0.46231155778894473</v>
      </c>
      <c r="J47" s="8"/>
      <c r="K47" s="3">
        <v>8.4962569954211795E-2</v>
      </c>
      <c r="L47" s="3">
        <v>0.13671051675267099</v>
      </c>
      <c r="M47" s="3">
        <v>0.17143272410159516</v>
      </c>
      <c r="N47" s="3">
        <v>0.30814324085426614</v>
      </c>
    </row>
    <row r="48" spans="2:14" x14ac:dyDescent="0.25">
      <c r="B48" s="23" t="s">
        <v>30</v>
      </c>
      <c r="C48" s="4"/>
      <c r="D48" s="3">
        <v>1.3547679019651255</v>
      </c>
      <c r="E48" s="9">
        <v>550.91487301499478</v>
      </c>
      <c r="F48" s="8"/>
      <c r="G48" s="3">
        <v>0.54625984251968507</v>
      </c>
      <c r="H48" s="3">
        <v>6.5944881889763773E-2</v>
      </c>
      <c r="I48" s="3">
        <v>0.5011363636363636</v>
      </c>
      <c r="J48" s="8"/>
      <c r="K48" s="3">
        <v>7.2894198329738397E-2</v>
      </c>
      <c r="L48" s="3">
        <v>0.14017476909462973</v>
      </c>
      <c r="M48" s="3">
        <v>0.12383875248838752</v>
      </c>
      <c r="N48" s="3">
        <v>0.26401352158301727</v>
      </c>
    </row>
    <row r="49" spans="2:14" x14ac:dyDescent="0.25">
      <c r="B49" s="23" t="s">
        <v>29</v>
      </c>
      <c r="C49" s="4"/>
      <c r="D49" s="3">
        <v>1.2606672229842431</v>
      </c>
      <c r="E49" s="9">
        <v>558.25031534697109</v>
      </c>
      <c r="F49" s="8"/>
      <c r="G49" s="3">
        <v>0.45057232049947971</v>
      </c>
      <c r="H49" s="3">
        <v>8.2206035379812692E-2</v>
      </c>
      <c r="I49" s="3">
        <v>0.45355850422195415</v>
      </c>
      <c r="J49" s="8"/>
      <c r="K49" s="3">
        <v>7.3728375543461733E-2</v>
      </c>
      <c r="L49" s="3">
        <v>0.1382445045757198</v>
      </c>
      <c r="M49" s="3">
        <v>0.1927274938433006</v>
      </c>
      <c r="N49" s="3">
        <v>0.33097199841902036</v>
      </c>
    </row>
    <row r="50" spans="2:14" x14ac:dyDescent="0.25">
      <c r="B50" s="23" t="s">
        <v>28</v>
      </c>
      <c r="C50" s="4"/>
      <c r="D50" s="3">
        <v>0.55353582140262159</v>
      </c>
      <c r="E50" s="9">
        <v>698.44951357570176</v>
      </c>
      <c r="F50" s="8"/>
      <c r="G50" s="3">
        <v>0.40243902439024393</v>
      </c>
      <c r="H50" s="3">
        <v>3.6585365853658534E-2</v>
      </c>
      <c r="I50" s="3">
        <v>0.36</v>
      </c>
      <c r="J50" s="8"/>
      <c r="K50" s="3">
        <v>6.9067953954697364E-2</v>
      </c>
      <c r="L50" s="3">
        <v>0.11956925362049758</v>
      </c>
      <c r="M50" s="3">
        <v>0.25436316375789081</v>
      </c>
      <c r="N50" s="3">
        <v>0.37393241737838839</v>
      </c>
    </row>
  </sheetData>
  <mergeCells count="2">
    <mergeCell ref="B1:N2"/>
    <mergeCell ref="B43:N43"/>
  </mergeCells>
  <conditionalFormatting pivot="1" sqref="H10:H41">
    <cfRule type="iconSet" priority="24">
      <iconSet iconSet="3Symbols2" reverse="1">
        <cfvo type="percent" val="0"/>
        <cfvo type="num" val="8.5000000000000006E-2"/>
        <cfvo type="num" val="0.1"/>
      </iconSet>
    </cfRule>
  </conditionalFormatting>
  <conditionalFormatting pivot="1" sqref="I10:I41">
    <cfRule type="iconSet" priority="23">
      <iconSet iconSet="3Symbols2">
        <cfvo type="percent" val="0"/>
        <cfvo type="num" val="0.5"/>
        <cfvo type="num" val="0.54"/>
      </iconSet>
    </cfRule>
  </conditionalFormatting>
  <conditionalFormatting sqref="G5">
    <cfRule type="iconSet" priority="20">
      <iconSet iconSet="3Symbols">
        <cfvo type="percent" val="0"/>
        <cfvo type="num" val="0.5"/>
        <cfvo type="num" val="0.54"/>
      </iconSet>
    </cfRule>
  </conditionalFormatting>
  <conditionalFormatting sqref="H5">
    <cfRule type="iconSet" priority="19">
      <iconSet iconSet="3Symbols" reverse="1">
        <cfvo type="percent" val="0"/>
        <cfvo type="num" val="8.5000000000000006E-2"/>
        <cfvo type="num" val="0.1"/>
      </iconSet>
    </cfRule>
  </conditionalFormatting>
  <conditionalFormatting sqref="I5">
    <cfRule type="iconSet" priority="18">
      <iconSet iconSet="3Symbols">
        <cfvo type="percent" val="0"/>
        <cfvo type="num" val="0.5"/>
        <cfvo type="num" val="0.54"/>
      </iconSet>
    </cfRule>
  </conditionalFormatting>
  <conditionalFormatting sqref="K5">
    <cfRule type="iconSet" priority="17">
      <iconSet iconSet="3Symbols" reverse="1">
        <cfvo type="percent" val="0"/>
        <cfvo type="num" val="9.2499999999999999E-2" gte="0"/>
        <cfvo type="num" val="0.1"/>
      </iconSet>
    </cfRule>
  </conditionalFormatting>
  <conditionalFormatting sqref="L5">
    <cfRule type="iconSet" priority="16">
      <iconSet iconSet="3Symbols" reverse="1">
        <cfvo type="percent" val="0"/>
        <cfvo type="num" val="0.2" gte="0"/>
        <cfvo type="num" val="0.25"/>
      </iconSet>
    </cfRule>
  </conditionalFormatting>
  <conditionalFormatting sqref="M5">
    <cfRule type="iconSet" priority="15">
      <iconSet iconSet="3Symbols" reverse="1">
        <cfvo type="percent" val="0"/>
        <cfvo type="num" val="0.08" gte="0"/>
        <cfvo type="num" val="0.1"/>
      </iconSet>
    </cfRule>
  </conditionalFormatting>
  <conditionalFormatting sqref="N5">
    <cfRule type="iconSet" priority="14">
      <iconSet iconSet="3Symbols" reverse="1">
        <cfvo type="percent" val="0"/>
        <cfvo type="num" val="0.29749999999999999" gte="0"/>
        <cfvo type="num" val="0.3"/>
      </iconSet>
    </cfRule>
  </conditionalFormatting>
  <conditionalFormatting pivot="1" sqref="H47:H50">
    <cfRule type="iconSet" priority="7">
      <iconSet iconSet="3Symbols2" reverse="1">
        <cfvo type="percent" val="0"/>
        <cfvo type="num" val="8.5000000000000006E-2"/>
        <cfvo type="num" val="0.1"/>
      </iconSet>
    </cfRule>
  </conditionalFormatting>
  <conditionalFormatting pivot="1" sqref="I47:I50">
    <cfRule type="iconSet" priority="6">
      <iconSet iconSet="3Symbols2">
        <cfvo type="percent" val="0"/>
        <cfvo type="num" val="0.5"/>
        <cfvo type="num" val="0.54"/>
      </iconSet>
    </cfRule>
  </conditionalFormatting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iconSet" priority="25" id="{B1179387-B52E-490E-98EC-473C5D4F8C16}">
            <x14:iconSet iconSet="4TrafficLights" custom="1">
              <x14:cfvo type="percent">
                <xm:f>0</xm:f>
              </x14:cfvo>
              <x14:cfvo type="num" gte="0">
                <xm:f>0</xm:f>
              </x14:cfvo>
              <x14:cfvo type="num">
                <xm:f>0.5</xm:f>
              </x14:cfvo>
              <x14:cfvo type="num">
                <xm:f>0.54</xm:f>
              </x14:cfvo>
              <x14:cfIcon iconSet="3Symbols2" iconId="0"/>
              <x14:cfIcon iconSet="3Symbols2" iconId="0"/>
              <x14:cfIcon iconSet="3Symbols2" iconId="1"/>
              <x14:cfIcon iconSet="3Symbols2" iconId="2"/>
            </x14:iconSet>
          </x14:cfRule>
          <xm:sqref>G10:G41</xm:sqref>
        </x14:conditionalFormatting>
        <x14:conditionalFormatting xmlns:xm="http://schemas.microsoft.com/office/excel/2006/main" pivot="1">
          <x14:cfRule type="iconSet" priority="22" id="{0FE36D73-4B22-4B75-93B2-497F06DB75D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</x14:conditionalFormatting>
        <x14:conditionalFormatting xmlns:xm="http://schemas.microsoft.com/office/excel/2006/main" pivot="1">
          <x14:cfRule type="iconSet" priority="13" id="{460EAEAE-1B00-4DA2-B013-4F1C51E024E5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>
                <xm:f>9.2499999999999999E-2</xm:f>
              </x14:cfvo>
              <x14:cfvo type="num">
                <xm:f>0.1</xm:f>
              </x14:cfvo>
              <x14:cfIcon iconSet="NoIcons" iconId="0"/>
              <x14:cfIcon iconSet="3Symbols2" iconId="2"/>
              <x14:cfIcon iconSet="3Symbols2" iconId="1"/>
              <x14:cfIcon iconSet="3Symbols2" iconId="0"/>
            </x14:iconSet>
          </x14:cfRule>
          <xm:sqref>K10:K41</xm:sqref>
        </x14:conditionalFormatting>
        <x14:conditionalFormatting xmlns:xm="http://schemas.microsoft.com/office/excel/2006/main" pivot="1">
          <x14:cfRule type="iconSet" priority="12" id="{23C8223E-533E-479F-A888-1981AF779DA7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>
                <xm:f>0.2</xm:f>
              </x14:cfvo>
              <x14:cfvo type="num">
                <xm:f>0.25</xm:f>
              </x14:cfvo>
              <x14:cfIcon iconSet="NoIcons" iconId="0"/>
              <x14:cfIcon iconSet="3Symbols2" iconId="2"/>
              <x14:cfIcon iconSet="3Symbols2" iconId="1"/>
              <x14:cfIcon iconSet="3Symbols2" iconId="0"/>
            </x14:iconSet>
          </x14:cfRule>
          <xm:sqref>L10:L41</xm:sqref>
        </x14:conditionalFormatting>
        <x14:conditionalFormatting xmlns:xm="http://schemas.microsoft.com/office/excel/2006/main" pivot="1">
          <x14:cfRule type="iconSet" priority="11" id="{C70A4464-B7BE-4930-9287-62B92EE8DB48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>
                <xm:f>0.08</xm:f>
              </x14:cfvo>
              <x14:cfvo type="num">
                <xm:f>0.1</xm:f>
              </x14:cfvo>
              <x14:cfIcon iconSet="NoIcons" iconId="0"/>
              <x14:cfIcon iconSet="3Symbols2" iconId="2"/>
              <x14:cfIcon iconSet="3Symbols2" iconId="1"/>
              <x14:cfIcon iconSet="3Symbols2" iconId="0"/>
            </x14:iconSet>
          </x14:cfRule>
          <xm:sqref>M10:M41</xm:sqref>
        </x14:conditionalFormatting>
        <x14:conditionalFormatting xmlns:xm="http://schemas.microsoft.com/office/excel/2006/main" pivot="1">
          <x14:cfRule type="iconSet" priority="10" id="{020C6132-5790-4A99-91D3-A7E01C810233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>
                <xm:f>0.29749999999999999</xm:f>
              </x14:cfvo>
              <x14:cfvo type="num">
                <xm:f>0.3</xm:f>
              </x14:cfvo>
              <x14:cfIcon iconSet="NoIcons" iconId="0"/>
              <x14:cfIcon iconSet="3Symbols2" iconId="2"/>
              <x14:cfIcon iconSet="3Symbols2" iconId="1"/>
              <x14:cfIcon iconSet="3Symbols2" iconId="0"/>
            </x14:iconSet>
          </x14:cfRule>
          <xm:sqref>N10:N41</xm:sqref>
        </x14:conditionalFormatting>
        <x14:conditionalFormatting xmlns:xm="http://schemas.microsoft.com/office/excel/2006/main" pivot="1">
          <x14:cfRule type="iconSet" priority="8" id="{E045F84B-F821-4CB4-9CB8-9284B936CA12}">
            <x14:iconSet iconSet="4TrafficLights" custom="1">
              <x14:cfvo type="percent">
                <xm:f>0</xm:f>
              </x14:cfvo>
              <x14:cfvo type="num" gte="0">
                <xm:f>0</xm:f>
              </x14:cfvo>
              <x14:cfvo type="num">
                <xm:f>0.5</xm:f>
              </x14:cfvo>
              <x14:cfvo type="num">
                <xm:f>0.54</xm:f>
              </x14:cfvo>
              <x14:cfIcon iconSet="NoIcons" iconId="0"/>
              <x14:cfIcon iconSet="3Symbols2" iconId="0"/>
              <x14:cfIcon iconSet="3Symbols2" iconId="1"/>
              <x14:cfIcon iconSet="3Symbols2" iconId="2"/>
            </x14:iconSet>
          </x14:cfRule>
          <xm:sqref>G47:G50</xm:sqref>
        </x14:conditionalFormatting>
        <x14:conditionalFormatting xmlns:xm="http://schemas.microsoft.com/office/excel/2006/main" pivot="1">
          <x14:cfRule type="iconSet" priority="5" id="{C356997C-74D4-4185-9D38-423EBE7B7360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</x14:conditionalFormatting>
        <x14:conditionalFormatting xmlns:xm="http://schemas.microsoft.com/office/excel/2006/main" pivot="1">
          <x14:cfRule type="iconSet" priority="4" id="{34C7ABD7-0158-45CF-A7D5-574F4B82F68B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>
                <xm:f>9.2499999999999999E-2</xm:f>
              </x14:cfvo>
              <x14:cfvo type="num">
                <xm:f>0.1</xm:f>
              </x14:cfvo>
              <x14:cfIcon iconSet="NoIcons" iconId="0"/>
              <x14:cfIcon iconSet="3Symbols2" iconId="2"/>
              <x14:cfIcon iconSet="3Symbols2" iconId="1"/>
              <x14:cfIcon iconSet="3Symbols2" iconId="0"/>
            </x14:iconSet>
          </x14:cfRule>
          <xm:sqref>K47:K50</xm:sqref>
        </x14:conditionalFormatting>
        <x14:conditionalFormatting xmlns:xm="http://schemas.microsoft.com/office/excel/2006/main" pivot="1">
          <x14:cfRule type="iconSet" priority="3" id="{FFE50324-DF88-4B4D-BF6C-60CE75EF2FA5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>
                <xm:f>0.2</xm:f>
              </x14:cfvo>
              <x14:cfvo type="num">
                <xm:f>0.25</xm:f>
              </x14:cfvo>
              <x14:cfIcon iconSet="NoIcons" iconId="0"/>
              <x14:cfIcon iconSet="3Symbols2" iconId="2"/>
              <x14:cfIcon iconSet="3Symbols2" iconId="1"/>
              <x14:cfIcon iconSet="3Symbols2" iconId="0"/>
            </x14:iconSet>
          </x14:cfRule>
          <xm:sqref>L47:L50</xm:sqref>
        </x14:conditionalFormatting>
        <x14:conditionalFormatting xmlns:xm="http://schemas.microsoft.com/office/excel/2006/main" pivot="1">
          <x14:cfRule type="iconSet" priority="2" id="{BB1098A4-61B8-4B10-9AD0-E17DAA03EE49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>
                <xm:f>0.08</xm:f>
              </x14:cfvo>
              <x14:cfvo type="num">
                <xm:f>0.1</xm:f>
              </x14:cfvo>
              <x14:cfIcon iconSet="NoIcons" iconId="0"/>
              <x14:cfIcon iconSet="3Symbols2" iconId="2"/>
              <x14:cfIcon iconSet="3Symbols2" iconId="1"/>
              <x14:cfIcon iconSet="3Symbols2" iconId="0"/>
            </x14:iconSet>
          </x14:cfRule>
          <xm:sqref>M47:M50</xm:sqref>
        </x14:conditionalFormatting>
        <x14:conditionalFormatting xmlns:xm="http://schemas.microsoft.com/office/excel/2006/main" pivot="1">
          <x14:cfRule type="iconSet" priority="1" id="{06BE6C58-355E-4B14-875D-0FDC45664191}">
            <x14:iconSet iconSet="4Arrows" custom="1">
              <x14:cfvo type="percent">
                <xm:f>0</xm:f>
              </x14:cfvo>
              <x14:cfvo type="num" gte="0">
                <xm:f>0</xm:f>
              </x14:cfvo>
              <x14:cfvo type="num">
                <xm:f>0.29749999999999999</xm:f>
              </x14:cfvo>
              <x14:cfvo type="num">
                <xm:f>0.3</xm:f>
              </x14:cfvo>
              <x14:cfIcon iconSet="NoIcons" iconId="0"/>
              <x14:cfIcon iconSet="3Symbols2" iconId="2"/>
              <x14:cfIcon iconSet="3Symbols2" iconId="1"/>
              <x14:cfIcon iconSet="3Symbols2" iconId="0"/>
            </x14:iconSet>
          </x14:cfRule>
          <xm:sqref>N47:N50</xm:sqref>
        </x14:conditionalFormatting>
      </x14:conditionalFormatting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Open</vt:lpstr>
      <vt:lpstr>DART</vt:lpstr>
    </vt:vector>
  </TitlesOfParts>
  <Company>Comdata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OUELDSAIDA</dc:creator>
  <cp:lastModifiedBy>Omar OUELDSAIDA</cp:lastModifiedBy>
  <dcterms:created xsi:type="dcterms:W3CDTF">2023-04-24T13:53:07Z</dcterms:created>
  <dcterms:modified xsi:type="dcterms:W3CDTF">2023-12-26T09:03:28Z</dcterms:modified>
</cp:coreProperties>
</file>