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86188\Desktop\HuangGai-master (2)\HuangGai-master\evaluation\RQ2\"/>
    </mc:Choice>
  </mc:AlternateContent>
  <xr:revisionPtr revIDLastSave="0" documentId="13_ncr:1_{84281649-CB59-464E-9A9A-AAE04F3701AD}" xr6:coauthVersionLast="47" xr6:coauthVersionMax="47" xr10:uidLastSave="{00000000-0000-0000-0000-000000000000}"/>
  <bookViews>
    <workbookView xWindow="-28920" yWindow="106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53" i="1"/>
  <c r="K35" i="1"/>
  <c r="K36" i="1"/>
  <c r="K37" i="1"/>
  <c r="K38" i="1"/>
  <c r="K40" i="1"/>
  <c r="K41" i="1"/>
  <c r="K43" i="1"/>
  <c r="K45" i="1"/>
  <c r="K46" i="1"/>
  <c r="K48" i="1"/>
  <c r="K49" i="1"/>
  <c r="K50" i="1"/>
  <c r="K51" i="1"/>
  <c r="K52" i="1"/>
  <c r="J34" i="1"/>
  <c r="K34" i="1" s="1"/>
  <c r="Q41" i="1"/>
  <c r="C54" i="1"/>
  <c r="X4" i="1" l="1"/>
  <c r="X5" i="1"/>
  <c r="X6" i="1"/>
  <c r="X7" i="1"/>
  <c r="X8" i="1"/>
  <c r="X2" i="1"/>
  <c r="H2" i="1"/>
  <c r="Y3" i="1"/>
  <c r="Y4" i="1"/>
  <c r="Y5" i="1"/>
  <c r="Y6" i="1"/>
  <c r="Y7" i="1"/>
  <c r="Y8" i="1"/>
  <c r="Y2" i="1"/>
  <c r="H3" i="1" l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" i="1"/>
  <c r="Q9" i="1" l="1"/>
  <c r="C22" i="1"/>
</calcChain>
</file>

<file path=xl/sharedStrings.xml><?xml version="1.0" encoding="utf-8"?>
<sst xmlns="http://schemas.openxmlformats.org/spreadsheetml/2006/main" count="105" uniqueCount="42">
  <si>
    <t>contractAffectedByMiners</t>
  </si>
  <si>
    <t>DosByComplexFallback</t>
  </si>
  <si>
    <t>forcedToReceiveEthers</t>
  </si>
  <si>
    <t>hashWithMulVarLenArg</t>
    <phoneticPr fontId="1" type="noConversion"/>
  </si>
  <si>
    <t>integerOverflow</t>
  </si>
  <si>
    <t>lockedEther</t>
  </si>
  <si>
    <t>NonpublicVarAccessdByPublicFunc</t>
  </si>
  <si>
    <t>nonStandarNaming</t>
  </si>
  <si>
    <t>preSentEther</t>
  </si>
  <si>
    <t>publicFuncToExternal</t>
  </si>
  <si>
    <t>reentrancy</t>
  </si>
  <si>
    <t>shortAddressAttack</t>
  </si>
  <si>
    <t>specifyFuncVarAnyType</t>
    <phoneticPr fontId="1" type="noConversion"/>
  </si>
  <si>
    <t>suicideContract</t>
    <phoneticPr fontId="1" type="noConversion"/>
  </si>
  <si>
    <t>transactionOrderDependancy</t>
  </si>
  <si>
    <t>txOriginForAuthentication</t>
  </si>
  <si>
    <t>unhandledException</t>
  </si>
  <si>
    <t>uninitializedLocalVariables</t>
    <phoneticPr fontId="1" type="noConversion"/>
  </si>
  <si>
    <t>unlimitedCompilerVersions</t>
  </si>
  <si>
    <t>wastefulContracts</t>
  </si>
  <si>
    <t>SG</t>
    <phoneticPr fontId="1" type="noConversion"/>
  </si>
  <si>
    <t>number</t>
  </si>
  <si>
    <t>SUM</t>
    <phoneticPr fontId="1" type="noConversion"/>
  </si>
  <si>
    <t>Note:</t>
    <phoneticPr fontId="1" type="noConversion"/>
  </si>
  <si>
    <t>SF</t>
    <phoneticPr fontId="1" type="noConversion"/>
  </si>
  <si>
    <t>compileCP</t>
    <phoneticPr fontId="1" type="noConversion"/>
  </si>
  <si>
    <t>manualBP</t>
    <phoneticPr fontId="1" type="noConversion"/>
  </si>
  <si>
    <t>2.compileCP:the contract can be compiled by solc</t>
    <phoneticPr fontId="1" type="noConversion"/>
  </si>
  <si>
    <t>compileBP</t>
    <phoneticPr fontId="1" type="noConversion"/>
  </si>
  <si>
    <t>4. manualBP: the bug can be activated by experts</t>
    <phoneticPr fontId="1" type="noConversion"/>
  </si>
  <si>
    <t>3. compileBP: bugs that can be compiled by solc</t>
    <phoneticPr fontId="1" type="noConversion"/>
  </si>
  <si>
    <t>1.bugIn:total number of bugs injected into the contract</t>
    <phoneticPr fontId="1" type="noConversion"/>
  </si>
  <si>
    <t>averageAmount</t>
    <phoneticPr fontId="1" type="noConversion"/>
  </si>
  <si>
    <t>CIN</t>
    <phoneticPr fontId="1" type="noConversion"/>
  </si>
  <si>
    <t>bugIn(BIN)</t>
    <phoneticPr fontId="1" type="noConversion"/>
  </si>
  <si>
    <t>IABN</t>
    <phoneticPr fontId="1" type="noConversion"/>
  </si>
  <si>
    <t>successRate</t>
    <phoneticPr fontId="1" type="noConversion"/>
  </si>
  <si>
    <t>5.TranCP:the contract that has more received transactions</t>
    <phoneticPr fontId="1" type="noConversion"/>
  </si>
  <si>
    <t>6.TranBP:the bugs in TranCP contracts</t>
    <phoneticPr fontId="1" type="noConversion"/>
  </si>
  <si>
    <t>TranCP</t>
    <phoneticPr fontId="1" type="noConversion"/>
  </si>
  <si>
    <t>TranBP</t>
    <phoneticPr fontId="1" type="noConversion"/>
  </si>
  <si>
    <t>IBN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</si>
</sst>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);[Red]\(0.00\)"/>
    <numFmt numFmtId="178" formatCode="0.0%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00B0F0"/>
      <name val="Segoe Script"/>
      <family val="4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4"/>
      <color rgb="FFFFFFFF"/>
      <name val="Times New Roman"/>
      <family val="1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FEF5E7"/>
      </patternFill>
    </fill>
    <fill>
      <patternFill patternType="solid">
        <fgColor rgb="FFFBD4D0"/>
      </patternFill>
    </fill>
    <fill>
      <patternFill patternType="solid">
        <fgColor rgb="FF4DA8EE"/>
      </patternFill>
    </fill>
    <fill>
      <patternFill patternType="solid">
        <f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4" fillId="0" borderId="0" xfId="0" applyFont="1"/>
    <xf numFmtId="176" fontId="4" fillId="0" borderId="0" xfId="0" applyNumberFormat="1" applyFont="1" applyAlignment="1">
      <alignment horizontal="center"/>
    </xf>
    <xf numFmtId="177" fontId="3" fillId="5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178" fontId="4" fillId="0" borderId="0" xfId="0" applyNumberFormat="1" applyFont="1" applyAlignment="1">
      <alignment horizontal="center"/>
    </xf>
    <xf numFmtId="10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zoomScale="70" zoomScaleNormal="70" workbookViewId="0">
      <selection activeCell="Y11" sqref="Y11"/>
    </sheetView>
  </sheetViews>
  <sheetFormatPr defaultRowHeight="14" x14ac:dyDescent="0.3"/>
  <cols>
    <col min="2" max="2" width="31.83203125" customWidth="1"/>
    <col min="3" max="3" width="11.6640625" customWidth="1"/>
    <col min="4" max="4" width="11.33203125" customWidth="1"/>
    <col min="10" max="10" width="13.08203125" customWidth="1"/>
    <col min="11" max="11" width="12.33203125" customWidth="1"/>
    <col min="12" max="12" width="15.83203125" customWidth="1"/>
    <col min="13" max="13" width="15.08203125" customWidth="1"/>
    <col min="14" max="14" width="15.1640625" customWidth="1"/>
    <col min="16" max="16" width="27.9140625" customWidth="1"/>
    <col min="18" max="18" width="9.5" customWidth="1"/>
    <col min="20" max="20" width="8.6640625" customWidth="1"/>
    <col min="24" max="24" width="13.58203125" customWidth="1"/>
    <col min="25" max="25" width="11.9140625" customWidth="1"/>
    <col min="26" max="26" width="14.08203125" customWidth="1"/>
  </cols>
  <sheetData>
    <row r="1" spans="1:27" ht="14" customHeight="1" x14ac:dyDescent="0.3">
      <c r="A1" s="18" t="s">
        <v>20</v>
      </c>
      <c r="B1" s="1"/>
      <c r="C1" s="1" t="s">
        <v>21</v>
      </c>
      <c r="D1" s="1" t="s">
        <v>34</v>
      </c>
      <c r="E1" s="1" t="s">
        <v>25</v>
      </c>
      <c r="F1" s="1" t="s">
        <v>28</v>
      </c>
      <c r="G1" s="1" t="s">
        <v>26</v>
      </c>
      <c r="H1" s="1" t="s">
        <v>35</v>
      </c>
      <c r="I1" s="1" t="s">
        <v>33</v>
      </c>
      <c r="J1" s="8" t="s">
        <v>32</v>
      </c>
      <c r="K1" s="8" t="s">
        <v>36</v>
      </c>
      <c r="O1" s="18" t="s">
        <v>24</v>
      </c>
      <c r="P1" s="1"/>
      <c r="Q1" s="1" t="s">
        <v>21</v>
      </c>
      <c r="R1" s="1" t="s">
        <v>34</v>
      </c>
      <c r="S1" s="1" t="s">
        <v>25</v>
      </c>
      <c r="T1" s="1" t="s">
        <v>28</v>
      </c>
      <c r="U1" s="1" t="s">
        <v>26</v>
      </c>
      <c r="V1" s="1" t="s">
        <v>35</v>
      </c>
      <c r="W1" s="1" t="s">
        <v>33</v>
      </c>
      <c r="X1" s="8" t="s">
        <v>32</v>
      </c>
      <c r="Y1" s="8" t="s">
        <v>36</v>
      </c>
    </row>
    <row r="2" spans="1:27" ht="14" customHeight="1" x14ac:dyDescent="0.3">
      <c r="A2" s="18"/>
      <c r="B2" s="1" t="s">
        <v>14</v>
      </c>
      <c r="C2" s="2">
        <v>8</v>
      </c>
      <c r="D2" s="2">
        <v>8</v>
      </c>
      <c r="E2" s="2">
        <v>8</v>
      </c>
      <c r="F2" s="2">
        <v>8</v>
      </c>
      <c r="G2" s="2">
        <v>8</v>
      </c>
      <c r="H2" s="2">
        <f t="shared" ref="H2:H21" si="0">D2-G2</f>
        <v>0</v>
      </c>
      <c r="I2" s="2">
        <v>7</v>
      </c>
      <c r="J2" s="7">
        <f t="shared" ref="J2:J14" si="1">G2/C2</f>
        <v>1</v>
      </c>
      <c r="K2" s="10">
        <f>I2/1000</f>
        <v>7.0000000000000001E-3</v>
      </c>
      <c r="L2" s="14"/>
      <c r="O2" s="18"/>
      <c r="P2" s="1" t="s">
        <v>14</v>
      </c>
      <c r="Q2" s="2">
        <v>439</v>
      </c>
      <c r="R2" s="2">
        <v>13146</v>
      </c>
      <c r="S2" s="2">
        <v>356</v>
      </c>
      <c r="T2" s="2">
        <v>10444</v>
      </c>
      <c r="U2" s="2">
        <v>5095</v>
      </c>
      <c r="V2" s="2">
        <v>5349</v>
      </c>
      <c r="W2" s="2">
        <v>267</v>
      </c>
      <c r="X2" s="7">
        <f>(R2-V2)/W2</f>
        <v>29.202247191011235</v>
      </c>
      <c r="Y2" s="10">
        <f>W2/1000</f>
        <v>0.26700000000000002</v>
      </c>
      <c r="AA2" s="10"/>
    </row>
    <row r="3" spans="1:27" x14ac:dyDescent="0.3">
      <c r="B3" s="1" t="s">
        <v>0</v>
      </c>
      <c r="C3" s="2">
        <v>289</v>
      </c>
      <c r="D3" s="2">
        <v>1801</v>
      </c>
      <c r="E3" s="2">
        <v>289</v>
      </c>
      <c r="F3" s="2">
        <v>1801</v>
      </c>
      <c r="G3" s="2">
        <v>1800</v>
      </c>
      <c r="H3" s="2">
        <f t="shared" si="0"/>
        <v>1</v>
      </c>
      <c r="I3" s="2">
        <v>289</v>
      </c>
      <c r="J3" s="7">
        <f t="shared" si="1"/>
        <v>6.2283737024221457</v>
      </c>
      <c r="K3" s="10">
        <f t="shared" ref="K3:K21" si="2">I3/1000</f>
        <v>0.28899999999999998</v>
      </c>
      <c r="L3" s="14"/>
      <c r="P3" s="1" t="s">
        <v>0</v>
      </c>
      <c r="Q3" s="2">
        <v>437</v>
      </c>
      <c r="R3" s="2">
        <v>13787</v>
      </c>
      <c r="S3" s="2">
        <v>342</v>
      </c>
      <c r="T3" s="2">
        <v>10460</v>
      </c>
      <c r="U3" s="2">
        <v>6924</v>
      </c>
      <c r="V3" s="2">
        <v>3536</v>
      </c>
      <c r="W3" s="2">
        <v>335</v>
      </c>
      <c r="X3" s="7">
        <v>30.6</v>
      </c>
      <c r="Y3" s="10">
        <f t="shared" ref="Y3:Y8" si="3">W3/1000</f>
        <v>0.33500000000000002</v>
      </c>
      <c r="AA3" s="10"/>
    </row>
    <row r="4" spans="1:27" x14ac:dyDescent="0.3">
      <c r="B4" s="1" t="s">
        <v>16</v>
      </c>
      <c r="C4" s="2">
        <v>66</v>
      </c>
      <c r="D4" s="2">
        <v>111</v>
      </c>
      <c r="E4" s="2">
        <v>66</v>
      </c>
      <c r="F4" s="2">
        <v>111</v>
      </c>
      <c r="G4" s="2">
        <v>111</v>
      </c>
      <c r="H4" s="2">
        <f t="shared" si="0"/>
        <v>0</v>
      </c>
      <c r="I4" s="2">
        <v>66</v>
      </c>
      <c r="J4" s="7">
        <f t="shared" si="1"/>
        <v>1.6818181818181819</v>
      </c>
      <c r="K4" s="10">
        <f t="shared" si="2"/>
        <v>6.6000000000000003E-2</v>
      </c>
      <c r="L4" s="14"/>
      <c r="P4" s="1" t="s">
        <v>16</v>
      </c>
      <c r="Q4" s="2">
        <v>430</v>
      </c>
      <c r="R4" s="2">
        <v>13962</v>
      </c>
      <c r="S4" s="2">
        <v>341</v>
      </c>
      <c r="T4" s="2">
        <v>10450</v>
      </c>
      <c r="U4" s="2">
        <v>6617</v>
      </c>
      <c r="V4" s="2">
        <v>3833</v>
      </c>
      <c r="W4" s="2">
        <v>331</v>
      </c>
      <c r="X4" s="7">
        <f>(R4-V4)/W4</f>
        <v>30.601208459214501</v>
      </c>
      <c r="Y4" s="10">
        <f t="shared" si="3"/>
        <v>0.33100000000000002</v>
      </c>
      <c r="AA4" s="7"/>
    </row>
    <row r="5" spans="1:27" x14ac:dyDescent="0.3">
      <c r="B5" s="1" t="s">
        <v>4</v>
      </c>
      <c r="C5" s="2">
        <v>101</v>
      </c>
      <c r="D5" s="2">
        <v>462</v>
      </c>
      <c r="E5" s="2">
        <v>101</v>
      </c>
      <c r="F5" s="2">
        <v>462</v>
      </c>
      <c r="G5" s="2">
        <v>460</v>
      </c>
      <c r="H5" s="2">
        <f t="shared" si="0"/>
        <v>2</v>
      </c>
      <c r="I5" s="2">
        <v>101</v>
      </c>
      <c r="J5" s="7">
        <f t="shared" si="1"/>
        <v>4.5544554455445541</v>
      </c>
      <c r="K5" s="10">
        <f t="shared" si="2"/>
        <v>0.10100000000000001</v>
      </c>
      <c r="L5" s="14"/>
      <c r="P5" s="1" t="s">
        <v>4</v>
      </c>
      <c r="Q5" s="2">
        <v>465</v>
      </c>
      <c r="R5" s="2">
        <v>13568</v>
      </c>
      <c r="S5" s="2">
        <v>381</v>
      </c>
      <c r="T5" s="2">
        <v>10840</v>
      </c>
      <c r="U5" s="2">
        <v>7837</v>
      </c>
      <c r="V5" s="2">
        <v>3003</v>
      </c>
      <c r="W5" s="2">
        <v>372</v>
      </c>
      <c r="X5" s="7">
        <f>(R5-V5)/W5</f>
        <v>28.400537634408604</v>
      </c>
      <c r="Y5" s="10">
        <f t="shared" si="3"/>
        <v>0.372</v>
      </c>
      <c r="AA5" s="7"/>
    </row>
    <row r="6" spans="1:27" x14ac:dyDescent="0.3">
      <c r="B6" s="1" t="s">
        <v>15</v>
      </c>
      <c r="C6" s="2">
        <v>69</v>
      </c>
      <c r="D6" s="2">
        <v>155</v>
      </c>
      <c r="E6" s="2">
        <v>69</v>
      </c>
      <c r="F6" s="2">
        <v>155</v>
      </c>
      <c r="G6" s="2">
        <v>155</v>
      </c>
      <c r="H6" s="2">
        <f t="shared" si="0"/>
        <v>0</v>
      </c>
      <c r="I6" s="2">
        <v>69</v>
      </c>
      <c r="J6" s="7">
        <f t="shared" si="1"/>
        <v>2.2463768115942031</v>
      </c>
      <c r="K6" s="10">
        <f t="shared" si="2"/>
        <v>6.9000000000000006E-2</v>
      </c>
      <c r="L6" s="14"/>
      <c r="P6" s="1" t="s">
        <v>15</v>
      </c>
      <c r="Q6" s="2">
        <v>434</v>
      </c>
      <c r="R6" s="2">
        <v>12616</v>
      </c>
      <c r="S6" s="2">
        <v>354</v>
      </c>
      <c r="T6" s="2">
        <v>9970</v>
      </c>
      <c r="U6" s="2">
        <v>5475</v>
      </c>
      <c r="V6" s="2">
        <v>4495</v>
      </c>
      <c r="W6" s="2">
        <v>289</v>
      </c>
      <c r="X6" s="7">
        <f>(R6-V6)/W6</f>
        <v>28.100346020761247</v>
      </c>
      <c r="Y6" s="10">
        <f t="shared" si="3"/>
        <v>0.28899999999999998</v>
      </c>
      <c r="AA6" s="7"/>
    </row>
    <row r="7" spans="1:27" x14ac:dyDescent="0.3">
      <c r="B7" s="15" t="s">
        <v>10</v>
      </c>
      <c r="C7" s="2">
        <v>2</v>
      </c>
      <c r="D7" s="2">
        <v>15</v>
      </c>
      <c r="E7" s="2">
        <v>2</v>
      </c>
      <c r="F7" s="2">
        <v>15</v>
      </c>
      <c r="G7" s="2">
        <v>2</v>
      </c>
      <c r="H7" s="2">
        <v>13</v>
      </c>
      <c r="I7" s="2">
        <v>2</v>
      </c>
      <c r="J7" s="7">
        <f t="shared" si="1"/>
        <v>1</v>
      </c>
      <c r="K7" s="10">
        <f t="shared" si="2"/>
        <v>2E-3</v>
      </c>
      <c r="L7" s="14"/>
      <c r="P7" s="1" t="s">
        <v>10</v>
      </c>
      <c r="Q7" s="2">
        <v>467</v>
      </c>
      <c r="R7" s="2">
        <v>14193</v>
      </c>
      <c r="S7" s="2">
        <v>386</v>
      </c>
      <c r="T7" s="2">
        <v>12320</v>
      </c>
      <c r="U7" s="2">
        <v>383</v>
      </c>
      <c r="V7" s="2">
        <v>11937</v>
      </c>
      <c r="W7" s="2">
        <v>77</v>
      </c>
      <c r="X7" s="7">
        <f>(R7-V7)/W7</f>
        <v>29.2987012987013</v>
      </c>
      <c r="Y7" s="10">
        <f t="shared" si="3"/>
        <v>7.6999999999999999E-2</v>
      </c>
      <c r="AA7" s="7"/>
    </row>
    <row r="8" spans="1:27" x14ac:dyDescent="0.3">
      <c r="B8" s="1" t="s">
        <v>19</v>
      </c>
      <c r="C8" s="2">
        <v>62</v>
      </c>
      <c r="D8" s="2">
        <v>96</v>
      </c>
      <c r="E8" s="2">
        <v>62</v>
      </c>
      <c r="F8" s="2">
        <v>96</v>
      </c>
      <c r="G8" s="2">
        <v>95</v>
      </c>
      <c r="H8" s="2">
        <f t="shared" si="0"/>
        <v>1</v>
      </c>
      <c r="I8" s="2">
        <v>62</v>
      </c>
      <c r="J8" s="7">
        <f t="shared" si="1"/>
        <v>1.532258064516129</v>
      </c>
      <c r="K8" s="10">
        <f t="shared" si="2"/>
        <v>6.2E-2</v>
      </c>
      <c r="L8" s="14"/>
      <c r="P8" s="1" t="s">
        <v>19</v>
      </c>
      <c r="Q8" s="2">
        <v>394</v>
      </c>
      <c r="R8" s="2">
        <v>10138</v>
      </c>
      <c r="S8" s="2">
        <v>304</v>
      </c>
      <c r="T8" s="2">
        <v>7518</v>
      </c>
      <c r="U8" s="2">
        <v>4247</v>
      </c>
      <c r="V8" s="2">
        <v>3271</v>
      </c>
      <c r="W8" s="2">
        <v>278</v>
      </c>
      <c r="X8" s="7">
        <f>(R8-V8)/W8</f>
        <v>24.701438848920862</v>
      </c>
      <c r="Y8" s="10">
        <f t="shared" si="3"/>
        <v>0.27800000000000002</v>
      </c>
      <c r="AA8" s="7"/>
    </row>
    <row r="9" spans="1:27" ht="14.5" x14ac:dyDescent="0.3">
      <c r="B9" s="1" t="s">
        <v>11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f t="shared" si="0"/>
        <v>0</v>
      </c>
      <c r="I9" s="2">
        <v>30</v>
      </c>
      <c r="J9" s="7">
        <f t="shared" si="1"/>
        <v>1</v>
      </c>
      <c r="K9" s="10">
        <f t="shared" si="2"/>
        <v>0.03</v>
      </c>
      <c r="L9" s="14"/>
      <c r="P9" s="3" t="s">
        <v>22</v>
      </c>
      <c r="Q9" s="2">
        <f>SUM(Q2:Q8)</f>
        <v>3066</v>
      </c>
      <c r="R9" s="6"/>
      <c r="S9" s="6"/>
      <c r="T9" s="9"/>
      <c r="U9" s="9"/>
      <c r="V9" s="9"/>
      <c r="W9" s="6"/>
      <c r="X9" s="6"/>
      <c r="Y9" s="6"/>
    </row>
    <row r="10" spans="1:27" x14ac:dyDescent="0.3">
      <c r="B10" s="1" t="s">
        <v>13</v>
      </c>
      <c r="C10" s="2">
        <v>30</v>
      </c>
      <c r="D10" s="2">
        <v>31</v>
      </c>
      <c r="E10" s="2">
        <v>30</v>
      </c>
      <c r="F10" s="2">
        <v>31</v>
      </c>
      <c r="G10" s="2">
        <v>30</v>
      </c>
      <c r="H10" s="2">
        <f t="shared" si="0"/>
        <v>1</v>
      </c>
      <c r="I10" s="2">
        <v>30</v>
      </c>
      <c r="J10" s="7">
        <f t="shared" si="1"/>
        <v>1</v>
      </c>
      <c r="K10" s="10">
        <f t="shared" si="2"/>
        <v>0.03</v>
      </c>
      <c r="L10" s="14"/>
    </row>
    <row r="11" spans="1:27" x14ac:dyDescent="0.3">
      <c r="B11" s="1" t="s">
        <v>5</v>
      </c>
      <c r="C11" s="2">
        <v>110</v>
      </c>
      <c r="D11" s="2">
        <v>230</v>
      </c>
      <c r="E11" s="2">
        <v>110</v>
      </c>
      <c r="F11" s="2">
        <v>230</v>
      </c>
      <c r="G11" s="2">
        <v>230</v>
      </c>
      <c r="H11" s="2">
        <f t="shared" si="0"/>
        <v>0</v>
      </c>
      <c r="I11" s="2">
        <v>110</v>
      </c>
      <c r="J11" s="7">
        <f t="shared" si="1"/>
        <v>2.0909090909090908</v>
      </c>
      <c r="K11" s="10">
        <f t="shared" si="2"/>
        <v>0.11</v>
      </c>
      <c r="L11" s="14"/>
    </row>
    <row r="12" spans="1:27" x14ac:dyDescent="0.3">
      <c r="B12" s="1" t="s">
        <v>2</v>
      </c>
      <c r="C12" s="2">
        <v>64</v>
      </c>
      <c r="D12" s="2">
        <v>157</v>
      </c>
      <c r="E12" s="2">
        <v>64</v>
      </c>
      <c r="F12" s="2">
        <v>157</v>
      </c>
      <c r="G12" s="2">
        <v>157</v>
      </c>
      <c r="H12" s="2">
        <f t="shared" si="0"/>
        <v>0</v>
      </c>
      <c r="I12" s="2">
        <v>64</v>
      </c>
      <c r="J12" s="7">
        <f t="shared" si="1"/>
        <v>2.453125</v>
      </c>
      <c r="K12" s="10">
        <f t="shared" si="2"/>
        <v>6.4000000000000001E-2</v>
      </c>
      <c r="L12" s="14"/>
    </row>
    <row r="13" spans="1:27" x14ac:dyDescent="0.3">
      <c r="B13" s="1" t="s">
        <v>8</v>
      </c>
      <c r="C13" s="2">
        <v>59</v>
      </c>
      <c r="D13" s="2">
        <v>113</v>
      </c>
      <c r="E13" s="2">
        <v>59</v>
      </c>
      <c r="F13" s="2">
        <v>113</v>
      </c>
      <c r="G13" s="2">
        <v>112</v>
      </c>
      <c r="H13" s="2">
        <f t="shared" si="0"/>
        <v>1</v>
      </c>
      <c r="I13" s="2">
        <v>59</v>
      </c>
      <c r="J13" s="7">
        <f t="shared" si="1"/>
        <v>1.8983050847457628</v>
      </c>
      <c r="K13" s="10">
        <f t="shared" si="2"/>
        <v>5.8999999999999997E-2</v>
      </c>
      <c r="L13" s="14"/>
    </row>
    <row r="14" spans="1:27" x14ac:dyDescent="0.3">
      <c r="B14" s="1" t="s">
        <v>17</v>
      </c>
      <c r="C14" s="2">
        <v>251</v>
      </c>
      <c r="D14" s="2">
        <v>3837</v>
      </c>
      <c r="E14" s="2">
        <v>251</v>
      </c>
      <c r="F14" s="2">
        <v>3837</v>
      </c>
      <c r="G14" s="2">
        <v>3837</v>
      </c>
      <c r="H14" s="2">
        <f t="shared" si="0"/>
        <v>0</v>
      </c>
      <c r="I14" s="2">
        <v>251</v>
      </c>
      <c r="J14" s="7">
        <f t="shared" si="1"/>
        <v>15.286852589641434</v>
      </c>
      <c r="K14" s="10">
        <f t="shared" si="2"/>
        <v>0.251</v>
      </c>
      <c r="L14" s="14"/>
    </row>
    <row r="15" spans="1:27" x14ac:dyDescent="0.3">
      <c r="B15" s="1" t="s">
        <v>3</v>
      </c>
      <c r="C15" s="2">
        <v>5</v>
      </c>
      <c r="D15" s="2">
        <v>18</v>
      </c>
      <c r="E15" s="2">
        <v>5</v>
      </c>
      <c r="F15" s="2">
        <v>18</v>
      </c>
      <c r="G15" s="2">
        <v>18</v>
      </c>
      <c r="H15" s="2">
        <f t="shared" si="0"/>
        <v>0</v>
      </c>
      <c r="I15" s="2">
        <v>5</v>
      </c>
      <c r="J15" s="7">
        <v>3.9</v>
      </c>
      <c r="K15" s="10">
        <f t="shared" si="2"/>
        <v>5.0000000000000001E-3</v>
      </c>
      <c r="L15" s="14"/>
    </row>
    <row r="16" spans="1:27" x14ac:dyDescent="0.3">
      <c r="B16" s="1" t="s">
        <v>12</v>
      </c>
      <c r="C16" s="2">
        <v>3</v>
      </c>
      <c r="D16" s="2">
        <v>10</v>
      </c>
      <c r="E16" s="2">
        <v>3</v>
      </c>
      <c r="F16" s="2">
        <v>10</v>
      </c>
      <c r="G16" s="2">
        <v>4</v>
      </c>
      <c r="H16" s="2">
        <f t="shared" si="0"/>
        <v>6</v>
      </c>
      <c r="I16" s="2">
        <v>3</v>
      </c>
      <c r="J16" s="7">
        <f t="shared" ref="J16:J21" si="4">G16/C16</f>
        <v>1.3333333333333333</v>
      </c>
      <c r="K16" s="10">
        <f t="shared" si="2"/>
        <v>3.0000000000000001E-3</v>
      </c>
      <c r="L16" s="14"/>
    </row>
    <row r="17" spans="2:12" x14ac:dyDescent="0.3">
      <c r="B17" s="1" t="s">
        <v>1</v>
      </c>
      <c r="C17" s="2">
        <v>10</v>
      </c>
      <c r="D17" s="2">
        <v>14</v>
      </c>
      <c r="E17" s="2">
        <v>10</v>
      </c>
      <c r="F17" s="2">
        <v>14</v>
      </c>
      <c r="G17" s="2">
        <v>12</v>
      </c>
      <c r="H17" s="2">
        <f t="shared" si="0"/>
        <v>2</v>
      </c>
      <c r="I17" s="2">
        <v>10</v>
      </c>
      <c r="J17" s="7">
        <f t="shared" si="4"/>
        <v>1.2</v>
      </c>
      <c r="K17" s="10">
        <f t="shared" si="2"/>
        <v>0.01</v>
      </c>
      <c r="L17" s="14"/>
    </row>
    <row r="18" spans="2:12" x14ac:dyDescent="0.3">
      <c r="B18" s="1" t="s">
        <v>9</v>
      </c>
      <c r="C18" s="2">
        <v>190</v>
      </c>
      <c r="D18" s="2">
        <v>1345</v>
      </c>
      <c r="E18" s="2">
        <v>190</v>
      </c>
      <c r="F18" s="2">
        <v>1345</v>
      </c>
      <c r="G18" s="2">
        <v>1345</v>
      </c>
      <c r="H18" s="2">
        <f t="shared" si="0"/>
        <v>0</v>
      </c>
      <c r="I18" s="2">
        <v>190</v>
      </c>
      <c r="J18" s="7">
        <f t="shared" si="4"/>
        <v>7.0789473684210522</v>
      </c>
      <c r="K18" s="10">
        <f t="shared" si="2"/>
        <v>0.19</v>
      </c>
      <c r="L18" s="14"/>
    </row>
    <row r="19" spans="2:12" x14ac:dyDescent="0.3">
      <c r="B19" s="1" t="s">
        <v>6</v>
      </c>
      <c r="C19" s="2">
        <v>448</v>
      </c>
      <c r="D19" s="2">
        <v>12823</v>
      </c>
      <c r="E19" s="2">
        <v>448</v>
      </c>
      <c r="F19" s="2">
        <v>12823</v>
      </c>
      <c r="G19" s="2">
        <v>12823</v>
      </c>
      <c r="H19" s="2">
        <f t="shared" si="0"/>
        <v>0</v>
      </c>
      <c r="I19" s="2">
        <v>448</v>
      </c>
      <c r="J19" s="7">
        <f t="shared" si="4"/>
        <v>28.622767857142858</v>
      </c>
      <c r="K19" s="10">
        <f t="shared" si="2"/>
        <v>0.44800000000000001</v>
      </c>
      <c r="L19" s="14"/>
    </row>
    <row r="20" spans="2:12" x14ac:dyDescent="0.3">
      <c r="B20" s="1" t="s">
        <v>7</v>
      </c>
      <c r="C20" s="2">
        <v>549</v>
      </c>
      <c r="D20" s="2">
        <v>28772</v>
      </c>
      <c r="E20" s="2">
        <v>549</v>
      </c>
      <c r="F20" s="2">
        <v>28772</v>
      </c>
      <c r="G20" s="2">
        <v>28772</v>
      </c>
      <c r="H20" s="2">
        <f t="shared" si="0"/>
        <v>0</v>
      </c>
      <c r="I20" s="2">
        <v>549</v>
      </c>
      <c r="J20" s="7">
        <f t="shared" si="4"/>
        <v>52.408014571948996</v>
      </c>
      <c r="K20" s="10">
        <f t="shared" si="2"/>
        <v>0.54900000000000004</v>
      </c>
      <c r="L20" s="14"/>
    </row>
    <row r="21" spans="2:12" x14ac:dyDescent="0.3">
      <c r="B21" s="1" t="s">
        <v>18</v>
      </c>
      <c r="C21" s="2">
        <v>517</v>
      </c>
      <c r="D21" s="2">
        <v>965</v>
      </c>
      <c r="E21" s="2">
        <v>517</v>
      </c>
      <c r="F21" s="2">
        <v>965</v>
      </c>
      <c r="G21" s="2">
        <v>965</v>
      </c>
      <c r="H21" s="2">
        <f t="shared" si="0"/>
        <v>0</v>
      </c>
      <c r="I21" s="2">
        <v>517</v>
      </c>
      <c r="J21" s="7">
        <f t="shared" si="4"/>
        <v>1.8665377176015474</v>
      </c>
      <c r="K21" s="10">
        <f t="shared" si="2"/>
        <v>0.51700000000000002</v>
      </c>
      <c r="L21" s="14"/>
    </row>
    <row r="22" spans="2:12" x14ac:dyDescent="0.3">
      <c r="B22" s="3" t="s">
        <v>22</v>
      </c>
      <c r="C22" s="2">
        <f>SUM(C2:C21)</f>
        <v>2863</v>
      </c>
    </row>
    <row r="24" spans="2:12" ht="17.5" x14ac:dyDescent="0.3">
      <c r="B24" s="4" t="s">
        <v>23</v>
      </c>
      <c r="C24" s="5"/>
    </row>
    <row r="25" spans="2:12" ht="17.5" x14ac:dyDescent="0.3">
      <c r="B25" s="4" t="s">
        <v>31</v>
      </c>
      <c r="C25" s="5"/>
    </row>
    <row r="26" spans="2:12" ht="17.5" x14ac:dyDescent="0.3">
      <c r="B26" s="4" t="s">
        <v>27</v>
      </c>
      <c r="C26" s="5"/>
    </row>
    <row r="27" spans="2:12" ht="17.5" x14ac:dyDescent="0.3">
      <c r="B27" s="4" t="s">
        <v>30</v>
      </c>
      <c r="C27" s="5"/>
    </row>
    <row r="28" spans="2:12" ht="17.5" x14ac:dyDescent="0.3">
      <c r="B28" s="4" t="s">
        <v>29</v>
      </c>
      <c r="C28" s="5"/>
    </row>
    <row r="29" spans="2:12" ht="17.5" x14ac:dyDescent="0.3">
      <c r="B29" s="4" t="s">
        <v>37</v>
      </c>
      <c r="C29" s="5"/>
    </row>
    <row r="30" spans="2:12" ht="17.5" x14ac:dyDescent="0.3">
      <c r="B30" s="4" t="s">
        <v>38</v>
      </c>
      <c r="C30" s="5"/>
    </row>
    <row r="33" spans="1:27" x14ac:dyDescent="0.3">
      <c r="A33" s="18" t="s">
        <v>20</v>
      </c>
      <c r="B33" s="1"/>
      <c r="C33" s="1" t="s">
        <v>21</v>
      </c>
      <c r="D33" s="1" t="s">
        <v>34</v>
      </c>
      <c r="E33" s="1" t="s">
        <v>25</v>
      </c>
      <c r="F33" s="1" t="s">
        <v>28</v>
      </c>
      <c r="G33" s="1" t="s">
        <v>39</v>
      </c>
      <c r="H33" s="1" t="s">
        <v>40</v>
      </c>
      <c r="I33" s="1" t="s">
        <v>26</v>
      </c>
      <c r="J33" s="1" t="s">
        <v>41</v>
      </c>
      <c r="K33" s="8" t="s">
        <v>36</v>
      </c>
      <c r="O33" s="18" t="s">
        <v>24</v>
      </c>
      <c r="P33" s="1"/>
      <c r="Q33" s="1" t="s">
        <v>21</v>
      </c>
      <c r="R33" s="1" t="s">
        <v>34</v>
      </c>
      <c r="S33" s="1" t="s">
        <v>25</v>
      </c>
      <c r="T33" s="1" t="s">
        <v>28</v>
      </c>
      <c r="U33" s="1" t="s">
        <v>39</v>
      </c>
      <c r="V33" s="1" t="s">
        <v>40</v>
      </c>
      <c r="W33" s="1" t="s">
        <v>26</v>
      </c>
      <c r="X33" s="1" t="s">
        <v>41</v>
      </c>
      <c r="Y33" s="8" t="s">
        <v>36</v>
      </c>
    </row>
    <row r="34" spans="1:27" x14ac:dyDescent="0.3">
      <c r="A34" s="18"/>
      <c r="B34" s="1" t="s">
        <v>14</v>
      </c>
      <c r="C34" s="2">
        <v>8</v>
      </c>
      <c r="D34" s="2">
        <v>8</v>
      </c>
      <c r="E34" s="2">
        <v>8</v>
      </c>
      <c r="F34" s="2">
        <v>8</v>
      </c>
      <c r="G34" s="2">
        <v>4</v>
      </c>
      <c r="H34" s="2">
        <v>4</v>
      </c>
      <c r="I34" s="2">
        <v>4</v>
      </c>
      <c r="J34" s="2">
        <f>F34-H34</f>
        <v>4</v>
      </c>
      <c r="K34" s="10">
        <f>(D34-J34)/D34</f>
        <v>0.5</v>
      </c>
      <c r="M34" s="12"/>
      <c r="O34" s="18"/>
      <c r="P34" s="1" t="s">
        <v>14</v>
      </c>
      <c r="Q34" s="2">
        <v>439</v>
      </c>
      <c r="R34" s="2">
        <v>13146</v>
      </c>
      <c r="S34" s="2">
        <v>356</v>
      </c>
      <c r="T34" s="2">
        <v>10444</v>
      </c>
      <c r="U34" s="2">
        <v>323</v>
      </c>
      <c r="V34" s="2">
        <v>10348</v>
      </c>
      <c r="W34" s="2">
        <v>5090</v>
      </c>
      <c r="X34" s="2">
        <v>5258</v>
      </c>
      <c r="Y34" s="16">
        <v>0.6</v>
      </c>
      <c r="Z34" s="2"/>
      <c r="AA34" s="11"/>
    </row>
    <row r="35" spans="1:27" x14ac:dyDescent="0.3">
      <c r="B35" s="1" t="s">
        <v>0</v>
      </c>
      <c r="C35" s="2">
        <v>289</v>
      </c>
      <c r="D35" s="2">
        <v>1801</v>
      </c>
      <c r="E35" s="2">
        <v>289</v>
      </c>
      <c r="F35" s="2">
        <v>1801</v>
      </c>
      <c r="G35" s="2">
        <v>191</v>
      </c>
      <c r="H35" s="2">
        <v>1404</v>
      </c>
      <c r="I35" s="2">
        <v>1403</v>
      </c>
      <c r="J35" s="2">
        <v>398</v>
      </c>
      <c r="K35" s="10">
        <f>(D35-J35)/D35</f>
        <v>0.77901166018878398</v>
      </c>
      <c r="M35" s="13"/>
      <c r="P35" s="1" t="s">
        <v>0</v>
      </c>
      <c r="Q35" s="2">
        <v>437</v>
      </c>
      <c r="R35" s="2">
        <v>13787</v>
      </c>
      <c r="S35" s="2">
        <v>342</v>
      </c>
      <c r="T35" s="2">
        <v>10460</v>
      </c>
      <c r="U35" s="2">
        <v>315</v>
      </c>
      <c r="V35" s="2">
        <v>9967</v>
      </c>
      <c r="W35" s="2">
        <v>6920</v>
      </c>
      <c r="X35" s="2">
        <v>3047</v>
      </c>
      <c r="Y35" s="17">
        <v>0.77900000000000003</v>
      </c>
      <c r="Z35" s="2"/>
      <c r="AA35" s="11"/>
    </row>
    <row r="36" spans="1:27" x14ac:dyDescent="0.3">
      <c r="B36" s="1" t="s">
        <v>16</v>
      </c>
      <c r="C36" s="2">
        <v>66</v>
      </c>
      <c r="D36" s="2">
        <v>111</v>
      </c>
      <c r="E36" s="2">
        <v>66</v>
      </c>
      <c r="F36" s="2">
        <v>111</v>
      </c>
      <c r="G36" s="2">
        <v>40</v>
      </c>
      <c r="H36" s="2">
        <f>F36-J36</f>
        <v>79</v>
      </c>
      <c r="I36" s="2">
        <v>79</v>
      </c>
      <c r="J36" s="2">
        <v>32</v>
      </c>
      <c r="K36" s="10">
        <f>(D36-J36)/D36</f>
        <v>0.71171171171171166</v>
      </c>
      <c r="M36" s="13"/>
      <c r="P36" s="1" t="s">
        <v>16</v>
      </c>
      <c r="Q36" s="2">
        <v>430</v>
      </c>
      <c r="R36" s="2">
        <v>13962</v>
      </c>
      <c r="S36" s="2">
        <v>341</v>
      </c>
      <c r="T36" s="2">
        <v>10450</v>
      </c>
      <c r="U36" s="2">
        <v>315</v>
      </c>
      <c r="V36" s="2">
        <v>9458</v>
      </c>
      <c r="W36" s="2">
        <v>6610</v>
      </c>
      <c r="X36" s="2">
        <v>2848</v>
      </c>
      <c r="Y36" s="17">
        <v>0.79600000000000004</v>
      </c>
      <c r="Z36" s="2"/>
      <c r="AA36" s="11"/>
    </row>
    <row r="37" spans="1:27" x14ac:dyDescent="0.3">
      <c r="B37" s="1" t="s">
        <v>4</v>
      </c>
      <c r="C37" s="2">
        <v>101</v>
      </c>
      <c r="D37" s="2">
        <v>462</v>
      </c>
      <c r="E37" s="2">
        <v>101</v>
      </c>
      <c r="F37" s="2">
        <v>462</v>
      </c>
      <c r="G37" s="2">
        <v>68</v>
      </c>
      <c r="H37" s="2">
        <f>F37-J37</f>
        <v>352</v>
      </c>
      <c r="I37" s="2">
        <v>352</v>
      </c>
      <c r="J37" s="2">
        <v>110</v>
      </c>
      <c r="K37" s="10">
        <f>(D37-J37)/D37</f>
        <v>0.76190476190476186</v>
      </c>
      <c r="M37" s="13"/>
      <c r="P37" s="1" t="s">
        <v>4</v>
      </c>
      <c r="Q37" s="2">
        <v>465</v>
      </c>
      <c r="R37" s="2">
        <v>13568</v>
      </c>
      <c r="S37" s="2">
        <v>381</v>
      </c>
      <c r="T37" s="2">
        <v>10840</v>
      </c>
      <c r="U37" s="2">
        <v>319</v>
      </c>
      <c r="V37" s="2">
        <v>10671</v>
      </c>
      <c r="W37" s="2">
        <v>7835</v>
      </c>
      <c r="X37" s="2">
        <v>2836</v>
      </c>
      <c r="Y37" s="17">
        <v>0.79100000000000004</v>
      </c>
      <c r="Z37" s="2"/>
      <c r="AA37" s="11"/>
    </row>
    <row r="38" spans="1:27" x14ac:dyDescent="0.3">
      <c r="B38" s="1" t="s">
        <v>15</v>
      </c>
      <c r="C38" s="2">
        <v>69</v>
      </c>
      <c r="D38" s="2">
        <v>155</v>
      </c>
      <c r="E38" s="2">
        <v>69</v>
      </c>
      <c r="F38" s="2">
        <v>155</v>
      </c>
      <c r="G38" s="2">
        <v>46</v>
      </c>
      <c r="H38" s="2">
        <v>119</v>
      </c>
      <c r="I38" s="2">
        <v>119</v>
      </c>
      <c r="J38" s="2">
        <v>36</v>
      </c>
      <c r="K38" s="10">
        <f>(D38-J38)/D38</f>
        <v>0.76774193548387093</v>
      </c>
      <c r="M38" s="13"/>
      <c r="P38" s="1" t="s">
        <v>15</v>
      </c>
      <c r="Q38" s="2">
        <v>434</v>
      </c>
      <c r="R38" s="2">
        <v>12616</v>
      </c>
      <c r="S38" s="2">
        <v>354</v>
      </c>
      <c r="T38" s="2">
        <v>9970</v>
      </c>
      <c r="U38" s="2">
        <v>319</v>
      </c>
      <c r="V38" s="2">
        <v>8195</v>
      </c>
      <c r="W38" s="2">
        <v>5470</v>
      </c>
      <c r="X38" s="2">
        <v>2725</v>
      </c>
      <c r="Y38" s="17">
        <v>0.78400000000000003</v>
      </c>
      <c r="Z38" s="2"/>
      <c r="AA38" s="11"/>
    </row>
    <row r="39" spans="1:27" x14ac:dyDescent="0.3">
      <c r="B39" s="1" t="s">
        <v>10</v>
      </c>
      <c r="C39" s="2">
        <v>2</v>
      </c>
      <c r="D39" s="2">
        <v>15</v>
      </c>
      <c r="E39" s="2">
        <v>2</v>
      </c>
      <c r="F39" s="2">
        <v>15</v>
      </c>
      <c r="G39" s="2">
        <v>1</v>
      </c>
      <c r="H39" s="2">
        <f t="shared" ref="H39:H53" si="5">F39-J39</f>
        <v>2</v>
      </c>
      <c r="I39" s="2">
        <v>2</v>
      </c>
      <c r="J39" s="2">
        <v>13</v>
      </c>
      <c r="K39" s="10">
        <v>0.13700000000000001</v>
      </c>
      <c r="M39" s="13"/>
      <c r="P39" s="1" t="s">
        <v>10</v>
      </c>
      <c r="Q39" s="2">
        <v>467</v>
      </c>
      <c r="R39" s="2">
        <v>14193</v>
      </c>
      <c r="S39" s="2">
        <v>386</v>
      </c>
      <c r="T39" s="2">
        <v>12320</v>
      </c>
      <c r="U39" s="2">
        <v>327</v>
      </c>
      <c r="V39" s="2">
        <v>12348</v>
      </c>
      <c r="W39" s="2">
        <v>383</v>
      </c>
      <c r="X39" s="2">
        <v>11965</v>
      </c>
      <c r="Y39" s="17">
        <v>0.157</v>
      </c>
      <c r="Z39" s="2"/>
      <c r="AA39" s="11"/>
    </row>
    <row r="40" spans="1:27" x14ac:dyDescent="0.3">
      <c r="B40" s="1" t="s">
        <v>19</v>
      </c>
      <c r="C40" s="2">
        <v>62</v>
      </c>
      <c r="D40" s="2">
        <v>96</v>
      </c>
      <c r="E40" s="2">
        <v>62</v>
      </c>
      <c r="F40" s="2">
        <v>96</v>
      </c>
      <c r="G40" s="2">
        <v>42</v>
      </c>
      <c r="H40" s="2">
        <f t="shared" si="5"/>
        <v>79</v>
      </c>
      <c r="I40" s="2">
        <v>79</v>
      </c>
      <c r="J40" s="2">
        <v>17</v>
      </c>
      <c r="K40" s="10">
        <f>(D40-J40)/D40</f>
        <v>0.82291666666666663</v>
      </c>
      <c r="M40" s="13"/>
      <c r="P40" s="1" t="s">
        <v>19</v>
      </c>
      <c r="Q40" s="2">
        <v>394</v>
      </c>
      <c r="R40" s="2">
        <v>10138</v>
      </c>
      <c r="S40" s="2">
        <v>304</v>
      </c>
      <c r="T40" s="2">
        <v>7518</v>
      </c>
      <c r="U40" s="2">
        <v>293</v>
      </c>
      <c r="V40" s="2">
        <v>6399</v>
      </c>
      <c r="W40" s="2">
        <v>4240</v>
      </c>
      <c r="X40" s="2">
        <v>2159</v>
      </c>
      <c r="Y40" s="17">
        <v>0.78700000000000003</v>
      </c>
      <c r="Z40" s="2"/>
      <c r="AA40" s="11"/>
    </row>
    <row r="41" spans="1:27" ht="14.5" x14ac:dyDescent="0.3">
      <c r="B41" s="1" t="s">
        <v>11</v>
      </c>
      <c r="C41" s="2">
        <v>30</v>
      </c>
      <c r="D41" s="2">
        <v>30</v>
      </c>
      <c r="E41" s="2">
        <v>30</v>
      </c>
      <c r="F41" s="2">
        <v>30</v>
      </c>
      <c r="G41" s="2">
        <v>17</v>
      </c>
      <c r="H41" s="2">
        <f t="shared" si="5"/>
        <v>25</v>
      </c>
      <c r="I41" s="2">
        <v>25</v>
      </c>
      <c r="J41" s="2">
        <v>5</v>
      </c>
      <c r="K41" s="10">
        <f>(D41-J41)/D41</f>
        <v>0.83333333333333337</v>
      </c>
      <c r="M41" s="13"/>
      <c r="P41" s="3" t="s">
        <v>22</v>
      </c>
      <c r="Q41" s="2">
        <f>SUM(Q34:Q40)</f>
        <v>3066</v>
      </c>
      <c r="R41" s="6"/>
      <c r="S41" s="6"/>
      <c r="T41" s="9"/>
      <c r="U41" s="9"/>
      <c r="V41" s="9"/>
      <c r="W41" s="6"/>
      <c r="X41" s="6"/>
      <c r="Y41" s="6"/>
    </row>
    <row r="42" spans="1:27" x14ac:dyDescent="0.3">
      <c r="B42" s="1" t="s">
        <v>13</v>
      </c>
      <c r="C42" s="2">
        <v>30</v>
      </c>
      <c r="D42" s="2">
        <v>31</v>
      </c>
      <c r="E42" s="2">
        <v>30</v>
      </c>
      <c r="F42" s="2">
        <v>31</v>
      </c>
      <c r="G42" s="2">
        <v>20</v>
      </c>
      <c r="H42" s="2">
        <f t="shared" si="5"/>
        <v>23</v>
      </c>
      <c r="I42" s="2">
        <v>23</v>
      </c>
      <c r="J42" s="2">
        <v>8</v>
      </c>
      <c r="K42" s="10">
        <v>0.74399999999999999</v>
      </c>
      <c r="M42" s="13"/>
    </row>
    <row r="43" spans="1:27" x14ac:dyDescent="0.3">
      <c r="B43" s="1" t="s">
        <v>5</v>
      </c>
      <c r="C43" s="2">
        <v>110</v>
      </c>
      <c r="D43" s="2">
        <v>230</v>
      </c>
      <c r="E43" s="2">
        <v>110</v>
      </c>
      <c r="F43" s="2">
        <v>230</v>
      </c>
      <c r="G43" s="2">
        <v>75</v>
      </c>
      <c r="H43" s="2">
        <f t="shared" si="5"/>
        <v>184</v>
      </c>
      <c r="I43" s="2">
        <v>184</v>
      </c>
      <c r="J43" s="2">
        <v>46</v>
      </c>
      <c r="K43" s="10">
        <f>(D43-J43)/D43</f>
        <v>0.8</v>
      </c>
      <c r="M43" s="12"/>
    </row>
    <row r="44" spans="1:27" x14ac:dyDescent="0.3">
      <c r="B44" s="1" t="s">
        <v>2</v>
      </c>
      <c r="C44" s="2">
        <v>64</v>
      </c>
      <c r="D44" s="2">
        <v>157</v>
      </c>
      <c r="E44" s="2">
        <v>64</v>
      </c>
      <c r="F44" s="2">
        <v>157</v>
      </c>
      <c r="G44" s="2">
        <v>43</v>
      </c>
      <c r="H44" s="2">
        <f t="shared" si="5"/>
        <v>125</v>
      </c>
      <c r="I44" s="2">
        <v>125</v>
      </c>
      <c r="J44" s="2">
        <v>32</v>
      </c>
      <c r="K44" s="10">
        <v>0.79700000000000004</v>
      </c>
      <c r="M44" s="13"/>
    </row>
    <row r="45" spans="1:27" x14ac:dyDescent="0.3">
      <c r="B45" s="1" t="s">
        <v>8</v>
      </c>
      <c r="C45" s="2">
        <v>59</v>
      </c>
      <c r="D45" s="2">
        <v>113</v>
      </c>
      <c r="E45" s="2">
        <v>59</v>
      </c>
      <c r="F45" s="2">
        <v>113</v>
      </c>
      <c r="G45" s="2">
        <v>40</v>
      </c>
      <c r="H45" s="2">
        <f t="shared" si="5"/>
        <v>92</v>
      </c>
      <c r="I45" s="2">
        <v>92</v>
      </c>
      <c r="J45" s="2">
        <v>21</v>
      </c>
      <c r="K45" s="10">
        <f>(D45-J45)/D45</f>
        <v>0.81415929203539827</v>
      </c>
      <c r="M45" s="13"/>
    </row>
    <row r="46" spans="1:27" x14ac:dyDescent="0.3">
      <c r="B46" s="1" t="s">
        <v>17</v>
      </c>
      <c r="C46" s="2">
        <v>251</v>
      </c>
      <c r="D46" s="2">
        <v>3837</v>
      </c>
      <c r="E46" s="2">
        <v>251</v>
      </c>
      <c r="F46" s="2">
        <v>3837</v>
      </c>
      <c r="G46" s="2">
        <v>164</v>
      </c>
      <c r="H46" s="2">
        <f t="shared" si="5"/>
        <v>2920</v>
      </c>
      <c r="I46" s="2">
        <v>2920</v>
      </c>
      <c r="J46" s="2">
        <v>917</v>
      </c>
      <c r="K46" s="10">
        <f>(D46-J46)/D46</f>
        <v>0.76101120667187905</v>
      </c>
      <c r="M46" s="13"/>
    </row>
    <row r="47" spans="1:27" x14ac:dyDescent="0.3">
      <c r="B47" s="1" t="s">
        <v>3</v>
      </c>
      <c r="C47" s="2">
        <v>5</v>
      </c>
      <c r="D47" s="2">
        <v>18</v>
      </c>
      <c r="E47" s="2">
        <v>5</v>
      </c>
      <c r="F47" s="2">
        <v>18</v>
      </c>
      <c r="G47" s="2">
        <v>2</v>
      </c>
      <c r="H47" s="2">
        <f t="shared" si="5"/>
        <v>13</v>
      </c>
      <c r="I47" s="2">
        <v>13</v>
      </c>
      <c r="J47" s="2">
        <v>5</v>
      </c>
      <c r="K47" s="10">
        <v>0.72499999999999998</v>
      </c>
      <c r="M47" s="13"/>
    </row>
    <row r="48" spans="1:27" x14ac:dyDescent="0.3">
      <c r="B48" s="1" t="s">
        <v>12</v>
      </c>
      <c r="C48" s="2">
        <v>3</v>
      </c>
      <c r="D48" s="2">
        <v>10</v>
      </c>
      <c r="E48" s="2">
        <v>3</v>
      </c>
      <c r="F48" s="2">
        <v>10</v>
      </c>
      <c r="G48" s="2">
        <v>2</v>
      </c>
      <c r="H48" s="2">
        <f t="shared" si="5"/>
        <v>7</v>
      </c>
      <c r="I48" s="2">
        <v>4</v>
      </c>
      <c r="J48" s="2">
        <v>3</v>
      </c>
      <c r="K48" s="10">
        <f t="shared" ref="K48:K53" si="6">(D48-J48)/D48</f>
        <v>0.7</v>
      </c>
      <c r="M48" s="13"/>
    </row>
    <row r="49" spans="2:13" x14ac:dyDescent="0.3">
      <c r="B49" s="1" t="s">
        <v>1</v>
      </c>
      <c r="C49" s="2">
        <v>10</v>
      </c>
      <c r="D49" s="2">
        <v>14</v>
      </c>
      <c r="E49" s="2">
        <v>10</v>
      </c>
      <c r="F49" s="2">
        <v>14</v>
      </c>
      <c r="G49" s="2">
        <v>6</v>
      </c>
      <c r="H49" s="2">
        <f t="shared" si="5"/>
        <v>10</v>
      </c>
      <c r="I49" s="2">
        <v>10</v>
      </c>
      <c r="J49" s="2">
        <v>4</v>
      </c>
      <c r="K49" s="10">
        <f t="shared" si="6"/>
        <v>0.7142857142857143</v>
      </c>
      <c r="M49" s="13"/>
    </row>
    <row r="50" spans="2:13" x14ac:dyDescent="0.3">
      <c r="B50" s="1" t="s">
        <v>9</v>
      </c>
      <c r="C50" s="2">
        <v>190</v>
      </c>
      <c r="D50" s="2">
        <v>1345</v>
      </c>
      <c r="E50" s="2">
        <v>190</v>
      </c>
      <c r="F50" s="2">
        <v>1345</v>
      </c>
      <c r="G50" s="2">
        <v>124</v>
      </c>
      <c r="H50" s="2">
        <f t="shared" si="5"/>
        <v>1069</v>
      </c>
      <c r="I50" s="2">
        <v>1069</v>
      </c>
      <c r="J50" s="2">
        <v>276</v>
      </c>
      <c r="K50" s="10">
        <f t="shared" si="6"/>
        <v>0.79479553903345723</v>
      </c>
      <c r="M50" s="13"/>
    </row>
    <row r="51" spans="2:13" x14ac:dyDescent="0.3">
      <c r="B51" s="1" t="s">
        <v>6</v>
      </c>
      <c r="C51" s="2">
        <v>448</v>
      </c>
      <c r="D51" s="2">
        <v>12823</v>
      </c>
      <c r="E51" s="2">
        <v>448</v>
      </c>
      <c r="F51" s="2">
        <v>12823</v>
      </c>
      <c r="G51" s="2">
        <v>297</v>
      </c>
      <c r="H51" s="2">
        <f t="shared" si="5"/>
        <v>9874</v>
      </c>
      <c r="I51" s="2">
        <v>9874</v>
      </c>
      <c r="J51" s="2">
        <v>2949</v>
      </c>
      <c r="K51" s="10">
        <f t="shared" si="6"/>
        <v>0.77002261561257113</v>
      </c>
      <c r="M51" s="12"/>
    </row>
    <row r="52" spans="2:13" x14ac:dyDescent="0.3">
      <c r="B52" s="1" t="s">
        <v>7</v>
      </c>
      <c r="C52" s="2">
        <v>549</v>
      </c>
      <c r="D52" s="2">
        <v>28772</v>
      </c>
      <c r="E52" s="2">
        <v>549</v>
      </c>
      <c r="F52" s="2">
        <v>28772</v>
      </c>
      <c r="G52" s="2">
        <v>342</v>
      </c>
      <c r="H52" s="2">
        <f t="shared" si="5"/>
        <v>21953</v>
      </c>
      <c r="I52" s="2">
        <v>21953</v>
      </c>
      <c r="J52" s="2">
        <v>6819</v>
      </c>
      <c r="K52" s="10">
        <f t="shared" si="6"/>
        <v>0.76299874878353957</v>
      </c>
      <c r="M52" s="13"/>
    </row>
    <row r="53" spans="2:13" x14ac:dyDescent="0.3">
      <c r="B53" s="1" t="s">
        <v>18</v>
      </c>
      <c r="C53" s="2">
        <v>517</v>
      </c>
      <c r="D53" s="2">
        <v>965</v>
      </c>
      <c r="E53" s="2">
        <v>517</v>
      </c>
      <c r="F53" s="2">
        <v>965</v>
      </c>
      <c r="G53" s="2">
        <v>328</v>
      </c>
      <c r="H53" s="2">
        <f t="shared" si="5"/>
        <v>741</v>
      </c>
      <c r="I53" s="2">
        <v>741</v>
      </c>
      <c r="J53" s="2">
        <v>224</v>
      </c>
      <c r="K53" s="10">
        <f t="shared" si="6"/>
        <v>0.76787564766839378</v>
      </c>
      <c r="M53" s="13"/>
    </row>
    <row r="54" spans="2:13" x14ac:dyDescent="0.3">
      <c r="B54" s="3" t="s">
        <v>22</v>
      </c>
      <c r="C54" s="2">
        <f>SUM(C34:C53)</f>
        <v>2863</v>
      </c>
    </row>
  </sheetData>
  <mergeCells count="4">
    <mergeCell ref="A1:A2"/>
    <mergeCell ref="O1:O2"/>
    <mergeCell ref="A33:A34"/>
    <mergeCell ref="O33:O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Wang</dc:creator>
  <cp:lastModifiedBy>王奔</cp:lastModifiedBy>
  <dcterms:created xsi:type="dcterms:W3CDTF">2015-06-05T18:19:34Z</dcterms:created>
  <dcterms:modified xsi:type="dcterms:W3CDTF">2023-04-11T02:48:20Z</dcterms:modified>
</cp:coreProperties>
</file>