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li\Dropbox\Univ_Eiffel\SIA\Project\"/>
    </mc:Choice>
  </mc:AlternateContent>
  <xr:revisionPtr revIDLastSave="0" documentId="13_ncr:1_{EA837346-2E47-4294-A7AF-2485F145C99E}" xr6:coauthVersionLast="47" xr6:coauthVersionMax="47" xr10:uidLastSave="{00000000-0000-0000-0000-000000000000}"/>
  <bookViews>
    <workbookView xWindow="-120" yWindow="-120" windowWidth="29040" windowHeight="17640" tabRatio="717" activeTab="3" xr2:uid="{00000000-000D-0000-FFFF-FFFF00000000}"/>
  </bookViews>
  <sheets>
    <sheet name="AHP_example" sheetId="21" r:id="rId1"/>
    <sheet name="AHP_example_2" sheetId="23" r:id="rId2"/>
    <sheet name="AHP_example_3" sheetId="24" r:id="rId3"/>
    <sheet name="Aggregation_Geometric means" sheetId="2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5" l="1"/>
  <c r="G9" i="25" s="1"/>
  <c r="E9" i="25"/>
  <c r="F8" i="25" s="1"/>
  <c r="D10" i="25"/>
  <c r="G7" i="25" s="1"/>
  <c r="D9" i="25"/>
  <c r="F7" i="25" s="1"/>
  <c r="D8" i="25"/>
  <c r="D11" i="24"/>
  <c r="J10" i="24" s="1"/>
  <c r="G9" i="24"/>
  <c r="G8" i="24"/>
  <c r="F8" i="24"/>
  <c r="G7" i="24"/>
  <c r="F7" i="24"/>
  <c r="F11" i="24" s="1"/>
  <c r="E7" i="24"/>
  <c r="E11" i="24" s="1"/>
  <c r="E10" i="23"/>
  <c r="G8" i="23" s="1"/>
  <c r="D11" i="23"/>
  <c r="J9" i="23" s="1"/>
  <c r="G9" i="23"/>
  <c r="F8" i="23"/>
  <c r="G7" i="23"/>
  <c r="F7" i="23"/>
  <c r="E7" i="23"/>
  <c r="E5" i="21"/>
  <c r="F5" i="21"/>
  <c r="F9" i="21" s="1"/>
  <c r="E9" i="21"/>
  <c r="K6" i="21" s="1"/>
  <c r="D9" i="21"/>
  <c r="J6" i="21" s="1"/>
  <c r="G7" i="21"/>
  <c r="G6" i="21"/>
  <c r="F6" i="21"/>
  <c r="G5" i="21"/>
  <c r="G9" i="21" s="1"/>
  <c r="K7" i="21" l="1"/>
  <c r="K5" i="21"/>
  <c r="J7" i="21"/>
  <c r="J5" i="21"/>
  <c r="E10" i="25"/>
  <c r="G8" i="25" s="1"/>
  <c r="G11" i="25" s="1"/>
  <c r="M9" i="25" s="1"/>
  <c r="F11" i="25"/>
  <c r="L9" i="25" s="1"/>
  <c r="D11" i="25"/>
  <c r="J10" i="25" s="1"/>
  <c r="E7" i="25"/>
  <c r="E11" i="25" s="1"/>
  <c r="K10" i="25" s="1"/>
  <c r="G11" i="24"/>
  <c r="M10" i="24" s="1"/>
  <c r="J7" i="24"/>
  <c r="J8" i="24"/>
  <c r="J9" i="24"/>
  <c r="K10" i="24"/>
  <c r="L10" i="24"/>
  <c r="L8" i="24"/>
  <c r="L9" i="24"/>
  <c r="N10" i="24"/>
  <c r="K9" i="24"/>
  <c r="K8" i="24"/>
  <c r="K7" i="24"/>
  <c r="M8" i="24"/>
  <c r="L7" i="24"/>
  <c r="M9" i="24"/>
  <c r="J7" i="23"/>
  <c r="E11" i="23"/>
  <c r="K8" i="23" s="1"/>
  <c r="G11" i="23"/>
  <c r="M8" i="23" s="1"/>
  <c r="J10" i="23"/>
  <c r="J8" i="23"/>
  <c r="F11" i="23"/>
  <c r="L8" i="23" s="1"/>
  <c r="L8" i="21"/>
  <c r="L5" i="21"/>
  <c r="L7" i="21"/>
  <c r="M8" i="21"/>
  <c r="M7" i="21"/>
  <c r="L6" i="21"/>
  <c r="M6" i="21"/>
  <c r="N6" i="21" s="1"/>
  <c r="K8" i="21"/>
  <c r="M5" i="21"/>
  <c r="J8" i="21"/>
  <c r="N5" i="21" l="1"/>
  <c r="L8" i="25"/>
  <c r="L7" i="25"/>
  <c r="J9" i="25"/>
  <c r="K7" i="25"/>
  <c r="M8" i="25"/>
  <c r="M10" i="25"/>
  <c r="J8" i="25"/>
  <c r="K9" i="25"/>
  <c r="N9" i="25" s="1"/>
  <c r="K8" i="25"/>
  <c r="L10" i="25"/>
  <c r="J7" i="25"/>
  <c r="M7" i="25"/>
  <c r="N8" i="24"/>
  <c r="N9" i="24"/>
  <c r="M7" i="24"/>
  <c r="N7" i="24"/>
  <c r="O10" i="24" s="1"/>
  <c r="P10" i="24" s="1"/>
  <c r="K9" i="23"/>
  <c r="K10" i="23"/>
  <c r="K7" i="23"/>
  <c r="M10" i="23"/>
  <c r="M7" i="23"/>
  <c r="M9" i="23"/>
  <c r="L9" i="23"/>
  <c r="L10" i="23"/>
  <c r="L7" i="23"/>
  <c r="N8" i="23"/>
  <c r="N7" i="21"/>
  <c r="O7" i="21" s="1"/>
  <c r="P7" i="21" s="1"/>
  <c r="N8" i="21"/>
  <c r="N10" i="25" l="1"/>
  <c r="N8" i="25"/>
  <c r="O5" i="21"/>
  <c r="P5" i="21" s="1"/>
  <c r="O7" i="24"/>
  <c r="P7" i="24" s="1"/>
  <c r="N7" i="25"/>
  <c r="O9" i="25" s="1"/>
  <c r="P9" i="25" s="1"/>
  <c r="O8" i="24"/>
  <c r="P8" i="24" s="1"/>
  <c r="P11" i="24" s="1"/>
  <c r="Q7" i="24" s="1"/>
  <c r="S7" i="24" s="1"/>
  <c r="O9" i="24"/>
  <c r="P9" i="24" s="1"/>
  <c r="N10" i="23"/>
  <c r="O8" i="23" s="1"/>
  <c r="P8" i="23" s="1"/>
  <c r="N7" i="23"/>
  <c r="O7" i="23" s="1"/>
  <c r="P7" i="23" s="1"/>
  <c r="N9" i="23"/>
  <c r="O9" i="23" s="1"/>
  <c r="P9" i="23" s="1"/>
  <c r="O6" i="21"/>
  <c r="P6" i="21" s="1"/>
  <c r="O8" i="21"/>
  <c r="P8" i="21" s="1"/>
  <c r="O8" i="25" l="1"/>
  <c r="P8" i="25" s="1"/>
  <c r="O10" i="23"/>
  <c r="P10" i="23" s="1"/>
  <c r="P11" i="23" s="1"/>
  <c r="Q7" i="23" s="1"/>
  <c r="S7" i="23" s="1"/>
  <c r="O10" i="25"/>
  <c r="P10" i="25" s="1"/>
  <c r="O7" i="25"/>
  <c r="P7" i="25" s="1"/>
  <c r="P11" i="25" s="1"/>
  <c r="Q7" i="25" s="1"/>
  <c r="S7" i="25" s="1"/>
  <c r="P9" i="21"/>
  <c r="Q5" i="21" s="1"/>
  <c r="S5" i="21" s="1"/>
</calcChain>
</file>

<file path=xl/sharedStrings.xml><?xml version="1.0" encoding="utf-8"?>
<sst xmlns="http://schemas.openxmlformats.org/spreadsheetml/2006/main" count="107" uniqueCount="15">
  <si>
    <t>Which country to you want to live and have your dream job?</t>
  </si>
  <si>
    <t>Criteria</t>
  </si>
  <si>
    <t>C1</t>
  </si>
  <si>
    <t>C2</t>
  </si>
  <si>
    <t>C3</t>
  </si>
  <si>
    <t>C4</t>
  </si>
  <si>
    <t>Sum of column</t>
  </si>
  <si>
    <t>Comparison matrix (A)</t>
  </si>
  <si>
    <t xml:space="preserve">Normalized Matrix </t>
  </si>
  <si>
    <t>Avg. of raw (w)</t>
  </si>
  <si>
    <t>AW</t>
  </si>
  <si>
    <t>Lambda</t>
  </si>
  <si>
    <t>CI</t>
  </si>
  <si>
    <t>RI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</si>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</sst>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</cellXfs>
  <cellStyles count="4">
    <cellStyle name="Hyperlink" xfId="1" builtinId="8" hidden="1"/>
    <cellStyle name="Normal" xfId="0" builtinId="0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colors>
    <mruColors>
      <color rgb="FFFF3300"/>
      <color rgb="FF9B66D0"/>
      <color rgb="FFFF5353"/>
      <color rgb="FF33CC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D51F-5C3D-4CDA-81D9-DEC9C5C6EAA1}">
  <dimension ref="A2:S10"/>
  <sheetViews>
    <sheetView zoomScaleNormal="100" workbookViewId="0">
      <selection activeCell="C2" sqref="C2:G2"/>
    </sheetView>
  </sheetViews>
  <sheetFormatPr defaultColWidth="9.140625" defaultRowHeight="15" x14ac:dyDescent="0.25"/>
  <cols>
    <col min="1" max="2" width="12.28515625" style="1" customWidth="1"/>
    <col min="3" max="3" width="14.42578125" style="1" customWidth="1"/>
    <col min="4" max="8" width="12.28515625" style="1" customWidth="1"/>
    <col min="9" max="9" width="14.85546875" style="1" customWidth="1"/>
    <col min="10" max="13" width="12.28515625" style="1" customWidth="1"/>
    <col min="14" max="14" width="15.85546875" style="1" customWidth="1"/>
    <col min="15" max="15" width="9.140625" style="1" customWidth="1"/>
    <col min="16" max="19" width="9.42578125" style="1" bestFit="1" customWidth="1"/>
    <col min="20" max="16384" width="9.140625" style="1"/>
  </cols>
  <sheetData>
    <row r="2" spans="1:19" ht="16.5" customHeight="1" x14ac:dyDescent="0.25">
      <c r="C2" s="12" t="s">
        <v>7</v>
      </c>
      <c r="D2" s="12"/>
      <c r="E2" s="12"/>
      <c r="F2" s="12"/>
      <c r="G2" s="12"/>
      <c r="I2" s="12" t="s">
        <v>8</v>
      </c>
      <c r="J2" s="12"/>
      <c r="K2" s="12"/>
      <c r="L2" s="12"/>
      <c r="M2" s="12"/>
    </row>
    <row r="3" spans="1:19" ht="16.5" customHeight="1" x14ac:dyDescent="0.25"/>
    <row r="4" spans="1:19" ht="16.5" customHeight="1" x14ac:dyDescent="0.25">
      <c r="C4" s="2"/>
      <c r="D4" s="2" t="s">
        <v>2</v>
      </c>
      <c r="E4" s="2" t="s">
        <v>3</v>
      </c>
      <c r="F4" s="2" t="s">
        <v>4</v>
      </c>
      <c r="G4" s="2" t="s">
        <v>5</v>
      </c>
      <c r="I4" s="2"/>
      <c r="J4" s="2" t="s">
        <v>2</v>
      </c>
      <c r="K4" s="2" t="s">
        <v>3</v>
      </c>
      <c r="L4" s="2" t="s">
        <v>4</v>
      </c>
      <c r="M4" s="2" t="s">
        <v>5</v>
      </c>
      <c r="N4" s="13" t="s">
        <v>9</v>
      </c>
      <c r="O4" s="2" t="s">
        <v>10</v>
      </c>
      <c r="P4" s="2" t="s">
        <v>11</v>
      </c>
      <c r="Q4" s="1" t="s">
        <v>12</v>
      </c>
      <c r="R4" s="1" t="s">
        <v>13</v>
      </c>
      <c r="S4" s="15" t="s">
        <v>14</v>
      </c>
    </row>
    <row r="5" spans="1:19" ht="16.5" customHeight="1" x14ac:dyDescent="0.25">
      <c r="C5" s="2" t="s">
        <v>2</v>
      </c>
      <c r="D5" s="4">
        <v>1</v>
      </c>
      <c r="E5" s="4">
        <f>1/D6</f>
        <v>0.14285714285714285</v>
      </c>
      <c r="F5" s="4">
        <f>1/D7</f>
        <v>0.16666666666666666</v>
      </c>
      <c r="G5" s="4">
        <f>1/D8</f>
        <v>0.2</v>
      </c>
      <c r="I5" s="2" t="s">
        <v>2</v>
      </c>
      <c r="J5" s="4">
        <f>D5/$D$9</f>
        <v>5.2631578947368418E-2</v>
      </c>
      <c r="K5" s="4">
        <f>E5/$E$9</f>
        <v>6.6666666666666666E-2</v>
      </c>
      <c r="L5" s="4">
        <f>F5/$F$9</f>
        <v>3.2258064516129031E-2</v>
      </c>
      <c r="M5" s="4">
        <f>G5/$G$9</f>
        <v>5.4054054054054057E-2</v>
      </c>
      <c r="N5" s="14">
        <f>AVERAGE(J5:M5)</f>
        <v>5.1402591046054547E-2</v>
      </c>
      <c r="O5" s="4">
        <f>$N$5*D5+E5*$N$6+F5*$N$7+G5*$N$8</f>
        <v>0.20862523389263626</v>
      </c>
      <c r="P5" s="4">
        <f>O5/N5</f>
        <v>4.0586520960726844</v>
      </c>
      <c r="Q5" s="5">
        <f>(P9-4)/3</f>
        <v>3.5275295773590599E-2</v>
      </c>
      <c r="R5" s="5">
        <v>0.9</v>
      </c>
      <c r="S5" s="16">
        <f>Q5/R5</f>
        <v>3.9194773081767331E-2</v>
      </c>
    </row>
    <row r="6" spans="1:19" ht="16.5" customHeight="1" x14ac:dyDescent="0.25">
      <c r="A6" s="10" t="s">
        <v>1</v>
      </c>
      <c r="B6" s="11"/>
      <c r="C6" s="2" t="s">
        <v>3</v>
      </c>
      <c r="D6" s="8">
        <v>7</v>
      </c>
      <c r="E6" s="4">
        <v>1</v>
      </c>
      <c r="F6" s="4">
        <f>1/E7</f>
        <v>2</v>
      </c>
      <c r="G6" s="4">
        <f>1/E8</f>
        <v>2</v>
      </c>
      <c r="I6" s="2" t="s">
        <v>3</v>
      </c>
      <c r="J6" s="4">
        <f t="shared" ref="J6:J8" si="0">D6/$D$9</f>
        <v>0.36842105263157893</v>
      </c>
      <c r="K6" s="4">
        <f t="shared" ref="K6:K8" si="1">E6/$E$9</f>
        <v>0.46666666666666667</v>
      </c>
      <c r="L6" s="4">
        <f t="shared" ref="L6:L8" si="2">F6/$F$9</f>
        <v>0.38709677419354843</v>
      </c>
      <c r="M6" s="4">
        <f t="shared" ref="M6:M8" si="3">G6/$G$9</f>
        <v>0.54054054054054046</v>
      </c>
      <c r="N6" s="14">
        <f t="shared" ref="N6:N8" si="4">AVERAGE(J6:M6)</f>
        <v>0.4406812585080836</v>
      </c>
      <c r="O6" s="4">
        <f t="shared" ref="O6:O8" si="5">$N$5*D6+E6*$N$6+F6*$N$7+G6*$N$8</f>
        <v>1.816331696722189</v>
      </c>
      <c r="P6" s="4">
        <f t="shared" ref="P6:P8" si="6">O6/N6</f>
        <v>4.1216449795739871</v>
      </c>
      <c r="Q6" s="5"/>
      <c r="R6" s="5"/>
      <c r="S6" s="5"/>
    </row>
    <row r="7" spans="1:19" ht="16.5" customHeight="1" x14ac:dyDescent="0.25">
      <c r="C7" s="2" t="s">
        <v>4</v>
      </c>
      <c r="D7" s="8">
        <v>6</v>
      </c>
      <c r="E7" s="8">
        <v>0.5</v>
      </c>
      <c r="F7" s="4">
        <v>1</v>
      </c>
      <c r="G7" s="4">
        <f>1/F8</f>
        <v>0.5</v>
      </c>
      <c r="I7" s="2" t="s">
        <v>4</v>
      </c>
      <c r="J7" s="4">
        <f t="shared" si="0"/>
        <v>0.31578947368421051</v>
      </c>
      <c r="K7" s="4">
        <f t="shared" si="1"/>
        <v>0.23333333333333334</v>
      </c>
      <c r="L7" s="4">
        <f t="shared" si="2"/>
        <v>0.19354838709677422</v>
      </c>
      <c r="M7" s="4">
        <f t="shared" si="3"/>
        <v>0.13513513513513511</v>
      </c>
      <c r="N7" s="14">
        <f t="shared" si="4"/>
        <v>0.21945158231236328</v>
      </c>
      <c r="O7" s="4">
        <f t="shared" si="5"/>
        <v>0.89244004190948167</v>
      </c>
      <c r="P7" s="4">
        <f t="shared" si="6"/>
        <v>4.0666831038802869</v>
      </c>
      <c r="Q7" s="5"/>
      <c r="R7" s="5"/>
      <c r="S7" s="5"/>
    </row>
    <row r="8" spans="1:19" ht="16.5" customHeight="1" x14ac:dyDescent="0.25">
      <c r="C8" s="2" t="s">
        <v>5</v>
      </c>
      <c r="D8" s="8">
        <v>5</v>
      </c>
      <c r="E8" s="8">
        <v>0.5</v>
      </c>
      <c r="F8" s="8">
        <v>2</v>
      </c>
      <c r="G8" s="4">
        <v>1</v>
      </c>
      <c r="I8" s="2" t="s">
        <v>5</v>
      </c>
      <c r="J8" s="4">
        <f t="shared" si="0"/>
        <v>0.26315789473684209</v>
      </c>
      <c r="K8" s="4">
        <f t="shared" si="1"/>
        <v>0.23333333333333334</v>
      </c>
      <c r="L8" s="4">
        <f t="shared" si="2"/>
        <v>0.38709677419354843</v>
      </c>
      <c r="M8" s="4">
        <f t="shared" si="3"/>
        <v>0.27027027027027023</v>
      </c>
      <c r="N8" s="14">
        <f t="shared" si="4"/>
        <v>0.28846456813349852</v>
      </c>
      <c r="O8" s="4">
        <f t="shared" si="5"/>
        <v>1.2047213172425395</v>
      </c>
      <c r="P8" s="4">
        <f t="shared" si="6"/>
        <v>4.1763233697561306</v>
      </c>
      <c r="Q8" s="5"/>
      <c r="R8" s="5"/>
      <c r="S8" s="5"/>
    </row>
    <row r="9" spans="1:19" ht="16.5" customHeight="1" x14ac:dyDescent="0.25">
      <c r="C9" s="6" t="s">
        <v>6</v>
      </c>
      <c r="D9" s="7">
        <f>SUM(D5:D8)</f>
        <v>19</v>
      </c>
      <c r="E9" s="7">
        <f t="shared" ref="E9:G9" si="7">SUM(E5:E8)</f>
        <v>2.1428571428571428</v>
      </c>
      <c r="F9" s="7">
        <f t="shared" si="7"/>
        <v>5.1666666666666661</v>
      </c>
      <c r="G9" s="7">
        <f t="shared" si="7"/>
        <v>3.7</v>
      </c>
      <c r="O9" s="5"/>
      <c r="P9" s="4">
        <f>AVERAGE(P5:P8)</f>
        <v>4.1058258873207718</v>
      </c>
      <c r="Q9" s="5"/>
      <c r="R9" s="5"/>
      <c r="S9" s="5"/>
    </row>
    <row r="10" spans="1:19" ht="16.5" customHeight="1" x14ac:dyDescent="0.25"/>
  </sheetData>
  <mergeCells count="3">
    <mergeCell ref="I2:M2"/>
    <mergeCell ref="A6:B6"/>
    <mergeCell ref="C2:G2"/>
  </mergeCells>
  <phoneticPr fontId="5" type="noConversion"/>
  <pageMargins left="0" right="0" top="0" bottom="0.2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DF10-E9FC-4F80-8495-D125D6B7269F}">
  <dimension ref="A2:S12"/>
  <sheetViews>
    <sheetView topLeftCell="A3" zoomScaleNormal="100" workbookViewId="0">
      <selection activeCell="C4" sqref="C4:G4"/>
    </sheetView>
  </sheetViews>
  <sheetFormatPr defaultColWidth="9.140625" defaultRowHeight="15" x14ac:dyDescent="0.25"/>
  <cols>
    <col min="1" max="2" width="12.28515625" style="1" customWidth="1"/>
    <col min="3" max="3" width="14.42578125" style="1" customWidth="1"/>
    <col min="4" max="8" width="12.28515625" style="1" customWidth="1"/>
    <col min="9" max="9" width="14.85546875" style="1" customWidth="1"/>
    <col min="10" max="13" width="12.28515625" style="1" customWidth="1"/>
    <col min="14" max="14" width="15.85546875" style="1" customWidth="1"/>
    <col min="15" max="15" width="9.140625" style="1" customWidth="1"/>
    <col min="16" max="19" width="9.42578125" style="1" bestFit="1" customWidth="1"/>
    <col min="20" max="16384" width="9.140625" style="1"/>
  </cols>
  <sheetData>
    <row r="2" spans="1:19" s="3" customFormat="1" ht="24.75" customHeight="1" x14ac:dyDescent="0.25">
      <c r="B2" s="9" t="s">
        <v>0</v>
      </c>
      <c r="C2" s="9"/>
      <c r="D2" s="9"/>
      <c r="E2" s="9"/>
      <c r="F2" s="9"/>
      <c r="G2" s="9"/>
      <c r="H2" s="9"/>
    </row>
    <row r="3" spans="1:19" ht="16.5" customHeight="1" x14ac:dyDescent="0.25"/>
    <row r="4" spans="1:19" ht="16.5" customHeight="1" x14ac:dyDescent="0.25">
      <c r="C4" s="12" t="s">
        <v>7</v>
      </c>
      <c r="D4" s="12"/>
      <c r="E4" s="12"/>
      <c r="F4" s="12"/>
      <c r="G4" s="12"/>
      <c r="I4" s="12" t="s">
        <v>8</v>
      </c>
      <c r="J4" s="12"/>
      <c r="K4" s="12"/>
      <c r="L4" s="12"/>
      <c r="M4" s="12"/>
    </row>
    <row r="5" spans="1:19" ht="16.5" customHeight="1" x14ac:dyDescent="0.25"/>
    <row r="6" spans="1:19" ht="16.5" customHeight="1" x14ac:dyDescent="0.25">
      <c r="C6" s="2"/>
      <c r="D6" s="2" t="s">
        <v>2</v>
      </c>
      <c r="E6" s="2" t="s">
        <v>3</v>
      </c>
      <c r="F6" s="2" t="s">
        <v>4</v>
      </c>
      <c r="G6" s="2" t="s">
        <v>5</v>
      </c>
      <c r="I6" s="2"/>
      <c r="J6" s="2" t="s">
        <v>2</v>
      </c>
      <c r="K6" s="2" t="s">
        <v>3</v>
      </c>
      <c r="L6" s="2" t="s">
        <v>4</v>
      </c>
      <c r="M6" s="2" t="s">
        <v>5</v>
      </c>
      <c r="N6" s="13" t="s">
        <v>9</v>
      </c>
      <c r="O6" s="2" t="s">
        <v>10</v>
      </c>
      <c r="P6" s="2" t="s">
        <v>11</v>
      </c>
      <c r="Q6" s="1" t="s">
        <v>12</v>
      </c>
      <c r="R6" s="1" t="s">
        <v>13</v>
      </c>
      <c r="S6" s="15" t="s">
        <v>14</v>
      </c>
    </row>
    <row r="7" spans="1:19" ht="16.5" customHeight="1" x14ac:dyDescent="0.25">
      <c r="C7" s="2" t="s">
        <v>2</v>
      </c>
      <c r="D7" s="4">
        <v>1</v>
      </c>
      <c r="E7" s="4">
        <f>1/D8</f>
        <v>0.16666666666666666</v>
      </c>
      <c r="F7" s="4">
        <f>1/D9</f>
        <v>0.16666666666666666</v>
      </c>
      <c r="G7" s="4">
        <f>1/D10</f>
        <v>0.25</v>
      </c>
      <c r="I7" s="2" t="s">
        <v>2</v>
      </c>
      <c r="J7" s="4">
        <f>D7/$D$11</f>
        <v>5.8823529411764705E-2</v>
      </c>
      <c r="K7" s="4">
        <f>E7/$E$11</f>
        <v>8.3333333333333329E-2</v>
      </c>
      <c r="L7" s="4">
        <f>F7/$F$11</f>
        <v>3.2258064516129031E-2</v>
      </c>
      <c r="M7" s="4">
        <f>G7/$G$11</f>
        <v>5.2631578947368418E-2</v>
      </c>
      <c r="N7" s="14">
        <f>AVERAGE(J7:M7)</f>
        <v>5.6761626552148871E-2</v>
      </c>
      <c r="O7" s="4">
        <f>$N$7*D7+E7*$N$8+F7*$N$9+G7*$N$10</f>
        <v>0.23479268617463961</v>
      </c>
      <c r="P7" s="4">
        <f>O7/N7</f>
        <v>4.1364686045232943</v>
      </c>
      <c r="Q7" s="5">
        <f>(P11-4)/3</f>
        <v>7.248574303163717E-2</v>
      </c>
      <c r="R7" s="5">
        <v>0.9</v>
      </c>
      <c r="S7" s="16">
        <f>Q7/R7</f>
        <v>8.0539714479596861E-2</v>
      </c>
    </row>
    <row r="8" spans="1:19" ht="16.5" customHeight="1" x14ac:dyDescent="0.25">
      <c r="A8" s="10" t="s">
        <v>1</v>
      </c>
      <c r="B8" s="11"/>
      <c r="C8" s="2" t="s">
        <v>3</v>
      </c>
      <c r="D8" s="8">
        <v>6</v>
      </c>
      <c r="E8" s="4">
        <v>1</v>
      </c>
      <c r="F8" s="4">
        <f>1/E9</f>
        <v>2</v>
      </c>
      <c r="G8" s="4">
        <f>1/E10</f>
        <v>3</v>
      </c>
      <c r="I8" s="2" t="s">
        <v>3</v>
      </c>
      <c r="J8" s="4">
        <f t="shared" ref="J8:J10" si="0">D8/$D$11</f>
        <v>0.35294117647058826</v>
      </c>
      <c r="K8" s="4">
        <f t="shared" ref="K8:K10" si="1">E8/$E$11</f>
        <v>0.5</v>
      </c>
      <c r="L8" s="4">
        <f t="shared" ref="L8:L10" si="2">F8/$F$11</f>
        <v>0.38709677419354843</v>
      </c>
      <c r="M8" s="4">
        <f t="shared" ref="M8:M10" si="3">G8/$G$11</f>
        <v>0.63157894736842102</v>
      </c>
      <c r="N8" s="14">
        <f t="shared" ref="N8:N10" si="4">AVERAGE(J8:M8)</f>
        <v>0.46790422450813945</v>
      </c>
      <c r="O8" s="4">
        <f t="shared" ref="O8:O10" si="5">$N$7*D8+E8*$N$8+F8*$N$9+G8*$N$10</f>
        <v>2.0090382502746431</v>
      </c>
      <c r="P8" s="4">
        <f t="shared" ref="P8:P10" si="6">O8/N8</f>
        <v>4.2936954723726686</v>
      </c>
      <c r="Q8" s="5"/>
      <c r="R8" s="5"/>
      <c r="S8" s="5"/>
    </row>
    <row r="9" spans="1:19" ht="16.5" customHeight="1" x14ac:dyDescent="0.25">
      <c r="C9" s="2" t="s">
        <v>4</v>
      </c>
      <c r="D9" s="8">
        <v>6</v>
      </c>
      <c r="E9" s="8">
        <v>0.5</v>
      </c>
      <c r="F9" s="4">
        <v>1</v>
      </c>
      <c r="G9" s="4">
        <f>1/F10</f>
        <v>0.5</v>
      </c>
      <c r="I9" s="2" t="s">
        <v>4</v>
      </c>
      <c r="J9" s="4">
        <f t="shared" si="0"/>
        <v>0.35294117647058826</v>
      </c>
      <c r="K9" s="4">
        <f t="shared" si="1"/>
        <v>0.25</v>
      </c>
      <c r="L9" s="4">
        <f t="shared" si="2"/>
        <v>0.19354838709677422</v>
      </c>
      <c r="M9" s="4">
        <f t="shared" si="3"/>
        <v>0.10526315789473684</v>
      </c>
      <c r="N9" s="14">
        <f t="shared" si="4"/>
        <v>0.22543818036552485</v>
      </c>
      <c r="O9" s="4">
        <f t="shared" si="5"/>
        <v>0.92490803621958129</v>
      </c>
      <c r="P9" s="4">
        <f t="shared" si="6"/>
        <v>4.1027124807339108</v>
      </c>
      <c r="Q9" s="5"/>
      <c r="R9" s="5"/>
      <c r="S9" s="5"/>
    </row>
    <row r="10" spans="1:19" ht="16.5" customHeight="1" x14ac:dyDescent="0.25">
      <c r="C10" s="2" t="s">
        <v>5</v>
      </c>
      <c r="D10" s="8">
        <v>4</v>
      </c>
      <c r="E10" s="8">
        <f>1/3</f>
        <v>0.33333333333333331</v>
      </c>
      <c r="F10" s="8">
        <v>2</v>
      </c>
      <c r="G10" s="4">
        <v>1</v>
      </c>
      <c r="I10" s="2" t="s">
        <v>5</v>
      </c>
      <c r="J10" s="4">
        <f t="shared" si="0"/>
        <v>0.23529411764705882</v>
      </c>
      <c r="K10" s="4">
        <f t="shared" si="1"/>
        <v>0.16666666666666666</v>
      </c>
      <c r="L10" s="4">
        <f t="shared" si="2"/>
        <v>0.38709677419354843</v>
      </c>
      <c r="M10" s="4">
        <f t="shared" si="3"/>
        <v>0.21052631578947367</v>
      </c>
      <c r="N10" s="14">
        <f t="shared" si="4"/>
        <v>0.24989596857418689</v>
      </c>
      <c r="O10" s="4">
        <f t="shared" si="5"/>
        <v>1.0837869103498785</v>
      </c>
      <c r="P10" s="4">
        <f t="shared" si="6"/>
        <v>4.3369523587497714</v>
      </c>
      <c r="Q10" s="5"/>
      <c r="R10" s="5"/>
      <c r="S10" s="5"/>
    </row>
    <row r="11" spans="1:19" ht="16.5" customHeight="1" x14ac:dyDescent="0.25">
      <c r="C11" s="6" t="s">
        <v>6</v>
      </c>
      <c r="D11" s="7">
        <f>SUM(D7:D10)</f>
        <v>17</v>
      </c>
      <c r="E11" s="7">
        <f t="shared" ref="E11:G11" si="7">SUM(E7:E10)</f>
        <v>2</v>
      </c>
      <c r="F11" s="7">
        <f t="shared" si="7"/>
        <v>5.1666666666666661</v>
      </c>
      <c r="G11" s="7">
        <f t="shared" si="7"/>
        <v>4.75</v>
      </c>
      <c r="O11" s="5"/>
      <c r="P11" s="4">
        <f>AVERAGE(P7:P10)</f>
        <v>4.2174572290949115</v>
      </c>
      <c r="Q11" s="5"/>
      <c r="R11" s="5"/>
      <c r="S11" s="5"/>
    </row>
    <row r="12" spans="1:19" ht="16.5" customHeight="1" x14ac:dyDescent="0.25"/>
  </sheetData>
  <mergeCells count="4">
    <mergeCell ref="I4:M4"/>
    <mergeCell ref="A8:B8"/>
    <mergeCell ref="B2:H2"/>
    <mergeCell ref="C4:G4"/>
  </mergeCells>
  <pageMargins left="0" right="0" top="0" bottom="0.2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07EF-2AC5-472C-9107-23F87AFC0DA0}">
  <dimension ref="A2:S12"/>
  <sheetViews>
    <sheetView topLeftCell="A3" zoomScaleNormal="100" workbookViewId="0">
      <selection activeCell="C4" sqref="C4:G4"/>
    </sheetView>
  </sheetViews>
  <sheetFormatPr defaultColWidth="9.140625" defaultRowHeight="15" x14ac:dyDescent="0.25"/>
  <cols>
    <col min="1" max="2" width="12.28515625" style="1" customWidth="1"/>
    <col min="3" max="3" width="14.42578125" style="1" customWidth="1"/>
    <col min="4" max="8" width="12.28515625" style="1" customWidth="1"/>
    <col min="9" max="9" width="14.85546875" style="1" customWidth="1"/>
    <col min="10" max="13" width="12.28515625" style="1" customWidth="1"/>
    <col min="14" max="14" width="15.85546875" style="1" customWidth="1"/>
    <col min="15" max="15" width="9.140625" style="1" customWidth="1"/>
    <col min="16" max="19" width="9.42578125" style="1" bestFit="1" customWidth="1"/>
    <col min="20" max="16384" width="9.140625" style="1"/>
  </cols>
  <sheetData>
    <row r="2" spans="1:19" s="3" customFormat="1" ht="24.75" customHeight="1" x14ac:dyDescent="0.25">
      <c r="B2" s="9" t="s">
        <v>0</v>
      </c>
      <c r="C2" s="9"/>
      <c r="D2" s="9"/>
      <c r="E2" s="9"/>
      <c r="F2" s="9"/>
      <c r="G2" s="9"/>
      <c r="H2" s="9"/>
    </row>
    <row r="3" spans="1:19" ht="16.5" customHeight="1" x14ac:dyDescent="0.25"/>
    <row r="4" spans="1:19" ht="16.5" customHeight="1" x14ac:dyDescent="0.25">
      <c r="C4" s="12" t="s">
        <v>7</v>
      </c>
      <c r="D4" s="12"/>
      <c r="E4" s="12"/>
      <c r="F4" s="12"/>
      <c r="G4" s="12"/>
      <c r="I4" s="12" t="s">
        <v>8</v>
      </c>
      <c r="J4" s="12"/>
      <c r="K4" s="12"/>
      <c r="L4" s="12"/>
      <c r="M4" s="12"/>
    </row>
    <row r="5" spans="1:19" ht="16.5" customHeight="1" x14ac:dyDescent="0.25"/>
    <row r="6" spans="1:19" ht="16.5" customHeight="1" x14ac:dyDescent="0.25">
      <c r="C6" s="2"/>
      <c r="D6" s="2" t="s">
        <v>2</v>
      </c>
      <c r="E6" s="2" t="s">
        <v>3</v>
      </c>
      <c r="F6" s="2" t="s">
        <v>4</v>
      </c>
      <c r="G6" s="2" t="s">
        <v>5</v>
      </c>
      <c r="I6" s="2"/>
      <c r="J6" s="2" t="s">
        <v>2</v>
      </c>
      <c r="K6" s="2" t="s">
        <v>3</v>
      </c>
      <c r="L6" s="2" t="s">
        <v>4</v>
      </c>
      <c r="M6" s="2" t="s">
        <v>5</v>
      </c>
      <c r="N6" s="13" t="s">
        <v>9</v>
      </c>
      <c r="O6" s="2" t="s">
        <v>10</v>
      </c>
      <c r="P6" s="2" t="s">
        <v>11</v>
      </c>
      <c r="Q6" s="1" t="s">
        <v>12</v>
      </c>
      <c r="R6" s="1" t="s">
        <v>13</v>
      </c>
      <c r="S6" s="15" t="s">
        <v>14</v>
      </c>
    </row>
    <row r="7" spans="1:19" ht="16.5" customHeight="1" x14ac:dyDescent="0.25">
      <c r="C7" s="2" t="s">
        <v>2</v>
      </c>
      <c r="D7" s="4">
        <v>1</v>
      </c>
      <c r="E7" s="4">
        <f>1/D8</f>
        <v>0.14285714285714285</v>
      </c>
      <c r="F7" s="4">
        <f>1/D9</f>
        <v>0.2</v>
      </c>
      <c r="G7" s="4">
        <f>1/D10</f>
        <v>0.2</v>
      </c>
      <c r="I7" s="2" t="s">
        <v>2</v>
      </c>
      <c r="J7" s="4">
        <f>D7/$D$11</f>
        <v>5.5555555555555552E-2</v>
      </c>
      <c r="K7" s="4">
        <f>E7/$E$11</f>
        <v>6.6666666666666666E-2</v>
      </c>
      <c r="L7" s="4">
        <f>F7/$F$11</f>
        <v>3.8461538461538464E-2</v>
      </c>
      <c r="M7" s="4">
        <f>G7/$G$11</f>
        <v>5.4054054054054057E-2</v>
      </c>
      <c r="N7" s="14">
        <f>AVERAGE(J7:M7)</f>
        <v>5.3684453684453681E-2</v>
      </c>
      <c r="O7" s="4">
        <f>$N$7*D7+E7*$N$8+F7*$N$9+G7*$N$10</f>
        <v>0.21750882750882747</v>
      </c>
      <c r="P7" s="4">
        <f>O7/N7</f>
        <v>4.051616670764691</v>
      </c>
      <c r="Q7" s="5">
        <f>(P11-4)/3</f>
        <v>2.5613533935225401E-2</v>
      </c>
      <c r="R7" s="5">
        <v>0.9</v>
      </c>
      <c r="S7" s="16">
        <f>Q7/R7</f>
        <v>2.8459482150250445E-2</v>
      </c>
    </row>
    <row r="8" spans="1:19" ht="16.5" customHeight="1" x14ac:dyDescent="0.25">
      <c r="A8" s="10" t="s">
        <v>1</v>
      </c>
      <c r="B8" s="11"/>
      <c r="C8" s="2" t="s">
        <v>3</v>
      </c>
      <c r="D8" s="8">
        <v>7</v>
      </c>
      <c r="E8" s="4">
        <v>1</v>
      </c>
      <c r="F8" s="4">
        <f>1/E9</f>
        <v>2</v>
      </c>
      <c r="G8" s="4">
        <f>1/E10</f>
        <v>2</v>
      </c>
      <c r="I8" s="2" t="s">
        <v>3</v>
      </c>
      <c r="J8" s="4">
        <f t="shared" ref="J8:J10" si="0">D8/$D$11</f>
        <v>0.3888888888888889</v>
      </c>
      <c r="K8" s="4">
        <f t="shared" ref="K8:K10" si="1">E8/$E$11</f>
        <v>0.46666666666666667</v>
      </c>
      <c r="L8" s="4">
        <f t="shared" ref="L8:L10" si="2">F8/$F$11</f>
        <v>0.38461538461538458</v>
      </c>
      <c r="M8" s="4">
        <f t="shared" ref="M8:M10" si="3">G8/$G$11</f>
        <v>0.54054054054054046</v>
      </c>
      <c r="N8" s="14">
        <f t="shared" ref="N8:N10" si="4">AVERAGE(J8:M8)</f>
        <v>0.44517787017787014</v>
      </c>
      <c r="O8" s="4">
        <f t="shared" ref="O8:O10" si="5">$N$7*D8+E8*$N$8+F8*$N$9+G8*$N$10</f>
        <v>1.823244398244398</v>
      </c>
      <c r="P8" s="4">
        <f t="shared" ref="P8:P10" si="6">O8/N8</f>
        <v>4.0955414012738851</v>
      </c>
      <c r="Q8" s="5"/>
      <c r="R8" s="5"/>
      <c r="S8" s="5"/>
    </row>
    <row r="9" spans="1:19" ht="16.5" customHeight="1" x14ac:dyDescent="0.25">
      <c r="C9" s="2" t="s">
        <v>4</v>
      </c>
      <c r="D9" s="8">
        <v>5</v>
      </c>
      <c r="E9" s="8">
        <v>0.5</v>
      </c>
      <c r="F9" s="4">
        <v>1</v>
      </c>
      <c r="G9" s="4">
        <f>1/F10</f>
        <v>0.5</v>
      </c>
      <c r="I9" s="2" t="s">
        <v>4</v>
      </c>
      <c r="J9" s="4">
        <f t="shared" si="0"/>
        <v>0.27777777777777779</v>
      </c>
      <c r="K9" s="4">
        <f t="shared" si="1"/>
        <v>0.23333333333333334</v>
      </c>
      <c r="L9" s="4">
        <f t="shared" si="2"/>
        <v>0.19230769230769229</v>
      </c>
      <c r="M9" s="4">
        <f t="shared" si="3"/>
        <v>0.13513513513513511</v>
      </c>
      <c r="N9" s="14">
        <f t="shared" si="4"/>
        <v>0.20963848463848461</v>
      </c>
      <c r="O9" s="4">
        <f t="shared" si="5"/>
        <v>0.84639928389928376</v>
      </c>
      <c r="P9" s="4">
        <f t="shared" si="6"/>
        <v>4.0374232114817774</v>
      </c>
      <c r="Q9" s="5"/>
      <c r="R9" s="5"/>
      <c r="S9" s="5"/>
    </row>
    <row r="10" spans="1:19" ht="16.5" customHeight="1" x14ac:dyDescent="0.25">
      <c r="C10" s="2" t="s">
        <v>5</v>
      </c>
      <c r="D10" s="8">
        <v>5</v>
      </c>
      <c r="E10" s="8">
        <v>0.5</v>
      </c>
      <c r="F10" s="8">
        <v>2</v>
      </c>
      <c r="G10" s="4">
        <v>1</v>
      </c>
      <c r="I10" s="2" t="s">
        <v>5</v>
      </c>
      <c r="J10" s="4">
        <f t="shared" si="0"/>
        <v>0.27777777777777779</v>
      </c>
      <c r="K10" s="4">
        <f t="shared" si="1"/>
        <v>0.23333333333333334</v>
      </c>
      <c r="L10" s="4">
        <f t="shared" si="2"/>
        <v>0.38461538461538458</v>
      </c>
      <c r="M10" s="4">
        <f t="shared" si="3"/>
        <v>0.27027027027027023</v>
      </c>
      <c r="N10" s="14">
        <f t="shared" si="4"/>
        <v>0.29149919149919146</v>
      </c>
      <c r="O10" s="4">
        <f t="shared" si="5"/>
        <v>1.2017873642873642</v>
      </c>
      <c r="P10" s="4">
        <f t="shared" si="6"/>
        <v>4.1227811237023539</v>
      </c>
      <c r="Q10" s="5"/>
      <c r="R10" s="5"/>
      <c r="S10" s="5"/>
    </row>
    <row r="11" spans="1:19" ht="16.5" customHeight="1" x14ac:dyDescent="0.25">
      <c r="C11" s="6" t="s">
        <v>6</v>
      </c>
      <c r="D11" s="7">
        <f>SUM(D7:D10)</f>
        <v>18</v>
      </c>
      <c r="E11" s="7">
        <f t="shared" ref="E11:G11" si="7">SUM(E7:E10)</f>
        <v>2.1428571428571428</v>
      </c>
      <c r="F11" s="7">
        <f t="shared" si="7"/>
        <v>5.2</v>
      </c>
      <c r="G11" s="7">
        <f t="shared" si="7"/>
        <v>3.7</v>
      </c>
      <c r="O11" s="5"/>
      <c r="P11" s="4">
        <f>AVERAGE(P7:P10)</f>
        <v>4.0768406018056762</v>
      </c>
      <c r="Q11" s="5"/>
      <c r="R11" s="5"/>
      <c r="S11" s="5"/>
    </row>
    <row r="12" spans="1:19" ht="16.5" customHeight="1" x14ac:dyDescent="0.25"/>
  </sheetData>
  <mergeCells count="4">
    <mergeCell ref="I4:M4"/>
    <mergeCell ref="A8:B8"/>
    <mergeCell ref="B2:H2"/>
    <mergeCell ref="C4:G4"/>
  </mergeCells>
  <pageMargins left="0" right="0" top="0" bottom="0.25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C50D-A235-4B63-B30B-834CA00A2FAA}">
  <dimension ref="A2:S12"/>
  <sheetViews>
    <sheetView tabSelected="1" topLeftCell="A3" workbookViewId="0">
      <selection activeCell="C4" sqref="C4:G4"/>
    </sheetView>
  </sheetViews>
  <sheetFormatPr defaultColWidth="9.140625" defaultRowHeight="15" x14ac:dyDescent="0.25"/>
  <cols>
    <col min="1" max="2" width="12.28515625" style="1" customWidth="1"/>
    <col min="3" max="3" width="14.42578125" style="1" customWidth="1"/>
    <col min="4" max="8" width="12.28515625" style="1" customWidth="1"/>
    <col min="9" max="9" width="14.85546875" style="1" customWidth="1"/>
    <col min="10" max="13" width="12.28515625" style="1" customWidth="1"/>
    <col min="14" max="14" width="15.85546875" style="1" customWidth="1"/>
    <col min="15" max="15" width="9.140625" style="1"/>
    <col min="16" max="19" width="9.42578125" style="1" bestFit="1" customWidth="1"/>
    <col min="20" max="16384" width="9.140625" style="1"/>
  </cols>
  <sheetData>
    <row r="2" spans="1:19" s="3" customFormat="1" ht="24.75" customHeight="1" x14ac:dyDescent="0.25">
      <c r="B2" s="9" t="s">
        <v>0</v>
      </c>
      <c r="C2" s="9"/>
      <c r="D2" s="9"/>
      <c r="E2" s="9"/>
      <c r="F2" s="9"/>
      <c r="G2" s="9"/>
      <c r="H2" s="9"/>
    </row>
    <row r="3" spans="1:19" ht="16.5" customHeight="1" x14ac:dyDescent="0.25"/>
    <row r="4" spans="1:19" ht="16.5" customHeight="1" x14ac:dyDescent="0.25">
      <c r="C4" s="12" t="s">
        <v>7</v>
      </c>
      <c r="D4" s="12"/>
      <c r="E4" s="12"/>
      <c r="F4" s="12"/>
      <c r="G4" s="12"/>
      <c r="I4" s="12" t="s">
        <v>8</v>
      </c>
      <c r="J4" s="12"/>
      <c r="K4" s="12"/>
      <c r="L4" s="12"/>
      <c r="M4" s="12"/>
    </row>
    <row r="5" spans="1:19" ht="16.5" customHeight="1" x14ac:dyDescent="0.25"/>
    <row r="6" spans="1:19" ht="16.5" customHeight="1" x14ac:dyDescent="0.25">
      <c r="C6" s="2"/>
      <c r="D6" s="2" t="s">
        <v>2</v>
      </c>
      <c r="E6" s="2" t="s">
        <v>3</v>
      </c>
      <c r="F6" s="2" t="s">
        <v>4</v>
      </c>
      <c r="G6" s="2" t="s">
        <v>5</v>
      </c>
      <c r="I6" s="2"/>
      <c r="J6" s="2" t="s">
        <v>2</v>
      </c>
      <c r="K6" s="2" t="s">
        <v>3</v>
      </c>
      <c r="L6" s="2" t="s">
        <v>4</v>
      </c>
      <c r="M6" s="2" t="s">
        <v>5</v>
      </c>
      <c r="N6" s="13" t="s">
        <v>9</v>
      </c>
      <c r="O6" s="2" t="s">
        <v>10</v>
      </c>
      <c r="P6" s="2" t="s">
        <v>11</v>
      </c>
      <c r="Q6" s="1" t="s">
        <v>12</v>
      </c>
      <c r="R6" s="1" t="s">
        <v>13</v>
      </c>
      <c r="S6" s="15" t="s">
        <v>14</v>
      </c>
    </row>
    <row r="7" spans="1:19" ht="16.5" customHeight="1" x14ac:dyDescent="0.25">
      <c r="C7" s="2" t="s">
        <v>2</v>
      </c>
      <c r="D7" s="4">
        <v>1</v>
      </c>
      <c r="E7" s="4">
        <f>1/D8</f>
        <v>0.15038951422991381</v>
      </c>
      <c r="F7" s="4">
        <f>1/D9</f>
        <v>0.17710976153043517</v>
      </c>
      <c r="G7" s="4">
        <f>1/D10</f>
        <v>0.21544346900318836</v>
      </c>
      <c r="I7" s="2" t="s">
        <v>2</v>
      </c>
      <c r="J7" s="4">
        <f>D7/$D$11</f>
        <v>5.575004650564163E-2</v>
      </c>
      <c r="K7" s="4">
        <f>E7/$E$11</f>
        <v>7.2053935208520853E-2</v>
      </c>
      <c r="L7" s="4">
        <f>F7/$F$11</f>
        <v>3.4210161593730387E-2</v>
      </c>
      <c r="M7" s="4">
        <f>G7/$G$11</f>
        <v>5.3795345137588595E-2</v>
      </c>
      <c r="N7" s="14">
        <f>AVERAGE(J7:M7)</f>
        <v>5.395237211137037E-2</v>
      </c>
      <c r="O7" s="4">
        <f>$N$7*D7+E7*$N$8+F7*$N$9+G7*$N$10</f>
        <v>0.22001106552467167</v>
      </c>
      <c r="P7" s="4">
        <f>O7/N7</f>
        <v>4.0778756691275255</v>
      </c>
      <c r="Q7" s="5">
        <f>(P11-4)/3</f>
        <v>4.1958821592435726E-2</v>
      </c>
      <c r="R7" s="5">
        <v>0.9</v>
      </c>
      <c r="S7" s="16">
        <f>Q7/R7</f>
        <v>4.6620912880484137E-2</v>
      </c>
    </row>
    <row r="8" spans="1:19" ht="16.5" customHeight="1" x14ac:dyDescent="0.25">
      <c r="A8" s="10" t="s">
        <v>1</v>
      </c>
      <c r="B8" s="11"/>
      <c r="C8" s="2" t="s">
        <v>3</v>
      </c>
      <c r="D8" s="8">
        <f>GEOMEAN(AHP_example!D6,AHP_example_2!D8,AHP_example_3!D8)</f>
        <v>6.649399761150975</v>
      </c>
      <c r="E8" s="4">
        <v>1</v>
      </c>
      <c r="F8" s="4">
        <f>1/E9</f>
        <v>2</v>
      </c>
      <c r="G8" s="4">
        <f>1/E10</f>
        <v>2.2894284851066637</v>
      </c>
      <c r="I8" s="2" t="s">
        <v>3</v>
      </c>
      <c r="J8" s="4">
        <f t="shared" ref="J8:J10" si="0">D8/$D$11</f>
        <v>0.37070434591876922</v>
      </c>
      <c r="K8" s="4">
        <f t="shared" ref="K8:K10" si="1">E8/$E$11</f>
        <v>0.47911541956552633</v>
      </c>
      <c r="L8" s="4">
        <f t="shared" ref="L8:L10" si="2">F8/$F$11</f>
        <v>0.38631593536250786</v>
      </c>
      <c r="M8" s="4">
        <f t="shared" ref="M8:M10" si="3">G8/$G$11</f>
        <v>0.57166084492594627</v>
      </c>
      <c r="N8" s="14">
        <f t="shared" ref="N8:N10" si="4">AVERAGE(J8:M8)</f>
        <v>0.45194913644318746</v>
      </c>
      <c r="O8" s="4">
        <f t="shared" ref="O8:O10" si="5">$N$7*D8+E8*$N$8+F8*$N$9+G8*$N$10</f>
        <v>1.8787831452687485</v>
      </c>
      <c r="P8" s="4">
        <f t="shared" ref="P8:P10" si="6">O8/N8</f>
        <v>4.1570676737091672</v>
      </c>
      <c r="Q8" s="5"/>
      <c r="R8" s="5"/>
      <c r="S8" s="5"/>
    </row>
    <row r="9" spans="1:19" ht="16.5" customHeight="1" x14ac:dyDescent="0.25">
      <c r="C9" s="2" t="s">
        <v>4</v>
      </c>
      <c r="D9" s="8">
        <f>GEOMEAN(AHP_example!D7,AHP_example_2!D9,AHP_example_3!D9)</f>
        <v>5.6462161732861711</v>
      </c>
      <c r="E9" s="8">
        <f>GEOMEAN(AHP_example!E7,AHP_example_2!E9,AHP_example_3!E9)</f>
        <v>0.5</v>
      </c>
      <c r="F9" s="4">
        <v>1</v>
      </c>
      <c r="G9" s="4">
        <f>1/F10</f>
        <v>0.5</v>
      </c>
      <c r="I9" s="2" t="s">
        <v>4</v>
      </c>
      <c r="J9" s="4">
        <f t="shared" si="0"/>
        <v>0.31477681424160997</v>
      </c>
      <c r="K9" s="4">
        <f t="shared" si="1"/>
        <v>0.23955770978276317</v>
      </c>
      <c r="L9" s="4">
        <f t="shared" si="2"/>
        <v>0.19315796768125393</v>
      </c>
      <c r="M9" s="4">
        <f t="shared" si="3"/>
        <v>0.12484793664548836</v>
      </c>
      <c r="N9" s="14">
        <f t="shared" si="4"/>
        <v>0.21808510708777884</v>
      </c>
      <c r="O9" s="4">
        <f t="shared" si="5"/>
        <v>0.88669312349057738</v>
      </c>
      <c r="P9" s="4">
        <f t="shared" si="6"/>
        <v>4.0658123579877694</v>
      </c>
      <c r="Q9" s="5"/>
      <c r="R9" s="5"/>
      <c r="S9" s="5"/>
    </row>
    <row r="10" spans="1:19" ht="16.5" customHeight="1" x14ac:dyDescent="0.25">
      <c r="C10" s="2" t="s">
        <v>5</v>
      </c>
      <c r="D10" s="8">
        <f>GEOMEAN(AHP_example!D8,AHP_example_2!D10,AHP_example_3!D10)</f>
        <v>4.6415888336127793</v>
      </c>
      <c r="E10" s="8">
        <f>GEOMEAN(AHP_example!E8,AHP_example_2!E10,AHP_example_3!E10)</f>
        <v>0.43679023236814946</v>
      </c>
      <c r="F10" s="8">
        <f>GEOMEAN(AHP_example!F8,AHP_example_2!F10,AHP_example_3!F10)</f>
        <v>2</v>
      </c>
      <c r="G10" s="4">
        <v>1</v>
      </c>
      <c r="I10" s="2" t="s">
        <v>5</v>
      </c>
      <c r="J10" s="4">
        <f t="shared" si="0"/>
        <v>0.25876879333397934</v>
      </c>
      <c r="K10" s="4">
        <f t="shared" si="1"/>
        <v>0.20927293544318967</v>
      </c>
      <c r="L10" s="4">
        <f t="shared" si="2"/>
        <v>0.38631593536250786</v>
      </c>
      <c r="M10" s="4">
        <f t="shared" si="3"/>
        <v>0.24969587329097673</v>
      </c>
      <c r="N10" s="14">
        <f t="shared" si="4"/>
        <v>0.27601338435766337</v>
      </c>
      <c r="O10" s="4">
        <f t="shared" si="5"/>
        <v>1.1600152947978837</v>
      </c>
      <c r="P10" s="4">
        <f t="shared" si="6"/>
        <v>4.2027501582847657</v>
      </c>
      <c r="Q10" s="5"/>
      <c r="R10" s="5"/>
      <c r="S10" s="5"/>
    </row>
    <row r="11" spans="1:19" ht="16.5" customHeight="1" x14ac:dyDescent="0.25">
      <c r="C11" s="6" t="s">
        <v>6</v>
      </c>
      <c r="D11" s="7">
        <f>SUM(D7:D10)</f>
        <v>17.937204768049924</v>
      </c>
      <c r="E11" s="7">
        <f t="shared" ref="E11:G11" si="7">SUM(E7:E10)</f>
        <v>2.0871797465980633</v>
      </c>
      <c r="F11" s="7">
        <f t="shared" si="7"/>
        <v>5.1771097615304349</v>
      </c>
      <c r="G11" s="7">
        <f t="shared" si="7"/>
        <v>4.0048719541098521</v>
      </c>
      <c r="O11" s="5"/>
      <c r="P11" s="4">
        <f>AVERAGE(P7:P10)</f>
        <v>4.1258764647773072</v>
      </c>
      <c r="Q11" s="5"/>
      <c r="R11" s="5"/>
      <c r="S11" s="5"/>
    </row>
    <row r="12" spans="1:19" ht="16.5" customHeight="1" x14ac:dyDescent="0.25"/>
  </sheetData>
  <mergeCells count="4">
    <mergeCell ref="I4:M4"/>
    <mergeCell ref="A8:B8"/>
    <mergeCell ref="B2:H2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AHP_example</vt:lpstr>
      <vt:lpstr>AHP_example_2</vt:lpstr>
      <vt:lpstr>AHP_example_3</vt:lpstr>
      <vt:lpstr>Aggregation_Geometric 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Pagnini</dc:creator>
  <cp:lastModifiedBy>Ameli</cp:lastModifiedBy>
  <cp:lastPrinted>2021-09-30T07:15:34Z</cp:lastPrinted>
  <dcterms:created xsi:type="dcterms:W3CDTF">2014-09-23T15:24:27Z</dcterms:created>
  <dcterms:modified xsi:type="dcterms:W3CDTF">2021-11-02T11:48:21Z</dcterms:modified>
</cp:coreProperties>
</file>