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Ousseini/MCDM/Files/"/>
    </mc:Choice>
  </mc:AlternateContent>
  <xr:revisionPtr revIDLastSave="0" documentId="13_ncr:1_{A53CF212-8F31-8140-ABE6-C5A9C42D2481}" xr6:coauthVersionLast="47" xr6:coauthVersionMax="47" xr10:uidLastSave="{00000000-0000-0000-0000-000000000000}"/>
  <bookViews>
    <workbookView xWindow="0" yWindow="760" windowWidth="34560" windowHeight="20800" xr2:uid="{00000000-000D-0000-FFFF-FFFF00000000}"/>
  </bookViews>
  <sheets>
    <sheet name="AH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9jv8S6fzYKtcmFITDrP9sP9SXOw=="/>
    </ext>
  </extLst>
</workbook>
</file>

<file path=xl/calcChain.xml><?xml version="1.0" encoding="utf-8"?>
<calcChain xmlns="http://schemas.openxmlformats.org/spreadsheetml/2006/main">
  <c r="D32" i="1" l="1"/>
  <c r="J30" i="1" s="1"/>
  <c r="D31" i="1"/>
  <c r="E30" i="1" s="1"/>
  <c r="E27" i="1"/>
  <c r="K26" i="1" s="1"/>
  <c r="D27" i="1"/>
  <c r="J25" i="1" s="1"/>
  <c r="J26" i="1"/>
  <c r="L26" i="1" s="1"/>
  <c r="F37" i="1" s="1"/>
  <c r="D26" i="1"/>
  <c r="E25" i="1"/>
  <c r="K25" i="1" s="1"/>
  <c r="D21" i="1"/>
  <c r="D22" i="1" s="1"/>
  <c r="J20" i="1" s="1"/>
  <c r="D15" i="1"/>
  <c r="D16" i="1" s="1"/>
  <c r="F11" i="1"/>
  <c r="L10" i="1" s="1"/>
  <c r="E11" i="1"/>
  <c r="D11" i="1"/>
  <c r="K10" i="1"/>
  <c r="J10" i="1"/>
  <c r="K9" i="1"/>
  <c r="J9" i="1"/>
  <c r="G9" i="1"/>
  <c r="M9" i="1" s="1"/>
  <c r="L8" i="1"/>
  <c r="K8" i="1"/>
  <c r="J8" i="1"/>
  <c r="G8" i="1"/>
  <c r="F8" i="1"/>
  <c r="K7" i="1"/>
  <c r="J7" i="1"/>
  <c r="G7" i="1"/>
  <c r="G11" i="1" s="1"/>
  <c r="F7" i="1"/>
  <c r="E7" i="1"/>
  <c r="J14" i="1" l="1"/>
  <c r="J15" i="1"/>
  <c r="E32" i="1"/>
  <c r="K31" i="1" s="1"/>
  <c r="K30" i="1"/>
  <c r="L25" i="1"/>
  <c r="M10" i="1"/>
  <c r="N10" i="1" s="1"/>
  <c r="I38" i="1" s="1"/>
  <c r="M8" i="1"/>
  <c r="N8" i="1" s="1"/>
  <c r="I36" i="1" s="1"/>
  <c r="L30" i="1"/>
  <c r="J31" i="1"/>
  <c r="E20" i="1"/>
  <c r="L9" i="1"/>
  <c r="N9" i="1" s="1"/>
  <c r="I37" i="1" s="1"/>
  <c r="L7" i="1"/>
  <c r="N7" i="1" s="1"/>
  <c r="M7" i="1"/>
  <c r="E14" i="1"/>
  <c r="J21" i="1"/>
  <c r="O9" i="1" l="1"/>
  <c r="P9" i="1" s="1"/>
  <c r="I35" i="1"/>
  <c r="O10" i="1"/>
  <c r="P10" i="1" s="1"/>
  <c r="O7" i="1"/>
  <c r="P7" i="1" s="1"/>
  <c r="O8" i="1"/>
  <c r="P8" i="1" s="1"/>
  <c r="N11" i="1"/>
  <c r="M30" i="1" a="1"/>
  <c r="G36" i="1"/>
  <c r="E16" i="1"/>
  <c r="K15" i="1" s="1"/>
  <c r="K14" i="1"/>
  <c r="L14" i="1" s="1"/>
  <c r="L15" i="1"/>
  <c r="D37" i="1" s="1"/>
  <c r="M25" i="1" a="1"/>
  <c r="F36" i="1"/>
  <c r="E22" i="1"/>
  <c r="K21" i="1" s="1"/>
  <c r="L21" i="1" s="1"/>
  <c r="E37" i="1" s="1"/>
  <c r="K20" i="1"/>
  <c r="L20" i="1" s="1"/>
  <c r="L31" i="1"/>
  <c r="G37" i="1" s="1"/>
  <c r="M14" i="1" l="1" a="1"/>
  <c r="D36" i="1"/>
  <c r="M26" i="1"/>
  <c r="N26" i="1" s="1"/>
  <c r="M25" i="1"/>
  <c r="N25" i="1" s="1"/>
  <c r="N27" i="1" s="1"/>
  <c r="O25" i="1" s="1"/>
  <c r="M20" i="1" a="1"/>
  <c r="E36" i="1"/>
  <c r="P11" i="1"/>
  <c r="Q7" i="1" s="1"/>
  <c r="S7" i="1" s="1"/>
  <c r="M31" i="1"/>
  <c r="N31" i="1" s="1"/>
  <c r="M30" i="1"/>
  <c r="N30" i="1" s="1"/>
  <c r="N32" i="1" s="1"/>
  <c r="O30" i="1" s="1"/>
  <c r="M20" i="1" l="1"/>
  <c r="N20" i="1" s="1"/>
  <c r="M21" i="1"/>
  <c r="N21" i="1" s="1"/>
  <c r="K35" i="1" a="1"/>
  <c r="M14" i="1"/>
  <c r="N14" i="1" s="1"/>
  <c r="M15" i="1"/>
  <c r="N15" i="1" s="1"/>
  <c r="N16" i="1" l="1"/>
  <c r="O14" i="1" s="1"/>
  <c r="K35" i="1"/>
  <c r="K36" i="1"/>
  <c r="N22" i="1"/>
  <c r="O20" i="1" s="1"/>
</calcChain>
</file>

<file path=xl/sharedStrings.xml><?xml version="1.0" encoding="utf-8"?>
<sst xmlns="http://schemas.openxmlformats.org/spreadsheetml/2006/main" count="100" uniqueCount="25">
  <si>
    <t>Which country to you want to live and have your dream job?</t>
  </si>
  <si>
    <t>1- Comparison matrix (A)</t>
  </si>
  <si>
    <t xml:space="preserve">2- Normalized Matrix </t>
  </si>
  <si>
    <t>C1</t>
  </si>
  <si>
    <t>C2</t>
  </si>
  <si>
    <t>C3</t>
  </si>
  <si>
    <t>C4</t>
  </si>
  <si>
    <t>3- Avg. of raw (w)</t>
  </si>
  <si>
    <t>AW</t>
  </si>
  <si>
    <t>Lambda</t>
  </si>
  <si>
    <t>CI</t>
  </si>
  <si>
    <t>RI</t>
  </si>
  <si>
    <t>CR</t>
  </si>
  <si>
    <t>Criteria</t>
  </si>
  <si>
    <t>Sum of column</t>
  </si>
  <si>
    <t>A1</t>
  </si>
  <si>
    <t>A2</t>
  </si>
  <si>
    <t>Avg. of raw (w)</t>
  </si>
  <si>
    <t>Alternatives w.r.t  C1</t>
  </si>
  <si>
    <t>Alternatives w.r.t  C2</t>
  </si>
  <si>
    <t>Alternatives w.r.t  C3</t>
  </si>
  <si>
    <t>Alternatives w.r.t  C4</t>
  </si>
  <si>
    <t>4- Priority Matrix</t>
  </si>
  <si>
    <t>Criteria Weights</t>
  </si>
  <si>
    <t>Alt.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</si>
</sst>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92D050"/>
        <bgColor rgb="FF92D05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4" borderId="5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2" fontId="7" fillId="6" borderId="5" xfId="0" applyNumberFormat="1" applyFont="1" applyFill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" fillId="5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4.5" defaultRowHeight="15" customHeight="1" x14ac:dyDescent="0.2"/>
  <cols>
    <col min="1" max="2" width="12.33203125" customWidth="1"/>
    <col min="3" max="3" width="14.5" customWidth="1"/>
    <col min="4" max="8" width="12.33203125" customWidth="1"/>
    <col min="9" max="9" width="14.83203125" customWidth="1"/>
    <col min="10" max="13" width="12.33203125" customWidth="1"/>
    <col min="14" max="14" width="15.83203125" customWidth="1"/>
    <col min="15" max="15" width="9.1640625" customWidth="1"/>
    <col min="16" max="19" width="9.5" customWidth="1"/>
    <col min="20" max="26" width="9.1640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 x14ac:dyDescent="0.2">
      <c r="A2" s="2"/>
      <c r="B2" s="21" t="s">
        <v>0</v>
      </c>
      <c r="C2" s="19"/>
      <c r="D2" s="19"/>
      <c r="E2" s="19"/>
      <c r="F2" s="19"/>
      <c r="G2" s="19"/>
      <c r="H2" s="2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"/>
      <c r="B4" s="1"/>
      <c r="C4" s="22" t="s">
        <v>1</v>
      </c>
      <c r="D4" s="19"/>
      <c r="E4" s="19"/>
      <c r="F4" s="19"/>
      <c r="G4" s="20"/>
      <c r="H4" s="1"/>
      <c r="I4" s="22" t="s">
        <v>2</v>
      </c>
      <c r="J4" s="19"/>
      <c r="K4" s="19"/>
      <c r="L4" s="19"/>
      <c r="M4" s="2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1"/>
      <c r="C6" s="3"/>
      <c r="D6" s="3" t="s">
        <v>3</v>
      </c>
      <c r="E6" s="3" t="s">
        <v>4</v>
      </c>
      <c r="F6" s="3" t="s">
        <v>5</v>
      </c>
      <c r="G6" s="3" t="s">
        <v>6</v>
      </c>
      <c r="H6" s="1"/>
      <c r="I6" s="3"/>
      <c r="J6" s="3" t="s">
        <v>3</v>
      </c>
      <c r="K6" s="3" t="s">
        <v>4</v>
      </c>
      <c r="L6" s="3" t="s">
        <v>5</v>
      </c>
      <c r="M6" s="3" t="s">
        <v>6</v>
      </c>
      <c r="N6" s="4" t="s">
        <v>7</v>
      </c>
      <c r="O6" s="3" t="s">
        <v>8</v>
      </c>
      <c r="P6" s="3" t="s">
        <v>9</v>
      </c>
      <c r="Q6" s="1" t="s">
        <v>10</v>
      </c>
      <c r="R6" s="1" t="s">
        <v>11</v>
      </c>
      <c r="S6" s="1" t="s">
        <v>12</v>
      </c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1"/>
      <c r="C7" s="3" t="s">
        <v>3</v>
      </c>
      <c r="D7" s="5">
        <v>1</v>
      </c>
      <c r="E7" s="5">
        <f>1/D8</f>
        <v>0.14285714285714285</v>
      </c>
      <c r="F7" s="5">
        <f>1/D9</f>
        <v>0.16666666666666666</v>
      </c>
      <c r="G7" s="5">
        <f>1/D10</f>
        <v>0.2</v>
      </c>
      <c r="H7" s="1"/>
      <c r="I7" s="3" t="s">
        <v>3</v>
      </c>
      <c r="J7" s="5">
        <f t="shared" ref="J7:J10" si="0">D7/$D$11</f>
        <v>5.2631578947368418E-2</v>
      </c>
      <c r="K7" s="5">
        <f t="shared" ref="K7:K10" si="1">E7/$E$11</f>
        <v>6.6666666666666666E-2</v>
      </c>
      <c r="L7" s="5">
        <f t="shared" ref="L7:L10" si="2">F7/$F$11</f>
        <v>3.2258064516129031E-2</v>
      </c>
      <c r="M7" s="5">
        <f t="shared" ref="M7:M10" si="3">G7/$G$11</f>
        <v>5.4054054054054057E-2</v>
      </c>
      <c r="N7" s="6">
        <f t="shared" ref="N7:N10" si="4">AVERAGE(J7:M7)</f>
        <v>5.1402591046054547E-2</v>
      </c>
      <c r="O7" s="5">
        <f t="shared" ref="O7:O10" si="5">$N$7*D7+E7*$N$8+F7*$N$9+G7*$N$10</f>
        <v>0.20862523389263626</v>
      </c>
      <c r="P7" s="5">
        <f t="shared" ref="P7:P10" si="6">O7/N7</f>
        <v>4.0586520960726844</v>
      </c>
      <c r="Q7" s="7">
        <f>(P11-4)/3</f>
        <v>5.8774456585376868E-2</v>
      </c>
      <c r="R7" s="7">
        <v>0.9</v>
      </c>
      <c r="S7" s="7">
        <f>Q7/R7</f>
        <v>6.5304951761529853E-2</v>
      </c>
      <c r="T7" s="1"/>
      <c r="U7" s="1"/>
      <c r="V7" s="1"/>
      <c r="W7" s="1"/>
      <c r="X7" s="1"/>
      <c r="Y7" s="1"/>
      <c r="Z7" s="1"/>
    </row>
    <row r="8" spans="1:26" ht="16.5" customHeight="1" x14ac:dyDescent="0.2">
      <c r="A8" s="23" t="s">
        <v>13</v>
      </c>
      <c r="B8" s="24"/>
      <c r="C8" s="3" t="s">
        <v>4</v>
      </c>
      <c r="D8" s="8">
        <v>7</v>
      </c>
      <c r="E8" s="5">
        <v>1</v>
      </c>
      <c r="F8" s="5">
        <f>1/E9</f>
        <v>2</v>
      </c>
      <c r="G8" s="5">
        <f>1/E10</f>
        <v>2</v>
      </c>
      <c r="H8" s="1"/>
      <c r="I8" s="3" t="s">
        <v>4</v>
      </c>
      <c r="J8" s="5">
        <f t="shared" si="0"/>
        <v>0.36842105263157893</v>
      </c>
      <c r="K8" s="5">
        <f t="shared" si="1"/>
        <v>0.46666666666666667</v>
      </c>
      <c r="L8" s="5">
        <f t="shared" si="2"/>
        <v>0.38709677419354843</v>
      </c>
      <c r="M8" s="5">
        <f t="shared" si="3"/>
        <v>0.54054054054054046</v>
      </c>
      <c r="N8" s="6">
        <f t="shared" si="4"/>
        <v>0.4406812585080836</v>
      </c>
      <c r="O8" s="5">
        <f t="shared" si="5"/>
        <v>1.816331696722189</v>
      </c>
      <c r="P8" s="5">
        <f t="shared" si="6"/>
        <v>4.1216449795739871</v>
      </c>
      <c r="Q8" s="7"/>
      <c r="R8" s="7"/>
      <c r="S8" s="7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"/>
      <c r="B9" s="1"/>
      <c r="C9" s="3" t="s">
        <v>5</v>
      </c>
      <c r="D9" s="8">
        <v>6</v>
      </c>
      <c r="E9" s="8">
        <v>0.5</v>
      </c>
      <c r="F9" s="5">
        <v>1</v>
      </c>
      <c r="G9" s="5">
        <f>1/F10</f>
        <v>0.5</v>
      </c>
      <c r="H9" s="1"/>
      <c r="I9" s="3" t="s">
        <v>5</v>
      </c>
      <c r="J9" s="5">
        <f t="shared" si="0"/>
        <v>0.31578947368421051</v>
      </c>
      <c r="K9" s="5">
        <f t="shared" si="1"/>
        <v>0.23333333333333334</v>
      </c>
      <c r="L9" s="5">
        <f t="shared" si="2"/>
        <v>0.19354838709677422</v>
      </c>
      <c r="M9" s="5">
        <f t="shared" si="3"/>
        <v>0.13513513513513511</v>
      </c>
      <c r="N9" s="6">
        <f t="shared" si="4"/>
        <v>0.21945158231236328</v>
      </c>
      <c r="O9" s="5">
        <f t="shared" si="5"/>
        <v>0.89244004190948167</v>
      </c>
      <c r="P9" s="5">
        <f t="shared" si="6"/>
        <v>4.0666831038802869</v>
      </c>
      <c r="Q9" s="7"/>
      <c r="R9" s="7"/>
      <c r="S9" s="7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1"/>
      <c r="C10" s="3" t="s">
        <v>6</v>
      </c>
      <c r="D10" s="8">
        <v>5</v>
      </c>
      <c r="E10" s="8">
        <v>0.5</v>
      </c>
      <c r="F10" s="8">
        <v>2</v>
      </c>
      <c r="G10" s="5">
        <v>1</v>
      </c>
      <c r="H10" s="1"/>
      <c r="I10" s="3" t="s">
        <v>6</v>
      </c>
      <c r="J10" s="5">
        <f t="shared" si="0"/>
        <v>0.26315789473684209</v>
      </c>
      <c r="K10" s="5">
        <f t="shared" si="1"/>
        <v>0.23333333333333334</v>
      </c>
      <c r="L10" s="5">
        <f t="shared" si="2"/>
        <v>0.38709677419354843</v>
      </c>
      <c r="M10" s="5">
        <f t="shared" si="3"/>
        <v>0.27027027027027023</v>
      </c>
      <c r="N10" s="6">
        <f t="shared" si="4"/>
        <v>0.28846456813349852</v>
      </c>
      <c r="O10" s="5">
        <f t="shared" si="5"/>
        <v>1.2047213172425395</v>
      </c>
      <c r="P10" s="5">
        <f t="shared" si="6"/>
        <v>4.1763233697561306</v>
      </c>
      <c r="Q10" s="7"/>
      <c r="R10" s="7"/>
      <c r="S10" s="7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1"/>
      <c r="C11" s="4" t="s">
        <v>14</v>
      </c>
      <c r="D11" s="6">
        <f t="shared" ref="D11:G11" si="7">SUM(D7:D10)</f>
        <v>19</v>
      </c>
      <c r="E11" s="6">
        <f t="shared" si="7"/>
        <v>2.1428571428571428</v>
      </c>
      <c r="F11" s="6">
        <f t="shared" si="7"/>
        <v>5.1666666666666661</v>
      </c>
      <c r="G11" s="6">
        <f t="shared" si="7"/>
        <v>3.7</v>
      </c>
      <c r="H11" s="1"/>
      <c r="I11" s="1"/>
      <c r="J11" s="1"/>
      <c r="K11" s="1"/>
      <c r="L11" s="1"/>
      <c r="M11" s="1"/>
      <c r="N11" s="7">
        <f>SUM(N7:N10)</f>
        <v>1</v>
      </c>
      <c r="O11" s="7"/>
      <c r="P11" s="5">
        <f>MAX(P7:P10)</f>
        <v>4.1763233697561306</v>
      </c>
      <c r="Q11" s="7"/>
      <c r="R11" s="7"/>
      <c r="S11" s="7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"/>
      <c r="B13" s="1"/>
      <c r="C13" s="3"/>
      <c r="D13" s="3" t="s">
        <v>15</v>
      </c>
      <c r="E13" s="3" t="s">
        <v>16</v>
      </c>
      <c r="F13" s="1"/>
      <c r="G13" s="1"/>
      <c r="H13" s="1"/>
      <c r="I13" s="3"/>
      <c r="J13" s="3" t="s">
        <v>15</v>
      </c>
      <c r="K13" s="3" t="s">
        <v>16</v>
      </c>
      <c r="L13" s="9" t="s">
        <v>17</v>
      </c>
      <c r="M13" s="3" t="s">
        <v>8</v>
      </c>
      <c r="N13" s="3" t="s">
        <v>9</v>
      </c>
      <c r="O13" s="1" t="s">
        <v>10</v>
      </c>
      <c r="P13" s="1" t="s">
        <v>11</v>
      </c>
      <c r="Q13" s="1" t="s">
        <v>12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4" t="s">
        <v>18</v>
      </c>
      <c r="B14" s="15"/>
      <c r="C14" s="3" t="s">
        <v>15</v>
      </c>
      <c r="D14" s="3">
        <v>1</v>
      </c>
      <c r="E14" s="3">
        <f>1/D15</f>
        <v>6</v>
      </c>
      <c r="F14" s="1"/>
      <c r="G14" s="1"/>
      <c r="H14" s="1"/>
      <c r="I14" s="3" t="s">
        <v>15</v>
      </c>
      <c r="J14" s="5">
        <f t="shared" ref="J14:K14" si="8">D14/D16</f>
        <v>0.8571428571428571</v>
      </c>
      <c r="K14" s="5">
        <f t="shared" si="8"/>
        <v>0.8571428571428571</v>
      </c>
      <c r="L14" s="6">
        <f t="shared" ref="L14:L15" si="9">AVERAGE(J14:K14)</f>
        <v>0.8571428571428571</v>
      </c>
      <c r="M14" s="5">
        <f t="array" ref="M14:M15">MMULT(D14:E15,L14:L15)</f>
        <v>1.7142857142857142</v>
      </c>
      <c r="N14" s="5">
        <f t="shared" ref="N14:N15" si="10">M14/L14</f>
        <v>2</v>
      </c>
      <c r="O14" s="7">
        <f>(N16-2)/1</f>
        <v>0</v>
      </c>
      <c r="P14" s="7">
        <v>0</v>
      </c>
      <c r="Q14" s="7">
        <v>0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6"/>
      <c r="B15" s="17"/>
      <c r="C15" s="3" t="s">
        <v>16</v>
      </c>
      <c r="D15" s="8">
        <f>1/6</f>
        <v>0.16666666666666666</v>
      </c>
      <c r="E15" s="5">
        <v>1</v>
      </c>
      <c r="F15" s="1"/>
      <c r="G15" s="1"/>
      <c r="H15" s="1"/>
      <c r="I15" s="3" t="s">
        <v>16</v>
      </c>
      <c r="J15" s="5">
        <f t="shared" ref="J15:K15" si="11">D15/D16</f>
        <v>0.14285714285714285</v>
      </c>
      <c r="K15" s="5">
        <f t="shared" si="11"/>
        <v>0.14285714285714285</v>
      </c>
      <c r="L15" s="6">
        <f t="shared" si="9"/>
        <v>0.14285714285714285</v>
      </c>
      <c r="M15" s="5">
        <v>0.2857142857142857</v>
      </c>
      <c r="N15" s="5">
        <f t="shared" si="10"/>
        <v>2</v>
      </c>
      <c r="O15" s="7"/>
      <c r="P15" s="7"/>
      <c r="Q15" s="7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"/>
      <c r="B16" s="1"/>
      <c r="C16" s="4" t="s">
        <v>14</v>
      </c>
      <c r="D16" s="6">
        <f t="shared" ref="D16:E16" si="12">SUM(D14:D15)</f>
        <v>1.1666666666666667</v>
      </c>
      <c r="E16" s="6">
        <f t="shared" si="12"/>
        <v>7</v>
      </c>
      <c r="F16" s="1"/>
      <c r="G16" s="1"/>
      <c r="H16" s="1"/>
      <c r="I16" s="1"/>
      <c r="J16" s="1"/>
      <c r="K16" s="1"/>
      <c r="L16" s="1"/>
      <c r="M16" s="1"/>
      <c r="N16" s="7">
        <f>AVERAGE(N14:N15)</f>
        <v>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3"/>
      <c r="D19" s="3" t="s">
        <v>15</v>
      </c>
      <c r="E19" s="3" t="s">
        <v>16</v>
      </c>
      <c r="F19" s="1"/>
      <c r="G19" s="1"/>
      <c r="H19" s="1"/>
      <c r="I19" s="3"/>
      <c r="J19" s="3" t="s">
        <v>15</v>
      </c>
      <c r="K19" s="3" t="s">
        <v>16</v>
      </c>
      <c r="L19" s="9" t="s">
        <v>17</v>
      </c>
      <c r="M19" s="3" t="s">
        <v>8</v>
      </c>
      <c r="N19" s="3" t="s">
        <v>9</v>
      </c>
      <c r="O19" s="1" t="s">
        <v>10</v>
      </c>
      <c r="P19" s="1" t="s">
        <v>11</v>
      </c>
      <c r="Q19" s="1" t="s">
        <v>12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4" t="s">
        <v>19</v>
      </c>
      <c r="B20" s="15"/>
      <c r="C20" s="3" t="s">
        <v>15</v>
      </c>
      <c r="D20" s="3">
        <v>1</v>
      </c>
      <c r="E20" s="3">
        <f>1/D21</f>
        <v>2</v>
      </c>
      <c r="F20" s="1"/>
      <c r="G20" s="1"/>
      <c r="H20" s="1"/>
      <c r="I20" s="3" t="s">
        <v>15</v>
      </c>
      <c r="J20" s="5">
        <f t="shared" ref="J20:K20" si="13">D20/D22</f>
        <v>0.66666666666666663</v>
      </c>
      <c r="K20" s="5">
        <f t="shared" si="13"/>
        <v>0.66666666666666663</v>
      </c>
      <c r="L20" s="6">
        <f t="shared" ref="L20:L21" si="14">AVERAGE(J20:K20)</f>
        <v>0.66666666666666663</v>
      </c>
      <c r="M20" s="5">
        <f t="array" ref="M20:M21">MMULT(D20:E21,L20:L21)</f>
        <v>1.3333333333333333</v>
      </c>
      <c r="N20" s="5">
        <f t="shared" ref="N20:N21" si="15">M20/L20</f>
        <v>2</v>
      </c>
      <c r="O20" s="7">
        <f>(N22-2)/1</f>
        <v>0</v>
      </c>
      <c r="P20" s="7">
        <v>0</v>
      </c>
      <c r="Q20" s="7">
        <v>0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6"/>
      <c r="B21" s="17"/>
      <c r="C21" s="3" t="s">
        <v>16</v>
      </c>
      <c r="D21" s="8">
        <f>1/2</f>
        <v>0.5</v>
      </c>
      <c r="E21" s="5">
        <v>1</v>
      </c>
      <c r="F21" s="1"/>
      <c r="G21" s="1"/>
      <c r="H21" s="1"/>
      <c r="I21" s="3" t="s">
        <v>16</v>
      </c>
      <c r="J21" s="5">
        <f t="shared" ref="J21:K21" si="16">D21/D22</f>
        <v>0.33333333333333331</v>
      </c>
      <c r="K21" s="5">
        <f t="shared" si="16"/>
        <v>0.33333333333333331</v>
      </c>
      <c r="L21" s="6">
        <f t="shared" si="14"/>
        <v>0.33333333333333331</v>
      </c>
      <c r="M21" s="5">
        <v>0.66666666666666663</v>
      </c>
      <c r="N21" s="5">
        <f t="shared" si="15"/>
        <v>2</v>
      </c>
      <c r="O21" s="7"/>
      <c r="P21" s="7"/>
      <c r="Q21" s="7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"/>
      <c r="B22" s="1"/>
      <c r="C22" s="4" t="s">
        <v>14</v>
      </c>
      <c r="D22" s="6">
        <f t="shared" ref="D22:E22" si="17">SUM(D20:D21)</f>
        <v>1.5</v>
      </c>
      <c r="E22" s="6">
        <f t="shared" si="17"/>
        <v>3</v>
      </c>
      <c r="F22" s="1"/>
      <c r="G22" s="1"/>
      <c r="H22" s="1"/>
      <c r="I22" s="1"/>
      <c r="J22" s="1"/>
      <c r="K22" s="1"/>
      <c r="L22" s="1"/>
      <c r="M22" s="1"/>
      <c r="N22" s="7">
        <f>AVERAGE(N20:N21)</f>
        <v>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1"/>
      <c r="C24" s="3"/>
      <c r="D24" s="3" t="s">
        <v>15</v>
      </c>
      <c r="E24" s="3" t="s">
        <v>16</v>
      </c>
      <c r="F24" s="1"/>
      <c r="G24" s="1"/>
      <c r="H24" s="1"/>
      <c r="I24" s="3"/>
      <c r="J24" s="3" t="s">
        <v>15</v>
      </c>
      <c r="K24" s="3" t="s">
        <v>16</v>
      </c>
      <c r="L24" s="9" t="s">
        <v>17</v>
      </c>
      <c r="M24" s="3" t="s">
        <v>8</v>
      </c>
      <c r="N24" s="3" t="s">
        <v>9</v>
      </c>
      <c r="O24" s="1" t="s">
        <v>10</v>
      </c>
      <c r="P24" s="1" t="s">
        <v>11</v>
      </c>
      <c r="Q24" s="1" t="s">
        <v>12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4" t="s">
        <v>20</v>
      </c>
      <c r="B25" s="15"/>
      <c r="C25" s="3" t="s">
        <v>15</v>
      </c>
      <c r="D25" s="3">
        <v>1</v>
      </c>
      <c r="E25" s="3">
        <f>1/D26</f>
        <v>3</v>
      </c>
      <c r="F25" s="1"/>
      <c r="G25" s="1"/>
      <c r="H25" s="1"/>
      <c r="I25" s="3" t="s">
        <v>15</v>
      </c>
      <c r="J25" s="3">
        <f t="shared" ref="J25:K25" si="18">D25/D27</f>
        <v>0.75</v>
      </c>
      <c r="K25" s="3">
        <f t="shared" si="18"/>
        <v>0.75</v>
      </c>
      <c r="L25" s="6">
        <f t="shared" ref="L25:L26" si="19">AVERAGE(J25:K25)</f>
        <v>0.75</v>
      </c>
      <c r="M25" s="5">
        <f t="array" ref="M25:M26">MMULT(D25:E26,L25:L26)</f>
        <v>1.5</v>
      </c>
      <c r="N25" s="5">
        <f t="shared" ref="N25:N26" si="20">M25/L25</f>
        <v>2</v>
      </c>
      <c r="O25" s="7">
        <f>(N27-2)/1</f>
        <v>0</v>
      </c>
      <c r="P25" s="7">
        <v>0</v>
      </c>
      <c r="Q25" s="7">
        <v>0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6"/>
      <c r="B26" s="17"/>
      <c r="C26" s="3" t="s">
        <v>16</v>
      </c>
      <c r="D26" s="8">
        <f>1/3</f>
        <v>0.33333333333333331</v>
      </c>
      <c r="E26" s="5">
        <v>1</v>
      </c>
      <c r="F26" s="1"/>
      <c r="G26" s="1"/>
      <c r="H26" s="1"/>
      <c r="I26" s="3" t="s">
        <v>16</v>
      </c>
      <c r="J26" s="5">
        <f t="shared" ref="J26:K26" si="21">D26/D27</f>
        <v>0.25</v>
      </c>
      <c r="K26" s="5">
        <f t="shared" si="21"/>
        <v>0.25</v>
      </c>
      <c r="L26" s="6">
        <f t="shared" si="19"/>
        <v>0.25</v>
      </c>
      <c r="M26" s="5">
        <v>0.5</v>
      </c>
      <c r="N26" s="5">
        <f t="shared" si="20"/>
        <v>2</v>
      </c>
      <c r="O26" s="7"/>
      <c r="P26" s="7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"/>
      <c r="B27" s="1"/>
      <c r="C27" s="4" t="s">
        <v>14</v>
      </c>
      <c r="D27" s="6">
        <f t="shared" ref="D27:E27" si="22">SUM(D25:D26)</f>
        <v>1.3333333333333333</v>
      </c>
      <c r="E27" s="6">
        <f t="shared" si="22"/>
        <v>4</v>
      </c>
      <c r="F27" s="1"/>
      <c r="G27" s="1"/>
      <c r="H27" s="1"/>
      <c r="I27" s="1"/>
      <c r="J27" s="1"/>
      <c r="K27" s="1"/>
      <c r="L27" s="1"/>
      <c r="M27" s="1"/>
      <c r="N27" s="7">
        <f>AVERAGE(N25:N26)</f>
        <v>2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3"/>
      <c r="D29" s="3" t="s">
        <v>15</v>
      </c>
      <c r="E29" s="3" t="s">
        <v>16</v>
      </c>
      <c r="F29" s="1"/>
      <c r="G29" s="1"/>
      <c r="H29" s="1"/>
      <c r="I29" s="3"/>
      <c r="J29" s="3" t="s">
        <v>15</v>
      </c>
      <c r="K29" s="3" t="s">
        <v>16</v>
      </c>
      <c r="L29" s="9" t="s">
        <v>17</v>
      </c>
      <c r="M29" s="3" t="s">
        <v>8</v>
      </c>
      <c r="N29" s="3" t="s">
        <v>9</v>
      </c>
      <c r="O29" s="1" t="s">
        <v>10</v>
      </c>
      <c r="P29" s="1" t="s">
        <v>11</v>
      </c>
      <c r="Q29" s="1" t="s">
        <v>12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4" t="s">
        <v>21</v>
      </c>
      <c r="B30" s="15"/>
      <c r="C30" s="3" t="s">
        <v>15</v>
      </c>
      <c r="D30" s="3">
        <v>1</v>
      </c>
      <c r="E30" s="3">
        <f>1/D31</f>
        <v>5</v>
      </c>
      <c r="F30" s="1"/>
      <c r="G30" s="1"/>
      <c r="H30" s="1"/>
      <c r="I30" s="3" t="s">
        <v>15</v>
      </c>
      <c r="J30" s="5">
        <f t="shared" ref="J30:K30" si="23">D30/D32</f>
        <v>0.83333333333333337</v>
      </c>
      <c r="K30" s="5">
        <f t="shared" si="23"/>
        <v>0.83333333333333337</v>
      </c>
      <c r="L30" s="6">
        <f t="shared" ref="L30:L31" si="24">AVERAGE(J30:K30)</f>
        <v>0.83333333333333337</v>
      </c>
      <c r="M30" s="5">
        <f t="array" ref="M30:M31">MMULT(D30:E31,L30:L31)</f>
        <v>1.666666666666667</v>
      </c>
      <c r="N30" s="5">
        <f t="shared" ref="N30:N31" si="25">M30/L30</f>
        <v>2.0000000000000004</v>
      </c>
      <c r="O30" s="7">
        <f>(N32-2)/1</f>
        <v>0</v>
      </c>
      <c r="P30" s="7">
        <v>0</v>
      </c>
      <c r="Q30" s="7">
        <v>0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6"/>
      <c r="B31" s="17"/>
      <c r="C31" s="3" t="s">
        <v>16</v>
      </c>
      <c r="D31" s="8">
        <f>1/5</f>
        <v>0.2</v>
      </c>
      <c r="E31" s="5">
        <v>1</v>
      </c>
      <c r="F31" s="1"/>
      <c r="G31" s="1"/>
      <c r="H31" s="1"/>
      <c r="I31" s="3" t="s">
        <v>16</v>
      </c>
      <c r="J31" s="5">
        <f t="shared" ref="J31:K31" si="26">D31/D32</f>
        <v>0.16666666666666669</v>
      </c>
      <c r="K31" s="5">
        <f t="shared" si="26"/>
        <v>0.16666666666666666</v>
      </c>
      <c r="L31" s="6">
        <f t="shared" si="24"/>
        <v>0.16666666666666669</v>
      </c>
      <c r="M31" s="5">
        <v>0.33333333333333337</v>
      </c>
      <c r="N31" s="5">
        <f t="shared" si="25"/>
        <v>2</v>
      </c>
      <c r="O31" s="7"/>
      <c r="P31" s="7"/>
      <c r="Q31" s="7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"/>
      <c r="B32" s="1"/>
      <c r="C32" s="4" t="s">
        <v>14</v>
      </c>
      <c r="D32" s="6">
        <f t="shared" ref="D32:E32" si="27">SUM(D30:D31)</f>
        <v>1.2</v>
      </c>
      <c r="E32" s="6">
        <f t="shared" si="27"/>
        <v>6</v>
      </c>
      <c r="F32" s="1"/>
      <c r="G32" s="1"/>
      <c r="H32" s="1"/>
      <c r="I32" s="1"/>
      <c r="J32" s="1"/>
      <c r="K32" s="1"/>
      <c r="L32" s="1"/>
      <c r="M32" s="1"/>
      <c r="N32" s="7">
        <f>AVERAGE(N30:N31)</f>
        <v>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"/>
      <c r="B34" s="1"/>
      <c r="C34" s="18" t="s">
        <v>22</v>
      </c>
      <c r="D34" s="19"/>
      <c r="E34" s="20"/>
      <c r="F34" s="1"/>
      <c r="G34" s="1"/>
      <c r="H34" s="1"/>
      <c r="I34" s="10" t="s">
        <v>23</v>
      </c>
      <c r="J34" s="1"/>
      <c r="K34" s="10" t="s">
        <v>24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1"/>
      <c r="D35" s="11" t="s">
        <v>3</v>
      </c>
      <c r="E35" s="11" t="s">
        <v>4</v>
      </c>
      <c r="F35" s="11" t="s">
        <v>5</v>
      </c>
      <c r="G35" s="11" t="s">
        <v>6</v>
      </c>
      <c r="H35" s="1"/>
      <c r="I35" s="5">
        <f t="shared" ref="I35:I38" si="28">N7</f>
        <v>5.1402591046054547E-2</v>
      </c>
      <c r="J35" s="1"/>
      <c r="K35" s="12">
        <f t="array" ref="K35:K36">MMULT(D36:G37,I35:I38)</f>
        <v>0.74282269627133801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"/>
      <c r="B36" s="1"/>
      <c r="C36" s="11" t="s">
        <v>15</v>
      </c>
      <c r="D36" s="13">
        <f t="shared" ref="D36:D37" si="29">L14</f>
        <v>0.8571428571428571</v>
      </c>
      <c r="E36" s="13">
        <f t="shared" ref="E36:E37" si="30">L20</f>
        <v>0.66666666666666663</v>
      </c>
      <c r="F36" s="13">
        <f t="shared" ref="F36:F37" si="31">L25</f>
        <v>0.75</v>
      </c>
      <c r="G36" s="13">
        <f t="shared" ref="G36:G37" si="32">L30</f>
        <v>0.83333333333333337</v>
      </c>
      <c r="H36" s="1"/>
      <c r="I36" s="5">
        <f t="shared" si="28"/>
        <v>0.4406812585080836</v>
      </c>
      <c r="J36" s="1"/>
      <c r="K36" s="12">
        <v>0.25717730372866193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"/>
      <c r="B37" s="1"/>
      <c r="C37" s="11" t="s">
        <v>16</v>
      </c>
      <c r="D37" s="13">
        <f t="shared" si="29"/>
        <v>0.14285714285714285</v>
      </c>
      <c r="E37" s="13">
        <f t="shared" si="30"/>
        <v>0.33333333333333331</v>
      </c>
      <c r="F37" s="13">
        <f t="shared" si="31"/>
        <v>0.25</v>
      </c>
      <c r="G37" s="13">
        <f t="shared" si="32"/>
        <v>0.16666666666666669</v>
      </c>
      <c r="H37" s="1"/>
      <c r="I37" s="5">
        <f t="shared" si="28"/>
        <v>0.21945158231236328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5">
        <f t="shared" si="28"/>
        <v>0.28846456813349852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A30:B31"/>
    <mergeCell ref="C34:E34"/>
    <mergeCell ref="B2:H2"/>
    <mergeCell ref="C4:G4"/>
    <mergeCell ref="I4:M4"/>
    <mergeCell ref="A8:B8"/>
    <mergeCell ref="A14:B15"/>
    <mergeCell ref="A20:B21"/>
    <mergeCell ref="A25:B26"/>
  </mergeCells>
  <pageMargins left="0" right="0" top="0" bottom="0.2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Pagnini</dc:creator>
  <cp:lastModifiedBy>Ousseini MOUNKAILA BOUTCHI</cp:lastModifiedBy>
  <dcterms:created xsi:type="dcterms:W3CDTF">2014-09-23T15:24:27Z</dcterms:created>
  <dcterms:modified xsi:type="dcterms:W3CDTF">2024-06-30T19:17:55Z</dcterms:modified>
</cp:coreProperties>
</file>