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tabRatio="688" firstSheet="3" activeTab="7"/>
  </bookViews>
  <sheets>
    <sheet name="mpc.bus" sheetId="1" r:id="rId1"/>
    <sheet name="mpc.branch" sheetId="2" r:id="rId2"/>
    <sheet name="mpc.device " sheetId="7" r:id="rId3"/>
    <sheet name="mpc.cost" sheetId="8" r:id="rId4"/>
    <sheet name="heatingnet.pipe" sheetId="3" r:id="rId5"/>
    <sheet name="heatingnet.node" sheetId="4" r:id="rId6"/>
    <sheet name="buildings" sheetId="5" r:id="rId7"/>
    <sheet name="profiles" sheetId="6" r:id="rId8"/>
  </sheets>
  <calcPr calcId="144525"/>
</workbook>
</file>

<file path=xl/sharedStrings.xml><?xml version="1.0" encoding="utf-8"?>
<sst xmlns="http://schemas.openxmlformats.org/spreadsheetml/2006/main" count="384" uniqueCount="174">
  <si>
    <t>%</t>
  </si>
  <si>
    <t>bus_i</t>
  </si>
  <si>
    <t>type</t>
  </si>
  <si>
    <t>Pd (kW)</t>
  </si>
  <si>
    <t>Qd (kVar)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</si>
  <si>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</si>
  <si>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</si>
  <si>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</si>
  <si>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</si>
  <si>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</si>
  <si>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</si>
  <si>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</si>
  <si>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</si>
  <si>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</si>
  <si>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  %% (Pd and Qd are specified in kW &amp; kVAr here, converted to MW &amp; MVAr below)</t>
  </si>
  <si>
    <t>];</t>
  </si>
  <si>
    <t>fbus</t>
  </si>
  <si>
    <t>tbus</t>
  </si>
  <si>
    <t>r (ohms)</t>
  </si>
  <si>
    <t>x (ohms)</t>
  </si>
  <si>
    <t>b</t>
  </si>
  <si>
    <t>rateA</t>
  </si>
  <si>
    <t>rateB</t>
  </si>
  <si>
    <t>rateC</t>
  </si>
  <si>
    <t>ratio</t>
  </si>
  <si>
    <t>angle</t>
  </si>
  <si>
    <t>status</t>
  </si>
  <si>
    <t>angmin</t>
  </si>
  <si>
    <t>angmax</t>
  </si>
  <si>
    <t>mpc.branch = [  %% (r and x specified in ohms here, converted to p.u. below)</t>
  </si>
  <si>
    <t>ES</t>
  </si>
  <si>
    <t>GT/EB</t>
  </si>
  <si>
    <t>Devices</t>
  </si>
  <si>
    <t>bus</t>
  </si>
  <si>
    <t xml:space="preserve"> type(1-res; 2-ES;3-GT;4-EB)</t>
  </si>
  <si>
    <t>Pmax</t>
  </si>
  <si>
    <t>Pmin</t>
  </si>
  <si>
    <t>Cap (kWh)</t>
  </si>
  <si>
    <t>Pmax_chr</t>
  </si>
  <si>
    <t>Pmax_dis</t>
  </si>
  <si>
    <t>eta_chr</t>
  </si>
  <si>
    <t>eta_dis</t>
  </si>
  <si>
    <t>theta_loss</t>
  </si>
  <si>
    <t xml:space="preserve">Cap_max </t>
  </si>
  <si>
    <t>Cap_min</t>
  </si>
  <si>
    <t>Cap_initial</t>
  </si>
  <si>
    <t>eta</t>
  </si>
  <si>
    <t>eta_loss</t>
  </si>
  <si>
    <t>eta_hr</t>
  </si>
  <si>
    <t>Cost</t>
  </si>
  <si>
    <t>cost model</t>
  </si>
  <si>
    <t>startup</t>
  </si>
  <si>
    <t>shutdown</t>
  </si>
  <si>
    <t>n</t>
  </si>
  <si>
    <t>c(n-1)</t>
  </si>
  <si>
    <t>c(n-2)</t>
  </si>
  <si>
    <t>c0</t>
  </si>
  <si>
    <t>c_penalty</t>
  </si>
  <si>
    <t>c_om</t>
  </si>
  <si>
    <t>WT</t>
  </si>
  <si>
    <t>GT</t>
  </si>
  <si>
    <t>EB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</si>
  <si>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</si>
  <si>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</si>
  <si>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</si>
  <si>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</si>
  <si>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</si>
  <si>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</si>
  <si>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</si>
  <si>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</si>
  <si>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</si>
  <si>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</si>
  <si>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</si>
  <si>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</si>
  <si>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</si>
  <si>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</si>
  <si>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</si>
  <si>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</si>
  <si>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</si>
  <si>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</si>
  <si>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</si>
  <si>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</si>
  <si>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</si>
  <si>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</si>
  <si>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</si>
  <si>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</si>
  <si>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c_buy</t>
  </si>
  <si>
    <t>c_sell</t>
  </si>
  <si>
    <t>% Pipeline NO.</t>
  </si>
  <si>
    <t>from_node</t>
  </si>
  <si>
    <t>to_node</t>
  </si>
  <si>
    <t>length(m)</t>
  </si>
  <si>
    <t>diameter(m)</t>
  </si>
  <si>
    <t>roughness</t>
  </si>
  <si>
    <t>conductivity</t>
  </si>
  <si>
    <t>Mmin</t>
  </si>
  <si>
    <t>Mmax</t>
  </si>
  <si>
    <t>flowrate(t/h)</t>
  </si>
  <si>
    <t>tbsin</t>
  </si>
  <si>
    <t>tbrin</t>
  </si>
  <si>
    <t>flowrate(m/s)</t>
  </si>
  <si>
    <t>delay(min)</t>
  </si>
  <si>
    <t>Q(MW)</t>
  </si>
  <si>
    <t>P1</t>
  </si>
  <si>
    <t>Inf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</si>
  <si>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</si>
  <si>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</si>
  <si>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</si>
  <si>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</si>
  <si>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</si>
  <si>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</si>
  <si>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</si>
  <si>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</si>
  <si>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</si>
  <si>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</si>
  <si>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</si>
  <si>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</si>
  <si>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</si>
  <si>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</si>
  <si>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</si>
  <si>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</si>
  <si>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</si>
  <si>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</si>
  <si>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</si>
  <si>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</si>
  <si>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</si>
  <si>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</si>
  <si>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</si>
  <si>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</si>
  <si>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</si>
  <si>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</si>
  <si>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</si>
  <si>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</si>
  <si>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</si>
  <si>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</si>
  <si>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</si>
  <si>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</si>
  <si>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</si>
  <si>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</si>
  <si>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</si>
  <si>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</si>
  <si>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</si>
  <si>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</si>
  <si>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</si>
  <si>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</si>
  <si>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</si>
  <si>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</si>
  <si>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</si>
  <si>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</si>
  <si>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</si>
  <si>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</si>
  <si>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</si>
  <si>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</si>
  <si>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</si>
  <si>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% Node NO.</t>
  </si>
  <si>
    <t>Type (0-S,1-I,2-L)</t>
  </si>
  <si>
    <t>Tsmin</t>
  </si>
  <si>
    <t>Tsmax</t>
  </si>
  <si>
    <t>Trmin</t>
  </si>
  <si>
    <t>Trmax</t>
  </si>
  <si>
    <t>Prmin</t>
  </si>
  <si>
    <t>Prmax</t>
  </si>
  <si>
    <t>Plmin</t>
  </si>
  <si>
    <t>-Inf</t>
  </si>
  <si>
    <t>NO.</t>
  </si>
  <si>
    <t>node</t>
  </si>
  <si>
    <t>C_air</t>
  </si>
  <si>
    <t>Rs</t>
  </si>
  <si>
    <t>Num</t>
  </si>
  <si>
    <t xml:space="preserve"> 1-Pd; 2-RES; 3-Temperature</t>
  </si>
  <si>
    <t>Bus</t>
  </si>
  <si>
    <t>Type</t>
  </si>
  <si>
    <r>
      <rPr>
        <b/>
        <sz val="11"/>
        <color theme="1"/>
        <rFont val="Times New Roman"/>
        <charset val="134"/>
      </rPr>
      <t xml:space="preserve">Base (kW or </t>
    </r>
    <r>
      <rPr>
        <b/>
        <sz val="11"/>
        <color theme="1"/>
        <rFont val="Segoe UI Symbol"/>
        <charset val="134"/>
      </rPr>
      <t>℃</t>
    </r>
    <r>
      <rPr>
        <b/>
        <sz val="11"/>
        <color theme="1"/>
        <rFont val="Times New Roman"/>
        <charset val="134"/>
      </rPr>
      <t>)</t>
    </r>
  </si>
  <si>
    <t>Qload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</si>
</sst>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_);[Red]\(0.00\)"/>
    <numFmt numFmtId="178" formatCode="0.00_ "/>
  </numFmts>
  <fonts count="34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10"/>
      <color theme="1"/>
      <name val="等线"/>
      <charset val="134"/>
      <scheme val="minor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11"/>
      <color rgb="FF000000"/>
      <name val="Times New Roman"/>
      <charset val="134"/>
    </font>
    <font>
      <sz val="11"/>
      <name val="Times New Roman"/>
      <charset val="134"/>
    </font>
    <font>
      <b/>
      <sz val="10"/>
      <color theme="1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Segoe UI Symbo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16" borderId="7" applyNumberFormat="0" applyAlignment="0" applyProtection="0">
      <alignment vertical="center"/>
    </xf>
    <xf numFmtId="0" fontId="27" fillId="16" borderId="3" applyNumberFormat="0" applyAlignment="0" applyProtection="0">
      <alignment vertical="center"/>
    </xf>
    <xf numFmtId="0" fontId="28" fillId="17" borderId="8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8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4" borderId="0" xfId="0" applyNumberFormat="1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/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5" borderId="0" xfId="0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0" fontId="6" fillId="5" borderId="2" xfId="0" applyNumberFormat="1" applyFont="1" applyFill="1" applyBorder="1" applyAlignment="1">
      <alignment horizontal="center"/>
    </xf>
    <xf numFmtId="0" fontId="1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8" fillId="0" borderId="0" xfId="0" applyFont="1"/>
    <xf numFmtId="176" fontId="7" fillId="0" borderId="1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178" fontId="7" fillId="0" borderId="2" xfId="0" applyNumberFormat="1" applyFont="1" applyFill="1" applyBorder="1" applyAlignment="1">
      <alignment horizontal="center" vertical="center"/>
    </xf>
    <xf numFmtId="0" fontId="8" fillId="6" borderId="0" xfId="0" applyFont="1" applyFill="1"/>
    <xf numFmtId="0" fontId="9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0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49" fontId="9" fillId="6" borderId="0" xfId="0" applyNumberFormat="1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/>
    </xf>
    <xf numFmtId="0" fontId="10" fillId="6" borderId="0" xfId="0" applyNumberFormat="1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mpc.cost!$C$17:$Z$17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mpc.cost!$C$18:$Z$18</c:f>
              <c:numCache>
                <c:formatCode>General</c:formatCode>
                <c:ptCount val="24"/>
                <c:pt idx="0">
                  <c:v>0.427</c:v>
                </c:pt>
                <c:pt idx="1">
                  <c:v>0.427</c:v>
                </c:pt>
                <c:pt idx="2">
                  <c:v>0.427</c:v>
                </c:pt>
                <c:pt idx="3">
                  <c:v>0.427</c:v>
                </c:pt>
                <c:pt idx="4">
                  <c:v>0.427</c:v>
                </c:pt>
                <c:pt idx="5">
                  <c:v>0.427</c:v>
                </c:pt>
                <c:pt idx="6">
                  <c:v>0.527</c:v>
                </c:pt>
                <c:pt idx="7">
                  <c:v>0.527</c:v>
                </c:pt>
                <c:pt idx="8">
                  <c:v>0.627</c:v>
                </c:pt>
                <c:pt idx="9">
                  <c:v>0.627</c:v>
                </c:pt>
                <c:pt idx="10">
                  <c:v>0.627</c:v>
                </c:pt>
                <c:pt idx="11">
                  <c:v>0.527</c:v>
                </c:pt>
                <c:pt idx="12">
                  <c:v>0.527</c:v>
                </c:pt>
                <c:pt idx="13">
                  <c:v>0.527</c:v>
                </c:pt>
                <c:pt idx="14">
                  <c:v>0.527</c:v>
                </c:pt>
                <c:pt idx="15">
                  <c:v>0.527</c:v>
                </c:pt>
                <c:pt idx="16">
                  <c:v>0.527</c:v>
                </c:pt>
                <c:pt idx="17">
                  <c:v>0.627</c:v>
                </c:pt>
                <c:pt idx="18">
                  <c:v>0.627</c:v>
                </c:pt>
                <c:pt idx="19">
                  <c:v>0.627</c:v>
                </c:pt>
                <c:pt idx="20">
                  <c:v>0.627</c:v>
                </c:pt>
                <c:pt idx="21">
                  <c:v>0.627</c:v>
                </c:pt>
                <c:pt idx="22">
                  <c:v>0.427</c:v>
                </c:pt>
                <c:pt idx="23">
                  <c:v>0.427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mpc.cost!$C$17:$Z$17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mpc.cost!$C$19:$Z$19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4396000"/>
        <c:axId val="2018618736"/>
      </c:lineChart>
      <c:catAx>
        <c:axId val="4643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  <a:endParaRPr lang="en-US" altLang="zh-CN" sz="1000" b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Times New Roman" panose="02020603050405020304" pitchFamily="12"/>
              </a:defRPr>
            </a:pPr>
          </a:p>
        </c:txPr>
        <c:crossAx val="2018618736"/>
        <c:crosses val="autoZero"/>
        <c:auto val="1"/>
        <c:lblAlgn val="ctr"/>
        <c:lblOffset val="100"/>
        <c:noMultiLvlLbl val="0"/>
      </c:catAx>
      <c:valAx>
        <c:axId val="20186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  <a:endParaRPr lang="en-US" altLang="zh-CN" sz="1000" b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Times New Roman" panose="02020603050405020304" pitchFamily="12"/>
              </a:defRPr>
            </a:pPr>
          </a:p>
        </c:txPr>
        <c:crossAx val="464396000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535555819675168"/>
          <c:y val="0.490805998270665"/>
          <c:w val="0.168055459985959"/>
          <c:h val="0.1588135259632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253998</xdr:colOff>
      <xdr:row>0</xdr:row>
      <xdr:rowOff>0</xdr:rowOff>
    </xdr:from>
    <xdr:to>
      <xdr:col>19</xdr:col>
      <xdr:colOff>508000</xdr:colOff>
      <xdr:row>15</xdr:row>
      <xdr:rowOff>80818</xdr:rowOff>
    </xdr:to>
    <xdr:graphicFrame>
      <xdr:nvGraphicFramePr>
        <xdr:cNvPr id="2" name="图表 1"/>
        <xdr:cNvGraphicFramePr/>
      </xdr:nvGraphicFramePr>
      <xdr:xfrm>
        <a:off x="8987790" y="0"/>
        <a:ext cx="4150360" cy="2779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The Wall Street Journal">
      <a:dk1>
        <a:srgbClr val="000000"/>
      </a:dk1>
      <a:lt1>
        <a:srgbClr val="FFFFFF"/>
      </a:lt1>
      <a:dk2>
        <a:srgbClr val="D8DFF1"/>
      </a:dk2>
      <a:lt2>
        <a:srgbClr val="ECF1F9"/>
      </a:lt2>
      <a:accent1>
        <a:srgbClr val="0666B1"/>
      </a:accent1>
      <a:accent2>
        <a:srgbClr val="ED1B3A"/>
      </a:accent2>
      <a:accent3>
        <a:srgbClr val="00AD4F"/>
      </a:accent3>
      <a:accent4>
        <a:srgbClr val="FEDC19"/>
      </a:accent4>
      <a:accent5>
        <a:srgbClr val="4EB848"/>
      </a:accent5>
      <a:accent6>
        <a:srgbClr val="ECF1F9"/>
      </a:accent6>
      <a:hlink>
        <a:srgbClr val="A65628"/>
      </a:hlink>
      <a:folHlink>
        <a:srgbClr val="F781B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38"/>
  <sheetViews>
    <sheetView zoomScale="55" zoomScaleNormal="55" workbookViewId="0">
      <selection activeCell="R26" sqref="R26"/>
    </sheetView>
  </sheetViews>
  <sheetFormatPr defaultColWidth="8.625" defaultRowHeight="13"/>
  <cols>
    <col min="1" max="2" width="8.625" style="24"/>
    <col min="3" max="3" width="8.625" style="37"/>
    <col min="4" max="4" width="22.75" style="24" customWidth="1"/>
    <col min="5" max="11" width="8.625" style="24"/>
    <col min="12" max="12" width="8.625" style="37"/>
    <col min="13" max="13" width="8.625" style="24"/>
    <col min="14" max="15" width="8.625" style="37"/>
    <col min="16" max="16384" width="8.625" style="24"/>
  </cols>
  <sheetData>
    <row r="2" spans="2:15">
      <c r="B2" s="80" t="s">
        <v>0</v>
      </c>
      <c r="C2" s="70" t="s">
        <v>1</v>
      </c>
      <c r="D2" s="77" t="s">
        <v>2</v>
      </c>
      <c r="E2" s="77" t="s">
        <v>3</v>
      </c>
      <c r="F2" s="77" t="s">
        <v>4</v>
      </c>
      <c r="G2" s="77" t="s">
        <v>5</v>
      </c>
      <c r="H2" s="77" t="s">
        <v>6</v>
      </c>
      <c r="I2" s="77" t="s">
        <v>7</v>
      </c>
      <c r="J2" s="77" t="s">
        <v>8</v>
      </c>
      <c r="K2" s="77" t="s">
        <v>9</v>
      </c>
      <c r="L2" s="70" t="s">
        <v>10</v>
      </c>
      <c r="M2" s="77" t="s">
        <v>11</v>
      </c>
      <c r="N2" s="70" t="s">
        <v>12</v>
      </c>
      <c r="O2" s="70" t="s">
        <v>13</v>
      </c>
    </row>
    <row r="3" spans="2:15">
      <c r="B3" s="81" t="s">
        <v>14</v>
      </c>
      <c r="C3" s="72"/>
      <c r="D3" s="78"/>
      <c r="E3" s="78"/>
      <c r="F3" s="78"/>
      <c r="G3" s="78"/>
      <c r="H3" s="78"/>
      <c r="I3" s="78"/>
      <c r="J3" s="78"/>
      <c r="K3" s="78"/>
      <c r="L3" s="72"/>
      <c r="M3" s="78"/>
      <c r="N3" s="72"/>
      <c r="O3" s="72"/>
    </row>
    <row r="4" spans="2:15">
      <c r="B4" s="80"/>
      <c r="C4" s="73">
        <v>1</v>
      </c>
      <c r="D4" s="78">
        <v>3</v>
      </c>
      <c r="E4" s="78">
        <v>0</v>
      </c>
      <c r="F4" s="78">
        <v>0</v>
      </c>
      <c r="G4" s="78">
        <v>0</v>
      </c>
      <c r="H4" s="78">
        <v>0</v>
      </c>
      <c r="I4" s="78">
        <v>1</v>
      </c>
      <c r="J4" s="78">
        <v>1</v>
      </c>
      <c r="K4" s="78">
        <v>0</v>
      </c>
      <c r="L4" s="72">
        <v>12.66</v>
      </c>
      <c r="M4" s="78">
        <v>1</v>
      </c>
      <c r="N4" s="72">
        <v>1</v>
      </c>
      <c r="O4" s="72">
        <v>1</v>
      </c>
    </row>
    <row r="5" spans="2:15">
      <c r="B5" s="80"/>
      <c r="C5" s="73">
        <v>2</v>
      </c>
      <c r="D5" s="78">
        <v>1</v>
      </c>
      <c r="E5" s="78">
        <v>100</v>
      </c>
      <c r="F5" s="78">
        <v>60</v>
      </c>
      <c r="G5" s="78">
        <v>0</v>
      </c>
      <c r="H5" s="78">
        <v>0</v>
      </c>
      <c r="I5" s="78">
        <v>1</v>
      </c>
      <c r="J5" s="78">
        <v>1</v>
      </c>
      <c r="K5" s="78">
        <v>0</v>
      </c>
      <c r="L5" s="72">
        <v>12.66</v>
      </c>
      <c r="M5" s="78">
        <v>1</v>
      </c>
      <c r="N5" s="72">
        <v>1.1</v>
      </c>
      <c r="O5" s="72">
        <v>0.9</v>
      </c>
    </row>
    <row r="6" spans="2:15">
      <c r="B6" s="80"/>
      <c r="C6" s="73">
        <v>3</v>
      </c>
      <c r="D6" s="78">
        <v>1</v>
      </c>
      <c r="E6" s="78">
        <v>90</v>
      </c>
      <c r="F6" s="78">
        <v>40</v>
      </c>
      <c r="G6" s="78">
        <v>0</v>
      </c>
      <c r="H6" s="78">
        <v>0</v>
      </c>
      <c r="I6" s="78">
        <v>1</v>
      </c>
      <c r="J6" s="78">
        <v>1</v>
      </c>
      <c r="K6" s="78">
        <v>0</v>
      </c>
      <c r="L6" s="72">
        <v>12.66</v>
      </c>
      <c r="M6" s="78">
        <v>1</v>
      </c>
      <c r="N6" s="72">
        <v>1.1</v>
      </c>
      <c r="O6" s="72">
        <v>0.9</v>
      </c>
    </row>
    <row r="7" spans="2:15">
      <c r="B7" s="80"/>
      <c r="C7" s="73">
        <v>4</v>
      </c>
      <c r="D7" s="78">
        <v>1</v>
      </c>
      <c r="E7" s="78">
        <v>120</v>
      </c>
      <c r="F7" s="78">
        <v>80</v>
      </c>
      <c r="G7" s="78">
        <v>0</v>
      </c>
      <c r="H7" s="78">
        <v>0</v>
      </c>
      <c r="I7" s="78">
        <v>1</v>
      </c>
      <c r="J7" s="78">
        <v>1</v>
      </c>
      <c r="K7" s="78">
        <v>0</v>
      </c>
      <c r="L7" s="72">
        <v>12.66</v>
      </c>
      <c r="M7" s="78">
        <v>1</v>
      </c>
      <c r="N7" s="72">
        <v>1.1</v>
      </c>
      <c r="O7" s="72">
        <v>0.9</v>
      </c>
    </row>
    <row r="8" spans="2:15">
      <c r="B8" s="80"/>
      <c r="C8" s="73">
        <v>5</v>
      </c>
      <c r="D8" s="78">
        <v>1</v>
      </c>
      <c r="E8" s="78">
        <v>60</v>
      </c>
      <c r="F8" s="78">
        <v>30</v>
      </c>
      <c r="G8" s="78">
        <v>0</v>
      </c>
      <c r="H8" s="78">
        <v>0</v>
      </c>
      <c r="I8" s="78">
        <v>1</v>
      </c>
      <c r="J8" s="78">
        <v>1</v>
      </c>
      <c r="K8" s="78">
        <v>0</v>
      </c>
      <c r="L8" s="72">
        <v>12.66</v>
      </c>
      <c r="M8" s="78">
        <v>1</v>
      </c>
      <c r="N8" s="72">
        <v>1.1</v>
      </c>
      <c r="O8" s="72">
        <v>0.9</v>
      </c>
    </row>
    <row r="9" spans="2:15">
      <c r="B9" s="80"/>
      <c r="C9" s="73">
        <v>6</v>
      </c>
      <c r="D9" s="78">
        <v>1</v>
      </c>
      <c r="E9" s="78">
        <v>60</v>
      </c>
      <c r="F9" s="78">
        <v>20</v>
      </c>
      <c r="G9" s="78">
        <v>0</v>
      </c>
      <c r="H9" s="78">
        <v>0</v>
      </c>
      <c r="I9" s="78">
        <v>1</v>
      </c>
      <c r="J9" s="78">
        <v>1</v>
      </c>
      <c r="K9" s="78">
        <v>0</v>
      </c>
      <c r="L9" s="72">
        <v>12.66</v>
      </c>
      <c r="M9" s="78">
        <v>1</v>
      </c>
      <c r="N9" s="72">
        <v>1.1</v>
      </c>
      <c r="O9" s="72">
        <v>0.9</v>
      </c>
    </row>
    <row r="10" spans="2:15">
      <c r="B10" s="80"/>
      <c r="C10" s="73">
        <v>7</v>
      </c>
      <c r="D10" s="78">
        <v>1</v>
      </c>
      <c r="E10" s="78">
        <v>200</v>
      </c>
      <c r="F10" s="78">
        <v>100</v>
      </c>
      <c r="G10" s="78">
        <v>0</v>
      </c>
      <c r="H10" s="78">
        <v>0</v>
      </c>
      <c r="I10" s="78">
        <v>1</v>
      </c>
      <c r="J10" s="78">
        <v>1</v>
      </c>
      <c r="K10" s="78">
        <v>0</v>
      </c>
      <c r="L10" s="72">
        <v>12.66</v>
      </c>
      <c r="M10" s="78">
        <v>1</v>
      </c>
      <c r="N10" s="72">
        <v>1.1</v>
      </c>
      <c r="O10" s="72">
        <v>0.9</v>
      </c>
    </row>
    <row r="11" spans="2:15">
      <c r="B11" s="80"/>
      <c r="C11" s="73">
        <v>8</v>
      </c>
      <c r="D11" s="78">
        <v>1</v>
      </c>
      <c r="E11" s="78">
        <v>200</v>
      </c>
      <c r="F11" s="78">
        <v>100</v>
      </c>
      <c r="G11" s="78">
        <v>0</v>
      </c>
      <c r="H11" s="78">
        <v>0</v>
      </c>
      <c r="I11" s="78">
        <v>1</v>
      </c>
      <c r="J11" s="78">
        <v>1</v>
      </c>
      <c r="K11" s="78">
        <v>0</v>
      </c>
      <c r="L11" s="72">
        <v>12.66</v>
      </c>
      <c r="M11" s="78">
        <v>1</v>
      </c>
      <c r="N11" s="72">
        <v>1.1</v>
      </c>
      <c r="O11" s="72">
        <v>0.9</v>
      </c>
    </row>
    <row r="12" spans="2:15">
      <c r="B12" s="80"/>
      <c r="C12" s="73">
        <v>9</v>
      </c>
      <c r="D12" s="78">
        <v>1</v>
      </c>
      <c r="E12" s="78">
        <v>60</v>
      </c>
      <c r="F12" s="78">
        <v>20</v>
      </c>
      <c r="G12" s="78">
        <v>0</v>
      </c>
      <c r="H12" s="78">
        <v>0</v>
      </c>
      <c r="I12" s="78">
        <v>1</v>
      </c>
      <c r="J12" s="78">
        <v>1</v>
      </c>
      <c r="K12" s="78">
        <v>0</v>
      </c>
      <c r="L12" s="72">
        <v>12.66</v>
      </c>
      <c r="M12" s="78">
        <v>1</v>
      </c>
      <c r="N12" s="72">
        <v>1.1</v>
      </c>
      <c r="O12" s="72">
        <v>0.9</v>
      </c>
    </row>
    <row r="13" spans="2:15">
      <c r="B13" s="80"/>
      <c r="C13" s="73">
        <v>10</v>
      </c>
      <c r="D13" s="78">
        <v>1</v>
      </c>
      <c r="E13" s="78">
        <v>60</v>
      </c>
      <c r="F13" s="78">
        <v>20</v>
      </c>
      <c r="G13" s="78">
        <v>0</v>
      </c>
      <c r="H13" s="78">
        <v>0</v>
      </c>
      <c r="I13" s="78">
        <v>1</v>
      </c>
      <c r="J13" s="78">
        <v>1</v>
      </c>
      <c r="K13" s="78">
        <v>0</v>
      </c>
      <c r="L13" s="72">
        <v>12.66</v>
      </c>
      <c r="M13" s="78">
        <v>1</v>
      </c>
      <c r="N13" s="72">
        <v>1.1</v>
      </c>
      <c r="O13" s="72">
        <v>0.9</v>
      </c>
    </row>
    <row r="14" spans="2:15">
      <c r="B14" s="80"/>
      <c r="C14" s="73">
        <v>11</v>
      </c>
      <c r="D14" s="78">
        <v>1</v>
      </c>
      <c r="E14" s="78">
        <v>45</v>
      </c>
      <c r="F14" s="78">
        <v>30</v>
      </c>
      <c r="G14" s="78">
        <v>0</v>
      </c>
      <c r="H14" s="78">
        <v>0</v>
      </c>
      <c r="I14" s="78">
        <v>1</v>
      </c>
      <c r="J14" s="78">
        <v>1</v>
      </c>
      <c r="K14" s="78">
        <v>0</v>
      </c>
      <c r="L14" s="72">
        <v>12.66</v>
      </c>
      <c r="M14" s="78">
        <v>1</v>
      </c>
      <c r="N14" s="72">
        <v>1.1</v>
      </c>
      <c r="O14" s="72">
        <v>0.9</v>
      </c>
    </row>
    <row r="15" spans="2:15">
      <c r="B15" s="80"/>
      <c r="C15" s="73">
        <v>12</v>
      </c>
      <c r="D15" s="78">
        <v>1</v>
      </c>
      <c r="E15" s="78">
        <v>60</v>
      </c>
      <c r="F15" s="78">
        <v>35</v>
      </c>
      <c r="G15" s="78">
        <v>0</v>
      </c>
      <c r="H15" s="78">
        <v>0</v>
      </c>
      <c r="I15" s="78">
        <v>1</v>
      </c>
      <c r="J15" s="78">
        <v>1</v>
      </c>
      <c r="K15" s="78">
        <v>0</v>
      </c>
      <c r="L15" s="72">
        <v>12.66</v>
      </c>
      <c r="M15" s="78">
        <v>1</v>
      </c>
      <c r="N15" s="72">
        <v>1.1</v>
      </c>
      <c r="O15" s="72">
        <v>0.9</v>
      </c>
    </row>
    <row r="16" spans="2:15">
      <c r="B16" s="80"/>
      <c r="C16" s="73">
        <v>13</v>
      </c>
      <c r="D16" s="78">
        <v>1</v>
      </c>
      <c r="E16" s="78">
        <v>60</v>
      </c>
      <c r="F16" s="78">
        <v>35</v>
      </c>
      <c r="G16" s="78">
        <v>0</v>
      </c>
      <c r="H16" s="78">
        <v>0</v>
      </c>
      <c r="I16" s="78">
        <v>1</v>
      </c>
      <c r="J16" s="78">
        <v>1</v>
      </c>
      <c r="K16" s="78">
        <v>0</v>
      </c>
      <c r="L16" s="72">
        <v>12.66</v>
      </c>
      <c r="M16" s="78">
        <v>1</v>
      </c>
      <c r="N16" s="72">
        <v>1.1</v>
      </c>
      <c r="O16" s="72">
        <v>0.9</v>
      </c>
    </row>
    <row r="17" spans="2:15">
      <c r="B17" s="80"/>
      <c r="C17" s="73">
        <v>14</v>
      </c>
      <c r="D17" s="78">
        <v>1</v>
      </c>
      <c r="E17" s="78">
        <v>120</v>
      </c>
      <c r="F17" s="78">
        <v>80</v>
      </c>
      <c r="G17" s="78">
        <v>0</v>
      </c>
      <c r="H17" s="78">
        <v>0</v>
      </c>
      <c r="I17" s="78">
        <v>1</v>
      </c>
      <c r="J17" s="78">
        <v>1</v>
      </c>
      <c r="K17" s="78">
        <v>0</v>
      </c>
      <c r="L17" s="72">
        <v>12.66</v>
      </c>
      <c r="M17" s="78">
        <v>1</v>
      </c>
      <c r="N17" s="72">
        <v>1.1</v>
      </c>
      <c r="O17" s="72">
        <v>0.9</v>
      </c>
    </row>
    <row r="18" spans="2:15">
      <c r="B18" s="80"/>
      <c r="C18" s="73">
        <v>15</v>
      </c>
      <c r="D18" s="78">
        <v>1</v>
      </c>
      <c r="E18" s="78">
        <v>60</v>
      </c>
      <c r="F18" s="78">
        <v>10</v>
      </c>
      <c r="G18" s="78">
        <v>0</v>
      </c>
      <c r="H18" s="78">
        <v>0</v>
      </c>
      <c r="I18" s="78">
        <v>1</v>
      </c>
      <c r="J18" s="78">
        <v>1</v>
      </c>
      <c r="K18" s="78">
        <v>0</v>
      </c>
      <c r="L18" s="72">
        <v>12.66</v>
      </c>
      <c r="M18" s="78">
        <v>1</v>
      </c>
      <c r="N18" s="72">
        <v>1.1</v>
      </c>
      <c r="O18" s="72">
        <v>0.9</v>
      </c>
    </row>
    <row r="19" spans="2:15">
      <c r="B19" s="80"/>
      <c r="C19" s="73">
        <v>16</v>
      </c>
      <c r="D19" s="78">
        <v>1</v>
      </c>
      <c r="E19" s="78">
        <v>60</v>
      </c>
      <c r="F19" s="78">
        <v>20</v>
      </c>
      <c r="G19" s="78">
        <v>0</v>
      </c>
      <c r="H19" s="78">
        <v>0</v>
      </c>
      <c r="I19" s="78">
        <v>1</v>
      </c>
      <c r="J19" s="78">
        <v>1</v>
      </c>
      <c r="K19" s="78">
        <v>0</v>
      </c>
      <c r="L19" s="72">
        <v>12.66</v>
      </c>
      <c r="M19" s="78">
        <v>1</v>
      </c>
      <c r="N19" s="72">
        <v>1.1</v>
      </c>
      <c r="O19" s="72">
        <v>0.9</v>
      </c>
    </row>
    <row r="20" spans="2:15">
      <c r="B20" s="80"/>
      <c r="C20" s="73">
        <v>17</v>
      </c>
      <c r="D20" s="78">
        <v>1</v>
      </c>
      <c r="E20" s="78">
        <v>60</v>
      </c>
      <c r="F20" s="78">
        <v>20</v>
      </c>
      <c r="G20" s="78">
        <v>0</v>
      </c>
      <c r="H20" s="78">
        <v>0</v>
      </c>
      <c r="I20" s="78">
        <v>1</v>
      </c>
      <c r="J20" s="78">
        <v>1</v>
      </c>
      <c r="K20" s="78">
        <v>0</v>
      </c>
      <c r="L20" s="72">
        <v>12.66</v>
      </c>
      <c r="M20" s="78">
        <v>1</v>
      </c>
      <c r="N20" s="72">
        <v>1.1</v>
      </c>
      <c r="O20" s="72">
        <v>0.9</v>
      </c>
    </row>
    <row r="21" spans="2:15">
      <c r="B21" s="80"/>
      <c r="C21" s="73">
        <v>18</v>
      </c>
      <c r="D21" s="78">
        <v>1</v>
      </c>
      <c r="E21" s="78">
        <v>90</v>
      </c>
      <c r="F21" s="78">
        <v>40</v>
      </c>
      <c r="G21" s="78">
        <v>0</v>
      </c>
      <c r="H21" s="78">
        <v>0</v>
      </c>
      <c r="I21" s="78">
        <v>1</v>
      </c>
      <c r="J21" s="78">
        <v>1</v>
      </c>
      <c r="K21" s="78">
        <v>0</v>
      </c>
      <c r="L21" s="72">
        <v>12.66</v>
      </c>
      <c r="M21" s="78">
        <v>1</v>
      </c>
      <c r="N21" s="72">
        <v>1.1</v>
      </c>
      <c r="O21" s="72">
        <v>0.9</v>
      </c>
    </row>
    <row r="22" spans="2:15">
      <c r="B22" s="80"/>
      <c r="C22" s="73">
        <v>19</v>
      </c>
      <c r="D22" s="78">
        <v>1</v>
      </c>
      <c r="E22" s="78">
        <v>90</v>
      </c>
      <c r="F22" s="78">
        <v>40</v>
      </c>
      <c r="G22" s="78">
        <v>0</v>
      </c>
      <c r="H22" s="78">
        <v>0</v>
      </c>
      <c r="I22" s="78">
        <v>1</v>
      </c>
      <c r="J22" s="78">
        <v>1</v>
      </c>
      <c r="K22" s="78">
        <v>0</v>
      </c>
      <c r="L22" s="72">
        <v>12.66</v>
      </c>
      <c r="M22" s="78">
        <v>1</v>
      </c>
      <c r="N22" s="72">
        <v>1.1</v>
      </c>
      <c r="O22" s="72">
        <v>0.9</v>
      </c>
    </row>
    <row r="23" spans="2:15">
      <c r="B23" s="80"/>
      <c r="C23" s="73">
        <v>20</v>
      </c>
      <c r="D23" s="78">
        <v>1</v>
      </c>
      <c r="E23" s="78">
        <v>90</v>
      </c>
      <c r="F23" s="78">
        <v>40</v>
      </c>
      <c r="G23" s="78">
        <v>0</v>
      </c>
      <c r="H23" s="78">
        <v>0</v>
      </c>
      <c r="I23" s="78">
        <v>1</v>
      </c>
      <c r="J23" s="78">
        <v>1</v>
      </c>
      <c r="K23" s="78">
        <v>0</v>
      </c>
      <c r="L23" s="72">
        <v>12.66</v>
      </c>
      <c r="M23" s="78">
        <v>1</v>
      </c>
      <c r="N23" s="72">
        <v>1.1</v>
      </c>
      <c r="O23" s="72">
        <v>0.9</v>
      </c>
    </row>
    <row r="24" spans="2:15">
      <c r="B24" s="80"/>
      <c r="C24" s="73">
        <v>21</v>
      </c>
      <c r="D24" s="78">
        <v>1</v>
      </c>
      <c r="E24" s="78">
        <v>90</v>
      </c>
      <c r="F24" s="78">
        <v>40</v>
      </c>
      <c r="G24" s="78">
        <v>0</v>
      </c>
      <c r="H24" s="78">
        <v>0</v>
      </c>
      <c r="I24" s="78">
        <v>1</v>
      </c>
      <c r="J24" s="78">
        <v>1</v>
      </c>
      <c r="K24" s="78">
        <v>0</v>
      </c>
      <c r="L24" s="72">
        <v>12.66</v>
      </c>
      <c r="M24" s="78">
        <v>1</v>
      </c>
      <c r="N24" s="72">
        <v>1.1</v>
      </c>
      <c r="O24" s="72">
        <v>0.9</v>
      </c>
    </row>
    <row r="25" spans="2:15">
      <c r="B25" s="80"/>
      <c r="C25" s="73">
        <v>22</v>
      </c>
      <c r="D25" s="78">
        <v>1</v>
      </c>
      <c r="E25" s="78">
        <v>90</v>
      </c>
      <c r="F25" s="78">
        <v>40</v>
      </c>
      <c r="G25" s="78">
        <v>0</v>
      </c>
      <c r="H25" s="78">
        <v>0</v>
      </c>
      <c r="I25" s="78">
        <v>1</v>
      </c>
      <c r="J25" s="78">
        <v>1</v>
      </c>
      <c r="K25" s="78">
        <v>0</v>
      </c>
      <c r="L25" s="72">
        <v>12.66</v>
      </c>
      <c r="M25" s="78">
        <v>1</v>
      </c>
      <c r="N25" s="72">
        <v>1.1</v>
      </c>
      <c r="O25" s="72">
        <v>0.9</v>
      </c>
    </row>
    <row r="26" spans="2:15">
      <c r="B26" s="80"/>
      <c r="C26" s="73">
        <v>23</v>
      </c>
      <c r="D26" s="78">
        <v>1</v>
      </c>
      <c r="E26" s="78">
        <v>90</v>
      </c>
      <c r="F26" s="78">
        <v>50</v>
      </c>
      <c r="G26" s="78">
        <v>0</v>
      </c>
      <c r="H26" s="78">
        <v>0</v>
      </c>
      <c r="I26" s="78">
        <v>1</v>
      </c>
      <c r="J26" s="78">
        <v>1</v>
      </c>
      <c r="K26" s="78">
        <v>0</v>
      </c>
      <c r="L26" s="72">
        <v>12.66</v>
      </c>
      <c r="M26" s="78">
        <v>1</v>
      </c>
      <c r="N26" s="72">
        <v>1.1</v>
      </c>
      <c r="O26" s="72">
        <v>0.9</v>
      </c>
    </row>
    <row r="27" spans="2:15">
      <c r="B27" s="80"/>
      <c r="C27" s="73">
        <v>24</v>
      </c>
      <c r="D27" s="78">
        <v>1</v>
      </c>
      <c r="E27" s="78">
        <v>420</v>
      </c>
      <c r="F27" s="78">
        <v>200</v>
      </c>
      <c r="G27" s="78">
        <v>0</v>
      </c>
      <c r="H27" s="78">
        <v>0</v>
      </c>
      <c r="I27" s="78">
        <v>1</v>
      </c>
      <c r="J27" s="78">
        <v>1</v>
      </c>
      <c r="K27" s="78">
        <v>0</v>
      </c>
      <c r="L27" s="72">
        <v>12.66</v>
      </c>
      <c r="M27" s="78">
        <v>1</v>
      </c>
      <c r="N27" s="72">
        <v>1.1</v>
      </c>
      <c r="O27" s="72">
        <v>0.9</v>
      </c>
    </row>
    <row r="28" spans="2:15">
      <c r="B28" s="80"/>
      <c r="C28" s="73">
        <v>25</v>
      </c>
      <c r="D28" s="78">
        <v>1</v>
      </c>
      <c r="E28" s="78">
        <v>420</v>
      </c>
      <c r="F28" s="78">
        <v>200</v>
      </c>
      <c r="G28" s="78">
        <v>0</v>
      </c>
      <c r="H28" s="78">
        <v>0</v>
      </c>
      <c r="I28" s="78">
        <v>1</v>
      </c>
      <c r="J28" s="78">
        <v>1</v>
      </c>
      <c r="K28" s="78">
        <v>0</v>
      </c>
      <c r="L28" s="72">
        <v>12.66</v>
      </c>
      <c r="M28" s="78">
        <v>1</v>
      </c>
      <c r="N28" s="72">
        <v>1.1</v>
      </c>
      <c r="O28" s="72">
        <v>0.9</v>
      </c>
    </row>
    <row r="29" spans="2:15">
      <c r="B29" s="80"/>
      <c r="C29" s="73">
        <v>26</v>
      </c>
      <c r="D29" s="78">
        <v>1</v>
      </c>
      <c r="E29" s="78">
        <v>60</v>
      </c>
      <c r="F29" s="78">
        <v>25</v>
      </c>
      <c r="G29" s="78">
        <v>0</v>
      </c>
      <c r="H29" s="78">
        <v>0</v>
      </c>
      <c r="I29" s="78">
        <v>1</v>
      </c>
      <c r="J29" s="78">
        <v>1</v>
      </c>
      <c r="K29" s="78">
        <v>0</v>
      </c>
      <c r="L29" s="72">
        <v>12.66</v>
      </c>
      <c r="M29" s="78">
        <v>1</v>
      </c>
      <c r="N29" s="72">
        <v>1.1</v>
      </c>
      <c r="O29" s="72">
        <v>0.9</v>
      </c>
    </row>
    <row r="30" spans="2:15">
      <c r="B30" s="80"/>
      <c r="C30" s="73">
        <v>27</v>
      </c>
      <c r="D30" s="78">
        <v>1</v>
      </c>
      <c r="E30" s="78">
        <v>60</v>
      </c>
      <c r="F30" s="78">
        <v>25</v>
      </c>
      <c r="G30" s="78">
        <v>0</v>
      </c>
      <c r="H30" s="78">
        <v>0</v>
      </c>
      <c r="I30" s="78">
        <v>1</v>
      </c>
      <c r="J30" s="78">
        <v>1</v>
      </c>
      <c r="K30" s="78">
        <v>0</v>
      </c>
      <c r="L30" s="72">
        <v>12.66</v>
      </c>
      <c r="M30" s="78">
        <v>1</v>
      </c>
      <c r="N30" s="72">
        <v>1.1</v>
      </c>
      <c r="O30" s="72">
        <v>0.9</v>
      </c>
    </row>
    <row r="31" spans="2:15">
      <c r="B31" s="80"/>
      <c r="C31" s="73">
        <v>28</v>
      </c>
      <c r="D31" s="78">
        <v>1</v>
      </c>
      <c r="E31" s="78">
        <v>60</v>
      </c>
      <c r="F31" s="78">
        <v>20</v>
      </c>
      <c r="G31" s="78">
        <v>0</v>
      </c>
      <c r="H31" s="78">
        <v>0</v>
      </c>
      <c r="I31" s="78">
        <v>1</v>
      </c>
      <c r="J31" s="78">
        <v>1</v>
      </c>
      <c r="K31" s="78">
        <v>0</v>
      </c>
      <c r="L31" s="72">
        <v>12.66</v>
      </c>
      <c r="M31" s="78">
        <v>1</v>
      </c>
      <c r="N31" s="72">
        <v>1.1</v>
      </c>
      <c r="O31" s="72">
        <v>0.9</v>
      </c>
    </row>
    <row r="32" spans="2:15">
      <c r="B32" s="80"/>
      <c r="C32" s="73">
        <v>29</v>
      </c>
      <c r="D32" s="78">
        <v>1</v>
      </c>
      <c r="E32" s="78">
        <v>120</v>
      </c>
      <c r="F32" s="78">
        <v>70</v>
      </c>
      <c r="G32" s="78">
        <v>0</v>
      </c>
      <c r="H32" s="78">
        <v>0</v>
      </c>
      <c r="I32" s="78">
        <v>1</v>
      </c>
      <c r="J32" s="78">
        <v>1</v>
      </c>
      <c r="K32" s="78">
        <v>0</v>
      </c>
      <c r="L32" s="72">
        <v>12.66</v>
      </c>
      <c r="M32" s="78">
        <v>1</v>
      </c>
      <c r="N32" s="72">
        <v>1.1</v>
      </c>
      <c r="O32" s="72">
        <v>0.9</v>
      </c>
    </row>
    <row r="33" spans="2:15">
      <c r="B33" s="80"/>
      <c r="C33" s="73">
        <v>30</v>
      </c>
      <c r="D33" s="78">
        <v>1</v>
      </c>
      <c r="E33" s="78">
        <v>200</v>
      </c>
      <c r="F33" s="78">
        <v>600</v>
      </c>
      <c r="G33" s="78">
        <v>0</v>
      </c>
      <c r="H33" s="78">
        <v>0</v>
      </c>
      <c r="I33" s="78">
        <v>1</v>
      </c>
      <c r="J33" s="78">
        <v>1</v>
      </c>
      <c r="K33" s="78">
        <v>0</v>
      </c>
      <c r="L33" s="72">
        <v>12.66</v>
      </c>
      <c r="M33" s="78">
        <v>1</v>
      </c>
      <c r="N33" s="72">
        <v>1.1</v>
      </c>
      <c r="O33" s="72">
        <v>0.9</v>
      </c>
    </row>
    <row r="34" spans="2:15">
      <c r="B34" s="80"/>
      <c r="C34" s="73">
        <v>31</v>
      </c>
      <c r="D34" s="78">
        <v>1</v>
      </c>
      <c r="E34" s="78">
        <v>150</v>
      </c>
      <c r="F34" s="78">
        <v>70</v>
      </c>
      <c r="G34" s="78">
        <v>0</v>
      </c>
      <c r="H34" s="78">
        <v>0</v>
      </c>
      <c r="I34" s="78">
        <v>1</v>
      </c>
      <c r="J34" s="78">
        <v>1</v>
      </c>
      <c r="K34" s="78">
        <v>0</v>
      </c>
      <c r="L34" s="72">
        <v>12.66</v>
      </c>
      <c r="M34" s="78">
        <v>1</v>
      </c>
      <c r="N34" s="72">
        <v>1.1</v>
      </c>
      <c r="O34" s="72">
        <v>0.9</v>
      </c>
    </row>
    <row r="35" spans="2:15">
      <c r="B35" s="80"/>
      <c r="C35" s="73">
        <v>32</v>
      </c>
      <c r="D35" s="78">
        <v>1</v>
      </c>
      <c r="E35" s="78">
        <v>210</v>
      </c>
      <c r="F35" s="78">
        <v>100</v>
      </c>
      <c r="G35" s="78">
        <v>0</v>
      </c>
      <c r="H35" s="78">
        <v>0</v>
      </c>
      <c r="I35" s="78">
        <v>1</v>
      </c>
      <c r="J35" s="78">
        <v>1</v>
      </c>
      <c r="K35" s="78">
        <v>0</v>
      </c>
      <c r="L35" s="72">
        <v>12.66</v>
      </c>
      <c r="M35" s="78">
        <v>1</v>
      </c>
      <c r="N35" s="72">
        <v>1.1</v>
      </c>
      <c r="O35" s="72">
        <v>0.9</v>
      </c>
    </row>
    <row r="36" spans="2:15">
      <c r="B36" s="80"/>
      <c r="C36" s="74">
        <v>33</v>
      </c>
      <c r="D36" s="79">
        <v>1</v>
      </c>
      <c r="E36" s="79">
        <v>60</v>
      </c>
      <c r="F36" s="79">
        <v>40</v>
      </c>
      <c r="G36" s="79">
        <v>0</v>
      </c>
      <c r="H36" s="79">
        <v>0</v>
      </c>
      <c r="I36" s="79">
        <v>1</v>
      </c>
      <c r="J36" s="79">
        <v>1</v>
      </c>
      <c r="K36" s="79">
        <v>0</v>
      </c>
      <c r="L36" s="75">
        <v>12.66</v>
      </c>
      <c r="M36" s="79">
        <v>1</v>
      </c>
      <c r="N36" s="75">
        <v>1.1</v>
      </c>
      <c r="O36" s="75">
        <v>0.9</v>
      </c>
    </row>
    <row r="37" spans="2:15">
      <c r="B37" s="80" t="s">
        <v>15</v>
      </c>
      <c r="C37" s="76"/>
      <c r="D37" s="80"/>
      <c r="E37" s="80"/>
      <c r="F37" s="80"/>
      <c r="G37" s="80"/>
      <c r="H37" s="80"/>
      <c r="I37" s="80"/>
      <c r="J37" s="80"/>
      <c r="K37" s="80"/>
      <c r="L37" s="76"/>
      <c r="M37" s="80"/>
      <c r="N37" s="76"/>
      <c r="O37" s="76"/>
    </row>
    <row r="38" spans="5:6">
      <c r="E38" s="80"/>
      <c r="F38" s="80"/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P36"/>
  <sheetViews>
    <sheetView zoomScale="70" zoomScaleNormal="70" workbookViewId="0">
      <selection activeCell="I5" sqref="I5"/>
    </sheetView>
  </sheetViews>
  <sheetFormatPr defaultColWidth="8.625" defaultRowHeight="13"/>
  <cols>
    <col min="1" max="2" width="8.625" style="24"/>
    <col min="3" max="8" width="8.625" style="37"/>
    <col min="9" max="16384" width="8.625" style="24"/>
  </cols>
  <sheetData>
    <row r="2" spans="3:16">
      <c r="C2" s="70" t="s">
        <v>0</v>
      </c>
      <c r="D2" s="70" t="s">
        <v>16</v>
      </c>
      <c r="E2" s="70" t="s">
        <v>17</v>
      </c>
      <c r="F2" s="70" t="s">
        <v>18</v>
      </c>
      <c r="G2" s="70" t="s">
        <v>19</v>
      </c>
      <c r="H2" s="70" t="s">
        <v>20</v>
      </c>
      <c r="I2" s="77" t="s">
        <v>21</v>
      </c>
      <c r="J2" s="77" t="s">
        <v>22</v>
      </c>
      <c r="K2" s="77" t="s">
        <v>23</v>
      </c>
      <c r="L2" s="77" t="s">
        <v>24</v>
      </c>
      <c r="M2" s="77" t="s">
        <v>25</v>
      </c>
      <c r="N2" s="77" t="s">
        <v>26</v>
      </c>
      <c r="O2" s="77" t="s">
        <v>27</v>
      </c>
      <c r="P2" s="77" t="s">
        <v>28</v>
      </c>
    </row>
    <row r="3" spans="3:16">
      <c r="C3" s="71" t="s">
        <v>29</v>
      </c>
      <c r="D3" s="72"/>
      <c r="E3" s="72"/>
      <c r="F3" s="72"/>
      <c r="G3" s="72"/>
      <c r="H3" s="72"/>
      <c r="I3" s="78"/>
      <c r="J3" s="78"/>
      <c r="K3" s="78"/>
      <c r="L3" s="78"/>
      <c r="M3" s="78"/>
      <c r="N3" s="78"/>
      <c r="O3" s="78"/>
      <c r="P3" s="78"/>
    </row>
    <row r="4" spans="3:16">
      <c r="C4" s="73">
        <v>1</v>
      </c>
      <c r="D4" s="72">
        <v>1</v>
      </c>
      <c r="E4" s="72">
        <v>2</v>
      </c>
      <c r="F4" s="72">
        <v>0.0922</v>
      </c>
      <c r="G4" s="72">
        <v>0.047</v>
      </c>
      <c r="H4" s="72">
        <v>0</v>
      </c>
      <c r="I4" s="78">
        <v>0</v>
      </c>
      <c r="J4" s="78">
        <v>0</v>
      </c>
      <c r="K4" s="78">
        <v>0</v>
      </c>
      <c r="L4" s="78">
        <v>0</v>
      </c>
      <c r="M4" s="78">
        <v>0</v>
      </c>
      <c r="N4" s="78">
        <v>1</v>
      </c>
      <c r="O4" s="78">
        <v>-360</v>
      </c>
      <c r="P4" s="78">
        <v>360</v>
      </c>
    </row>
    <row r="5" spans="3:16">
      <c r="C5" s="73">
        <v>2</v>
      </c>
      <c r="D5" s="72">
        <v>2</v>
      </c>
      <c r="E5" s="72">
        <v>3</v>
      </c>
      <c r="F5" s="72">
        <v>0.493</v>
      </c>
      <c r="G5" s="72">
        <v>0.2511</v>
      </c>
      <c r="H5" s="72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78">
        <v>1</v>
      </c>
      <c r="O5" s="78">
        <v>-360</v>
      </c>
      <c r="P5" s="78">
        <v>360</v>
      </c>
    </row>
    <row r="6" spans="3:16">
      <c r="C6" s="73">
        <v>3</v>
      </c>
      <c r="D6" s="72">
        <v>3</v>
      </c>
      <c r="E6" s="72">
        <v>4</v>
      </c>
      <c r="F6" s="72">
        <v>0.366</v>
      </c>
      <c r="G6" s="72">
        <v>0.1864</v>
      </c>
      <c r="H6" s="72">
        <v>0</v>
      </c>
      <c r="I6" s="78">
        <v>0</v>
      </c>
      <c r="J6" s="78">
        <v>0</v>
      </c>
      <c r="K6" s="78">
        <v>0</v>
      </c>
      <c r="L6" s="78">
        <v>0</v>
      </c>
      <c r="M6" s="78">
        <v>0</v>
      </c>
      <c r="N6" s="78">
        <v>1</v>
      </c>
      <c r="O6" s="78">
        <v>-360</v>
      </c>
      <c r="P6" s="78">
        <v>360</v>
      </c>
    </row>
    <row r="7" spans="3:16">
      <c r="C7" s="73">
        <v>4</v>
      </c>
      <c r="D7" s="72">
        <v>4</v>
      </c>
      <c r="E7" s="72">
        <v>5</v>
      </c>
      <c r="F7" s="72">
        <v>0.3811</v>
      </c>
      <c r="G7" s="72">
        <v>0.1941</v>
      </c>
      <c r="H7" s="72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78">
        <v>1</v>
      </c>
      <c r="O7" s="78">
        <v>-360</v>
      </c>
      <c r="P7" s="78">
        <v>360</v>
      </c>
    </row>
    <row r="8" spans="3:16">
      <c r="C8" s="73">
        <v>5</v>
      </c>
      <c r="D8" s="72">
        <v>5</v>
      </c>
      <c r="E8" s="72">
        <v>6</v>
      </c>
      <c r="F8" s="72">
        <v>0.819</v>
      </c>
      <c r="G8" s="72">
        <v>0.707</v>
      </c>
      <c r="H8" s="72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1</v>
      </c>
      <c r="O8" s="78">
        <v>-360</v>
      </c>
      <c r="P8" s="78">
        <v>360</v>
      </c>
    </row>
    <row r="9" spans="3:16">
      <c r="C9" s="73">
        <v>6</v>
      </c>
      <c r="D9" s="72">
        <v>6</v>
      </c>
      <c r="E9" s="72">
        <v>7</v>
      </c>
      <c r="F9" s="72">
        <v>0.1872</v>
      </c>
      <c r="G9" s="72">
        <v>0.6188</v>
      </c>
      <c r="H9" s="72">
        <v>0</v>
      </c>
      <c r="I9" s="78">
        <v>0</v>
      </c>
      <c r="J9" s="78">
        <v>0</v>
      </c>
      <c r="K9" s="78">
        <v>0</v>
      </c>
      <c r="L9" s="78">
        <v>0</v>
      </c>
      <c r="M9" s="78">
        <v>0</v>
      </c>
      <c r="N9" s="78">
        <v>1</v>
      </c>
      <c r="O9" s="78">
        <v>-360</v>
      </c>
      <c r="P9" s="78">
        <v>360</v>
      </c>
    </row>
    <row r="10" spans="3:16">
      <c r="C10" s="73">
        <v>7</v>
      </c>
      <c r="D10" s="72">
        <v>7</v>
      </c>
      <c r="E10" s="72">
        <v>8</v>
      </c>
      <c r="F10" s="72">
        <v>0.7114</v>
      </c>
      <c r="G10" s="72">
        <v>0.2351</v>
      </c>
      <c r="H10" s="72">
        <v>0</v>
      </c>
      <c r="I10" s="78">
        <v>0</v>
      </c>
      <c r="J10" s="78">
        <v>0</v>
      </c>
      <c r="K10" s="78">
        <v>0</v>
      </c>
      <c r="L10" s="78">
        <v>0</v>
      </c>
      <c r="M10" s="78">
        <v>0</v>
      </c>
      <c r="N10" s="78">
        <v>1</v>
      </c>
      <c r="O10" s="78">
        <v>-360</v>
      </c>
      <c r="P10" s="78">
        <v>360</v>
      </c>
    </row>
    <row r="11" spans="3:16">
      <c r="C11" s="73">
        <v>8</v>
      </c>
      <c r="D11" s="72">
        <v>8</v>
      </c>
      <c r="E11" s="72">
        <v>9</v>
      </c>
      <c r="F11" s="72">
        <v>1.03</v>
      </c>
      <c r="G11" s="72">
        <v>0.74</v>
      </c>
      <c r="H11" s="72">
        <v>0</v>
      </c>
      <c r="I11" s="78">
        <v>0</v>
      </c>
      <c r="J11" s="78">
        <v>0</v>
      </c>
      <c r="K11" s="78">
        <v>0</v>
      </c>
      <c r="L11" s="78">
        <v>0</v>
      </c>
      <c r="M11" s="78">
        <v>0</v>
      </c>
      <c r="N11" s="78">
        <v>1</v>
      </c>
      <c r="O11" s="78">
        <v>-360</v>
      </c>
      <c r="P11" s="78">
        <v>360</v>
      </c>
    </row>
    <row r="12" spans="3:16">
      <c r="C12" s="73">
        <v>9</v>
      </c>
      <c r="D12" s="72">
        <v>9</v>
      </c>
      <c r="E12" s="72">
        <v>10</v>
      </c>
      <c r="F12" s="72">
        <v>1.044</v>
      </c>
      <c r="G12" s="72">
        <v>0.74</v>
      </c>
      <c r="H12" s="72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1</v>
      </c>
      <c r="O12" s="78">
        <v>-360</v>
      </c>
      <c r="P12" s="78">
        <v>360</v>
      </c>
    </row>
    <row r="13" spans="3:16">
      <c r="C13" s="73">
        <v>10</v>
      </c>
      <c r="D13" s="72">
        <v>10</v>
      </c>
      <c r="E13" s="72">
        <v>11</v>
      </c>
      <c r="F13" s="72">
        <v>0.1966</v>
      </c>
      <c r="G13" s="72">
        <v>0.065</v>
      </c>
      <c r="H13" s="72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1</v>
      </c>
      <c r="O13" s="78">
        <v>-360</v>
      </c>
      <c r="P13" s="78">
        <v>360</v>
      </c>
    </row>
    <row r="14" spans="3:16">
      <c r="C14" s="73">
        <v>11</v>
      </c>
      <c r="D14" s="72">
        <v>11</v>
      </c>
      <c r="E14" s="72">
        <v>12</v>
      </c>
      <c r="F14" s="72">
        <v>0.3744</v>
      </c>
      <c r="G14" s="72">
        <v>0.1238</v>
      </c>
      <c r="H14" s="72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1</v>
      </c>
      <c r="O14" s="78">
        <v>-360</v>
      </c>
      <c r="P14" s="78">
        <v>360</v>
      </c>
    </row>
    <row r="15" spans="3:16">
      <c r="C15" s="73">
        <v>12</v>
      </c>
      <c r="D15" s="72">
        <v>12</v>
      </c>
      <c r="E15" s="72">
        <v>13</v>
      </c>
      <c r="F15" s="72">
        <v>1.468</v>
      </c>
      <c r="G15" s="72">
        <v>1.155</v>
      </c>
      <c r="H15" s="72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1</v>
      </c>
      <c r="O15" s="78">
        <v>-360</v>
      </c>
      <c r="P15" s="78">
        <v>360</v>
      </c>
    </row>
    <row r="16" spans="3:16">
      <c r="C16" s="73">
        <v>13</v>
      </c>
      <c r="D16" s="72">
        <v>13</v>
      </c>
      <c r="E16" s="72">
        <v>14</v>
      </c>
      <c r="F16" s="72">
        <v>0.5416</v>
      </c>
      <c r="G16" s="72">
        <v>0.7129</v>
      </c>
      <c r="H16" s="72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1</v>
      </c>
      <c r="O16" s="78">
        <v>-360</v>
      </c>
      <c r="P16" s="78">
        <v>360</v>
      </c>
    </row>
    <row r="17" spans="3:16">
      <c r="C17" s="73">
        <v>14</v>
      </c>
      <c r="D17" s="72">
        <v>14</v>
      </c>
      <c r="E17" s="72">
        <v>15</v>
      </c>
      <c r="F17" s="72">
        <v>0.591</v>
      </c>
      <c r="G17" s="72">
        <v>0.526</v>
      </c>
      <c r="H17" s="72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1</v>
      </c>
      <c r="O17" s="78">
        <v>-360</v>
      </c>
      <c r="P17" s="78">
        <v>360</v>
      </c>
    </row>
    <row r="18" spans="3:16">
      <c r="C18" s="73">
        <v>15</v>
      </c>
      <c r="D18" s="72">
        <v>15</v>
      </c>
      <c r="E18" s="72">
        <v>16</v>
      </c>
      <c r="F18" s="72">
        <v>0.7463</v>
      </c>
      <c r="G18" s="72">
        <v>0.545</v>
      </c>
      <c r="H18" s="72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1</v>
      </c>
      <c r="O18" s="78">
        <v>-360</v>
      </c>
      <c r="P18" s="78">
        <v>360</v>
      </c>
    </row>
    <row r="19" spans="3:16">
      <c r="C19" s="73">
        <v>16</v>
      </c>
      <c r="D19" s="72">
        <v>16</v>
      </c>
      <c r="E19" s="72">
        <v>17</v>
      </c>
      <c r="F19" s="72">
        <v>1.289</v>
      </c>
      <c r="G19" s="72">
        <v>1.721</v>
      </c>
      <c r="H19" s="72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1</v>
      </c>
      <c r="O19" s="78">
        <v>-360</v>
      </c>
      <c r="P19" s="78">
        <v>360</v>
      </c>
    </row>
    <row r="20" spans="3:16">
      <c r="C20" s="73">
        <v>17</v>
      </c>
      <c r="D20" s="72">
        <v>17</v>
      </c>
      <c r="E20" s="72">
        <v>18</v>
      </c>
      <c r="F20" s="72">
        <v>0.732</v>
      </c>
      <c r="G20" s="72">
        <v>0.574</v>
      </c>
      <c r="H20" s="72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1</v>
      </c>
      <c r="O20" s="78">
        <v>-360</v>
      </c>
      <c r="P20" s="78">
        <v>360</v>
      </c>
    </row>
    <row r="21" spans="3:16">
      <c r="C21" s="73">
        <v>18</v>
      </c>
      <c r="D21" s="72">
        <v>2</v>
      </c>
      <c r="E21" s="72">
        <v>19</v>
      </c>
      <c r="F21" s="72">
        <v>0.164</v>
      </c>
      <c r="G21" s="72">
        <v>0.1565</v>
      </c>
      <c r="H21" s="72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1</v>
      </c>
      <c r="O21" s="78">
        <v>-360</v>
      </c>
      <c r="P21" s="78">
        <v>360</v>
      </c>
    </row>
    <row r="22" spans="3:16">
      <c r="C22" s="73">
        <v>19</v>
      </c>
      <c r="D22" s="72">
        <v>19</v>
      </c>
      <c r="E22" s="72">
        <v>20</v>
      </c>
      <c r="F22" s="72">
        <v>1.5042</v>
      </c>
      <c r="G22" s="72">
        <v>1.3554</v>
      </c>
      <c r="H22" s="72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1</v>
      </c>
      <c r="O22" s="78">
        <v>-360</v>
      </c>
      <c r="P22" s="78">
        <v>360</v>
      </c>
    </row>
    <row r="23" spans="3:16">
      <c r="C23" s="73">
        <v>20</v>
      </c>
      <c r="D23" s="72">
        <v>20</v>
      </c>
      <c r="E23" s="72">
        <v>21</v>
      </c>
      <c r="F23" s="72">
        <v>0.4095</v>
      </c>
      <c r="G23" s="72">
        <v>0.4784</v>
      </c>
      <c r="H23" s="72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1</v>
      </c>
      <c r="O23" s="78">
        <v>-360</v>
      </c>
      <c r="P23" s="78">
        <v>360</v>
      </c>
    </row>
    <row r="24" spans="3:16">
      <c r="C24" s="73">
        <v>21</v>
      </c>
      <c r="D24" s="72">
        <v>21</v>
      </c>
      <c r="E24" s="72">
        <v>22</v>
      </c>
      <c r="F24" s="72">
        <v>0.7089</v>
      </c>
      <c r="G24" s="72">
        <v>0.9373</v>
      </c>
      <c r="H24" s="72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1</v>
      </c>
      <c r="O24" s="78">
        <v>-360</v>
      </c>
      <c r="P24" s="78">
        <v>360</v>
      </c>
    </row>
    <row r="25" spans="3:16">
      <c r="C25" s="73">
        <v>22</v>
      </c>
      <c r="D25" s="72">
        <v>3</v>
      </c>
      <c r="E25" s="72">
        <v>23</v>
      </c>
      <c r="F25" s="72">
        <v>0.4512</v>
      </c>
      <c r="G25" s="72">
        <v>0.3083</v>
      </c>
      <c r="H25" s="72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1</v>
      </c>
      <c r="O25" s="78">
        <v>-360</v>
      </c>
      <c r="P25" s="78">
        <v>360</v>
      </c>
    </row>
    <row r="26" spans="3:16">
      <c r="C26" s="73">
        <v>23</v>
      </c>
      <c r="D26" s="72">
        <v>23</v>
      </c>
      <c r="E26" s="72">
        <v>24</v>
      </c>
      <c r="F26" s="72">
        <v>0.898</v>
      </c>
      <c r="G26" s="72">
        <v>0.7091</v>
      </c>
      <c r="H26" s="72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1</v>
      </c>
      <c r="O26" s="78">
        <v>-360</v>
      </c>
      <c r="P26" s="78">
        <v>360</v>
      </c>
    </row>
    <row r="27" spans="3:16">
      <c r="C27" s="73">
        <v>24</v>
      </c>
      <c r="D27" s="72">
        <v>24</v>
      </c>
      <c r="E27" s="72">
        <v>25</v>
      </c>
      <c r="F27" s="72">
        <v>0.896</v>
      </c>
      <c r="G27" s="72">
        <v>0.7011</v>
      </c>
      <c r="H27" s="72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1</v>
      </c>
      <c r="O27" s="78">
        <v>-360</v>
      </c>
      <c r="P27" s="78">
        <v>360</v>
      </c>
    </row>
    <row r="28" spans="3:16">
      <c r="C28" s="73">
        <v>25</v>
      </c>
      <c r="D28" s="72">
        <v>6</v>
      </c>
      <c r="E28" s="72">
        <v>26</v>
      </c>
      <c r="F28" s="72">
        <v>0.203</v>
      </c>
      <c r="G28" s="72">
        <v>0.1034</v>
      </c>
      <c r="H28" s="72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1</v>
      </c>
      <c r="O28" s="78">
        <v>-360</v>
      </c>
      <c r="P28" s="78">
        <v>360</v>
      </c>
    </row>
    <row r="29" spans="3:16">
      <c r="C29" s="73">
        <v>26</v>
      </c>
      <c r="D29" s="72">
        <v>26</v>
      </c>
      <c r="E29" s="72">
        <v>27</v>
      </c>
      <c r="F29" s="72">
        <v>0.2842</v>
      </c>
      <c r="G29" s="72">
        <v>0.1447</v>
      </c>
      <c r="H29" s="72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1</v>
      </c>
      <c r="O29" s="78">
        <v>-360</v>
      </c>
      <c r="P29" s="78">
        <v>360</v>
      </c>
    </row>
    <row r="30" spans="3:16">
      <c r="C30" s="73">
        <v>27</v>
      </c>
      <c r="D30" s="72">
        <v>27</v>
      </c>
      <c r="E30" s="72">
        <v>28</v>
      </c>
      <c r="F30" s="72">
        <v>1.059</v>
      </c>
      <c r="G30" s="72">
        <v>0.9337</v>
      </c>
      <c r="H30" s="72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1</v>
      </c>
      <c r="O30" s="78">
        <v>-360</v>
      </c>
      <c r="P30" s="78">
        <v>360</v>
      </c>
    </row>
    <row r="31" spans="3:16">
      <c r="C31" s="73">
        <v>28</v>
      </c>
      <c r="D31" s="72">
        <v>28</v>
      </c>
      <c r="E31" s="72">
        <v>29</v>
      </c>
      <c r="F31" s="72">
        <v>0.8042</v>
      </c>
      <c r="G31" s="72">
        <v>0.7006</v>
      </c>
      <c r="H31" s="72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1</v>
      </c>
      <c r="O31" s="78">
        <v>-360</v>
      </c>
      <c r="P31" s="78">
        <v>360</v>
      </c>
    </row>
    <row r="32" spans="3:16">
      <c r="C32" s="73">
        <v>29</v>
      </c>
      <c r="D32" s="72">
        <v>29</v>
      </c>
      <c r="E32" s="72">
        <v>30</v>
      </c>
      <c r="F32" s="72">
        <v>0.5075</v>
      </c>
      <c r="G32" s="72">
        <v>0.2585</v>
      </c>
      <c r="H32" s="72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1</v>
      </c>
      <c r="O32" s="78">
        <v>-360</v>
      </c>
      <c r="P32" s="78">
        <v>360</v>
      </c>
    </row>
    <row r="33" spans="3:16">
      <c r="C33" s="73">
        <v>30</v>
      </c>
      <c r="D33" s="72">
        <v>30</v>
      </c>
      <c r="E33" s="72">
        <v>31</v>
      </c>
      <c r="F33" s="72">
        <v>0.9744</v>
      </c>
      <c r="G33" s="72">
        <v>0.963</v>
      </c>
      <c r="H33" s="72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1</v>
      </c>
      <c r="O33" s="78">
        <v>-360</v>
      </c>
      <c r="P33" s="78">
        <v>360</v>
      </c>
    </row>
    <row r="34" spans="3:16">
      <c r="C34" s="73">
        <v>31</v>
      </c>
      <c r="D34" s="72">
        <v>31</v>
      </c>
      <c r="E34" s="72">
        <v>32</v>
      </c>
      <c r="F34" s="72">
        <v>0.3105</v>
      </c>
      <c r="G34" s="72">
        <v>0.3619</v>
      </c>
      <c r="H34" s="72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1</v>
      </c>
      <c r="O34" s="78">
        <v>-360</v>
      </c>
      <c r="P34" s="78">
        <v>360</v>
      </c>
    </row>
    <row r="35" spans="3:16">
      <c r="C35" s="74">
        <v>32</v>
      </c>
      <c r="D35" s="75">
        <v>32</v>
      </c>
      <c r="E35" s="75">
        <v>33</v>
      </c>
      <c r="F35" s="75">
        <v>0.341</v>
      </c>
      <c r="G35" s="75">
        <v>0.5302</v>
      </c>
      <c r="H35" s="75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1</v>
      </c>
      <c r="O35" s="79">
        <v>-360</v>
      </c>
      <c r="P35" s="79">
        <v>360</v>
      </c>
    </row>
    <row r="36" spans="3:16">
      <c r="C36" s="76" t="s">
        <v>15</v>
      </c>
      <c r="D36" s="76"/>
      <c r="E36" s="76"/>
      <c r="F36" s="76"/>
      <c r="G36" s="76"/>
      <c r="H36" s="76"/>
      <c r="I36" s="80"/>
      <c r="J36" s="80"/>
      <c r="K36" s="80"/>
      <c r="L36" s="80"/>
      <c r="M36" s="80"/>
      <c r="N36" s="80"/>
      <c r="O36" s="80"/>
      <c r="P36" s="80"/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F13"/>
  <sheetViews>
    <sheetView zoomScale="70" zoomScaleNormal="70" workbookViewId="0">
      <selection activeCell="E12" sqref="E12"/>
    </sheetView>
  </sheetViews>
  <sheetFormatPr defaultColWidth="8.625" defaultRowHeight="14"/>
  <cols>
    <col min="1" max="3" width="8.625" style="63"/>
    <col min="4" max="4" width="26.375" style="63" customWidth="1"/>
    <col min="5" max="18" width="8.625" style="63"/>
    <col min="19" max="52" width="8.625" style="64"/>
    <col min="53" max="16384" width="8.625" style="63"/>
  </cols>
  <sheetData>
    <row r="2" spans="7:18">
      <c r="G2" s="65" t="s">
        <v>30</v>
      </c>
      <c r="H2" s="65"/>
      <c r="I2" s="65"/>
      <c r="J2" s="65"/>
      <c r="K2" s="65"/>
      <c r="L2" s="65"/>
      <c r="M2" s="65"/>
      <c r="N2" s="65"/>
      <c r="O2" s="65"/>
      <c r="P2" s="67" t="s">
        <v>31</v>
      </c>
      <c r="Q2" s="67"/>
      <c r="R2" s="67"/>
    </row>
    <row r="3" ht="20.1" customHeight="1" spans="1:32">
      <c r="A3" s="66"/>
      <c r="B3" s="56" t="s">
        <v>32</v>
      </c>
      <c r="C3" s="56" t="s">
        <v>33</v>
      </c>
      <c r="D3" s="56" t="s">
        <v>34</v>
      </c>
      <c r="E3" s="56" t="s">
        <v>35</v>
      </c>
      <c r="F3" s="56" t="s">
        <v>36</v>
      </c>
      <c r="G3" s="56" t="s">
        <v>37</v>
      </c>
      <c r="H3" s="56" t="s">
        <v>38</v>
      </c>
      <c r="I3" s="56" t="s">
        <v>39</v>
      </c>
      <c r="J3" s="56" t="s">
        <v>40</v>
      </c>
      <c r="K3" s="56" t="s">
        <v>41</v>
      </c>
      <c r="L3" s="56" t="s">
        <v>42</v>
      </c>
      <c r="M3" s="56" t="s">
        <v>43</v>
      </c>
      <c r="N3" s="56" t="s">
        <v>44</v>
      </c>
      <c r="O3" s="56" t="s">
        <v>45</v>
      </c>
      <c r="P3" s="56" t="s">
        <v>46</v>
      </c>
      <c r="Q3" s="56" t="s">
        <v>47</v>
      </c>
      <c r="R3" s="56" t="s">
        <v>48</v>
      </c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69"/>
    </row>
    <row r="4" spans="1:32">
      <c r="A4" s="66"/>
      <c r="B4" s="57"/>
      <c r="C4" s="57">
        <v>6</v>
      </c>
      <c r="D4" s="57">
        <v>1</v>
      </c>
      <c r="E4" s="57">
        <v>1000</v>
      </c>
      <c r="F4" s="57">
        <v>0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5" spans="1:32">
      <c r="A5" s="66"/>
      <c r="B5" s="57"/>
      <c r="C5" s="57">
        <v>6</v>
      </c>
      <c r="D5" s="57">
        <v>2</v>
      </c>
      <c r="E5" s="57"/>
      <c r="F5" s="57"/>
      <c r="G5" s="57">
        <v>500</v>
      </c>
      <c r="H5" s="57">
        <f>0.2*G5</f>
        <v>100</v>
      </c>
      <c r="I5" s="62">
        <f>0.4*G5</f>
        <v>200</v>
      </c>
      <c r="J5" s="57">
        <v>0.95</v>
      </c>
      <c r="K5" s="57">
        <v>0.95</v>
      </c>
      <c r="L5" s="57">
        <v>0.01</v>
      </c>
      <c r="M5" s="57">
        <v>0.9</v>
      </c>
      <c r="N5" s="57">
        <v>0.1</v>
      </c>
      <c r="O5" s="57">
        <v>0.4</v>
      </c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</row>
    <row r="6" spans="1:32">
      <c r="A6" s="66"/>
      <c r="B6" s="57"/>
      <c r="C6" s="62">
        <v>10</v>
      </c>
      <c r="D6" s="62">
        <v>3</v>
      </c>
      <c r="E6" s="62">
        <v>5000</v>
      </c>
      <c r="F6" s="62">
        <f>0.2*E6</f>
        <v>1000</v>
      </c>
      <c r="G6" s="62"/>
      <c r="H6" s="62"/>
      <c r="I6" s="64"/>
      <c r="J6" s="62"/>
      <c r="K6" s="62"/>
      <c r="L6" s="62"/>
      <c r="M6" s="62"/>
      <c r="N6" s="62"/>
      <c r="O6" s="62"/>
      <c r="P6" s="62">
        <v>0.3</v>
      </c>
      <c r="Q6" s="62">
        <v>0.02</v>
      </c>
      <c r="R6" s="62">
        <v>0.8</v>
      </c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</row>
    <row r="7" spans="1:32">
      <c r="A7" s="66"/>
      <c r="B7" s="57"/>
      <c r="C7" s="57">
        <v>10</v>
      </c>
      <c r="D7" s="57">
        <v>4</v>
      </c>
      <c r="E7" s="57">
        <v>5000</v>
      </c>
      <c r="F7" s="57">
        <v>0</v>
      </c>
      <c r="G7" s="57"/>
      <c r="H7" s="57"/>
      <c r="I7" s="57"/>
      <c r="J7" s="57"/>
      <c r="K7" s="57"/>
      <c r="L7" s="57"/>
      <c r="M7" s="57"/>
      <c r="N7" s="57"/>
      <c r="O7" s="57"/>
      <c r="P7" s="57">
        <v>0.9</v>
      </c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</row>
    <row r="8" spans="1:32">
      <c r="A8" s="66"/>
      <c r="B8" s="57"/>
      <c r="C8" s="57">
        <v>18</v>
      </c>
      <c r="D8" s="57">
        <v>1</v>
      </c>
      <c r="E8" s="57">
        <v>1000</v>
      </c>
      <c r="F8" s="57">
        <v>0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</row>
    <row r="9" spans="1:32">
      <c r="A9" s="66"/>
      <c r="B9" s="57"/>
      <c r="C9" s="57">
        <v>18</v>
      </c>
      <c r="D9" s="57">
        <v>2</v>
      </c>
      <c r="E9" s="57"/>
      <c r="F9" s="57"/>
      <c r="G9" s="57">
        <v>500</v>
      </c>
      <c r="H9" s="57">
        <f>0.2*G9</f>
        <v>100</v>
      </c>
      <c r="I9" s="62">
        <f>0.4*G9</f>
        <v>200</v>
      </c>
      <c r="J9" s="57">
        <v>0.95</v>
      </c>
      <c r="K9" s="57">
        <v>0.95</v>
      </c>
      <c r="L9" s="57">
        <v>0.01</v>
      </c>
      <c r="M9" s="57">
        <v>0.9</v>
      </c>
      <c r="N9" s="57">
        <v>0.1</v>
      </c>
      <c r="O9" s="57">
        <v>0.4</v>
      </c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</row>
    <row r="10" spans="1:32">
      <c r="A10" s="66"/>
      <c r="B10" s="57"/>
      <c r="C10" s="57">
        <v>24</v>
      </c>
      <c r="D10" s="57">
        <v>1</v>
      </c>
      <c r="E10" s="57">
        <v>1000</v>
      </c>
      <c r="F10" s="57">
        <v>0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</row>
    <row r="11" spans="1:32">
      <c r="A11" s="66"/>
      <c r="B11" s="57"/>
      <c r="C11" s="57">
        <v>24</v>
      </c>
      <c r="D11" s="57">
        <v>2</v>
      </c>
      <c r="E11" s="57"/>
      <c r="F11" s="57"/>
      <c r="G11" s="57">
        <v>500</v>
      </c>
      <c r="H11" s="57">
        <f>0.2*G11</f>
        <v>100</v>
      </c>
      <c r="I11" s="62">
        <f>0.4*G11</f>
        <v>200</v>
      </c>
      <c r="J11" s="57">
        <v>0.95</v>
      </c>
      <c r="K11" s="57">
        <v>0.95</v>
      </c>
      <c r="L11" s="57">
        <v>0.01</v>
      </c>
      <c r="M11" s="57">
        <v>0.9</v>
      </c>
      <c r="N11" s="57">
        <v>0.1</v>
      </c>
      <c r="O11" s="57">
        <v>0.4</v>
      </c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</row>
    <row r="12" spans="1:32">
      <c r="A12" s="66"/>
      <c r="B12" s="57"/>
      <c r="C12" s="57">
        <v>32</v>
      </c>
      <c r="D12" s="57">
        <v>1</v>
      </c>
      <c r="E12" s="57">
        <v>1000</v>
      </c>
      <c r="F12" s="57">
        <v>0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</row>
    <row r="13" spans="1:32">
      <c r="A13" s="66"/>
      <c r="B13" s="58"/>
      <c r="C13" s="58">
        <v>32</v>
      </c>
      <c r="D13" s="58">
        <v>2</v>
      </c>
      <c r="E13" s="58"/>
      <c r="F13" s="58"/>
      <c r="G13" s="58">
        <v>500</v>
      </c>
      <c r="H13" s="58">
        <f>0.2*G13</f>
        <v>100</v>
      </c>
      <c r="I13" s="68">
        <f>0.4*G13</f>
        <v>200</v>
      </c>
      <c r="J13" s="58">
        <v>0.95</v>
      </c>
      <c r="K13" s="58">
        <v>0.95</v>
      </c>
      <c r="L13" s="58">
        <v>0.01</v>
      </c>
      <c r="M13" s="58">
        <v>0.9</v>
      </c>
      <c r="N13" s="58">
        <v>0.1</v>
      </c>
      <c r="O13" s="58">
        <v>0.4</v>
      </c>
      <c r="P13" s="58"/>
      <c r="Q13" s="58"/>
      <c r="R13" s="58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</row>
  </sheetData>
  <mergeCells count="3">
    <mergeCell ref="G2:O2"/>
    <mergeCell ref="P2:R2"/>
    <mergeCell ref="B3:B13"/>
  </mergeCells>
  <pageMargins left="0.7" right="0.7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Z19"/>
  <sheetViews>
    <sheetView zoomScale="55" zoomScaleNormal="55" topLeftCell="B1" workbookViewId="0">
      <selection activeCell="H7" sqref="H7"/>
    </sheetView>
  </sheetViews>
  <sheetFormatPr defaultColWidth="8.625" defaultRowHeight="14"/>
  <cols>
    <col min="1" max="2" width="8.625" style="54"/>
    <col min="3" max="3" width="11.125" style="54" customWidth="1"/>
    <col min="4" max="12" width="8.625" style="54"/>
    <col min="13" max="14" width="8.625" style="55"/>
    <col min="15" max="15" width="8" style="55" customWidth="1"/>
    <col min="16" max="16" width="8.625" style="55" customWidth="1"/>
    <col min="17" max="26" width="8.625" style="55"/>
    <col min="27" max="16384" width="8.625" style="54"/>
  </cols>
  <sheetData>
    <row r="3" ht="16.5" customHeight="1" spans="2:26">
      <c r="B3" s="56" t="s">
        <v>49</v>
      </c>
      <c r="C3" s="56" t="s">
        <v>50</v>
      </c>
      <c r="D3" s="56" t="s">
        <v>51</v>
      </c>
      <c r="E3" s="56" t="s">
        <v>52</v>
      </c>
      <c r="F3" s="56" t="s">
        <v>53</v>
      </c>
      <c r="G3" s="56" t="s">
        <v>54</v>
      </c>
      <c r="H3" s="56" t="s">
        <v>55</v>
      </c>
      <c r="I3" s="56" t="s">
        <v>56</v>
      </c>
      <c r="J3" s="56" t="s">
        <v>57</v>
      </c>
      <c r="K3" s="56" t="s">
        <v>58</v>
      </c>
      <c r="L3" s="59" t="s">
        <v>2</v>
      </c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2:26">
      <c r="B4" s="57"/>
      <c r="C4" s="57">
        <v>2</v>
      </c>
      <c r="D4" s="57">
        <v>0</v>
      </c>
      <c r="E4" s="57">
        <v>0</v>
      </c>
      <c r="F4" s="57">
        <v>3</v>
      </c>
      <c r="G4" s="57">
        <v>0</v>
      </c>
      <c r="H4" s="57">
        <v>0</v>
      </c>
      <c r="I4" s="57">
        <v>0</v>
      </c>
      <c r="J4" s="57">
        <v>1</v>
      </c>
      <c r="K4" s="57">
        <v>0.02</v>
      </c>
      <c r="L4" s="55" t="s">
        <v>59</v>
      </c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2:26">
      <c r="B5" s="57"/>
      <c r="C5" s="57">
        <v>2</v>
      </c>
      <c r="D5" s="57">
        <v>0</v>
      </c>
      <c r="E5" s="57">
        <v>0</v>
      </c>
      <c r="F5" s="57">
        <v>3</v>
      </c>
      <c r="G5" s="57">
        <v>0</v>
      </c>
      <c r="H5" s="57">
        <v>0</v>
      </c>
      <c r="I5" s="57">
        <v>0</v>
      </c>
      <c r="J5" s="57">
        <v>0</v>
      </c>
      <c r="K5" s="57">
        <v>0.02</v>
      </c>
      <c r="L5" s="55" t="s">
        <v>30</v>
      </c>
      <c r="M5" s="57"/>
      <c r="N5" s="57"/>
      <c r="O5" s="57"/>
      <c r="P5" s="57"/>
      <c r="Q5" s="57"/>
      <c r="R5" s="57"/>
      <c r="S5" s="57"/>
      <c r="T5" s="62"/>
      <c r="U5" s="57"/>
      <c r="V5" s="57"/>
      <c r="W5" s="57"/>
      <c r="X5" s="57"/>
      <c r="Y5" s="57"/>
      <c r="Z5" s="57"/>
    </row>
    <row r="6" spans="2:26">
      <c r="B6" s="57"/>
      <c r="C6" s="57">
        <v>2</v>
      </c>
      <c r="D6" s="57">
        <v>0</v>
      </c>
      <c r="E6" s="57">
        <v>0</v>
      </c>
      <c r="F6" s="57">
        <v>3</v>
      </c>
      <c r="G6" s="57">
        <v>0</v>
      </c>
      <c r="H6" s="57">
        <v>0.345</v>
      </c>
      <c r="I6" s="57">
        <v>0</v>
      </c>
      <c r="J6" s="57">
        <v>0</v>
      </c>
      <c r="K6" s="57">
        <v>0.02</v>
      </c>
      <c r="L6" s="55" t="s">
        <v>60</v>
      </c>
      <c r="M6" s="57"/>
      <c r="N6" s="62"/>
      <c r="O6" s="62"/>
      <c r="P6" s="62"/>
      <c r="Q6" s="62"/>
      <c r="R6" s="62"/>
      <c r="S6" s="62"/>
      <c r="U6" s="62"/>
      <c r="V6" s="62"/>
      <c r="W6" s="62"/>
      <c r="X6" s="62"/>
      <c r="Y6" s="62"/>
      <c r="Z6" s="62"/>
    </row>
    <row r="7" spans="2:26">
      <c r="B7" s="57"/>
      <c r="C7" s="57">
        <v>2</v>
      </c>
      <c r="D7" s="57">
        <v>0</v>
      </c>
      <c r="E7" s="57">
        <v>0</v>
      </c>
      <c r="F7" s="57">
        <v>3</v>
      </c>
      <c r="G7" s="57">
        <v>0</v>
      </c>
      <c r="H7" s="57">
        <v>0</v>
      </c>
      <c r="I7" s="57">
        <v>0</v>
      </c>
      <c r="J7" s="57">
        <v>0</v>
      </c>
      <c r="K7" s="57">
        <v>0.01</v>
      </c>
      <c r="L7" s="55" t="s">
        <v>61</v>
      </c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2:26">
      <c r="B8" s="57"/>
      <c r="C8" s="57">
        <v>2</v>
      </c>
      <c r="D8" s="57">
        <v>0</v>
      </c>
      <c r="E8" s="57">
        <v>0</v>
      </c>
      <c r="F8" s="57">
        <v>3</v>
      </c>
      <c r="G8" s="57">
        <v>0</v>
      </c>
      <c r="H8" s="57">
        <v>0</v>
      </c>
      <c r="I8" s="57">
        <v>0</v>
      </c>
      <c r="J8" s="57">
        <v>1</v>
      </c>
      <c r="K8" s="57">
        <v>0.02</v>
      </c>
      <c r="L8" s="55" t="s">
        <v>59</v>
      </c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2:26">
      <c r="B9" s="57"/>
      <c r="C9" s="57">
        <v>2</v>
      </c>
      <c r="D9" s="57">
        <v>0</v>
      </c>
      <c r="E9" s="57">
        <v>0</v>
      </c>
      <c r="F9" s="57">
        <v>3</v>
      </c>
      <c r="G9" s="57">
        <v>0</v>
      </c>
      <c r="H9" s="57">
        <v>0</v>
      </c>
      <c r="I9" s="57">
        <v>0</v>
      </c>
      <c r="J9" s="57">
        <v>0</v>
      </c>
      <c r="K9" s="57">
        <v>0.02</v>
      </c>
      <c r="L9" s="55" t="s">
        <v>30</v>
      </c>
      <c r="M9" s="57"/>
      <c r="N9" s="57"/>
      <c r="O9" s="57"/>
      <c r="P9" s="57"/>
      <c r="Q9" s="57"/>
      <c r="R9" s="57"/>
      <c r="S9" s="57"/>
      <c r="T9" s="62"/>
      <c r="U9" s="57"/>
      <c r="V9" s="57"/>
      <c r="W9" s="57"/>
      <c r="X9" s="57"/>
      <c r="Y9" s="57"/>
      <c r="Z9" s="57"/>
    </row>
    <row r="10" spans="2:26">
      <c r="B10" s="57"/>
      <c r="C10" s="57">
        <v>2</v>
      </c>
      <c r="D10" s="57">
        <v>0</v>
      </c>
      <c r="E10" s="57">
        <v>0</v>
      </c>
      <c r="F10" s="57">
        <v>3</v>
      </c>
      <c r="G10" s="57">
        <v>0</v>
      </c>
      <c r="H10" s="57">
        <v>0</v>
      </c>
      <c r="I10" s="57">
        <v>0</v>
      </c>
      <c r="J10" s="57">
        <v>1</v>
      </c>
      <c r="K10" s="57">
        <v>0.02</v>
      </c>
      <c r="L10" s="55" t="s">
        <v>59</v>
      </c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2:26">
      <c r="B11" s="57"/>
      <c r="C11" s="57">
        <v>2</v>
      </c>
      <c r="D11" s="57">
        <v>0</v>
      </c>
      <c r="E11" s="57">
        <v>0</v>
      </c>
      <c r="F11" s="57">
        <v>3</v>
      </c>
      <c r="G11" s="57">
        <v>0</v>
      </c>
      <c r="H11" s="57">
        <v>0</v>
      </c>
      <c r="I11" s="57">
        <v>0</v>
      </c>
      <c r="J11" s="57">
        <v>0</v>
      </c>
      <c r="K11" s="57">
        <v>0.02</v>
      </c>
      <c r="L11" s="55" t="s">
        <v>30</v>
      </c>
      <c r="M11" s="57"/>
      <c r="N11" s="57"/>
      <c r="O11" s="57"/>
      <c r="P11" s="57"/>
      <c r="Q11" s="57"/>
      <c r="R11" s="57"/>
      <c r="S11" s="57"/>
      <c r="T11" s="62"/>
      <c r="U11" s="57"/>
      <c r="V11" s="57"/>
      <c r="W11" s="57"/>
      <c r="X11" s="57"/>
      <c r="Y11" s="57"/>
      <c r="Z11" s="57"/>
    </row>
    <row r="12" spans="2:26">
      <c r="B12" s="57"/>
      <c r="C12" s="57">
        <v>2</v>
      </c>
      <c r="D12" s="57">
        <v>0</v>
      </c>
      <c r="E12" s="57">
        <v>0</v>
      </c>
      <c r="F12" s="57">
        <v>3</v>
      </c>
      <c r="G12" s="57">
        <v>0</v>
      </c>
      <c r="H12" s="57">
        <v>0</v>
      </c>
      <c r="I12" s="57">
        <v>0</v>
      </c>
      <c r="J12" s="57">
        <v>1</v>
      </c>
      <c r="K12" s="57">
        <v>0.02</v>
      </c>
      <c r="L12" s="55" t="s">
        <v>59</v>
      </c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2:26">
      <c r="B13" s="58"/>
      <c r="C13" s="58">
        <v>2</v>
      </c>
      <c r="D13" s="58">
        <v>0</v>
      </c>
      <c r="E13" s="58">
        <v>0</v>
      </c>
      <c r="F13" s="58">
        <v>3</v>
      </c>
      <c r="G13" s="58">
        <v>0</v>
      </c>
      <c r="H13" s="58">
        <v>0</v>
      </c>
      <c r="I13" s="58">
        <v>0</v>
      </c>
      <c r="J13" s="58">
        <v>0</v>
      </c>
      <c r="K13" s="58">
        <v>0.02</v>
      </c>
      <c r="L13" s="61" t="s">
        <v>30</v>
      </c>
      <c r="M13" s="57"/>
      <c r="N13" s="57"/>
      <c r="O13" s="57"/>
      <c r="P13" s="57"/>
      <c r="Q13" s="57"/>
      <c r="R13" s="57"/>
      <c r="S13" s="57"/>
      <c r="T13" s="62"/>
      <c r="U13" s="57"/>
      <c r="V13" s="57"/>
      <c r="W13" s="57"/>
      <c r="X13" s="57"/>
      <c r="Y13" s="57"/>
      <c r="Z13" s="57"/>
    </row>
    <row r="17" spans="2:26">
      <c r="B17" s="59"/>
      <c r="C17" s="60" t="s">
        <v>62</v>
      </c>
      <c r="D17" s="60" t="s">
        <v>63</v>
      </c>
      <c r="E17" s="60" t="s">
        <v>64</v>
      </c>
      <c r="F17" s="60" t="s">
        <v>65</v>
      </c>
      <c r="G17" s="60" t="s">
        <v>66</v>
      </c>
      <c r="H17" s="60" t="s">
        <v>67</v>
      </c>
      <c r="I17" s="60" t="s">
        <v>68</v>
      </c>
      <c r="J17" s="60" t="s">
        <v>69</v>
      </c>
      <c r="K17" s="60" t="s">
        <v>70</v>
      </c>
      <c r="L17" s="60" t="s">
        <v>71</v>
      </c>
      <c r="M17" s="60" t="s">
        <v>72</v>
      </c>
      <c r="N17" s="60" t="s">
        <v>73</v>
      </c>
      <c r="O17" s="60" t="s">
        <v>74</v>
      </c>
      <c r="P17" s="60" t="s">
        <v>75</v>
      </c>
      <c r="Q17" s="60" t="s">
        <v>76</v>
      </c>
      <c r="R17" s="60" t="s">
        <v>77</v>
      </c>
      <c r="S17" s="60" t="s">
        <v>78</v>
      </c>
      <c r="T17" s="60" t="s">
        <v>79</v>
      </c>
      <c r="U17" s="60" t="s">
        <v>80</v>
      </c>
      <c r="V17" s="60" t="s">
        <v>81</v>
      </c>
      <c r="W17" s="60" t="s">
        <v>82</v>
      </c>
      <c r="X17" s="60" t="s">
        <v>83</v>
      </c>
      <c r="Y17" s="60" t="s">
        <v>84</v>
      </c>
      <c r="Z17" s="60" t="s">
        <v>85</v>
      </c>
    </row>
    <row r="18" spans="2:26">
      <c r="B18" s="55" t="s">
        <v>86</v>
      </c>
      <c r="C18" s="55">
        <v>0.427</v>
      </c>
      <c r="D18" s="55">
        <v>0.427</v>
      </c>
      <c r="E18" s="55">
        <v>0.427</v>
      </c>
      <c r="F18" s="55">
        <v>0.427</v>
      </c>
      <c r="G18" s="55">
        <v>0.427</v>
      </c>
      <c r="H18" s="55">
        <v>0.427</v>
      </c>
      <c r="I18" s="55">
        <v>0.527</v>
      </c>
      <c r="J18" s="55">
        <v>0.527</v>
      </c>
      <c r="K18" s="55">
        <v>0.627</v>
      </c>
      <c r="L18" s="55">
        <v>0.627</v>
      </c>
      <c r="M18" s="55">
        <v>0.627</v>
      </c>
      <c r="N18" s="55">
        <v>0.527</v>
      </c>
      <c r="O18" s="55">
        <v>0.527</v>
      </c>
      <c r="P18" s="55">
        <v>0.527</v>
      </c>
      <c r="Q18" s="55">
        <v>0.527</v>
      </c>
      <c r="R18" s="55">
        <v>0.527</v>
      </c>
      <c r="S18" s="55">
        <v>0.527</v>
      </c>
      <c r="T18" s="55">
        <v>0.627</v>
      </c>
      <c r="U18" s="55">
        <v>0.627</v>
      </c>
      <c r="V18" s="55">
        <v>0.627</v>
      </c>
      <c r="W18" s="55">
        <v>0.627</v>
      </c>
      <c r="X18" s="55">
        <v>0.627</v>
      </c>
      <c r="Y18" s="55">
        <v>0.427</v>
      </c>
      <c r="Z18" s="55">
        <v>0.427</v>
      </c>
    </row>
    <row r="19" spans="2:26">
      <c r="B19" s="61" t="s">
        <v>87</v>
      </c>
      <c r="C19" s="61">
        <v>0.35</v>
      </c>
      <c r="D19" s="61">
        <v>0.35</v>
      </c>
      <c r="E19" s="61">
        <v>0.35</v>
      </c>
      <c r="F19" s="61">
        <v>0.35</v>
      </c>
      <c r="G19" s="61">
        <v>0.35</v>
      </c>
      <c r="H19" s="61">
        <v>0.35</v>
      </c>
      <c r="I19" s="61">
        <v>0.35</v>
      </c>
      <c r="J19" s="61">
        <v>0.35</v>
      </c>
      <c r="K19" s="61">
        <v>0.35</v>
      </c>
      <c r="L19" s="61">
        <v>0.35</v>
      </c>
      <c r="M19" s="61">
        <v>0.35</v>
      </c>
      <c r="N19" s="61">
        <v>0.35</v>
      </c>
      <c r="O19" s="61">
        <v>0.35</v>
      </c>
      <c r="P19" s="61">
        <v>0.35</v>
      </c>
      <c r="Q19" s="61">
        <v>0.35</v>
      </c>
      <c r="R19" s="61">
        <v>0.35</v>
      </c>
      <c r="S19" s="61">
        <v>0.35</v>
      </c>
      <c r="T19" s="61">
        <v>0.35</v>
      </c>
      <c r="U19" s="61">
        <v>0.35</v>
      </c>
      <c r="V19" s="61">
        <v>0.35</v>
      </c>
      <c r="W19" s="61">
        <v>0.35</v>
      </c>
      <c r="X19" s="61">
        <v>0.35</v>
      </c>
      <c r="Y19" s="61">
        <v>0.35</v>
      </c>
      <c r="Z19" s="61">
        <v>0.35</v>
      </c>
    </row>
  </sheetData>
  <mergeCells count="2">
    <mergeCell ref="B3:B13"/>
    <mergeCell ref="M3:M13"/>
  </mergeCells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53"/>
  <sheetViews>
    <sheetView zoomScale="55" zoomScaleNormal="55" workbookViewId="0">
      <selection activeCell="N56" sqref="N56"/>
    </sheetView>
  </sheetViews>
  <sheetFormatPr defaultColWidth="8.625" defaultRowHeight="13"/>
  <cols>
    <col min="1" max="2" width="8.625" style="24"/>
    <col min="3" max="3" width="12.5" style="24" customWidth="1"/>
    <col min="4" max="6" width="8.625" style="24"/>
    <col min="7" max="7" width="9.75" style="24" customWidth="1"/>
    <col min="8" max="8" width="8.625" style="24"/>
    <col min="9" max="9" width="10.875" style="24" customWidth="1"/>
    <col min="10" max="11" width="8.625" style="24"/>
    <col min="12" max="12" width="11.5" style="24" customWidth="1"/>
    <col min="13" max="16384" width="8.625" style="24"/>
  </cols>
  <sheetData>
    <row r="3" spans="3:18">
      <c r="C3" s="38" t="s">
        <v>88</v>
      </c>
      <c r="D3" s="39" t="s">
        <v>89</v>
      </c>
      <c r="E3" s="39" t="s">
        <v>90</v>
      </c>
      <c r="F3" s="39" t="s">
        <v>91</v>
      </c>
      <c r="G3" s="39" t="s">
        <v>92</v>
      </c>
      <c r="H3" s="39" t="s">
        <v>93</v>
      </c>
      <c r="I3" s="39" t="s">
        <v>94</v>
      </c>
      <c r="J3" s="39" t="s">
        <v>95</v>
      </c>
      <c r="K3" s="39" t="s">
        <v>96</v>
      </c>
      <c r="L3" s="39" t="s">
        <v>97</v>
      </c>
      <c r="M3" s="39" t="s">
        <v>98</v>
      </c>
      <c r="N3" s="39" t="s">
        <v>99</v>
      </c>
      <c r="P3" s="46" t="s">
        <v>100</v>
      </c>
      <c r="Q3" s="46" t="s">
        <v>101</v>
      </c>
      <c r="R3" s="46" t="s">
        <v>102</v>
      </c>
    </row>
    <row r="4" spans="3:18">
      <c r="C4" s="40" t="s">
        <v>103</v>
      </c>
      <c r="D4" s="41">
        <v>0</v>
      </c>
      <c r="E4" s="41">
        <v>1</v>
      </c>
      <c r="F4" s="41">
        <v>450</v>
      </c>
      <c r="G4" s="41">
        <v>0.6</v>
      </c>
      <c r="H4" s="41">
        <v>0.0005</v>
      </c>
      <c r="I4" s="41">
        <v>0.25</v>
      </c>
      <c r="J4" s="41">
        <v>0</v>
      </c>
      <c r="K4" s="47" t="s">
        <v>104</v>
      </c>
      <c r="L4" s="41">
        <f>L5+L6</f>
        <v>272</v>
      </c>
      <c r="M4" s="41">
        <v>90</v>
      </c>
      <c r="N4" s="41">
        <v>40</v>
      </c>
      <c r="P4" s="46">
        <f>L4/(G4^2*PI()/4)/3600</f>
        <v>0.267223114327133</v>
      </c>
      <c r="Q4" s="46">
        <f>F4/P4/3600*60</f>
        <v>28.0664343684676</v>
      </c>
      <c r="R4" s="46">
        <f>L4/3600*4.2*35</f>
        <v>11.1066666666667</v>
      </c>
    </row>
    <row r="5" spans="3:18">
      <c r="C5" s="40" t="s">
        <v>105</v>
      </c>
      <c r="D5" s="41">
        <v>1</v>
      </c>
      <c r="E5" s="41">
        <v>25</v>
      </c>
      <c r="F5" s="41">
        <v>300</v>
      </c>
      <c r="G5" s="41">
        <v>0.1</v>
      </c>
      <c r="H5" s="41">
        <v>0.0005</v>
      </c>
      <c r="I5" s="41">
        <v>0.25</v>
      </c>
      <c r="J5" s="41">
        <v>0</v>
      </c>
      <c r="K5" s="47" t="s">
        <v>104</v>
      </c>
      <c r="L5" s="48">
        <v>9</v>
      </c>
      <c r="M5" s="41">
        <v>90</v>
      </c>
      <c r="N5" s="41">
        <v>40</v>
      </c>
      <c r="P5" s="46">
        <f t="shared" ref="P5:P53" si="0">L5/(G5^2*PI()/4)/3600</f>
        <v>0.318309886183791</v>
      </c>
      <c r="Q5" s="46">
        <f t="shared" ref="Q5:Q53" si="1">F5/P5/3600*60</f>
        <v>15.707963267949</v>
      </c>
      <c r="R5" s="46">
        <f t="shared" ref="R5:R53" si="2">L5/3600*4.2*35</f>
        <v>0.3675</v>
      </c>
    </row>
    <row r="6" spans="3:18">
      <c r="C6" s="40" t="s">
        <v>106</v>
      </c>
      <c r="D6" s="41">
        <v>1</v>
      </c>
      <c r="E6" s="41">
        <v>2</v>
      </c>
      <c r="F6" s="41">
        <v>300</v>
      </c>
      <c r="G6" s="41">
        <v>0.6</v>
      </c>
      <c r="H6" s="41">
        <v>0.0005</v>
      </c>
      <c r="I6" s="41">
        <v>0.25</v>
      </c>
      <c r="J6" s="41">
        <v>0</v>
      </c>
      <c r="K6" s="47" t="s">
        <v>104</v>
      </c>
      <c r="L6" s="41">
        <f>L7+L8</f>
        <v>263</v>
      </c>
      <c r="M6" s="41">
        <v>90</v>
      </c>
      <c r="N6" s="41">
        <v>40</v>
      </c>
      <c r="P6" s="46">
        <f t="shared" si="0"/>
        <v>0.25838117304425</v>
      </c>
      <c r="Q6" s="46">
        <f t="shared" si="1"/>
        <v>19.3512551285759</v>
      </c>
      <c r="R6" s="46">
        <f t="shared" si="2"/>
        <v>10.7391666666667</v>
      </c>
    </row>
    <row r="7" spans="3:18">
      <c r="C7" s="40" t="s">
        <v>107</v>
      </c>
      <c r="D7" s="41">
        <v>2</v>
      </c>
      <c r="E7" s="41">
        <v>26</v>
      </c>
      <c r="F7" s="41">
        <v>300</v>
      </c>
      <c r="G7" s="41">
        <v>0.1</v>
      </c>
      <c r="H7" s="41">
        <v>0.0005</v>
      </c>
      <c r="I7" s="41">
        <v>0.25</v>
      </c>
      <c r="J7" s="41">
        <v>1</v>
      </c>
      <c r="K7" s="47" t="s">
        <v>104</v>
      </c>
      <c r="L7" s="48">
        <v>9</v>
      </c>
      <c r="M7" s="41">
        <v>90</v>
      </c>
      <c r="N7" s="41">
        <v>40</v>
      </c>
      <c r="P7" s="46">
        <f t="shared" si="0"/>
        <v>0.318309886183791</v>
      </c>
      <c r="Q7" s="46">
        <f t="shared" si="1"/>
        <v>15.707963267949</v>
      </c>
      <c r="R7" s="46">
        <f t="shared" si="2"/>
        <v>0.3675</v>
      </c>
    </row>
    <row r="8" spans="3:18">
      <c r="C8" s="40" t="s">
        <v>108</v>
      </c>
      <c r="D8" s="41">
        <v>2</v>
      </c>
      <c r="E8" s="41">
        <v>3</v>
      </c>
      <c r="F8" s="41">
        <v>550</v>
      </c>
      <c r="G8" s="41">
        <v>0.6</v>
      </c>
      <c r="H8" s="41">
        <v>0.0005</v>
      </c>
      <c r="I8" s="41">
        <v>0.25</v>
      </c>
      <c r="J8" s="41">
        <v>2</v>
      </c>
      <c r="K8" s="47" t="s">
        <v>104</v>
      </c>
      <c r="L8" s="41">
        <f>L9+L10+L23</f>
        <v>254</v>
      </c>
      <c r="M8" s="41">
        <v>90</v>
      </c>
      <c r="N8" s="41">
        <v>40</v>
      </c>
      <c r="P8" s="46">
        <f t="shared" si="0"/>
        <v>0.249539231761367</v>
      </c>
      <c r="Q8" s="46">
        <f t="shared" si="1"/>
        <v>36.7343707919751</v>
      </c>
      <c r="R8" s="46">
        <f t="shared" si="2"/>
        <v>10.3716666666667</v>
      </c>
    </row>
    <row r="9" spans="3:18">
      <c r="C9" s="40" t="s">
        <v>109</v>
      </c>
      <c r="D9" s="41">
        <v>3</v>
      </c>
      <c r="E9" s="41">
        <v>27</v>
      </c>
      <c r="F9" s="41">
        <v>300</v>
      </c>
      <c r="G9" s="41">
        <v>0.1</v>
      </c>
      <c r="H9" s="41">
        <v>0.0005</v>
      </c>
      <c r="I9" s="41">
        <v>0.25</v>
      </c>
      <c r="J9" s="41">
        <v>3</v>
      </c>
      <c r="K9" s="47" t="s">
        <v>104</v>
      </c>
      <c r="L9" s="48">
        <v>9</v>
      </c>
      <c r="M9" s="41">
        <v>90</v>
      </c>
      <c r="N9" s="41">
        <v>40</v>
      </c>
      <c r="P9" s="46">
        <f t="shared" si="0"/>
        <v>0.318309886183791</v>
      </c>
      <c r="Q9" s="46">
        <f t="shared" si="1"/>
        <v>15.707963267949</v>
      </c>
      <c r="R9" s="46">
        <f t="shared" si="2"/>
        <v>0.3675</v>
      </c>
    </row>
    <row r="10" spans="3:18">
      <c r="C10" s="40" t="s">
        <v>110</v>
      </c>
      <c r="D10" s="41">
        <v>3</v>
      </c>
      <c r="E10" s="41">
        <v>4</v>
      </c>
      <c r="F10" s="41">
        <v>400</v>
      </c>
      <c r="G10" s="41">
        <v>0.5</v>
      </c>
      <c r="H10" s="41">
        <v>0.0005</v>
      </c>
      <c r="I10" s="41">
        <v>0.25</v>
      </c>
      <c r="J10" s="41">
        <v>4</v>
      </c>
      <c r="K10" s="47" t="s">
        <v>104</v>
      </c>
      <c r="L10" s="41">
        <f>L11+L12</f>
        <v>70</v>
      </c>
      <c r="M10" s="41">
        <v>90</v>
      </c>
      <c r="N10" s="41">
        <v>40</v>
      </c>
      <c r="P10" s="46">
        <f t="shared" si="0"/>
        <v>0.0990297423682904</v>
      </c>
      <c r="Q10" s="46">
        <f t="shared" si="1"/>
        <v>67.3198425769241</v>
      </c>
      <c r="R10" s="46">
        <f t="shared" si="2"/>
        <v>2.85833333333333</v>
      </c>
    </row>
    <row r="11" spans="3:18">
      <c r="C11" s="40" t="s">
        <v>111</v>
      </c>
      <c r="D11" s="41">
        <v>4</v>
      </c>
      <c r="E11" s="41">
        <v>28</v>
      </c>
      <c r="F11" s="41">
        <v>300</v>
      </c>
      <c r="G11" s="41">
        <v>0.1</v>
      </c>
      <c r="H11" s="41">
        <v>0.0005</v>
      </c>
      <c r="I11" s="41">
        <v>0.25</v>
      </c>
      <c r="J11" s="41">
        <v>5</v>
      </c>
      <c r="K11" s="47" t="s">
        <v>104</v>
      </c>
      <c r="L11" s="48">
        <v>10</v>
      </c>
      <c r="M11" s="41">
        <v>90</v>
      </c>
      <c r="N11" s="41">
        <v>40</v>
      </c>
      <c r="P11" s="46">
        <f t="shared" si="0"/>
        <v>0.353677651315323</v>
      </c>
      <c r="Q11" s="46">
        <f t="shared" si="1"/>
        <v>14.1371669411541</v>
      </c>
      <c r="R11" s="46">
        <f t="shared" si="2"/>
        <v>0.408333333333333</v>
      </c>
    </row>
    <row r="12" spans="3:18">
      <c r="C12" s="40" t="s">
        <v>112</v>
      </c>
      <c r="D12" s="41">
        <v>4</v>
      </c>
      <c r="E12" s="41">
        <v>5</v>
      </c>
      <c r="F12" s="41">
        <v>350</v>
      </c>
      <c r="G12" s="41">
        <v>0.5</v>
      </c>
      <c r="H12" s="41">
        <v>0.0005</v>
      </c>
      <c r="I12" s="41">
        <v>0.25</v>
      </c>
      <c r="J12" s="41">
        <v>6</v>
      </c>
      <c r="K12" s="47" t="s">
        <v>104</v>
      </c>
      <c r="L12" s="41">
        <f>L13+L14</f>
        <v>60</v>
      </c>
      <c r="M12" s="41">
        <v>90</v>
      </c>
      <c r="N12" s="41">
        <v>40</v>
      </c>
      <c r="P12" s="46">
        <f t="shared" si="0"/>
        <v>0.0848826363156775</v>
      </c>
      <c r="Q12" s="46">
        <f t="shared" si="1"/>
        <v>68.7223392972767</v>
      </c>
      <c r="R12" s="46">
        <f t="shared" si="2"/>
        <v>2.45</v>
      </c>
    </row>
    <row r="13" spans="3:18">
      <c r="C13" s="40" t="s">
        <v>113</v>
      </c>
      <c r="D13" s="41">
        <v>5</v>
      </c>
      <c r="E13" s="41">
        <v>29</v>
      </c>
      <c r="F13" s="41">
        <v>300</v>
      </c>
      <c r="G13" s="41">
        <v>0.1</v>
      </c>
      <c r="H13" s="41">
        <v>0.0005</v>
      </c>
      <c r="I13" s="41">
        <v>0.25</v>
      </c>
      <c r="J13" s="41">
        <v>7</v>
      </c>
      <c r="K13" s="47" t="s">
        <v>104</v>
      </c>
      <c r="L13" s="48">
        <v>10</v>
      </c>
      <c r="M13" s="41">
        <v>90</v>
      </c>
      <c r="N13" s="41">
        <v>40</v>
      </c>
      <c r="P13" s="46">
        <f t="shared" si="0"/>
        <v>0.353677651315323</v>
      </c>
      <c r="Q13" s="46">
        <f t="shared" si="1"/>
        <v>14.1371669411541</v>
      </c>
      <c r="R13" s="46">
        <f t="shared" si="2"/>
        <v>0.408333333333333</v>
      </c>
    </row>
    <row r="14" spans="3:18">
      <c r="C14" s="40" t="s">
        <v>114</v>
      </c>
      <c r="D14" s="41">
        <v>5</v>
      </c>
      <c r="E14" s="41">
        <v>6</v>
      </c>
      <c r="F14" s="41">
        <v>350</v>
      </c>
      <c r="G14" s="41">
        <v>0.4</v>
      </c>
      <c r="H14" s="41">
        <v>0.0005</v>
      </c>
      <c r="I14" s="41">
        <v>0.25</v>
      </c>
      <c r="J14" s="41">
        <v>8</v>
      </c>
      <c r="K14" s="47" t="s">
        <v>104</v>
      </c>
      <c r="L14" s="41">
        <f>L15+L16</f>
        <v>50</v>
      </c>
      <c r="M14" s="41">
        <v>90</v>
      </c>
      <c r="N14" s="41">
        <v>40</v>
      </c>
      <c r="P14" s="46">
        <f t="shared" si="0"/>
        <v>0.110524266036038</v>
      </c>
      <c r="Q14" s="46">
        <f t="shared" si="1"/>
        <v>52.7787565803085</v>
      </c>
      <c r="R14" s="46">
        <f t="shared" si="2"/>
        <v>2.04166666666667</v>
      </c>
    </row>
    <row r="15" spans="3:18">
      <c r="C15" s="40" t="s">
        <v>115</v>
      </c>
      <c r="D15" s="41">
        <v>6</v>
      </c>
      <c r="E15" s="41">
        <v>30</v>
      </c>
      <c r="F15" s="41">
        <v>300</v>
      </c>
      <c r="G15" s="41">
        <v>0.1</v>
      </c>
      <c r="H15" s="41">
        <v>0.0005</v>
      </c>
      <c r="I15" s="41">
        <v>0.25</v>
      </c>
      <c r="J15" s="41">
        <v>9</v>
      </c>
      <c r="K15" s="47" t="s">
        <v>104</v>
      </c>
      <c r="L15" s="48">
        <v>10</v>
      </c>
      <c r="M15" s="41">
        <v>90</v>
      </c>
      <c r="N15" s="41">
        <v>40</v>
      </c>
      <c r="P15" s="46">
        <f t="shared" si="0"/>
        <v>0.353677651315323</v>
      </c>
      <c r="Q15" s="46">
        <f t="shared" si="1"/>
        <v>14.1371669411541</v>
      </c>
      <c r="R15" s="46">
        <f t="shared" si="2"/>
        <v>0.408333333333333</v>
      </c>
    </row>
    <row r="16" spans="3:18">
      <c r="C16" s="40" t="s">
        <v>116</v>
      </c>
      <c r="D16" s="41">
        <v>6</v>
      </c>
      <c r="E16" s="41">
        <v>7</v>
      </c>
      <c r="F16" s="41">
        <v>400</v>
      </c>
      <c r="G16" s="41">
        <v>0.4</v>
      </c>
      <c r="H16" s="41">
        <v>0.0005</v>
      </c>
      <c r="I16" s="41">
        <v>0.25</v>
      </c>
      <c r="J16" s="41">
        <v>10</v>
      </c>
      <c r="K16" s="47" t="s">
        <v>104</v>
      </c>
      <c r="L16" s="41">
        <f>L17+L18</f>
        <v>40</v>
      </c>
      <c r="M16" s="41">
        <v>90</v>
      </c>
      <c r="N16" s="41">
        <v>40</v>
      </c>
      <c r="P16" s="46">
        <f t="shared" si="0"/>
        <v>0.0884194128288307</v>
      </c>
      <c r="Q16" s="46">
        <f t="shared" si="1"/>
        <v>75.398223686155</v>
      </c>
      <c r="R16" s="46">
        <f t="shared" si="2"/>
        <v>1.63333333333333</v>
      </c>
    </row>
    <row r="17" spans="3:18">
      <c r="C17" s="40" t="s">
        <v>117</v>
      </c>
      <c r="D17" s="41">
        <v>7</v>
      </c>
      <c r="E17" s="41">
        <v>31</v>
      </c>
      <c r="F17" s="41">
        <v>300</v>
      </c>
      <c r="G17" s="41">
        <v>0.1</v>
      </c>
      <c r="H17" s="41">
        <v>0.0005</v>
      </c>
      <c r="I17" s="41">
        <v>0.25</v>
      </c>
      <c r="J17" s="41">
        <v>11</v>
      </c>
      <c r="K17" s="47" t="s">
        <v>104</v>
      </c>
      <c r="L17" s="48">
        <v>10</v>
      </c>
      <c r="M17" s="41">
        <v>90</v>
      </c>
      <c r="N17" s="41">
        <v>40</v>
      </c>
      <c r="P17" s="46">
        <f t="shared" si="0"/>
        <v>0.353677651315323</v>
      </c>
      <c r="Q17" s="46">
        <f t="shared" si="1"/>
        <v>14.1371669411541</v>
      </c>
      <c r="R17" s="46">
        <f t="shared" si="2"/>
        <v>0.408333333333333</v>
      </c>
    </row>
    <row r="18" spans="3:18">
      <c r="C18" s="40" t="s">
        <v>118</v>
      </c>
      <c r="D18" s="41">
        <v>7</v>
      </c>
      <c r="E18" s="41">
        <v>8</v>
      </c>
      <c r="F18" s="41">
        <v>350</v>
      </c>
      <c r="G18" s="41">
        <v>0.3</v>
      </c>
      <c r="H18" s="41">
        <v>0.0005</v>
      </c>
      <c r="I18" s="41">
        <v>0.25</v>
      </c>
      <c r="J18" s="41">
        <v>12</v>
      </c>
      <c r="K18" s="47" t="s">
        <v>104</v>
      </c>
      <c r="L18" s="41">
        <f>L19+L22</f>
        <v>30</v>
      </c>
      <c r="M18" s="41">
        <v>90</v>
      </c>
      <c r="N18" s="41">
        <v>40</v>
      </c>
      <c r="P18" s="46">
        <f t="shared" si="0"/>
        <v>0.117892550438441</v>
      </c>
      <c r="Q18" s="46">
        <f t="shared" si="1"/>
        <v>49.4800842940393</v>
      </c>
      <c r="R18" s="46">
        <f t="shared" si="2"/>
        <v>1.225</v>
      </c>
    </row>
    <row r="19" spans="3:18">
      <c r="C19" s="40" t="s">
        <v>119</v>
      </c>
      <c r="D19" s="41">
        <v>8</v>
      </c>
      <c r="E19" s="41">
        <v>9</v>
      </c>
      <c r="F19" s="41">
        <v>300</v>
      </c>
      <c r="G19" s="41">
        <v>0.2</v>
      </c>
      <c r="H19" s="41">
        <v>0.0005</v>
      </c>
      <c r="I19" s="41">
        <v>0.25</v>
      </c>
      <c r="J19" s="41">
        <v>13</v>
      </c>
      <c r="K19" s="47" t="s">
        <v>104</v>
      </c>
      <c r="L19" s="41">
        <f>L20+L21</f>
        <v>20</v>
      </c>
      <c r="M19" s="41">
        <v>90</v>
      </c>
      <c r="N19" s="41">
        <v>40</v>
      </c>
      <c r="P19" s="46">
        <f t="shared" si="0"/>
        <v>0.176838825657661</v>
      </c>
      <c r="Q19" s="46">
        <f t="shared" si="1"/>
        <v>28.2743338823081</v>
      </c>
      <c r="R19" s="46">
        <f t="shared" si="2"/>
        <v>0.816666666666667</v>
      </c>
    </row>
    <row r="20" spans="3:18">
      <c r="C20" s="40" t="s">
        <v>120</v>
      </c>
      <c r="D20" s="41">
        <v>9</v>
      </c>
      <c r="E20" s="41">
        <v>33</v>
      </c>
      <c r="F20" s="41">
        <v>300</v>
      </c>
      <c r="G20" s="41">
        <v>0.1</v>
      </c>
      <c r="H20" s="41">
        <v>0.0005</v>
      </c>
      <c r="I20" s="41">
        <v>0.25</v>
      </c>
      <c r="J20" s="41">
        <v>14</v>
      </c>
      <c r="K20" s="47" t="s">
        <v>104</v>
      </c>
      <c r="L20" s="48">
        <v>10</v>
      </c>
      <c r="M20" s="41">
        <v>90</v>
      </c>
      <c r="N20" s="41">
        <v>40</v>
      </c>
      <c r="P20" s="46">
        <f t="shared" si="0"/>
        <v>0.353677651315323</v>
      </c>
      <c r="Q20" s="46">
        <f t="shared" si="1"/>
        <v>14.1371669411541</v>
      </c>
      <c r="R20" s="46">
        <f t="shared" si="2"/>
        <v>0.408333333333333</v>
      </c>
    </row>
    <row r="21" spans="3:18">
      <c r="C21" s="40" t="s">
        <v>121</v>
      </c>
      <c r="D21" s="41">
        <v>9</v>
      </c>
      <c r="E21" s="41">
        <v>34</v>
      </c>
      <c r="F21" s="41">
        <v>350</v>
      </c>
      <c r="G21" s="41">
        <v>0.1</v>
      </c>
      <c r="H21" s="41">
        <v>0.0005</v>
      </c>
      <c r="I21" s="41">
        <v>0.25</v>
      </c>
      <c r="J21" s="41">
        <v>15</v>
      </c>
      <c r="K21" s="47" t="s">
        <v>104</v>
      </c>
      <c r="L21" s="48">
        <v>10</v>
      </c>
      <c r="M21" s="41">
        <v>90</v>
      </c>
      <c r="N21" s="41">
        <v>40</v>
      </c>
      <c r="P21" s="46">
        <f t="shared" si="0"/>
        <v>0.353677651315323</v>
      </c>
      <c r="Q21" s="46">
        <f t="shared" si="1"/>
        <v>16.4933614313464</v>
      </c>
      <c r="R21" s="46">
        <f t="shared" si="2"/>
        <v>0.408333333333333</v>
      </c>
    </row>
    <row r="22" spans="3:18">
      <c r="C22" s="40" t="s">
        <v>122</v>
      </c>
      <c r="D22" s="41">
        <v>8</v>
      </c>
      <c r="E22" s="41">
        <v>32</v>
      </c>
      <c r="F22" s="41">
        <v>400</v>
      </c>
      <c r="G22" s="41">
        <v>0.2</v>
      </c>
      <c r="H22" s="41">
        <v>0.0005</v>
      </c>
      <c r="I22" s="41">
        <v>0.25</v>
      </c>
      <c r="J22" s="41">
        <v>16</v>
      </c>
      <c r="K22" s="47" t="s">
        <v>104</v>
      </c>
      <c r="L22" s="48">
        <v>10</v>
      </c>
      <c r="M22" s="41">
        <v>90</v>
      </c>
      <c r="N22" s="41">
        <v>40</v>
      </c>
      <c r="P22" s="46">
        <f t="shared" si="0"/>
        <v>0.0884194128288307</v>
      </c>
      <c r="Q22" s="46">
        <f t="shared" si="1"/>
        <v>75.398223686155</v>
      </c>
      <c r="R22" s="46">
        <f t="shared" si="2"/>
        <v>0.408333333333333</v>
      </c>
    </row>
    <row r="23" spans="3:18">
      <c r="C23" s="40" t="s">
        <v>123</v>
      </c>
      <c r="D23" s="41">
        <v>3</v>
      </c>
      <c r="E23" s="41">
        <v>10</v>
      </c>
      <c r="F23" s="41">
        <v>500</v>
      </c>
      <c r="G23" s="41">
        <v>0.5</v>
      </c>
      <c r="H23" s="41">
        <v>0.0005</v>
      </c>
      <c r="I23" s="41">
        <v>0.25</v>
      </c>
      <c r="J23" s="41">
        <v>17</v>
      </c>
      <c r="K23" s="47" t="s">
        <v>104</v>
      </c>
      <c r="L23" s="41">
        <f>L24+L25</f>
        <v>175</v>
      </c>
      <c r="M23" s="41">
        <v>90</v>
      </c>
      <c r="N23" s="41">
        <v>40</v>
      </c>
      <c r="P23" s="46">
        <f t="shared" si="0"/>
        <v>0.247574355920726</v>
      </c>
      <c r="Q23" s="46">
        <f t="shared" si="1"/>
        <v>33.6599212884621</v>
      </c>
      <c r="R23" s="46">
        <f t="shared" si="2"/>
        <v>7.14583333333333</v>
      </c>
    </row>
    <row r="24" spans="3:18">
      <c r="C24" s="40" t="s">
        <v>124</v>
      </c>
      <c r="D24" s="41">
        <v>10</v>
      </c>
      <c r="E24" s="41">
        <v>35</v>
      </c>
      <c r="F24" s="41">
        <v>200</v>
      </c>
      <c r="G24" s="41">
        <v>0.1</v>
      </c>
      <c r="H24" s="41">
        <v>0.0005</v>
      </c>
      <c r="I24" s="41">
        <v>0.25</v>
      </c>
      <c r="J24" s="41">
        <v>18</v>
      </c>
      <c r="K24" s="47" t="s">
        <v>104</v>
      </c>
      <c r="L24" s="48">
        <v>9</v>
      </c>
      <c r="M24" s="41">
        <v>90</v>
      </c>
      <c r="N24" s="41">
        <v>40</v>
      </c>
      <c r="P24" s="46">
        <f t="shared" si="0"/>
        <v>0.318309886183791</v>
      </c>
      <c r="Q24" s="46">
        <f t="shared" si="1"/>
        <v>10.471975511966</v>
      </c>
      <c r="R24" s="46">
        <f t="shared" si="2"/>
        <v>0.3675</v>
      </c>
    </row>
    <row r="25" spans="3:18">
      <c r="C25" s="40" t="s">
        <v>125</v>
      </c>
      <c r="D25" s="41">
        <v>10</v>
      </c>
      <c r="E25" s="41">
        <v>11</v>
      </c>
      <c r="F25" s="41">
        <v>300</v>
      </c>
      <c r="G25" s="41">
        <v>0.5</v>
      </c>
      <c r="H25" s="41">
        <v>0.0005</v>
      </c>
      <c r="I25" s="41">
        <v>0.25</v>
      </c>
      <c r="J25" s="41">
        <v>19</v>
      </c>
      <c r="K25" s="47" t="s">
        <v>104</v>
      </c>
      <c r="L25" s="41">
        <f>L26+L27</f>
        <v>166</v>
      </c>
      <c r="M25" s="41">
        <v>90</v>
      </c>
      <c r="N25" s="41">
        <v>40</v>
      </c>
      <c r="P25" s="46">
        <f t="shared" si="0"/>
        <v>0.234841960473374</v>
      </c>
      <c r="Q25" s="46">
        <f t="shared" si="1"/>
        <v>21.2909140680031</v>
      </c>
      <c r="R25" s="46">
        <f t="shared" si="2"/>
        <v>6.77833333333333</v>
      </c>
    </row>
    <row r="26" spans="3:18">
      <c r="C26" s="40" t="s">
        <v>126</v>
      </c>
      <c r="D26" s="41">
        <v>11</v>
      </c>
      <c r="E26" s="41">
        <v>36</v>
      </c>
      <c r="F26" s="41">
        <v>200</v>
      </c>
      <c r="G26" s="41">
        <v>0.1</v>
      </c>
      <c r="H26" s="41">
        <v>0.0005</v>
      </c>
      <c r="I26" s="41">
        <v>0.25</v>
      </c>
      <c r="J26" s="41">
        <v>20</v>
      </c>
      <c r="K26" s="47" t="s">
        <v>104</v>
      </c>
      <c r="L26" s="48">
        <v>9</v>
      </c>
      <c r="M26" s="41">
        <v>90</v>
      </c>
      <c r="N26" s="41">
        <v>40</v>
      </c>
      <c r="P26" s="46">
        <f t="shared" si="0"/>
        <v>0.318309886183791</v>
      </c>
      <c r="Q26" s="46">
        <f t="shared" si="1"/>
        <v>10.471975511966</v>
      </c>
      <c r="R26" s="46">
        <f t="shared" si="2"/>
        <v>0.3675</v>
      </c>
    </row>
    <row r="27" spans="3:18">
      <c r="C27" s="40" t="s">
        <v>127</v>
      </c>
      <c r="D27" s="41">
        <v>11</v>
      </c>
      <c r="E27" s="41">
        <v>12</v>
      </c>
      <c r="F27" s="41">
        <v>300</v>
      </c>
      <c r="G27" s="41">
        <v>0.5</v>
      </c>
      <c r="H27" s="41">
        <v>0.0005</v>
      </c>
      <c r="I27" s="41">
        <v>0.25</v>
      </c>
      <c r="J27" s="41">
        <v>21</v>
      </c>
      <c r="K27" s="47" t="s">
        <v>104</v>
      </c>
      <c r="L27" s="41">
        <f>L28+L29</f>
        <v>157</v>
      </c>
      <c r="M27" s="41">
        <v>90</v>
      </c>
      <c r="N27" s="41">
        <v>40</v>
      </c>
      <c r="P27" s="46">
        <f t="shared" si="0"/>
        <v>0.222109565026023</v>
      </c>
      <c r="Q27" s="46">
        <f t="shared" si="1"/>
        <v>22.5114123266784</v>
      </c>
      <c r="R27" s="46">
        <f t="shared" si="2"/>
        <v>6.41083333333333</v>
      </c>
    </row>
    <row r="28" spans="3:18">
      <c r="C28" s="40" t="s">
        <v>128</v>
      </c>
      <c r="D28" s="41">
        <v>12</v>
      </c>
      <c r="E28" s="41">
        <v>37</v>
      </c>
      <c r="F28" s="41">
        <v>200</v>
      </c>
      <c r="G28" s="41">
        <v>0.1</v>
      </c>
      <c r="H28" s="41">
        <v>0.0005</v>
      </c>
      <c r="I28" s="41">
        <v>0.25</v>
      </c>
      <c r="J28" s="41">
        <v>22</v>
      </c>
      <c r="K28" s="47" t="s">
        <v>104</v>
      </c>
      <c r="L28" s="48">
        <v>12</v>
      </c>
      <c r="M28" s="41">
        <v>90</v>
      </c>
      <c r="N28" s="41">
        <v>40</v>
      </c>
      <c r="P28" s="46">
        <f t="shared" si="0"/>
        <v>0.424413181578388</v>
      </c>
      <c r="Q28" s="46">
        <f t="shared" si="1"/>
        <v>7.85398163397448</v>
      </c>
      <c r="R28" s="46">
        <f t="shared" si="2"/>
        <v>0.49</v>
      </c>
    </row>
    <row r="29" spans="3:18">
      <c r="C29" s="40" t="s">
        <v>129</v>
      </c>
      <c r="D29" s="41">
        <v>12</v>
      </c>
      <c r="E29" s="41">
        <v>13</v>
      </c>
      <c r="F29" s="41">
        <v>500</v>
      </c>
      <c r="G29" s="41">
        <v>0.4</v>
      </c>
      <c r="H29" s="41">
        <v>0.0005</v>
      </c>
      <c r="I29" s="41">
        <v>0.25</v>
      </c>
      <c r="J29" s="41">
        <v>23</v>
      </c>
      <c r="K29" s="47" t="s">
        <v>104</v>
      </c>
      <c r="L29" s="41">
        <f>L30+L31</f>
        <v>145</v>
      </c>
      <c r="M29" s="41">
        <v>90</v>
      </c>
      <c r="N29" s="41">
        <v>40</v>
      </c>
      <c r="P29" s="46">
        <f t="shared" si="0"/>
        <v>0.320520371504511</v>
      </c>
      <c r="Q29" s="46">
        <f t="shared" si="1"/>
        <v>25.9993874779845</v>
      </c>
      <c r="R29" s="46">
        <f t="shared" si="2"/>
        <v>5.92083333333333</v>
      </c>
    </row>
    <row r="30" spans="3:18">
      <c r="C30" s="40" t="s">
        <v>130</v>
      </c>
      <c r="D30" s="41">
        <v>13</v>
      </c>
      <c r="E30" s="41">
        <v>38</v>
      </c>
      <c r="F30" s="41">
        <v>200</v>
      </c>
      <c r="G30" s="41">
        <v>0.1</v>
      </c>
      <c r="H30" s="41">
        <v>0.0005</v>
      </c>
      <c r="I30" s="41">
        <v>0.25</v>
      </c>
      <c r="J30" s="41">
        <v>24</v>
      </c>
      <c r="K30" s="47" t="s">
        <v>104</v>
      </c>
      <c r="L30" s="48">
        <v>12</v>
      </c>
      <c r="M30" s="41">
        <v>90</v>
      </c>
      <c r="N30" s="41">
        <v>40</v>
      </c>
      <c r="P30" s="46">
        <f t="shared" si="0"/>
        <v>0.424413181578388</v>
      </c>
      <c r="Q30" s="46">
        <f t="shared" si="1"/>
        <v>7.85398163397448</v>
      </c>
      <c r="R30" s="46">
        <f t="shared" si="2"/>
        <v>0.49</v>
      </c>
    </row>
    <row r="31" spans="3:18">
      <c r="C31" s="40" t="s">
        <v>131</v>
      </c>
      <c r="D31" s="41">
        <v>13</v>
      </c>
      <c r="E31" s="41">
        <v>14</v>
      </c>
      <c r="F31" s="41">
        <v>350</v>
      </c>
      <c r="G31" s="41">
        <v>0.4</v>
      </c>
      <c r="H31" s="41">
        <v>0.0005</v>
      </c>
      <c r="I31" s="41">
        <v>0.25</v>
      </c>
      <c r="J31" s="41">
        <v>25</v>
      </c>
      <c r="K31" s="47" t="s">
        <v>104</v>
      </c>
      <c r="L31" s="41">
        <f>L32+L49</f>
        <v>133</v>
      </c>
      <c r="M31" s="41">
        <v>90</v>
      </c>
      <c r="N31" s="41">
        <v>40</v>
      </c>
      <c r="P31" s="46">
        <f t="shared" si="0"/>
        <v>0.293994547655862</v>
      </c>
      <c r="Q31" s="46">
        <f t="shared" si="1"/>
        <v>19.8416378121461</v>
      </c>
      <c r="R31" s="46">
        <f t="shared" si="2"/>
        <v>5.43083333333333</v>
      </c>
    </row>
    <row r="32" spans="3:18">
      <c r="C32" s="40" t="s">
        <v>132</v>
      </c>
      <c r="D32" s="41">
        <v>14</v>
      </c>
      <c r="E32" s="41">
        <v>15</v>
      </c>
      <c r="F32" s="41">
        <v>400</v>
      </c>
      <c r="G32" s="41">
        <v>0.3</v>
      </c>
      <c r="H32" s="41">
        <v>0.0005</v>
      </c>
      <c r="I32" s="41">
        <v>0.25</v>
      </c>
      <c r="J32" s="41">
        <v>26</v>
      </c>
      <c r="K32" s="47" t="s">
        <v>104</v>
      </c>
      <c r="L32" s="41">
        <f>L33+L34</f>
        <v>94</v>
      </c>
      <c r="M32" s="41">
        <v>90</v>
      </c>
      <c r="N32" s="41">
        <v>40</v>
      </c>
      <c r="P32" s="46">
        <f t="shared" si="0"/>
        <v>0.369396658040448</v>
      </c>
      <c r="Q32" s="46">
        <f t="shared" si="1"/>
        <v>18.0474471589201</v>
      </c>
      <c r="R32" s="46">
        <f t="shared" si="2"/>
        <v>3.83833333333333</v>
      </c>
    </row>
    <row r="33" spans="3:18">
      <c r="C33" s="40" t="s">
        <v>133</v>
      </c>
      <c r="D33" s="41">
        <v>15</v>
      </c>
      <c r="E33" s="41">
        <v>39</v>
      </c>
      <c r="F33" s="41">
        <v>300</v>
      </c>
      <c r="G33" s="41">
        <v>0.1</v>
      </c>
      <c r="H33" s="41">
        <v>0.0005</v>
      </c>
      <c r="I33" s="41">
        <v>0.25</v>
      </c>
      <c r="J33" s="41">
        <v>27</v>
      </c>
      <c r="K33" s="47" t="s">
        <v>104</v>
      </c>
      <c r="L33" s="48">
        <v>12</v>
      </c>
      <c r="M33" s="41">
        <v>90</v>
      </c>
      <c r="N33" s="41">
        <v>40</v>
      </c>
      <c r="P33" s="46">
        <f t="shared" si="0"/>
        <v>0.424413181578388</v>
      </c>
      <c r="Q33" s="46">
        <f t="shared" si="1"/>
        <v>11.7809724509617</v>
      </c>
      <c r="R33" s="46">
        <f t="shared" si="2"/>
        <v>0.49</v>
      </c>
    </row>
    <row r="34" spans="3:18">
      <c r="C34" s="40" t="s">
        <v>134</v>
      </c>
      <c r="D34" s="41">
        <v>15</v>
      </c>
      <c r="E34" s="41">
        <v>16</v>
      </c>
      <c r="F34" s="41">
        <v>350</v>
      </c>
      <c r="G34" s="41">
        <v>0.3</v>
      </c>
      <c r="H34" s="41">
        <v>0.0005</v>
      </c>
      <c r="I34" s="41">
        <v>0.25</v>
      </c>
      <c r="J34" s="41">
        <v>28</v>
      </c>
      <c r="K34" s="47" t="s">
        <v>104</v>
      </c>
      <c r="L34" s="41">
        <f>L35+L36</f>
        <v>82</v>
      </c>
      <c r="M34" s="41">
        <v>90</v>
      </c>
      <c r="N34" s="41">
        <v>40</v>
      </c>
      <c r="P34" s="46">
        <f t="shared" si="0"/>
        <v>0.322239637865072</v>
      </c>
      <c r="Q34" s="46">
        <f t="shared" si="1"/>
        <v>18.1024698636729</v>
      </c>
      <c r="R34" s="46">
        <f t="shared" si="2"/>
        <v>3.34833333333333</v>
      </c>
    </row>
    <row r="35" spans="3:18">
      <c r="C35" s="40" t="s">
        <v>135</v>
      </c>
      <c r="D35" s="41">
        <v>16</v>
      </c>
      <c r="E35" s="41">
        <v>40</v>
      </c>
      <c r="F35" s="41">
        <v>300</v>
      </c>
      <c r="G35" s="41">
        <v>0.1</v>
      </c>
      <c r="H35" s="41">
        <v>0.0005</v>
      </c>
      <c r="I35" s="41">
        <v>0.25</v>
      </c>
      <c r="J35" s="41">
        <v>29</v>
      </c>
      <c r="K35" s="47" t="s">
        <v>104</v>
      </c>
      <c r="L35" s="48">
        <v>12</v>
      </c>
      <c r="M35" s="41">
        <v>90</v>
      </c>
      <c r="N35" s="41">
        <v>40</v>
      </c>
      <c r="P35" s="46">
        <f t="shared" si="0"/>
        <v>0.424413181578388</v>
      </c>
      <c r="Q35" s="46">
        <f t="shared" si="1"/>
        <v>11.7809724509617</v>
      </c>
      <c r="R35" s="46">
        <f t="shared" si="2"/>
        <v>0.49</v>
      </c>
    </row>
    <row r="36" spans="3:18">
      <c r="C36" s="40" t="s">
        <v>136</v>
      </c>
      <c r="D36" s="41">
        <v>16</v>
      </c>
      <c r="E36" s="41">
        <v>17</v>
      </c>
      <c r="F36" s="41">
        <v>400</v>
      </c>
      <c r="G36" s="41">
        <v>0.3</v>
      </c>
      <c r="H36" s="41">
        <v>0.0005</v>
      </c>
      <c r="I36" s="41">
        <v>0.25</v>
      </c>
      <c r="J36" s="41">
        <v>30</v>
      </c>
      <c r="K36" s="47" t="s">
        <v>104</v>
      </c>
      <c r="L36" s="41">
        <f>L37+L42</f>
        <v>70</v>
      </c>
      <c r="M36" s="41">
        <v>90</v>
      </c>
      <c r="N36" s="41">
        <v>40</v>
      </c>
      <c r="P36" s="46">
        <f t="shared" si="0"/>
        <v>0.275082617689696</v>
      </c>
      <c r="Q36" s="46">
        <f t="shared" si="1"/>
        <v>24.2351433276927</v>
      </c>
      <c r="R36" s="46">
        <f t="shared" si="2"/>
        <v>2.85833333333333</v>
      </c>
    </row>
    <row r="37" spans="3:18">
      <c r="C37" s="40" t="s">
        <v>137</v>
      </c>
      <c r="D37" s="41">
        <v>17</v>
      </c>
      <c r="E37" s="41">
        <v>18</v>
      </c>
      <c r="F37" s="41">
        <v>300</v>
      </c>
      <c r="G37" s="41">
        <v>0.3</v>
      </c>
      <c r="H37" s="41">
        <v>0.0005</v>
      </c>
      <c r="I37" s="41">
        <v>0.25</v>
      </c>
      <c r="J37" s="41">
        <v>31</v>
      </c>
      <c r="K37" s="47" t="s">
        <v>104</v>
      </c>
      <c r="L37" s="41">
        <f>L38+L39</f>
        <v>30</v>
      </c>
      <c r="M37" s="41">
        <v>90</v>
      </c>
      <c r="N37" s="41">
        <v>40</v>
      </c>
      <c r="P37" s="46">
        <f t="shared" si="0"/>
        <v>0.117892550438441</v>
      </c>
      <c r="Q37" s="46">
        <f t="shared" si="1"/>
        <v>42.4115008234622</v>
      </c>
      <c r="R37" s="46">
        <f t="shared" si="2"/>
        <v>1.225</v>
      </c>
    </row>
    <row r="38" spans="3:18">
      <c r="C38" s="40" t="s">
        <v>138</v>
      </c>
      <c r="D38" s="41">
        <v>18</v>
      </c>
      <c r="E38" s="41">
        <v>41</v>
      </c>
      <c r="F38" s="41">
        <v>150</v>
      </c>
      <c r="G38" s="41">
        <v>0.1</v>
      </c>
      <c r="H38" s="41">
        <v>0.0005</v>
      </c>
      <c r="I38" s="41">
        <v>0.25</v>
      </c>
      <c r="J38" s="41">
        <v>32</v>
      </c>
      <c r="K38" s="47" t="s">
        <v>104</v>
      </c>
      <c r="L38" s="48">
        <v>10</v>
      </c>
      <c r="M38" s="41">
        <v>90</v>
      </c>
      <c r="N38" s="41">
        <v>40</v>
      </c>
      <c r="P38" s="46">
        <f t="shared" si="0"/>
        <v>0.353677651315323</v>
      </c>
      <c r="Q38" s="46">
        <f t="shared" si="1"/>
        <v>7.06858347057704</v>
      </c>
      <c r="R38" s="46">
        <f t="shared" si="2"/>
        <v>0.408333333333333</v>
      </c>
    </row>
    <row r="39" spans="3:18">
      <c r="C39" s="40" t="s">
        <v>139</v>
      </c>
      <c r="D39" s="41">
        <v>18</v>
      </c>
      <c r="E39" s="41">
        <v>19</v>
      </c>
      <c r="F39" s="41">
        <v>300</v>
      </c>
      <c r="G39" s="41">
        <v>0.2</v>
      </c>
      <c r="H39" s="41">
        <v>0.0005</v>
      </c>
      <c r="I39" s="41">
        <v>0.25</v>
      </c>
      <c r="J39" s="41">
        <v>33</v>
      </c>
      <c r="K39" s="47" t="s">
        <v>104</v>
      </c>
      <c r="L39" s="41">
        <f>L40+L41</f>
        <v>20</v>
      </c>
      <c r="M39" s="41">
        <v>90</v>
      </c>
      <c r="N39" s="41">
        <v>40</v>
      </c>
      <c r="P39" s="46">
        <f t="shared" si="0"/>
        <v>0.176838825657661</v>
      </c>
      <c r="Q39" s="46">
        <f t="shared" si="1"/>
        <v>28.2743338823081</v>
      </c>
      <c r="R39" s="46">
        <f t="shared" si="2"/>
        <v>0.816666666666667</v>
      </c>
    </row>
    <row r="40" spans="3:18">
      <c r="C40" s="40" t="s">
        <v>140</v>
      </c>
      <c r="D40" s="41">
        <v>19</v>
      </c>
      <c r="E40" s="41">
        <v>42</v>
      </c>
      <c r="F40" s="41">
        <v>150</v>
      </c>
      <c r="G40" s="41">
        <v>0.1</v>
      </c>
      <c r="H40" s="41">
        <v>0.0005</v>
      </c>
      <c r="I40" s="41">
        <v>0.25</v>
      </c>
      <c r="J40" s="41">
        <v>34</v>
      </c>
      <c r="K40" s="47" t="s">
        <v>104</v>
      </c>
      <c r="L40" s="48">
        <v>10</v>
      </c>
      <c r="M40" s="41">
        <v>90</v>
      </c>
      <c r="N40" s="41">
        <v>40</v>
      </c>
      <c r="P40" s="46">
        <f t="shared" si="0"/>
        <v>0.353677651315323</v>
      </c>
      <c r="Q40" s="46">
        <f t="shared" si="1"/>
        <v>7.06858347057704</v>
      </c>
      <c r="R40" s="46">
        <f t="shared" si="2"/>
        <v>0.408333333333333</v>
      </c>
    </row>
    <row r="41" spans="3:18">
      <c r="C41" s="40" t="s">
        <v>141</v>
      </c>
      <c r="D41" s="41">
        <v>19</v>
      </c>
      <c r="E41" s="41">
        <v>43</v>
      </c>
      <c r="F41" s="41">
        <v>200</v>
      </c>
      <c r="G41" s="41">
        <v>0.1</v>
      </c>
      <c r="H41" s="41">
        <v>0.0005</v>
      </c>
      <c r="I41" s="41">
        <v>0.25</v>
      </c>
      <c r="J41" s="41">
        <v>35</v>
      </c>
      <c r="K41" s="47" t="s">
        <v>104</v>
      </c>
      <c r="L41" s="48">
        <v>10</v>
      </c>
      <c r="M41" s="41">
        <v>90</v>
      </c>
      <c r="N41" s="41">
        <v>40</v>
      </c>
      <c r="P41" s="46">
        <f t="shared" si="0"/>
        <v>0.353677651315323</v>
      </c>
      <c r="Q41" s="46">
        <f t="shared" si="1"/>
        <v>9.42477796076938</v>
      </c>
      <c r="R41" s="46">
        <f t="shared" si="2"/>
        <v>0.408333333333333</v>
      </c>
    </row>
    <row r="42" spans="3:18">
      <c r="C42" s="40" t="s">
        <v>142</v>
      </c>
      <c r="D42" s="41">
        <v>17</v>
      </c>
      <c r="E42" s="41">
        <v>20</v>
      </c>
      <c r="F42" s="41">
        <v>700</v>
      </c>
      <c r="G42" s="41">
        <v>0.3</v>
      </c>
      <c r="H42" s="41">
        <v>0.0005</v>
      </c>
      <c r="I42" s="41">
        <v>0.25</v>
      </c>
      <c r="J42" s="41">
        <v>36</v>
      </c>
      <c r="K42" s="47" t="s">
        <v>104</v>
      </c>
      <c r="L42" s="41">
        <f>L43+L46</f>
        <v>40</v>
      </c>
      <c r="M42" s="41">
        <v>90</v>
      </c>
      <c r="N42" s="41">
        <v>40</v>
      </c>
      <c r="P42" s="46">
        <f t="shared" si="0"/>
        <v>0.157190067251255</v>
      </c>
      <c r="Q42" s="46">
        <f t="shared" si="1"/>
        <v>74.2201264410589</v>
      </c>
      <c r="R42" s="46">
        <f t="shared" si="2"/>
        <v>1.63333333333333</v>
      </c>
    </row>
    <row r="43" s="37" customFormat="1" spans="3:18">
      <c r="C43" s="42" t="s">
        <v>143</v>
      </c>
      <c r="D43" s="43">
        <v>20</v>
      </c>
      <c r="E43" s="43">
        <v>21</v>
      </c>
      <c r="F43" s="43">
        <v>350</v>
      </c>
      <c r="G43" s="43">
        <v>0.2</v>
      </c>
      <c r="H43" s="43">
        <v>0.0005</v>
      </c>
      <c r="I43" s="43">
        <v>0.25</v>
      </c>
      <c r="J43" s="43">
        <v>37</v>
      </c>
      <c r="K43" s="49" t="s">
        <v>104</v>
      </c>
      <c r="L43" s="43">
        <f>L44+L45</f>
        <v>20</v>
      </c>
      <c r="M43" s="43">
        <v>90</v>
      </c>
      <c r="N43" s="43">
        <v>40</v>
      </c>
      <c r="P43" s="50">
        <f t="shared" si="0"/>
        <v>0.176838825657661</v>
      </c>
      <c r="Q43" s="50">
        <f t="shared" si="1"/>
        <v>32.9867228626928</v>
      </c>
      <c r="R43" s="50">
        <f t="shared" si="2"/>
        <v>0.816666666666667</v>
      </c>
    </row>
    <row r="44" s="37" customFormat="1" spans="3:18">
      <c r="C44" s="42" t="s">
        <v>144</v>
      </c>
      <c r="D44" s="43">
        <v>21</v>
      </c>
      <c r="E44" s="43">
        <v>44</v>
      </c>
      <c r="F44" s="43">
        <v>150</v>
      </c>
      <c r="G44" s="43">
        <v>0.1</v>
      </c>
      <c r="H44" s="43">
        <v>0.0005</v>
      </c>
      <c r="I44" s="43">
        <v>0.25</v>
      </c>
      <c r="J44" s="43">
        <v>38</v>
      </c>
      <c r="K44" s="49" t="s">
        <v>104</v>
      </c>
      <c r="L44" s="51">
        <v>10</v>
      </c>
      <c r="M44" s="43">
        <v>90</v>
      </c>
      <c r="N44" s="43">
        <v>40</v>
      </c>
      <c r="P44" s="50">
        <f t="shared" si="0"/>
        <v>0.353677651315323</v>
      </c>
      <c r="Q44" s="50">
        <f t="shared" si="1"/>
        <v>7.06858347057704</v>
      </c>
      <c r="R44" s="50">
        <f t="shared" si="2"/>
        <v>0.408333333333333</v>
      </c>
    </row>
    <row r="45" s="37" customFormat="1" spans="3:18">
      <c r="C45" s="42" t="s">
        <v>145</v>
      </c>
      <c r="D45" s="43">
        <v>21</v>
      </c>
      <c r="E45" s="43">
        <v>45</v>
      </c>
      <c r="F45" s="43">
        <v>300</v>
      </c>
      <c r="G45" s="43">
        <v>0.1</v>
      </c>
      <c r="H45" s="43">
        <v>0.0005</v>
      </c>
      <c r="I45" s="43">
        <v>0.25</v>
      </c>
      <c r="J45" s="43">
        <v>39</v>
      </c>
      <c r="K45" s="49" t="s">
        <v>104</v>
      </c>
      <c r="L45" s="51">
        <v>10</v>
      </c>
      <c r="M45" s="43">
        <v>90</v>
      </c>
      <c r="N45" s="43">
        <v>40</v>
      </c>
      <c r="P45" s="50">
        <f t="shared" si="0"/>
        <v>0.353677651315323</v>
      </c>
      <c r="Q45" s="50">
        <f t="shared" si="1"/>
        <v>14.1371669411541</v>
      </c>
      <c r="R45" s="50">
        <f t="shared" si="2"/>
        <v>0.408333333333333</v>
      </c>
    </row>
    <row r="46" spans="3:18">
      <c r="C46" s="40" t="s">
        <v>146</v>
      </c>
      <c r="D46" s="41">
        <v>20</v>
      </c>
      <c r="E46" s="41">
        <v>22</v>
      </c>
      <c r="F46" s="41">
        <v>350</v>
      </c>
      <c r="G46" s="41">
        <v>0.2</v>
      </c>
      <c r="H46" s="41">
        <v>0.0005</v>
      </c>
      <c r="I46" s="41">
        <v>0.25</v>
      </c>
      <c r="J46" s="41">
        <v>40</v>
      </c>
      <c r="K46" s="47" t="s">
        <v>104</v>
      </c>
      <c r="L46" s="41">
        <f>L47+L48</f>
        <v>20</v>
      </c>
      <c r="M46" s="41">
        <v>90</v>
      </c>
      <c r="N46" s="41">
        <v>40</v>
      </c>
      <c r="P46" s="46">
        <f t="shared" si="0"/>
        <v>0.176838825657661</v>
      </c>
      <c r="Q46" s="46">
        <f t="shared" si="1"/>
        <v>32.9867228626928</v>
      </c>
      <c r="R46" s="46">
        <f t="shared" si="2"/>
        <v>0.816666666666667</v>
      </c>
    </row>
    <row r="47" spans="3:18">
      <c r="C47" s="40" t="s">
        <v>147</v>
      </c>
      <c r="D47" s="41">
        <v>22</v>
      </c>
      <c r="E47" s="41">
        <v>46</v>
      </c>
      <c r="F47" s="41">
        <v>200</v>
      </c>
      <c r="G47" s="41">
        <v>0.1</v>
      </c>
      <c r="H47" s="41">
        <v>0.0005</v>
      </c>
      <c r="I47" s="41">
        <v>0.25</v>
      </c>
      <c r="J47" s="41">
        <v>41</v>
      </c>
      <c r="K47" s="47" t="s">
        <v>104</v>
      </c>
      <c r="L47" s="48">
        <v>10</v>
      </c>
      <c r="M47" s="41">
        <v>90</v>
      </c>
      <c r="N47" s="41">
        <v>40</v>
      </c>
      <c r="P47" s="46">
        <f t="shared" si="0"/>
        <v>0.353677651315323</v>
      </c>
      <c r="Q47" s="46">
        <f t="shared" si="1"/>
        <v>9.42477796076938</v>
      </c>
      <c r="R47" s="46">
        <f t="shared" si="2"/>
        <v>0.408333333333333</v>
      </c>
    </row>
    <row r="48" spans="3:18">
      <c r="C48" s="40" t="s">
        <v>148</v>
      </c>
      <c r="D48" s="41">
        <v>22</v>
      </c>
      <c r="E48" s="41">
        <v>47</v>
      </c>
      <c r="F48" s="41">
        <v>350</v>
      </c>
      <c r="G48" s="41">
        <v>0.1</v>
      </c>
      <c r="H48" s="41">
        <v>0.0005</v>
      </c>
      <c r="I48" s="41">
        <v>0.25</v>
      </c>
      <c r="J48" s="41">
        <v>42</v>
      </c>
      <c r="K48" s="47" t="s">
        <v>104</v>
      </c>
      <c r="L48" s="48">
        <v>10</v>
      </c>
      <c r="M48" s="41">
        <v>90</v>
      </c>
      <c r="N48" s="41">
        <v>40</v>
      </c>
      <c r="P48" s="46">
        <f t="shared" si="0"/>
        <v>0.353677651315323</v>
      </c>
      <c r="Q48" s="46">
        <f t="shared" si="1"/>
        <v>16.4933614313464</v>
      </c>
      <c r="R48" s="46">
        <f t="shared" si="2"/>
        <v>0.408333333333333</v>
      </c>
    </row>
    <row r="49" spans="3:18">
      <c r="C49" s="40" t="s">
        <v>149</v>
      </c>
      <c r="D49" s="41">
        <v>14</v>
      </c>
      <c r="E49" s="41">
        <v>23</v>
      </c>
      <c r="F49" s="41">
        <v>300</v>
      </c>
      <c r="G49" s="41">
        <v>0.3</v>
      </c>
      <c r="H49" s="41">
        <v>0.0005</v>
      </c>
      <c r="I49" s="41">
        <v>0.25</v>
      </c>
      <c r="J49" s="41">
        <v>43</v>
      </c>
      <c r="K49" s="47" t="s">
        <v>104</v>
      </c>
      <c r="L49" s="41">
        <f>L50+L51</f>
        <v>39</v>
      </c>
      <c r="M49" s="41">
        <v>90</v>
      </c>
      <c r="N49" s="41">
        <v>40</v>
      </c>
      <c r="P49" s="46">
        <f t="shared" si="0"/>
        <v>0.153260315569973</v>
      </c>
      <c r="Q49" s="46">
        <f t="shared" si="1"/>
        <v>32.6242314026632</v>
      </c>
      <c r="R49" s="46">
        <f t="shared" si="2"/>
        <v>1.5925</v>
      </c>
    </row>
    <row r="50" spans="3:18">
      <c r="C50" s="40" t="s">
        <v>150</v>
      </c>
      <c r="D50" s="41">
        <v>23</v>
      </c>
      <c r="E50" s="41">
        <v>48</v>
      </c>
      <c r="F50" s="41">
        <v>200</v>
      </c>
      <c r="G50" s="41">
        <v>0.1</v>
      </c>
      <c r="H50" s="41">
        <v>0.0005</v>
      </c>
      <c r="I50" s="41">
        <v>0.25</v>
      </c>
      <c r="J50" s="41">
        <v>44</v>
      </c>
      <c r="K50" s="47" t="s">
        <v>104</v>
      </c>
      <c r="L50" s="48">
        <v>13</v>
      </c>
      <c r="M50" s="41">
        <v>90</v>
      </c>
      <c r="N50" s="41">
        <v>40</v>
      </c>
      <c r="P50" s="46">
        <f t="shared" si="0"/>
        <v>0.45978094670992</v>
      </c>
      <c r="Q50" s="46">
        <f t="shared" si="1"/>
        <v>7.24982920059183</v>
      </c>
      <c r="R50" s="46">
        <f t="shared" si="2"/>
        <v>0.530833333333333</v>
      </c>
    </row>
    <row r="51" spans="3:18">
      <c r="C51" s="40" t="s">
        <v>151</v>
      </c>
      <c r="D51" s="41">
        <v>23</v>
      </c>
      <c r="E51" s="41">
        <v>24</v>
      </c>
      <c r="F51" s="41">
        <v>350</v>
      </c>
      <c r="G51" s="41">
        <v>0.2</v>
      </c>
      <c r="H51" s="41">
        <v>0.0005</v>
      </c>
      <c r="I51" s="41">
        <v>0.25</v>
      </c>
      <c r="J51" s="41">
        <v>45</v>
      </c>
      <c r="K51" s="47" t="s">
        <v>104</v>
      </c>
      <c r="L51" s="41">
        <f>L52+L53</f>
        <v>26</v>
      </c>
      <c r="M51" s="41">
        <v>90</v>
      </c>
      <c r="N51" s="41">
        <v>40</v>
      </c>
      <c r="P51" s="46">
        <f t="shared" si="0"/>
        <v>0.22989047335496</v>
      </c>
      <c r="Q51" s="46">
        <f t="shared" si="1"/>
        <v>25.3744022020714</v>
      </c>
      <c r="R51" s="46">
        <f t="shared" si="2"/>
        <v>1.06166666666667</v>
      </c>
    </row>
    <row r="52" spans="3:18">
      <c r="C52" s="40" t="s">
        <v>152</v>
      </c>
      <c r="D52" s="41">
        <v>24</v>
      </c>
      <c r="E52" s="41">
        <v>49</v>
      </c>
      <c r="F52" s="41">
        <v>200</v>
      </c>
      <c r="G52" s="41">
        <v>0.1</v>
      </c>
      <c r="H52" s="41">
        <v>0.0005</v>
      </c>
      <c r="I52" s="41">
        <v>0.25</v>
      </c>
      <c r="J52" s="41">
        <v>46</v>
      </c>
      <c r="K52" s="47" t="s">
        <v>104</v>
      </c>
      <c r="L52" s="48">
        <v>13</v>
      </c>
      <c r="M52" s="41">
        <v>90</v>
      </c>
      <c r="N52" s="41">
        <v>40</v>
      </c>
      <c r="P52" s="46">
        <f t="shared" si="0"/>
        <v>0.45978094670992</v>
      </c>
      <c r="Q52" s="46">
        <f t="shared" si="1"/>
        <v>7.24982920059183</v>
      </c>
      <c r="R52" s="46">
        <f t="shared" si="2"/>
        <v>0.530833333333333</v>
      </c>
    </row>
    <row r="53" spans="3:18">
      <c r="C53" s="44" t="s">
        <v>153</v>
      </c>
      <c r="D53" s="45">
        <v>24</v>
      </c>
      <c r="E53" s="45">
        <v>50</v>
      </c>
      <c r="F53" s="45">
        <v>400</v>
      </c>
      <c r="G53" s="45">
        <v>0.1</v>
      </c>
      <c r="H53" s="45">
        <v>0.0005</v>
      </c>
      <c r="I53" s="45">
        <v>0.25</v>
      </c>
      <c r="J53" s="45">
        <v>47</v>
      </c>
      <c r="K53" s="52" t="s">
        <v>104</v>
      </c>
      <c r="L53" s="53">
        <v>13</v>
      </c>
      <c r="M53" s="45">
        <v>90</v>
      </c>
      <c r="N53" s="45">
        <v>40</v>
      </c>
      <c r="P53" s="46">
        <f t="shared" si="0"/>
        <v>0.45978094670992</v>
      </c>
      <c r="Q53" s="46">
        <f t="shared" si="1"/>
        <v>14.4996584011837</v>
      </c>
      <c r="R53" s="46">
        <f t="shared" si="2"/>
        <v>0.530833333333333</v>
      </c>
    </row>
  </sheetData>
  <sheetProtection sheet="1" objects="1" scenarios="1"/>
  <pageMargins left="0.7" right="0.7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54"/>
  <sheetViews>
    <sheetView zoomScale="55" zoomScaleNormal="55" workbookViewId="0">
      <selection activeCell="O51" sqref="O51"/>
    </sheetView>
  </sheetViews>
  <sheetFormatPr defaultColWidth="8.625" defaultRowHeight="13"/>
  <cols>
    <col min="1" max="2" width="8.625" style="24"/>
    <col min="3" max="3" width="11.5" style="24" customWidth="1"/>
    <col min="4" max="4" width="15" style="24" customWidth="1"/>
    <col min="5" max="16384" width="8.625" style="24"/>
  </cols>
  <sheetData>
    <row r="3" spans="3:11">
      <c r="C3" s="25" t="s">
        <v>154</v>
      </c>
      <c r="D3" s="25" t="s">
        <v>155</v>
      </c>
      <c r="E3" s="20" t="s">
        <v>156</v>
      </c>
      <c r="F3" s="20" t="s">
        <v>157</v>
      </c>
      <c r="G3" s="20" t="s">
        <v>158</v>
      </c>
      <c r="H3" s="20" t="s">
        <v>159</v>
      </c>
      <c r="I3" s="20" t="s">
        <v>160</v>
      </c>
      <c r="J3" s="29" t="s">
        <v>161</v>
      </c>
      <c r="K3" s="30" t="s">
        <v>162</v>
      </c>
    </row>
    <row r="4" spans="3:11">
      <c r="C4" s="26">
        <v>0</v>
      </c>
      <c r="D4" s="26">
        <v>0</v>
      </c>
      <c r="E4" s="22">
        <v>70</v>
      </c>
      <c r="F4" s="22">
        <v>95</v>
      </c>
      <c r="G4" s="22">
        <v>40</v>
      </c>
      <c r="H4" s="22">
        <v>65</v>
      </c>
      <c r="I4" s="31" t="s">
        <v>163</v>
      </c>
      <c r="J4" s="32" t="s">
        <v>104</v>
      </c>
      <c r="K4" s="33">
        <v>49999</v>
      </c>
    </row>
    <row r="5" spans="3:11">
      <c r="C5" s="26">
        <v>1</v>
      </c>
      <c r="D5" s="26">
        <v>1</v>
      </c>
      <c r="E5" s="22">
        <v>70</v>
      </c>
      <c r="F5" s="22">
        <v>95</v>
      </c>
      <c r="G5" s="22">
        <v>40</v>
      </c>
      <c r="H5" s="22">
        <v>65</v>
      </c>
      <c r="I5" s="31" t="s">
        <v>163</v>
      </c>
      <c r="J5" s="32" t="s">
        <v>104</v>
      </c>
      <c r="K5" s="33">
        <v>50000</v>
      </c>
    </row>
    <row r="6" spans="3:11">
      <c r="C6" s="26">
        <v>2</v>
      </c>
      <c r="D6" s="26">
        <v>1</v>
      </c>
      <c r="E6" s="22">
        <v>70</v>
      </c>
      <c r="F6" s="22">
        <v>95</v>
      </c>
      <c r="G6" s="22">
        <v>40</v>
      </c>
      <c r="H6" s="22">
        <v>65</v>
      </c>
      <c r="I6" s="31" t="s">
        <v>163</v>
      </c>
      <c r="J6" s="32" t="s">
        <v>104</v>
      </c>
      <c r="K6" s="33">
        <v>50000</v>
      </c>
    </row>
    <row r="7" spans="3:11">
      <c r="C7" s="26">
        <v>3</v>
      </c>
      <c r="D7" s="26">
        <v>1</v>
      </c>
      <c r="E7" s="22">
        <v>70</v>
      </c>
      <c r="F7" s="22">
        <v>95</v>
      </c>
      <c r="G7" s="22">
        <v>40</v>
      </c>
      <c r="H7" s="22">
        <v>65</v>
      </c>
      <c r="I7" s="31" t="s">
        <v>163</v>
      </c>
      <c r="J7" s="32" t="s">
        <v>104</v>
      </c>
      <c r="K7" s="33">
        <v>50000</v>
      </c>
    </row>
    <row r="8" spans="3:11">
      <c r="C8" s="26">
        <v>4</v>
      </c>
      <c r="D8" s="26">
        <v>1</v>
      </c>
      <c r="E8" s="22">
        <v>70</v>
      </c>
      <c r="F8" s="22">
        <v>95</v>
      </c>
      <c r="G8" s="22">
        <v>40</v>
      </c>
      <c r="H8" s="22">
        <v>65</v>
      </c>
      <c r="I8" s="31" t="s">
        <v>163</v>
      </c>
      <c r="J8" s="32" t="s">
        <v>104</v>
      </c>
      <c r="K8" s="33">
        <v>50000</v>
      </c>
    </row>
    <row r="9" spans="3:11">
      <c r="C9" s="26">
        <v>5</v>
      </c>
      <c r="D9" s="26">
        <v>1</v>
      </c>
      <c r="E9" s="22">
        <v>70</v>
      </c>
      <c r="F9" s="22">
        <v>95</v>
      </c>
      <c r="G9" s="22">
        <v>40</v>
      </c>
      <c r="H9" s="22">
        <v>65</v>
      </c>
      <c r="I9" s="31" t="s">
        <v>163</v>
      </c>
      <c r="J9" s="32" t="s">
        <v>104</v>
      </c>
      <c r="K9" s="33">
        <v>50000</v>
      </c>
    </row>
    <row r="10" spans="3:11">
      <c r="C10" s="26">
        <v>6</v>
      </c>
      <c r="D10" s="26">
        <v>1</v>
      </c>
      <c r="E10" s="22">
        <v>70</v>
      </c>
      <c r="F10" s="22">
        <v>95</v>
      </c>
      <c r="G10" s="22">
        <v>40</v>
      </c>
      <c r="H10" s="22">
        <v>65</v>
      </c>
      <c r="I10" s="31" t="s">
        <v>163</v>
      </c>
      <c r="J10" s="32" t="s">
        <v>104</v>
      </c>
      <c r="K10" s="33">
        <v>50000</v>
      </c>
    </row>
    <row r="11" spans="3:11">
      <c r="C11" s="26">
        <v>7</v>
      </c>
      <c r="D11" s="26">
        <v>1</v>
      </c>
      <c r="E11" s="22">
        <v>70</v>
      </c>
      <c r="F11" s="22">
        <v>95</v>
      </c>
      <c r="G11" s="22">
        <v>40</v>
      </c>
      <c r="H11" s="22">
        <v>65</v>
      </c>
      <c r="I11" s="31" t="s">
        <v>163</v>
      </c>
      <c r="J11" s="32" t="s">
        <v>104</v>
      </c>
      <c r="K11" s="33">
        <v>50001</v>
      </c>
    </row>
    <row r="12" spans="3:11">
      <c r="C12" s="26">
        <v>8</v>
      </c>
      <c r="D12" s="26">
        <v>1</v>
      </c>
      <c r="E12" s="22">
        <v>70</v>
      </c>
      <c r="F12" s="22">
        <v>95</v>
      </c>
      <c r="G12" s="22">
        <v>40</v>
      </c>
      <c r="H12" s="22">
        <v>65</v>
      </c>
      <c r="I12" s="31" t="s">
        <v>163</v>
      </c>
      <c r="J12" s="32" t="s">
        <v>104</v>
      </c>
      <c r="K12" s="33">
        <v>50002</v>
      </c>
    </row>
    <row r="13" spans="3:11">
      <c r="C13" s="26">
        <v>9</v>
      </c>
      <c r="D13" s="26">
        <v>1</v>
      </c>
      <c r="E13" s="22">
        <v>70</v>
      </c>
      <c r="F13" s="22">
        <v>95</v>
      </c>
      <c r="G13" s="22">
        <v>40</v>
      </c>
      <c r="H13" s="22">
        <v>65</v>
      </c>
      <c r="I13" s="31" t="s">
        <v>163</v>
      </c>
      <c r="J13" s="32" t="s">
        <v>104</v>
      </c>
      <c r="K13" s="33">
        <v>50003</v>
      </c>
    </row>
    <row r="14" spans="3:11">
      <c r="C14" s="26">
        <v>10</v>
      </c>
      <c r="D14" s="26">
        <v>1</v>
      </c>
      <c r="E14" s="22">
        <v>70</v>
      </c>
      <c r="F14" s="22">
        <v>95</v>
      </c>
      <c r="G14" s="22">
        <v>40</v>
      </c>
      <c r="H14" s="22">
        <v>65</v>
      </c>
      <c r="I14" s="31" t="s">
        <v>163</v>
      </c>
      <c r="J14" s="32" t="s">
        <v>104</v>
      </c>
      <c r="K14" s="33">
        <v>50004</v>
      </c>
    </row>
    <row r="15" spans="3:11">
      <c r="C15" s="26">
        <v>11</v>
      </c>
      <c r="D15" s="26">
        <v>1</v>
      </c>
      <c r="E15" s="22">
        <v>70</v>
      </c>
      <c r="F15" s="22">
        <v>95</v>
      </c>
      <c r="G15" s="22">
        <v>40</v>
      </c>
      <c r="H15" s="22">
        <v>65</v>
      </c>
      <c r="I15" s="31" t="s">
        <v>163</v>
      </c>
      <c r="J15" s="32" t="s">
        <v>104</v>
      </c>
      <c r="K15" s="33">
        <v>50005</v>
      </c>
    </row>
    <row r="16" spans="3:11">
      <c r="C16" s="26">
        <v>12</v>
      </c>
      <c r="D16" s="26">
        <v>1</v>
      </c>
      <c r="E16" s="22">
        <v>70</v>
      </c>
      <c r="F16" s="22">
        <v>95</v>
      </c>
      <c r="G16" s="22">
        <v>40</v>
      </c>
      <c r="H16" s="22">
        <v>65</v>
      </c>
      <c r="I16" s="31" t="s">
        <v>163</v>
      </c>
      <c r="J16" s="32" t="s">
        <v>104</v>
      </c>
      <c r="K16" s="33">
        <v>50006</v>
      </c>
    </row>
    <row r="17" spans="3:11">
      <c r="C17" s="26">
        <v>13</v>
      </c>
      <c r="D17" s="26">
        <v>1</v>
      </c>
      <c r="E17" s="22">
        <v>70</v>
      </c>
      <c r="F17" s="22">
        <v>95</v>
      </c>
      <c r="G17" s="22">
        <v>40</v>
      </c>
      <c r="H17" s="22">
        <v>65</v>
      </c>
      <c r="I17" s="31" t="s">
        <v>163</v>
      </c>
      <c r="J17" s="32" t="s">
        <v>104</v>
      </c>
      <c r="K17" s="33">
        <v>50007</v>
      </c>
    </row>
    <row r="18" spans="3:11">
      <c r="C18" s="26">
        <v>14</v>
      </c>
      <c r="D18" s="26">
        <v>1</v>
      </c>
      <c r="E18" s="22">
        <v>70</v>
      </c>
      <c r="F18" s="22">
        <v>95</v>
      </c>
      <c r="G18" s="22">
        <v>40</v>
      </c>
      <c r="H18" s="22">
        <v>65</v>
      </c>
      <c r="I18" s="31" t="s">
        <v>163</v>
      </c>
      <c r="J18" s="32" t="s">
        <v>104</v>
      </c>
      <c r="K18" s="33">
        <v>50008</v>
      </c>
    </row>
    <row r="19" spans="3:11">
      <c r="C19" s="26">
        <v>15</v>
      </c>
      <c r="D19" s="26">
        <v>1</v>
      </c>
      <c r="E19" s="22">
        <v>70</v>
      </c>
      <c r="F19" s="22">
        <v>95</v>
      </c>
      <c r="G19" s="22">
        <v>40</v>
      </c>
      <c r="H19" s="22">
        <v>65</v>
      </c>
      <c r="I19" s="31" t="s">
        <v>163</v>
      </c>
      <c r="J19" s="32" t="s">
        <v>104</v>
      </c>
      <c r="K19" s="33">
        <v>50009</v>
      </c>
    </row>
    <row r="20" spans="3:11">
      <c r="C20" s="26">
        <v>16</v>
      </c>
      <c r="D20" s="26">
        <v>1</v>
      </c>
      <c r="E20" s="22">
        <v>70</v>
      </c>
      <c r="F20" s="22">
        <v>95</v>
      </c>
      <c r="G20" s="22">
        <v>40</v>
      </c>
      <c r="H20" s="22">
        <v>65</v>
      </c>
      <c r="I20" s="31" t="s">
        <v>163</v>
      </c>
      <c r="J20" s="32" t="s">
        <v>104</v>
      </c>
      <c r="K20" s="33">
        <v>50010</v>
      </c>
    </row>
    <row r="21" spans="3:11">
      <c r="C21" s="26">
        <v>17</v>
      </c>
      <c r="D21" s="26">
        <v>1</v>
      </c>
      <c r="E21" s="22">
        <v>70</v>
      </c>
      <c r="F21" s="22">
        <v>95</v>
      </c>
      <c r="G21" s="22">
        <v>40</v>
      </c>
      <c r="H21" s="22">
        <v>65</v>
      </c>
      <c r="I21" s="31" t="s">
        <v>163</v>
      </c>
      <c r="J21" s="32" t="s">
        <v>104</v>
      </c>
      <c r="K21" s="33">
        <v>50011</v>
      </c>
    </row>
    <row r="22" spans="3:11">
      <c r="C22" s="26">
        <v>18</v>
      </c>
      <c r="D22" s="26">
        <v>1</v>
      </c>
      <c r="E22" s="22">
        <v>70</v>
      </c>
      <c r="F22" s="22">
        <v>95</v>
      </c>
      <c r="G22" s="22">
        <v>40</v>
      </c>
      <c r="H22" s="22">
        <v>65</v>
      </c>
      <c r="I22" s="31" t="s">
        <v>163</v>
      </c>
      <c r="J22" s="32" t="s">
        <v>104</v>
      </c>
      <c r="K22" s="33">
        <v>50012</v>
      </c>
    </row>
    <row r="23" spans="3:11">
      <c r="C23" s="26">
        <v>19</v>
      </c>
      <c r="D23" s="26">
        <v>1</v>
      </c>
      <c r="E23" s="22">
        <v>70</v>
      </c>
      <c r="F23" s="22">
        <v>95</v>
      </c>
      <c r="G23" s="22">
        <v>40</v>
      </c>
      <c r="H23" s="22">
        <v>65</v>
      </c>
      <c r="I23" s="31" t="s">
        <v>163</v>
      </c>
      <c r="J23" s="32" t="s">
        <v>104</v>
      </c>
      <c r="K23" s="33">
        <v>50013</v>
      </c>
    </row>
    <row r="24" spans="3:11">
      <c r="C24" s="26">
        <v>20</v>
      </c>
      <c r="D24" s="26">
        <v>1</v>
      </c>
      <c r="E24" s="22">
        <v>70</v>
      </c>
      <c r="F24" s="22">
        <v>95</v>
      </c>
      <c r="G24" s="22">
        <v>40</v>
      </c>
      <c r="H24" s="22">
        <v>65</v>
      </c>
      <c r="I24" s="31" t="s">
        <v>163</v>
      </c>
      <c r="J24" s="32" t="s">
        <v>104</v>
      </c>
      <c r="K24" s="33">
        <v>50014</v>
      </c>
    </row>
    <row r="25" spans="3:11">
      <c r="C25" s="26">
        <v>21</v>
      </c>
      <c r="D25" s="26">
        <v>1</v>
      </c>
      <c r="E25" s="22">
        <v>70</v>
      </c>
      <c r="F25" s="22">
        <v>95</v>
      </c>
      <c r="G25" s="22">
        <v>40</v>
      </c>
      <c r="H25" s="22">
        <v>65</v>
      </c>
      <c r="I25" s="31" t="s">
        <v>163</v>
      </c>
      <c r="J25" s="32" t="s">
        <v>104</v>
      </c>
      <c r="K25" s="33">
        <v>50015</v>
      </c>
    </row>
    <row r="26" spans="3:11">
      <c r="C26" s="26">
        <v>22</v>
      </c>
      <c r="D26" s="26">
        <v>1</v>
      </c>
      <c r="E26" s="22">
        <v>70</v>
      </c>
      <c r="F26" s="22">
        <v>95</v>
      </c>
      <c r="G26" s="22">
        <v>40</v>
      </c>
      <c r="H26" s="22">
        <v>65</v>
      </c>
      <c r="I26" s="31" t="s">
        <v>163</v>
      </c>
      <c r="J26" s="32" t="s">
        <v>104</v>
      </c>
      <c r="K26" s="33">
        <v>50016</v>
      </c>
    </row>
    <row r="27" spans="3:11">
      <c r="C27" s="26">
        <v>23</v>
      </c>
      <c r="D27" s="26">
        <v>1</v>
      </c>
      <c r="E27" s="22">
        <v>70</v>
      </c>
      <c r="F27" s="22">
        <v>95</v>
      </c>
      <c r="G27" s="22">
        <v>40</v>
      </c>
      <c r="H27" s="22">
        <v>65</v>
      </c>
      <c r="I27" s="31" t="s">
        <v>163</v>
      </c>
      <c r="J27" s="32" t="s">
        <v>104</v>
      </c>
      <c r="K27" s="33">
        <v>50017</v>
      </c>
    </row>
    <row r="28" spans="3:11">
      <c r="C28" s="26">
        <v>24</v>
      </c>
      <c r="D28" s="26">
        <v>1</v>
      </c>
      <c r="E28" s="22">
        <v>70</v>
      </c>
      <c r="F28" s="22">
        <v>95</v>
      </c>
      <c r="G28" s="22">
        <v>40</v>
      </c>
      <c r="H28" s="22">
        <v>65</v>
      </c>
      <c r="I28" s="31" t="s">
        <v>163</v>
      </c>
      <c r="J28" s="32" t="s">
        <v>104</v>
      </c>
      <c r="K28" s="33">
        <v>50018</v>
      </c>
    </row>
    <row r="29" spans="3:11">
      <c r="C29" s="26">
        <v>25</v>
      </c>
      <c r="D29" s="26">
        <v>2</v>
      </c>
      <c r="E29" s="22">
        <v>70</v>
      </c>
      <c r="F29" s="22">
        <v>95</v>
      </c>
      <c r="G29" s="22">
        <v>40</v>
      </c>
      <c r="H29" s="22">
        <v>65</v>
      </c>
      <c r="I29" s="31" t="s">
        <v>163</v>
      </c>
      <c r="J29" s="32" t="s">
        <v>104</v>
      </c>
      <c r="K29" s="33">
        <v>50019</v>
      </c>
    </row>
    <row r="30" spans="3:11">
      <c r="C30" s="26">
        <v>26</v>
      </c>
      <c r="D30" s="26">
        <v>2</v>
      </c>
      <c r="E30" s="22">
        <v>70</v>
      </c>
      <c r="F30" s="22">
        <v>95</v>
      </c>
      <c r="G30" s="22">
        <v>40</v>
      </c>
      <c r="H30" s="22">
        <v>65</v>
      </c>
      <c r="I30" s="31" t="s">
        <v>163</v>
      </c>
      <c r="J30" s="32" t="s">
        <v>104</v>
      </c>
      <c r="K30" s="33">
        <v>50020</v>
      </c>
    </row>
    <row r="31" spans="3:11">
      <c r="C31" s="26">
        <v>27</v>
      </c>
      <c r="D31" s="26">
        <v>2</v>
      </c>
      <c r="E31" s="22">
        <v>70</v>
      </c>
      <c r="F31" s="22">
        <v>95</v>
      </c>
      <c r="G31" s="22">
        <v>40</v>
      </c>
      <c r="H31" s="22">
        <v>65</v>
      </c>
      <c r="I31" s="31" t="s">
        <v>163</v>
      </c>
      <c r="J31" s="32" t="s">
        <v>104</v>
      </c>
      <c r="K31" s="33">
        <v>50021</v>
      </c>
    </row>
    <row r="32" spans="3:11">
      <c r="C32" s="26">
        <v>28</v>
      </c>
      <c r="D32" s="26">
        <v>2</v>
      </c>
      <c r="E32" s="22">
        <v>70</v>
      </c>
      <c r="F32" s="22">
        <v>95</v>
      </c>
      <c r="G32" s="22">
        <v>40</v>
      </c>
      <c r="H32" s="22">
        <v>65</v>
      </c>
      <c r="I32" s="31" t="s">
        <v>163</v>
      </c>
      <c r="J32" s="32" t="s">
        <v>104</v>
      </c>
      <c r="K32" s="33">
        <v>50022</v>
      </c>
    </row>
    <row r="33" spans="3:11">
      <c r="C33" s="26">
        <v>29</v>
      </c>
      <c r="D33" s="26">
        <v>2</v>
      </c>
      <c r="E33" s="22">
        <v>70</v>
      </c>
      <c r="F33" s="22">
        <v>95</v>
      </c>
      <c r="G33" s="22">
        <v>40</v>
      </c>
      <c r="H33" s="22">
        <v>65</v>
      </c>
      <c r="I33" s="31" t="s">
        <v>163</v>
      </c>
      <c r="J33" s="32" t="s">
        <v>104</v>
      </c>
      <c r="K33" s="33">
        <v>50023</v>
      </c>
    </row>
    <row r="34" spans="3:11">
      <c r="C34" s="26">
        <v>30</v>
      </c>
      <c r="D34" s="26">
        <v>2</v>
      </c>
      <c r="E34" s="22">
        <v>70</v>
      </c>
      <c r="F34" s="22">
        <v>95</v>
      </c>
      <c r="G34" s="22">
        <v>40</v>
      </c>
      <c r="H34" s="22">
        <v>65</v>
      </c>
      <c r="I34" s="31" t="s">
        <v>163</v>
      </c>
      <c r="J34" s="32" t="s">
        <v>104</v>
      </c>
      <c r="K34" s="33">
        <v>50024</v>
      </c>
    </row>
    <row r="35" spans="3:11">
      <c r="C35" s="26">
        <v>31</v>
      </c>
      <c r="D35" s="26">
        <v>2</v>
      </c>
      <c r="E35" s="22">
        <v>70</v>
      </c>
      <c r="F35" s="22">
        <v>95</v>
      </c>
      <c r="G35" s="22">
        <v>40</v>
      </c>
      <c r="H35" s="22">
        <v>65</v>
      </c>
      <c r="I35" s="31" t="s">
        <v>163</v>
      </c>
      <c r="J35" s="32" t="s">
        <v>104</v>
      </c>
      <c r="K35" s="33">
        <v>50025</v>
      </c>
    </row>
    <row r="36" spans="3:11">
      <c r="C36" s="26">
        <v>32</v>
      </c>
      <c r="D36" s="26">
        <v>2</v>
      </c>
      <c r="E36" s="22">
        <v>70</v>
      </c>
      <c r="F36" s="22">
        <v>95</v>
      </c>
      <c r="G36" s="22">
        <v>40</v>
      </c>
      <c r="H36" s="22">
        <v>65</v>
      </c>
      <c r="I36" s="31" t="s">
        <v>163</v>
      </c>
      <c r="J36" s="32" t="s">
        <v>104</v>
      </c>
      <c r="K36" s="33">
        <v>50026</v>
      </c>
    </row>
    <row r="37" spans="3:11">
      <c r="C37" s="26">
        <v>33</v>
      </c>
      <c r="D37" s="26">
        <v>2</v>
      </c>
      <c r="E37" s="22">
        <v>70</v>
      </c>
      <c r="F37" s="22">
        <v>95</v>
      </c>
      <c r="G37" s="22">
        <v>40</v>
      </c>
      <c r="H37" s="22">
        <v>65</v>
      </c>
      <c r="I37" s="31" t="s">
        <v>163</v>
      </c>
      <c r="J37" s="32" t="s">
        <v>104</v>
      </c>
      <c r="K37" s="33">
        <v>50027</v>
      </c>
    </row>
    <row r="38" spans="3:11">
      <c r="C38" s="26">
        <v>34</v>
      </c>
      <c r="D38" s="26">
        <v>2</v>
      </c>
      <c r="E38" s="22">
        <v>70</v>
      </c>
      <c r="F38" s="22">
        <v>95</v>
      </c>
      <c r="G38" s="22">
        <v>40</v>
      </c>
      <c r="H38" s="22">
        <v>65</v>
      </c>
      <c r="I38" s="31" t="s">
        <v>163</v>
      </c>
      <c r="J38" s="32" t="s">
        <v>104</v>
      </c>
      <c r="K38" s="33">
        <v>50028</v>
      </c>
    </row>
    <row r="39" spans="3:11">
      <c r="C39" s="26">
        <v>35</v>
      </c>
      <c r="D39" s="26">
        <v>2</v>
      </c>
      <c r="E39" s="22">
        <v>70</v>
      </c>
      <c r="F39" s="22">
        <v>95</v>
      </c>
      <c r="G39" s="22">
        <v>40</v>
      </c>
      <c r="H39" s="22">
        <v>65</v>
      </c>
      <c r="I39" s="31" t="s">
        <v>163</v>
      </c>
      <c r="J39" s="32" t="s">
        <v>104</v>
      </c>
      <c r="K39" s="33">
        <v>50029</v>
      </c>
    </row>
    <row r="40" spans="3:11">
      <c r="C40" s="26">
        <v>36</v>
      </c>
      <c r="D40" s="26">
        <v>2</v>
      </c>
      <c r="E40" s="22">
        <v>70</v>
      </c>
      <c r="F40" s="22">
        <v>95</v>
      </c>
      <c r="G40" s="22">
        <v>40</v>
      </c>
      <c r="H40" s="22">
        <v>65</v>
      </c>
      <c r="I40" s="31" t="s">
        <v>163</v>
      </c>
      <c r="J40" s="32" t="s">
        <v>104</v>
      </c>
      <c r="K40" s="33">
        <v>50030</v>
      </c>
    </row>
    <row r="41" spans="3:11">
      <c r="C41" s="26">
        <v>37</v>
      </c>
      <c r="D41" s="26">
        <v>2</v>
      </c>
      <c r="E41" s="22">
        <v>70</v>
      </c>
      <c r="F41" s="22">
        <v>95</v>
      </c>
      <c r="G41" s="22">
        <v>40</v>
      </c>
      <c r="H41" s="22">
        <v>65</v>
      </c>
      <c r="I41" s="31" t="s">
        <v>163</v>
      </c>
      <c r="J41" s="32" t="s">
        <v>104</v>
      </c>
      <c r="K41" s="33">
        <v>50031</v>
      </c>
    </row>
    <row r="42" spans="3:11">
      <c r="C42" s="26">
        <v>38</v>
      </c>
      <c r="D42" s="26">
        <v>2</v>
      </c>
      <c r="E42" s="22">
        <v>70</v>
      </c>
      <c r="F42" s="22">
        <v>95</v>
      </c>
      <c r="G42" s="22">
        <v>40</v>
      </c>
      <c r="H42" s="22">
        <v>65</v>
      </c>
      <c r="I42" s="31" t="s">
        <v>163</v>
      </c>
      <c r="J42" s="32" t="s">
        <v>104</v>
      </c>
      <c r="K42" s="33">
        <v>50032</v>
      </c>
    </row>
    <row r="43" spans="3:11">
      <c r="C43" s="26">
        <v>39</v>
      </c>
      <c r="D43" s="26">
        <v>2</v>
      </c>
      <c r="E43" s="22">
        <v>70</v>
      </c>
      <c r="F43" s="22">
        <v>95</v>
      </c>
      <c r="G43" s="22">
        <v>40</v>
      </c>
      <c r="H43" s="22">
        <v>65</v>
      </c>
      <c r="I43" s="31" t="s">
        <v>163</v>
      </c>
      <c r="J43" s="32" t="s">
        <v>104</v>
      </c>
      <c r="K43" s="33">
        <v>50033</v>
      </c>
    </row>
    <row r="44" spans="3:11">
      <c r="C44" s="26">
        <v>40</v>
      </c>
      <c r="D44" s="26">
        <v>2</v>
      </c>
      <c r="E44" s="22">
        <v>70</v>
      </c>
      <c r="F44" s="22">
        <v>95</v>
      </c>
      <c r="G44" s="22">
        <v>40</v>
      </c>
      <c r="H44" s="22">
        <v>65</v>
      </c>
      <c r="I44" s="31" t="s">
        <v>163</v>
      </c>
      <c r="J44" s="32" t="s">
        <v>104</v>
      </c>
      <c r="K44" s="33">
        <v>50034</v>
      </c>
    </row>
    <row r="45" spans="3:11">
      <c r="C45" s="26">
        <v>41</v>
      </c>
      <c r="D45" s="26">
        <v>2</v>
      </c>
      <c r="E45" s="22">
        <v>70</v>
      </c>
      <c r="F45" s="22">
        <v>95</v>
      </c>
      <c r="G45" s="22">
        <v>40</v>
      </c>
      <c r="H45" s="22">
        <v>65</v>
      </c>
      <c r="I45" s="31" t="s">
        <v>163</v>
      </c>
      <c r="J45" s="32" t="s">
        <v>104</v>
      </c>
      <c r="K45" s="33">
        <v>50035</v>
      </c>
    </row>
    <row r="46" spans="3:11">
      <c r="C46" s="26">
        <v>42</v>
      </c>
      <c r="D46" s="26">
        <v>2</v>
      </c>
      <c r="E46" s="22">
        <v>70</v>
      </c>
      <c r="F46" s="22">
        <v>95</v>
      </c>
      <c r="G46" s="22">
        <v>40</v>
      </c>
      <c r="H46" s="22">
        <v>65</v>
      </c>
      <c r="I46" s="31" t="s">
        <v>163</v>
      </c>
      <c r="J46" s="32" t="s">
        <v>104</v>
      </c>
      <c r="K46" s="33">
        <v>50036</v>
      </c>
    </row>
    <row r="47" spans="3:11">
      <c r="C47" s="26">
        <v>43</v>
      </c>
      <c r="D47" s="26">
        <v>2</v>
      </c>
      <c r="E47" s="22">
        <v>70</v>
      </c>
      <c r="F47" s="22">
        <v>95</v>
      </c>
      <c r="G47" s="22">
        <v>40</v>
      </c>
      <c r="H47" s="22">
        <v>65</v>
      </c>
      <c r="I47" s="31" t="s">
        <v>163</v>
      </c>
      <c r="J47" s="32" t="s">
        <v>104</v>
      </c>
      <c r="K47" s="33">
        <v>50037</v>
      </c>
    </row>
    <row r="48" spans="3:11">
      <c r="C48" s="26">
        <v>44</v>
      </c>
      <c r="D48" s="26">
        <v>2</v>
      </c>
      <c r="E48" s="22">
        <v>70</v>
      </c>
      <c r="F48" s="22">
        <v>95</v>
      </c>
      <c r="G48" s="22">
        <v>40</v>
      </c>
      <c r="H48" s="22">
        <v>65</v>
      </c>
      <c r="I48" s="31" t="s">
        <v>163</v>
      </c>
      <c r="J48" s="32" t="s">
        <v>104</v>
      </c>
      <c r="K48" s="33">
        <v>50038</v>
      </c>
    </row>
    <row r="49" spans="3:11">
      <c r="C49" s="26">
        <v>45</v>
      </c>
      <c r="D49" s="26">
        <v>2</v>
      </c>
      <c r="E49" s="22">
        <v>70</v>
      </c>
      <c r="F49" s="22">
        <v>95</v>
      </c>
      <c r="G49" s="22">
        <v>40</v>
      </c>
      <c r="H49" s="22">
        <v>65</v>
      </c>
      <c r="I49" s="31" t="s">
        <v>163</v>
      </c>
      <c r="J49" s="32" t="s">
        <v>104</v>
      </c>
      <c r="K49" s="33">
        <v>50039</v>
      </c>
    </row>
    <row r="50" spans="3:11">
      <c r="C50" s="26">
        <v>46</v>
      </c>
      <c r="D50" s="26">
        <v>2</v>
      </c>
      <c r="E50" s="22">
        <v>70</v>
      </c>
      <c r="F50" s="22">
        <v>95</v>
      </c>
      <c r="G50" s="22">
        <v>40</v>
      </c>
      <c r="H50" s="22">
        <v>65</v>
      </c>
      <c r="I50" s="31" t="s">
        <v>163</v>
      </c>
      <c r="J50" s="32" t="s">
        <v>104</v>
      </c>
      <c r="K50" s="33">
        <v>50040</v>
      </c>
    </row>
    <row r="51" spans="3:11">
      <c r="C51" s="26">
        <v>47</v>
      </c>
      <c r="D51" s="26">
        <v>2</v>
      </c>
      <c r="E51" s="22">
        <v>70</v>
      </c>
      <c r="F51" s="22">
        <v>95</v>
      </c>
      <c r="G51" s="22">
        <v>40</v>
      </c>
      <c r="H51" s="22">
        <v>65</v>
      </c>
      <c r="I51" s="31" t="s">
        <v>163</v>
      </c>
      <c r="J51" s="32" t="s">
        <v>104</v>
      </c>
      <c r="K51" s="33">
        <v>50041</v>
      </c>
    </row>
    <row r="52" spans="3:11">
      <c r="C52" s="26">
        <v>48</v>
      </c>
      <c r="D52" s="26">
        <v>2</v>
      </c>
      <c r="E52" s="22">
        <v>70</v>
      </c>
      <c r="F52" s="22">
        <v>95</v>
      </c>
      <c r="G52" s="22">
        <v>40</v>
      </c>
      <c r="H52" s="22">
        <v>65</v>
      </c>
      <c r="I52" s="31" t="s">
        <v>163</v>
      </c>
      <c r="J52" s="32" t="s">
        <v>104</v>
      </c>
      <c r="K52" s="33">
        <v>50042</v>
      </c>
    </row>
    <row r="53" spans="3:11">
      <c r="C53" s="26">
        <v>49</v>
      </c>
      <c r="D53" s="26">
        <v>2</v>
      </c>
      <c r="E53" s="22">
        <v>70</v>
      </c>
      <c r="F53" s="22">
        <v>95</v>
      </c>
      <c r="G53" s="22">
        <v>40</v>
      </c>
      <c r="H53" s="22">
        <v>65</v>
      </c>
      <c r="I53" s="31" t="s">
        <v>163</v>
      </c>
      <c r="J53" s="32" t="s">
        <v>104</v>
      </c>
      <c r="K53" s="33">
        <v>50043</v>
      </c>
    </row>
    <row r="54" spans="3:11">
      <c r="C54" s="27">
        <v>50</v>
      </c>
      <c r="D54" s="27">
        <v>2</v>
      </c>
      <c r="E54" s="28">
        <v>70</v>
      </c>
      <c r="F54" s="28">
        <v>95</v>
      </c>
      <c r="G54" s="28">
        <v>40</v>
      </c>
      <c r="H54" s="28">
        <v>65</v>
      </c>
      <c r="I54" s="34" t="s">
        <v>163</v>
      </c>
      <c r="J54" s="35" t="s">
        <v>104</v>
      </c>
      <c r="K54" s="36">
        <v>50044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29"/>
  <sheetViews>
    <sheetView zoomScale="70" zoomScaleNormal="70" workbookViewId="0">
      <selection activeCell="I30" sqref="I30"/>
    </sheetView>
  </sheetViews>
  <sheetFormatPr defaultColWidth="8.625" defaultRowHeight="14"/>
  <cols>
    <col min="1" max="16384" width="8.625" style="18"/>
  </cols>
  <sheetData>
    <row r="3" spans="3:9">
      <c r="C3" s="19" t="s">
        <v>164</v>
      </c>
      <c r="D3" s="19" t="s">
        <v>165</v>
      </c>
      <c r="E3" s="20" t="s">
        <v>166</v>
      </c>
      <c r="F3" s="20" t="s">
        <v>167</v>
      </c>
      <c r="G3" s="20" t="s">
        <v>168</v>
      </c>
      <c r="I3" s="22" t="s">
        <v>102</v>
      </c>
    </row>
    <row r="4" spans="3:9">
      <c r="C4" s="21">
        <v>1</v>
      </c>
      <c r="D4" s="21">
        <v>25</v>
      </c>
      <c r="E4" s="22">
        <v>0.25</v>
      </c>
      <c r="F4" s="22">
        <v>6</v>
      </c>
      <c r="G4" s="22">
        <v>50</v>
      </c>
      <c r="I4" s="18">
        <f>G4*(21+20)/F4/1000</f>
        <v>0.341666666666667</v>
      </c>
    </row>
    <row r="5" spans="3:9">
      <c r="C5" s="21">
        <v>2</v>
      </c>
      <c r="D5" s="21">
        <v>26</v>
      </c>
      <c r="E5" s="22">
        <v>0.25</v>
      </c>
      <c r="F5" s="22">
        <v>6</v>
      </c>
      <c r="G5" s="22">
        <v>50</v>
      </c>
      <c r="I5" s="18">
        <f t="shared" ref="I5:I29" si="0">G5*(21+20)/F5/1000</f>
        <v>0.341666666666667</v>
      </c>
    </row>
    <row r="6" spans="3:9">
      <c r="C6" s="21">
        <v>3</v>
      </c>
      <c r="D6" s="21">
        <v>27</v>
      </c>
      <c r="E6" s="22">
        <v>0.25</v>
      </c>
      <c r="F6" s="22">
        <v>6</v>
      </c>
      <c r="G6" s="22">
        <v>50</v>
      </c>
      <c r="I6" s="18">
        <f t="shared" si="0"/>
        <v>0.341666666666667</v>
      </c>
    </row>
    <row r="7" spans="3:9">
      <c r="C7" s="21">
        <v>4</v>
      </c>
      <c r="D7" s="21">
        <v>28</v>
      </c>
      <c r="E7" s="21">
        <v>0.3</v>
      </c>
      <c r="F7" s="21">
        <v>7</v>
      </c>
      <c r="G7" s="21">
        <v>65</v>
      </c>
      <c r="I7" s="18">
        <f t="shared" si="0"/>
        <v>0.380714285714286</v>
      </c>
    </row>
    <row r="8" spans="3:9">
      <c r="C8" s="21">
        <v>5</v>
      </c>
      <c r="D8" s="21">
        <v>29</v>
      </c>
      <c r="E8" s="21">
        <v>0.3</v>
      </c>
      <c r="F8" s="21">
        <v>7</v>
      </c>
      <c r="G8" s="21">
        <v>65</v>
      </c>
      <c r="I8" s="18">
        <f t="shared" si="0"/>
        <v>0.380714285714286</v>
      </c>
    </row>
    <row r="9" spans="3:9">
      <c r="C9" s="21">
        <v>6</v>
      </c>
      <c r="D9" s="21">
        <v>30</v>
      </c>
      <c r="E9" s="21">
        <v>0.3</v>
      </c>
      <c r="F9" s="21">
        <v>7</v>
      </c>
      <c r="G9" s="21">
        <v>65</v>
      </c>
      <c r="I9" s="18">
        <f t="shared" si="0"/>
        <v>0.380714285714286</v>
      </c>
    </row>
    <row r="10" spans="3:9">
      <c r="C10" s="21">
        <v>7</v>
      </c>
      <c r="D10" s="21">
        <v>31</v>
      </c>
      <c r="E10" s="21">
        <v>0.3</v>
      </c>
      <c r="F10" s="21">
        <v>7</v>
      </c>
      <c r="G10" s="21">
        <v>65</v>
      </c>
      <c r="I10" s="18">
        <f t="shared" si="0"/>
        <v>0.380714285714286</v>
      </c>
    </row>
    <row r="11" spans="3:9">
      <c r="C11" s="21">
        <v>8</v>
      </c>
      <c r="D11" s="21">
        <v>32</v>
      </c>
      <c r="E11" s="21">
        <v>0.3</v>
      </c>
      <c r="F11" s="21">
        <v>7</v>
      </c>
      <c r="G11" s="21">
        <v>65</v>
      </c>
      <c r="I11" s="18">
        <f t="shared" si="0"/>
        <v>0.380714285714286</v>
      </c>
    </row>
    <row r="12" spans="3:9">
      <c r="C12" s="21">
        <v>9</v>
      </c>
      <c r="D12" s="21">
        <v>33</v>
      </c>
      <c r="E12" s="21">
        <v>0.3</v>
      </c>
      <c r="F12" s="21">
        <v>7</v>
      </c>
      <c r="G12" s="21">
        <v>65</v>
      </c>
      <c r="I12" s="18">
        <f t="shared" si="0"/>
        <v>0.380714285714286</v>
      </c>
    </row>
    <row r="13" spans="3:9">
      <c r="C13" s="21">
        <v>10</v>
      </c>
      <c r="D13" s="21">
        <v>34</v>
      </c>
      <c r="E13" s="21">
        <v>0.3</v>
      </c>
      <c r="F13" s="21">
        <v>7</v>
      </c>
      <c r="G13" s="21">
        <v>65</v>
      </c>
      <c r="I13" s="18">
        <f t="shared" si="0"/>
        <v>0.380714285714286</v>
      </c>
    </row>
    <row r="14" spans="3:9">
      <c r="C14" s="21">
        <v>11</v>
      </c>
      <c r="D14" s="21">
        <v>35</v>
      </c>
      <c r="E14" s="22">
        <v>0.25</v>
      </c>
      <c r="F14" s="22">
        <v>6</v>
      </c>
      <c r="G14" s="22">
        <v>50</v>
      </c>
      <c r="I14" s="18">
        <f t="shared" si="0"/>
        <v>0.341666666666667</v>
      </c>
    </row>
    <row r="15" spans="3:9">
      <c r="C15" s="21">
        <v>12</v>
      </c>
      <c r="D15" s="21">
        <v>36</v>
      </c>
      <c r="E15" s="22">
        <v>0.25</v>
      </c>
      <c r="F15" s="22">
        <v>6</v>
      </c>
      <c r="G15" s="22">
        <v>50</v>
      </c>
      <c r="I15" s="18">
        <f t="shared" si="0"/>
        <v>0.341666666666667</v>
      </c>
    </row>
    <row r="16" spans="3:9">
      <c r="C16" s="21">
        <v>13</v>
      </c>
      <c r="D16" s="21">
        <v>37</v>
      </c>
      <c r="E16" s="21">
        <v>0.28</v>
      </c>
      <c r="F16" s="21">
        <v>8</v>
      </c>
      <c r="G16" s="21">
        <v>90</v>
      </c>
      <c r="I16" s="18">
        <f t="shared" si="0"/>
        <v>0.46125</v>
      </c>
    </row>
    <row r="17" spans="3:9">
      <c r="C17" s="21">
        <v>14</v>
      </c>
      <c r="D17" s="21">
        <v>38</v>
      </c>
      <c r="E17" s="21">
        <v>0.28</v>
      </c>
      <c r="F17" s="21">
        <v>8</v>
      </c>
      <c r="G17" s="21">
        <v>90</v>
      </c>
      <c r="I17" s="18">
        <f t="shared" si="0"/>
        <v>0.46125</v>
      </c>
    </row>
    <row r="18" spans="3:9">
      <c r="C18" s="21">
        <v>15</v>
      </c>
      <c r="D18" s="21">
        <v>39</v>
      </c>
      <c r="E18" s="21">
        <v>0.28</v>
      </c>
      <c r="F18" s="21">
        <v>8</v>
      </c>
      <c r="G18" s="21">
        <v>90</v>
      </c>
      <c r="I18" s="18">
        <f t="shared" si="0"/>
        <v>0.46125</v>
      </c>
    </row>
    <row r="19" spans="3:9">
      <c r="C19" s="21">
        <v>16</v>
      </c>
      <c r="D19" s="21">
        <v>40</v>
      </c>
      <c r="E19" s="21">
        <v>0.28</v>
      </c>
      <c r="F19" s="21">
        <v>8</v>
      </c>
      <c r="G19" s="21">
        <v>90</v>
      </c>
      <c r="I19" s="18">
        <f t="shared" si="0"/>
        <v>0.46125</v>
      </c>
    </row>
    <row r="20" spans="3:9">
      <c r="C20" s="21">
        <v>17</v>
      </c>
      <c r="D20" s="21">
        <v>41</v>
      </c>
      <c r="E20" s="21">
        <v>0.3</v>
      </c>
      <c r="F20" s="21">
        <v>7</v>
      </c>
      <c r="G20" s="21">
        <v>65</v>
      </c>
      <c r="I20" s="18">
        <f t="shared" si="0"/>
        <v>0.380714285714286</v>
      </c>
    </row>
    <row r="21" spans="3:9">
      <c r="C21" s="21">
        <v>18</v>
      </c>
      <c r="D21" s="21">
        <v>42</v>
      </c>
      <c r="E21" s="21">
        <v>0.3</v>
      </c>
      <c r="F21" s="21">
        <v>7</v>
      </c>
      <c r="G21" s="21">
        <v>65</v>
      </c>
      <c r="I21" s="18">
        <f t="shared" si="0"/>
        <v>0.380714285714286</v>
      </c>
    </row>
    <row r="22" spans="3:9">
      <c r="C22" s="21">
        <v>19</v>
      </c>
      <c r="D22" s="21">
        <v>43</v>
      </c>
      <c r="E22" s="21">
        <v>0.3</v>
      </c>
      <c r="F22" s="21">
        <v>7</v>
      </c>
      <c r="G22" s="21">
        <v>65</v>
      </c>
      <c r="I22" s="18">
        <f t="shared" si="0"/>
        <v>0.380714285714286</v>
      </c>
    </row>
    <row r="23" spans="3:9">
      <c r="C23" s="21">
        <v>20</v>
      </c>
      <c r="D23" s="21">
        <v>44</v>
      </c>
      <c r="E23" s="21">
        <v>0.3</v>
      </c>
      <c r="F23" s="21">
        <v>7</v>
      </c>
      <c r="G23" s="21">
        <v>65</v>
      </c>
      <c r="I23" s="18">
        <f t="shared" si="0"/>
        <v>0.380714285714286</v>
      </c>
    </row>
    <row r="24" spans="3:9">
      <c r="C24" s="21">
        <v>21</v>
      </c>
      <c r="D24" s="21">
        <v>45</v>
      </c>
      <c r="E24" s="21">
        <v>0.3</v>
      </c>
      <c r="F24" s="21">
        <v>7</v>
      </c>
      <c r="G24" s="21">
        <v>65</v>
      </c>
      <c r="I24" s="18">
        <f t="shared" si="0"/>
        <v>0.380714285714286</v>
      </c>
    </row>
    <row r="25" spans="3:9">
      <c r="C25" s="21">
        <v>22</v>
      </c>
      <c r="D25" s="21">
        <v>46</v>
      </c>
      <c r="E25" s="21">
        <v>0.3</v>
      </c>
      <c r="F25" s="21">
        <v>7</v>
      </c>
      <c r="G25" s="21">
        <v>65</v>
      </c>
      <c r="I25" s="18">
        <f t="shared" si="0"/>
        <v>0.380714285714286</v>
      </c>
    </row>
    <row r="26" spans="3:9">
      <c r="C26" s="21">
        <v>23</v>
      </c>
      <c r="D26" s="21">
        <v>47</v>
      </c>
      <c r="E26" s="21">
        <v>0.3</v>
      </c>
      <c r="F26" s="21">
        <v>7</v>
      </c>
      <c r="G26" s="21">
        <v>65</v>
      </c>
      <c r="I26" s="18">
        <f t="shared" si="0"/>
        <v>0.380714285714286</v>
      </c>
    </row>
    <row r="27" spans="3:9">
      <c r="C27" s="21">
        <v>24</v>
      </c>
      <c r="D27" s="21">
        <v>48</v>
      </c>
      <c r="E27" s="21">
        <v>0.28</v>
      </c>
      <c r="F27" s="21">
        <v>8</v>
      </c>
      <c r="G27" s="21">
        <v>90</v>
      </c>
      <c r="I27" s="18">
        <f t="shared" si="0"/>
        <v>0.46125</v>
      </c>
    </row>
    <row r="28" spans="3:9">
      <c r="C28" s="21">
        <v>25</v>
      </c>
      <c r="D28" s="21">
        <v>49</v>
      </c>
      <c r="E28" s="21">
        <v>0.28</v>
      </c>
      <c r="F28" s="21">
        <v>8</v>
      </c>
      <c r="G28" s="21">
        <v>90</v>
      </c>
      <c r="I28" s="18">
        <f t="shared" si="0"/>
        <v>0.46125</v>
      </c>
    </row>
    <row r="29" spans="3:9">
      <c r="C29" s="23">
        <v>26</v>
      </c>
      <c r="D29" s="23">
        <v>50</v>
      </c>
      <c r="E29" s="23">
        <v>0.28</v>
      </c>
      <c r="F29" s="23">
        <v>8</v>
      </c>
      <c r="G29" s="23">
        <v>90</v>
      </c>
      <c r="I29" s="18">
        <f t="shared" si="0"/>
        <v>0.46125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C79"/>
  <sheetViews>
    <sheetView tabSelected="1" zoomScale="55" zoomScaleNormal="55" topLeftCell="A17" workbookViewId="0">
      <selection activeCell="E45" sqref="E45:AC79"/>
    </sheetView>
  </sheetViews>
  <sheetFormatPr defaultColWidth="9" defaultRowHeight="14"/>
  <cols>
    <col min="5" max="5" width="20.375" customWidth="1"/>
  </cols>
  <sheetData>
    <row r="2" spans="2:29">
      <c r="B2" s="4"/>
      <c r="C2" s="4"/>
      <c r="D2" s="4" t="s">
        <v>169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16.5" spans="2:29">
      <c r="B3" s="5"/>
      <c r="C3" s="6" t="s">
        <v>170</v>
      </c>
      <c r="D3" s="6" t="s">
        <v>171</v>
      </c>
      <c r="E3" s="6" t="s">
        <v>172</v>
      </c>
      <c r="F3" s="6" t="s">
        <v>62</v>
      </c>
      <c r="G3" s="6" t="s">
        <v>63</v>
      </c>
      <c r="H3" s="6" t="s">
        <v>64</v>
      </c>
      <c r="I3" s="6" t="s">
        <v>65</v>
      </c>
      <c r="J3" s="6" t="s">
        <v>66</v>
      </c>
      <c r="K3" s="6" t="s">
        <v>67</v>
      </c>
      <c r="L3" s="6" t="s">
        <v>68</v>
      </c>
      <c r="M3" s="6" t="s">
        <v>69</v>
      </c>
      <c r="N3" s="6" t="s">
        <v>70</v>
      </c>
      <c r="O3" s="6" t="s">
        <v>71</v>
      </c>
      <c r="P3" s="6" t="s">
        <v>72</v>
      </c>
      <c r="Q3" s="6" t="s">
        <v>73</v>
      </c>
      <c r="R3" s="6" t="s">
        <v>74</v>
      </c>
      <c r="S3" s="6" t="s">
        <v>75</v>
      </c>
      <c r="T3" s="6" t="s">
        <v>76</v>
      </c>
      <c r="U3" s="6" t="s">
        <v>77</v>
      </c>
      <c r="V3" s="6" t="s">
        <v>78</v>
      </c>
      <c r="W3" s="6" t="s">
        <v>79</v>
      </c>
      <c r="X3" s="6" t="s">
        <v>80</v>
      </c>
      <c r="Y3" s="6" t="s">
        <v>81</v>
      </c>
      <c r="Z3" s="6" t="s">
        <v>82</v>
      </c>
      <c r="AA3" s="6" t="s">
        <v>83</v>
      </c>
      <c r="AB3" s="6" t="s">
        <v>84</v>
      </c>
      <c r="AC3" s="6" t="s">
        <v>85</v>
      </c>
    </row>
    <row r="4" s="1" customFormat="1" spans="2:29">
      <c r="B4" s="7">
        <v>1</v>
      </c>
      <c r="C4" s="7">
        <v>1</v>
      </c>
      <c r="D4" s="7">
        <v>1</v>
      </c>
      <c r="E4" s="7">
        <v>0</v>
      </c>
      <c r="F4" s="7">
        <v>0.560383293704466</v>
      </c>
      <c r="G4" s="7">
        <v>0.546820893682219</v>
      </c>
      <c r="H4" s="7">
        <v>0.531816188947467</v>
      </c>
      <c r="I4" s="7">
        <v>0.510616875702866</v>
      </c>
      <c r="J4" s="7">
        <v>0.501331769721464</v>
      </c>
      <c r="K4" s="7">
        <v>0.539512049049926</v>
      </c>
      <c r="L4" s="7">
        <v>0.624774680013362</v>
      </c>
      <c r="M4" s="7">
        <v>0.727909914380759</v>
      </c>
      <c r="N4" s="7">
        <v>0.812441045500494</v>
      </c>
      <c r="O4" s="7">
        <v>0.869785629967603</v>
      </c>
      <c r="P4" s="7">
        <v>0.89627717133186</v>
      </c>
      <c r="Q4" s="7">
        <v>0.904505665974951</v>
      </c>
      <c r="R4" s="7">
        <v>0.90188240643591</v>
      </c>
      <c r="S4" s="7">
        <v>0.897565223745533</v>
      </c>
      <c r="T4" s="7">
        <v>0.898822865937364</v>
      </c>
      <c r="U4" s="7">
        <v>0.913650569785948</v>
      </c>
      <c r="V4" s="7">
        <v>0.947681491553162</v>
      </c>
      <c r="W4" s="7">
        <v>0.988955815542098</v>
      </c>
      <c r="X4" s="7">
        <v>1</v>
      </c>
      <c r="Y4" s="7">
        <v>0.959024533823849</v>
      </c>
      <c r="Z4" s="7">
        <v>0.865896263995482</v>
      </c>
      <c r="AA4" s="7">
        <v>0.755219463702437</v>
      </c>
      <c r="AB4" s="7">
        <v>0.668951205890822</v>
      </c>
      <c r="AC4" s="7">
        <v>0.613384220517766</v>
      </c>
    </row>
    <row r="5" s="1" customFormat="1" spans="2:29">
      <c r="B5" s="7">
        <v>2</v>
      </c>
      <c r="C5" s="7">
        <v>2</v>
      </c>
      <c r="D5" s="7">
        <v>1</v>
      </c>
      <c r="E5" s="7">
        <v>160</v>
      </c>
      <c r="F5" s="7">
        <v>0.532296172139671</v>
      </c>
      <c r="G5" s="7">
        <v>0.494067844018755</v>
      </c>
      <c r="H5" s="7">
        <v>0.462503750338476</v>
      </c>
      <c r="I5" s="7">
        <v>0.455076838558388</v>
      </c>
      <c r="J5" s="7">
        <v>0.475189974294369</v>
      </c>
      <c r="K5" s="7">
        <v>0.528905654516788</v>
      </c>
      <c r="L5" s="7">
        <v>0.616250231037364</v>
      </c>
      <c r="M5" s="7">
        <v>0.722755503770087</v>
      </c>
      <c r="N5" s="7">
        <v>0.81181580529388</v>
      </c>
      <c r="O5" s="7">
        <v>0.856266186466331</v>
      </c>
      <c r="P5" s="7">
        <v>0.860709796928066</v>
      </c>
      <c r="Q5" s="7">
        <v>0.847442976759978</v>
      </c>
      <c r="R5" s="7">
        <v>0.832582299140458</v>
      </c>
      <c r="S5" s="7">
        <v>0.825387641866562</v>
      </c>
      <c r="T5" s="7">
        <v>0.825974324262115</v>
      </c>
      <c r="U5" s="7">
        <v>0.857077353180739</v>
      </c>
      <c r="V5" s="7">
        <v>0.911624883637803</v>
      </c>
      <c r="W5" s="7">
        <v>0.972462994690313</v>
      </c>
      <c r="X5" s="7">
        <v>1</v>
      </c>
      <c r="Y5" s="7">
        <v>0.965150420854651</v>
      </c>
      <c r="Z5" s="7">
        <v>0.877602288732213</v>
      </c>
      <c r="AA5" s="7">
        <v>0.767705439425708</v>
      </c>
      <c r="AB5" s="7">
        <v>0.683160332346087</v>
      </c>
      <c r="AC5" s="7">
        <v>0.625787155325021</v>
      </c>
    </row>
    <row r="6" s="1" customFormat="1" spans="2:29">
      <c r="B6" s="7">
        <v>3</v>
      </c>
      <c r="C6" s="7">
        <v>3</v>
      </c>
      <c r="D6" s="7">
        <v>1</v>
      </c>
      <c r="E6" s="7">
        <v>144</v>
      </c>
      <c r="F6" s="7">
        <v>0.529079426590812</v>
      </c>
      <c r="G6" s="7">
        <v>0.52704348199606</v>
      </c>
      <c r="H6" s="7">
        <v>0.516682911863741</v>
      </c>
      <c r="I6" s="7">
        <v>0.508838769662906</v>
      </c>
      <c r="J6" s="7">
        <v>0.516116227874553</v>
      </c>
      <c r="K6" s="7">
        <v>0.565599694176536</v>
      </c>
      <c r="L6" s="7">
        <v>0.652558532382128</v>
      </c>
      <c r="M6" s="7">
        <v>0.752622544139461</v>
      </c>
      <c r="N6" s="7">
        <v>0.822909923763215</v>
      </c>
      <c r="O6" s="7">
        <v>0.849077439382887</v>
      </c>
      <c r="P6" s="7">
        <v>0.841332073654151</v>
      </c>
      <c r="Q6" s="7">
        <v>0.835290577359778</v>
      </c>
      <c r="R6" s="7">
        <v>0.838017550076577</v>
      </c>
      <c r="S6" s="7">
        <v>0.842319982792008</v>
      </c>
      <c r="T6" s="7">
        <v>0.851953819641416</v>
      </c>
      <c r="U6" s="7">
        <v>0.879466604445312</v>
      </c>
      <c r="V6" s="7">
        <v>0.914815642571158</v>
      </c>
      <c r="W6" s="7">
        <v>0.951375944538146</v>
      </c>
      <c r="X6" s="7">
        <v>0.990321177846543</v>
      </c>
      <c r="Y6" s="7">
        <v>1</v>
      </c>
      <c r="Z6" s="7">
        <v>0.934230134402348</v>
      </c>
      <c r="AA6" s="7">
        <v>0.801510467119785</v>
      </c>
      <c r="AB6" s="7">
        <v>0.676754033111954</v>
      </c>
      <c r="AC6" s="7">
        <v>0.589812120196963</v>
      </c>
    </row>
    <row r="7" s="1" customFormat="1" spans="2:29">
      <c r="B7" s="7">
        <v>4</v>
      </c>
      <c r="C7" s="7">
        <v>4</v>
      </c>
      <c r="D7" s="7">
        <v>1</v>
      </c>
      <c r="E7" s="7">
        <v>192</v>
      </c>
      <c r="F7" s="7">
        <v>0.563385417710235</v>
      </c>
      <c r="G7" s="7">
        <v>0.536438947501581</v>
      </c>
      <c r="H7" s="7">
        <v>0.507503072920515</v>
      </c>
      <c r="I7" s="7">
        <v>0.494743857782268</v>
      </c>
      <c r="J7" s="7">
        <v>0.507890695705821</v>
      </c>
      <c r="K7" s="7">
        <v>0.555328007866008</v>
      </c>
      <c r="L7" s="7">
        <v>0.641209856838799</v>
      </c>
      <c r="M7" s="7">
        <v>0.74697261368396</v>
      </c>
      <c r="N7" s="7">
        <v>0.841721051929344</v>
      </c>
      <c r="O7" s="7">
        <v>0.899171293881117</v>
      </c>
      <c r="P7" s="7">
        <v>0.920720443676046</v>
      </c>
      <c r="Q7" s="7">
        <v>0.910150422428315</v>
      </c>
      <c r="R7" s="7">
        <v>0.887941852023706</v>
      </c>
      <c r="S7" s="7">
        <v>0.879269389414325</v>
      </c>
      <c r="T7" s="7">
        <v>0.873199700057658</v>
      </c>
      <c r="U7" s="7">
        <v>0.878927467774791</v>
      </c>
      <c r="V7" s="7">
        <v>0.912172679479132</v>
      </c>
      <c r="W7" s="7">
        <v>0.965443364707563</v>
      </c>
      <c r="X7" s="7">
        <v>1</v>
      </c>
      <c r="Y7" s="7">
        <v>0.991990702813058</v>
      </c>
      <c r="Z7" s="7">
        <v>0.920804176006774</v>
      </c>
      <c r="AA7" s="7">
        <v>0.79359385446778</v>
      </c>
      <c r="AB7" s="7">
        <v>0.677550388213449</v>
      </c>
      <c r="AC7" s="7">
        <v>0.601316783701562</v>
      </c>
    </row>
    <row r="8" s="1" customFormat="1" spans="2:29">
      <c r="B8" s="7">
        <v>5</v>
      </c>
      <c r="C8" s="7">
        <v>5</v>
      </c>
      <c r="D8" s="7">
        <v>1</v>
      </c>
      <c r="E8" s="7">
        <v>96</v>
      </c>
      <c r="F8" s="7">
        <v>0.567383374808088</v>
      </c>
      <c r="G8" s="7">
        <v>0.564104393868323</v>
      </c>
      <c r="H8" s="7">
        <v>0.56110666126814</v>
      </c>
      <c r="I8" s="7">
        <v>0.549004411597271</v>
      </c>
      <c r="J8" s="7">
        <v>0.544011006671521</v>
      </c>
      <c r="K8" s="7">
        <v>0.570522466014337</v>
      </c>
      <c r="L8" s="7">
        <v>0.635407554642622</v>
      </c>
      <c r="M8" s="7">
        <v>0.722061923807144</v>
      </c>
      <c r="N8" s="7">
        <v>0.812499700432555</v>
      </c>
      <c r="O8" s="7">
        <v>0.897596680889404</v>
      </c>
      <c r="P8" s="7">
        <v>0.946978405430088</v>
      </c>
      <c r="Q8" s="7">
        <v>0.958393150478333</v>
      </c>
      <c r="R8" s="7">
        <v>0.936347072984864</v>
      </c>
      <c r="S8" s="7">
        <v>0.916052789425165</v>
      </c>
      <c r="T8" s="7">
        <v>0.915490919731414</v>
      </c>
      <c r="U8" s="7">
        <v>0.939020299705429</v>
      </c>
      <c r="V8" s="7">
        <v>0.975062989057129</v>
      </c>
      <c r="W8" s="7">
        <v>1</v>
      </c>
      <c r="X8" s="7">
        <v>0.99810682779792</v>
      </c>
      <c r="Y8" s="7">
        <v>0.963725369442929</v>
      </c>
      <c r="Z8" s="7">
        <v>0.897079543621625</v>
      </c>
      <c r="AA8" s="7">
        <v>0.807530965993211</v>
      </c>
      <c r="AB8" s="7">
        <v>0.724780178640087</v>
      </c>
      <c r="AC8" s="7">
        <v>0.662572729087674</v>
      </c>
    </row>
    <row r="9" s="1" customFormat="1" spans="2:29">
      <c r="B9" s="7">
        <v>6</v>
      </c>
      <c r="C9" s="7">
        <v>6</v>
      </c>
      <c r="D9" s="7">
        <v>1</v>
      </c>
      <c r="E9" s="7">
        <v>96</v>
      </c>
      <c r="F9" s="7">
        <v>0.535086107659586</v>
      </c>
      <c r="G9" s="7">
        <v>0.53714127875752</v>
      </c>
      <c r="H9" s="7">
        <v>0.523651869385099</v>
      </c>
      <c r="I9" s="7">
        <v>0.506519237013758</v>
      </c>
      <c r="J9" s="7">
        <v>0.506170596888352</v>
      </c>
      <c r="K9" s="7">
        <v>0.537093024456672</v>
      </c>
      <c r="L9" s="7">
        <v>0.616503912212199</v>
      </c>
      <c r="M9" s="7">
        <v>0.724885499114537</v>
      </c>
      <c r="N9" s="7">
        <v>0.809728253475726</v>
      </c>
      <c r="O9" s="7">
        <v>0.842043343221452</v>
      </c>
      <c r="P9" s="7">
        <v>0.837207246240921</v>
      </c>
      <c r="Q9" s="7">
        <v>0.825914488258736</v>
      </c>
      <c r="R9" s="7">
        <v>0.830619526127811</v>
      </c>
      <c r="S9" s="7">
        <v>0.85828142318818</v>
      </c>
      <c r="T9" s="7">
        <v>0.897753688596992</v>
      </c>
      <c r="U9" s="7">
        <v>0.939782253371926</v>
      </c>
      <c r="V9" s="7">
        <v>0.978529404944489</v>
      </c>
      <c r="W9" s="7">
        <v>1</v>
      </c>
      <c r="X9" s="7">
        <v>0.982944714811741</v>
      </c>
      <c r="Y9" s="7">
        <v>0.939946809870261</v>
      </c>
      <c r="Z9" s="7">
        <v>0.854792157723253</v>
      </c>
      <c r="AA9" s="7">
        <v>0.741553049214261</v>
      </c>
      <c r="AB9" s="7">
        <v>0.648848998122764</v>
      </c>
      <c r="AC9" s="7">
        <v>0.594441591903063</v>
      </c>
    </row>
    <row r="10" s="1" customFormat="1" spans="2:29">
      <c r="B10" s="7">
        <v>7</v>
      </c>
      <c r="C10" s="7">
        <v>7</v>
      </c>
      <c r="D10" s="7">
        <v>1</v>
      </c>
      <c r="E10" s="7">
        <v>320</v>
      </c>
      <c r="F10" s="7">
        <v>0.517914337138801</v>
      </c>
      <c r="G10" s="7">
        <v>0.517943513384306</v>
      </c>
      <c r="H10" s="7">
        <v>0.521244472741441</v>
      </c>
      <c r="I10" s="7">
        <v>0.514340888737436</v>
      </c>
      <c r="J10" s="7">
        <v>0.501065535064087</v>
      </c>
      <c r="K10" s="7">
        <v>0.512381605753908</v>
      </c>
      <c r="L10" s="7">
        <v>0.57397078358245</v>
      </c>
      <c r="M10" s="7">
        <v>0.672756311253443</v>
      </c>
      <c r="N10" s="7">
        <v>0.76318066139338</v>
      </c>
      <c r="O10" s="7">
        <v>0.825558890075579</v>
      </c>
      <c r="P10" s="7">
        <v>0.868877570546066</v>
      </c>
      <c r="Q10" s="7">
        <v>0.897254401789643</v>
      </c>
      <c r="R10" s="7">
        <v>0.89529230995455</v>
      </c>
      <c r="S10" s="7">
        <v>0.869465420821355</v>
      </c>
      <c r="T10" s="7">
        <v>0.854677048798421</v>
      </c>
      <c r="U10" s="7">
        <v>0.876131917750982</v>
      </c>
      <c r="V10" s="7">
        <v>0.932186168484569</v>
      </c>
      <c r="W10" s="7">
        <v>0.983184665713297</v>
      </c>
      <c r="X10" s="7">
        <v>1</v>
      </c>
      <c r="Y10" s="7">
        <v>0.975010509177296</v>
      </c>
      <c r="Z10" s="7">
        <v>0.908771980959665</v>
      </c>
      <c r="AA10" s="7">
        <v>0.807315003725615</v>
      </c>
      <c r="AB10" s="7">
        <v>0.701103059043434</v>
      </c>
      <c r="AC10" s="7">
        <v>0.618991814342019</v>
      </c>
    </row>
    <row r="11" s="1" customFormat="1" spans="2:29">
      <c r="B11" s="7">
        <v>8</v>
      </c>
      <c r="C11" s="7">
        <v>8</v>
      </c>
      <c r="D11" s="7">
        <v>1</v>
      </c>
      <c r="E11" s="7">
        <v>320</v>
      </c>
      <c r="F11" s="7">
        <v>0.56504478330874</v>
      </c>
      <c r="G11" s="7">
        <v>0.545455093490714</v>
      </c>
      <c r="H11" s="7">
        <v>0.519499092019539</v>
      </c>
      <c r="I11" s="7">
        <v>0.502431845159216</v>
      </c>
      <c r="J11" s="7">
        <v>0.509858630288716</v>
      </c>
      <c r="K11" s="7">
        <v>0.555849037994511</v>
      </c>
      <c r="L11" s="7">
        <v>0.645969972837258</v>
      </c>
      <c r="M11" s="7">
        <v>0.765854263455677</v>
      </c>
      <c r="N11" s="7">
        <v>0.866527693533376</v>
      </c>
      <c r="O11" s="7">
        <v>0.905708952370519</v>
      </c>
      <c r="P11" s="7">
        <v>0.897650331066329</v>
      </c>
      <c r="Q11" s="7">
        <v>0.889210486296186</v>
      </c>
      <c r="R11" s="7">
        <v>0.891003334092044</v>
      </c>
      <c r="S11" s="7">
        <v>0.898767232978047</v>
      </c>
      <c r="T11" s="7">
        <v>0.918612656701217</v>
      </c>
      <c r="U11" s="7">
        <v>0.950010446158</v>
      </c>
      <c r="V11" s="7">
        <v>0.982935291242703</v>
      </c>
      <c r="W11" s="7">
        <v>1</v>
      </c>
      <c r="X11" s="7">
        <v>0.989806036256238</v>
      </c>
      <c r="Y11" s="7">
        <v>0.947367682603158</v>
      </c>
      <c r="Z11" s="7">
        <v>0.883618354137405</v>
      </c>
      <c r="AA11" s="7">
        <v>0.787265967230483</v>
      </c>
      <c r="AB11" s="7">
        <v>0.688467988700823</v>
      </c>
      <c r="AC11" s="7">
        <v>0.609937367603076</v>
      </c>
    </row>
    <row r="12" s="1" customFormat="1" spans="2:29">
      <c r="B12" s="7">
        <v>9</v>
      </c>
      <c r="C12" s="7">
        <v>9</v>
      </c>
      <c r="D12" s="7">
        <v>1</v>
      </c>
      <c r="E12" s="7">
        <v>96</v>
      </c>
      <c r="F12" s="7">
        <v>0.597717676008141</v>
      </c>
      <c r="G12" s="7">
        <v>0.583737271869757</v>
      </c>
      <c r="H12" s="7">
        <v>0.571567371413445</v>
      </c>
      <c r="I12" s="7">
        <v>0.557337765941615</v>
      </c>
      <c r="J12" s="7">
        <v>0.552472293627396</v>
      </c>
      <c r="K12" s="7">
        <v>0.585370346509788</v>
      </c>
      <c r="L12" s="7">
        <v>0.677972190864143</v>
      </c>
      <c r="M12" s="7">
        <v>0.794307339150311</v>
      </c>
      <c r="N12" s="7">
        <v>0.882837272756365</v>
      </c>
      <c r="O12" s="7">
        <v>0.916397921786531</v>
      </c>
      <c r="P12" s="7">
        <v>0.917736612963918</v>
      </c>
      <c r="Q12" s="7">
        <v>0.922333916818827</v>
      </c>
      <c r="R12" s="7">
        <v>0.931968296926177</v>
      </c>
      <c r="S12" s="7">
        <v>0.922985832440211</v>
      </c>
      <c r="T12" s="7">
        <v>0.902108908676362</v>
      </c>
      <c r="U12" s="7">
        <v>0.898787542667779</v>
      </c>
      <c r="V12" s="7">
        <v>0.935181053101993</v>
      </c>
      <c r="W12" s="7">
        <v>0.978275878996512</v>
      </c>
      <c r="X12" s="7">
        <v>1</v>
      </c>
      <c r="Y12" s="7">
        <v>0.979279707208353</v>
      </c>
      <c r="Z12" s="7">
        <v>0.924309741002713</v>
      </c>
      <c r="AA12" s="7">
        <v>0.836905092937206</v>
      </c>
      <c r="AB12" s="7">
        <v>0.744369329886285</v>
      </c>
      <c r="AC12" s="7">
        <v>0.682443146323439</v>
      </c>
    </row>
    <row r="13" s="1" customFormat="1" spans="2:29">
      <c r="B13" s="7">
        <v>10</v>
      </c>
      <c r="C13" s="7">
        <v>10</v>
      </c>
      <c r="D13" s="7">
        <v>1</v>
      </c>
      <c r="E13" s="7">
        <v>96</v>
      </c>
      <c r="F13" s="7">
        <v>0.544971096485372</v>
      </c>
      <c r="G13" s="7">
        <v>0.526831189192366</v>
      </c>
      <c r="H13" s="7">
        <v>0.511652729587967</v>
      </c>
      <c r="I13" s="7">
        <v>0.499092324359499</v>
      </c>
      <c r="J13" s="7">
        <v>0.492870596776728</v>
      </c>
      <c r="K13" s="7">
        <v>0.510558141916526</v>
      </c>
      <c r="L13" s="7">
        <v>0.581496236471786</v>
      </c>
      <c r="M13" s="7">
        <v>0.698614210796061</v>
      </c>
      <c r="N13" s="7">
        <v>0.817708966069285</v>
      </c>
      <c r="O13" s="7">
        <v>0.881226255265477</v>
      </c>
      <c r="P13" s="7">
        <v>0.877221412563611</v>
      </c>
      <c r="Q13" s="7">
        <v>0.856486939196718</v>
      </c>
      <c r="R13" s="7">
        <v>0.857063823389398</v>
      </c>
      <c r="S13" s="7">
        <v>0.864179602706179</v>
      </c>
      <c r="T13" s="7">
        <v>0.870001240281197</v>
      </c>
      <c r="U13" s="7">
        <v>0.888369620307254</v>
      </c>
      <c r="V13" s="7">
        <v>0.932258148570183</v>
      </c>
      <c r="W13" s="7">
        <v>0.981482864123635</v>
      </c>
      <c r="X13" s="7">
        <v>1</v>
      </c>
      <c r="Y13" s="7">
        <v>0.962352073142185</v>
      </c>
      <c r="Z13" s="7">
        <v>0.865274684218621</v>
      </c>
      <c r="AA13" s="7">
        <v>0.740691892041813</v>
      </c>
      <c r="AB13" s="7">
        <v>0.635375521672531</v>
      </c>
      <c r="AC13" s="7">
        <v>0.564505625420007</v>
      </c>
    </row>
    <row r="14" s="1" customFormat="1" spans="2:29">
      <c r="B14" s="7">
        <v>11</v>
      </c>
      <c r="C14" s="7">
        <v>11</v>
      </c>
      <c r="D14" s="7">
        <v>1</v>
      </c>
      <c r="E14" s="7">
        <v>72</v>
      </c>
      <c r="F14" s="7">
        <v>0.525489139765915</v>
      </c>
      <c r="G14" s="7">
        <v>0.518787731278011</v>
      </c>
      <c r="H14" s="7">
        <v>0.511197283665426</v>
      </c>
      <c r="I14" s="7">
        <v>0.508867294415735</v>
      </c>
      <c r="J14" s="7">
        <v>0.51161432741712</v>
      </c>
      <c r="K14" s="7">
        <v>0.538504887918669</v>
      </c>
      <c r="L14" s="7">
        <v>0.612605884015496</v>
      </c>
      <c r="M14" s="7">
        <v>0.728093721811247</v>
      </c>
      <c r="N14" s="7">
        <v>0.846075190781913</v>
      </c>
      <c r="O14" s="7">
        <v>0.91667707393077</v>
      </c>
      <c r="P14" s="7">
        <v>0.917677907573691</v>
      </c>
      <c r="Q14" s="7">
        <v>0.873924531770545</v>
      </c>
      <c r="R14" s="7">
        <v>0.830749592590947</v>
      </c>
      <c r="S14" s="7">
        <v>0.801524337818603</v>
      </c>
      <c r="T14" s="7">
        <v>0.802220874475494</v>
      </c>
      <c r="U14" s="7">
        <v>0.850893580439453</v>
      </c>
      <c r="V14" s="7">
        <v>0.932658293817215</v>
      </c>
      <c r="W14" s="7">
        <v>0.99319299535279</v>
      </c>
      <c r="X14" s="7">
        <v>1</v>
      </c>
      <c r="Y14" s="7">
        <v>0.96764720248477</v>
      </c>
      <c r="Z14" s="7">
        <v>0.899496568993316</v>
      </c>
      <c r="AA14" s="7">
        <v>0.78644358225444</v>
      </c>
      <c r="AB14" s="7">
        <v>0.676382986242156</v>
      </c>
      <c r="AC14" s="7">
        <v>0.597508453989975</v>
      </c>
    </row>
    <row r="15" s="1" customFormat="1" spans="2:29">
      <c r="B15" s="7">
        <v>12</v>
      </c>
      <c r="C15" s="7">
        <v>12</v>
      </c>
      <c r="D15" s="7">
        <v>1</v>
      </c>
      <c r="E15" s="7">
        <v>96</v>
      </c>
      <c r="F15" s="7">
        <v>0.55910095271093</v>
      </c>
      <c r="G15" s="7">
        <v>0.527059536006973</v>
      </c>
      <c r="H15" s="7">
        <v>0.504081789169587</v>
      </c>
      <c r="I15" s="7">
        <v>0.50179803736306</v>
      </c>
      <c r="J15" s="7">
        <v>0.516355196313376</v>
      </c>
      <c r="K15" s="7">
        <v>0.560092923403299</v>
      </c>
      <c r="L15" s="7">
        <v>0.649264945005184</v>
      </c>
      <c r="M15" s="7">
        <v>0.771959528454</v>
      </c>
      <c r="N15" s="7">
        <v>0.880943498378853</v>
      </c>
      <c r="O15" s="7">
        <v>0.936189214811653</v>
      </c>
      <c r="P15" s="7">
        <v>0.938128076097148</v>
      </c>
      <c r="Q15" s="7">
        <v>0.901213703535974</v>
      </c>
      <c r="R15" s="7">
        <v>0.85347887620208</v>
      </c>
      <c r="S15" s="7">
        <v>0.837306389024309</v>
      </c>
      <c r="T15" s="7">
        <v>0.85957693198996</v>
      </c>
      <c r="U15" s="7">
        <v>0.901097509182264</v>
      </c>
      <c r="V15" s="7">
        <v>0.946995611591486</v>
      </c>
      <c r="W15" s="7">
        <v>0.989168169873027</v>
      </c>
      <c r="X15" s="7">
        <v>1</v>
      </c>
      <c r="Y15" s="7">
        <v>0.941193505350902</v>
      </c>
      <c r="Z15" s="7">
        <v>0.832433984844389</v>
      </c>
      <c r="AA15" s="7">
        <v>0.72273888955884</v>
      </c>
      <c r="AB15" s="7">
        <v>0.644939987351392</v>
      </c>
      <c r="AC15" s="7">
        <v>0.594718207473073</v>
      </c>
    </row>
    <row r="16" s="1" customFormat="1" spans="2:29">
      <c r="B16" s="7">
        <v>13</v>
      </c>
      <c r="C16" s="7">
        <v>13</v>
      </c>
      <c r="D16" s="7">
        <v>1</v>
      </c>
      <c r="E16" s="7">
        <v>96</v>
      </c>
      <c r="F16" s="7">
        <v>0.594666855550305</v>
      </c>
      <c r="G16" s="7">
        <v>0.560993147391343</v>
      </c>
      <c r="H16" s="7">
        <v>0.52674164957963</v>
      </c>
      <c r="I16" s="7">
        <v>0.509876416449805</v>
      </c>
      <c r="J16" s="7">
        <v>0.517447718594162</v>
      </c>
      <c r="K16" s="7">
        <v>0.54532060302946</v>
      </c>
      <c r="L16" s="7">
        <v>0.607910343571651</v>
      </c>
      <c r="M16" s="7">
        <v>0.711119975994737</v>
      </c>
      <c r="N16" s="7">
        <v>0.812818353473196</v>
      </c>
      <c r="O16" s="7">
        <v>0.856549984578212</v>
      </c>
      <c r="P16" s="7">
        <v>0.856381863297262</v>
      </c>
      <c r="Q16" s="7">
        <v>0.84799866566304</v>
      </c>
      <c r="R16" s="7">
        <v>0.840339621807764</v>
      </c>
      <c r="S16" s="7">
        <v>0.83721769672142</v>
      </c>
      <c r="T16" s="7">
        <v>0.842472398699477</v>
      </c>
      <c r="U16" s="7">
        <v>0.875051842729923</v>
      </c>
      <c r="V16" s="7">
        <v>0.933296585050733</v>
      </c>
      <c r="W16" s="7">
        <v>0.987604797833133</v>
      </c>
      <c r="X16" s="7">
        <v>1</v>
      </c>
      <c r="Y16" s="7">
        <v>0.944554947070215</v>
      </c>
      <c r="Z16" s="7">
        <v>0.85254708035983</v>
      </c>
      <c r="AA16" s="7">
        <v>0.741232466868598</v>
      </c>
      <c r="AB16" s="7">
        <v>0.641746222198307</v>
      </c>
      <c r="AC16" s="7">
        <v>0.568661384879513</v>
      </c>
    </row>
    <row r="17" s="1" customFormat="1" spans="2:29">
      <c r="B17" s="7">
        <v>14</v>
      </c>
      <c r="C17" s="7">
        <v>14</v>
      </c>
      <c r="D17" s="7">
        <v>1</v>
      </c>
      <c r="E17" s="7">
        <v>192</v>
      </c>
      <c r="F17" s="7">
        <v>0.539971252892589</v>
      </c>
      <c r="G17" s="7">
        <v>0.530286709752339</v>
      </c>
      <c r="H17" s="7">
        <v>0.515775239294065</v>
      </c>
      <c r="I17" s="7">
        <v>0.501615925422927</v>
      </c>
      <c r="J17" s="7">
        <v>0.506532028249952</v>
      </c>
      <c r="K17" s="7">
        <v>0.557533104242474</v>
      </c>
      <c r="L17" s="7">
        <v>0.649894771007619</v>
      </c>
      <c r="M17" s="7">
        <v>0.760715290466999</v>
      </c>
      <c r="N17" s="7">
        <v>0.84819513140051</v>
      </c>
      <c r="O17" s="7">
        <v>0.899222432430402</v>
      </c>
      <c r="P17" s="7">
        <v>0.910133840534421</v>
      </c>
      <c r="Q17" s="7">
        <v>0.889958175575877</v>
      </c>
      <c r="R17" s="7">
        <v>0.862891440407162</v>
      </c>
      <c r="S17" s="7">
        <v>0.855384578116543</v>
      </c>
      <c r="T17" s="7">
        <v>0.865962598347555</v>
      </c>
      <c r="U17" s="7">
        <v>0.882378661705279</v>
      </c>
      <c r="V17" s="7">
        <v>0.917633994592012</v>
      </c>
      <c r="W17" s="7">
        <v>0.968755565445438</v>
      </c>
      <c r="X17" s="7">
        <v>1</v>
      </c>
      <c r="Y17" s="7">
        <v>0.969113984450301</v>
      </c>
      <c r="Z17" s="7">
        <v>0.886802448609505</v>
      </c>
      <c r="AA17" s="7">
        <v>0.77452499152317</v>
      </c>
      <c r="AB17" s="7">
        <v>0.663354462808934</v>
      </c>
      <c r="AC17" s="7">
        <v>0.578042037774863</v>
      </c>
    </row>
    <row r="18" s="1" customFormat="1" spans="2:29">
      <c r="B18" s="7">
        <v>15</v>
      </c>
      <c r="C18" s="7">
        <v>15</v>
      </c>
      <c r="D18" s="7">
        <v>1</v>
      </c>
      <c r="E18" s="7">
        <v>96</v>
      </c>
      <c r="F18" s="7">
        <v>0.568826825844037</v>
      </c>
      <c r="G18" s="7">
        <v>0.561904502501177</v>
      </c>
      <c r="H18" s="7">
        <v>0.548812766123026</v>
      </c>
      <c r="I18" s="7">
        <v>0.533270863779596</v>
      </c>
      <c r="J18" s="7">
        <v>0.521656498374386</v>
      </c>
      <c r="K18" s="7">
        <v>0.547841600627779</v>
      </c>
      <c r="L18" s="7">
        <v>0.637850447813099</v>
      </c>
      <c r="M18" s="7">
        <v>0.766370338298491</v>
      </c>
      <c r="N18" s="7">
        <v>0.866578480546528</v>
      </c>
      <c r="O18" s="7">
        <v>0.904096886476175</v>
      </c>
      <c r="P18" s="7">
        <v>0.901528883685588</v>
      </c>
      <c r="Q18" s="7">
        <v>0.890773869457486</v>
      </c>
      <c r="R18" s="7">
        <v>0.889240239014023</v>
      </c>
      <c r="S18" s="7">
        <v>0.897108197842347</v>
      </c>
      <c r="T18" s="7">
        <v>0.913424175067537</v>
      </c>
      <c r="U18" s="7">
        <v>0.948176640464505</v>
      </c>
      <c r="V18" s="7">
        <v>0.986182939524389</v>
      </c>
      <c r="W18" s="7">
        <v>1</v>
      </c>
      <c r="X18" s="7">
        <v>0.973351220124498</v>
      </c>
      <c r="Y18" s="7">
        <v>0.924055743305969</v>
      </c>
      <c r="Z18" s="7">
        <v>0.85836755202932</v>
      </c>
      <c r="AA18" s="7">
        <v>0.772512134652674</v>
      </c>
      <c r="AB18" s="7">
        <v>0.695401679659723</v>
      </c>
      <c r="AC18" s="7">
        <v>0.637611047269204</v>
      </c>
    </row>
    <row r="19" s="1" customFormat="1" spans="2:29">
      <c r="B19" s="7">
        <v>16</v>
      </c>
      <c r="C19" s="7">
        <v>16</v>
      </c>
      <c r="D19" s="7">
        <v>1</v>
      </c>
      <c r="E19" s="7">
        <v>96</v>
      </c>
      <c r="F19" s="7">
        <v>0.547679308653231</v>
      </c>
      <c r="G19" s="7">
        <v>0.547875449264422</v>
      </c>
      <c r="H19" s="7">
        <v>0.5324040860287</v>
      </c>
      <c r="I19" s="7">
        <v>0.504236764075174</v>
      </c>
      <c r="J19" s="7">
        <v>0.493720604896942</v>
      </c>
      <c r="K19" s="7">
        <v>0.534659093521091</v>
      </c>
      <c r="L19" s="7">
        <v>0.626634036066142</v>
      </c>
      <c r="M19" s="7">
        <v>0.749628951192458</v>
      </c>
      <c r="N19" s="7">
        <v>0.858225918380024</v>
      </c>
      <c r="O19" s="7">
        <v>0.924113281859975</v>
      </c>
      <c r="P19" s="7">
        <v>0.934614403805231</v>
      </c>
      <c r="Q19" s="7">
        <v>0.905148075528123</v>
      </c>
      <c r="R19" s="7">
        <v>0.869322541982772</v>
      </c>
      <c r="S19" s="7">
        <v>0.848917224022753</v>
      </c>
      <c r="T19" s="7">
        <v>0.854805932549254</v>
      </c>
      <c r="U19" s="7">
        <v>0.883333226948883</v>
      </c>
      <c r="V19" s="7">
        <v>0.932321073725881</v>
      </c>
      <c r="W19" s="7">
        <v>0.981618108072842</v>
      </c>
      <c r="X19" s="7">
        <v>1</v>
      </c>
      <c r="Y19" s="7">
        <v>0.974225124668072</v>
      </c>
      <c r="Z19" s="7">
        <v>0.908036785560583</v>
      </c>
      <c r="AA19" s="7">
        <v>0.802758016723969</v>
      </c>
      <c r="AB19" s="7">
        <v>0.696294237299173</v>
      </c>
      <c r="AC19" s="7">
        <v>0.626594498256982</v>
      </c>
    </row>
    <row r="20" s="1" customFormat="1" spans="2:29">
      <c r="B20" s="7">
        <v>17</v>
      </c>
      <c r="C20" s="7">
        <v>17</v>
      </c>
      <c r="D20" s="7">
        <v>1</v>
      </c>
      <c r="E20" s="7">
        <v>96</v>
      </c>
      <c r="F20" s="7">
        <v>0.564870924868818</v>
      </c>
      <c r="G20" s="7">
        <v>0.570987122983191</v>
      </c>
      <c r="H20" s="7">
        <v>0.566603521332348</v>
      </c>
      <c r="I20" s="7">
        <v>0.552308607212706</v>
      </c>
      <c r="J20" s="7">
        <v>0.546676350120841</v>
      </c>
      <c r="K20" s="7">
        <v>0.585260930542968</v>
      </c>
      <c r="L20" s="7">
        <v>0.668905753605288</v>
      </c>
      <c r="M20" s="7">
        <v>0.769978695049473</v>
      </c>
      <c r="N20" s="7">
        <v>0.861177569600051</v>
      </c>
      <c r="O20" s="7">
        <v>0.930225049364845</v>
      </c>
      <c r="P20" s="7">
        <v>0.957408772105591</v>
      </c>
      <c r="Q20" s="7">
        <v>0.95369732214027</v>
      </c>
      <c r="R20" s="7">
        <v>0.940743017745351</v>
      </c>
      <c r="S20" s="7">
        <v>0.929392764708861</v>
      </c>
      <c r="T20" s="7">
        <v>0.918975119436592</v>
      </c>
      <c r="U20" s="7">
        <v>0.918754946607353</v>
      </c>
      <c r="V20" s="7">
        <v>0.931976426870233</v>
      </c>
      <c r="W20" s="7">
        <v>0.963598358818632</v>
      </c>
      <c r="X20" s="7">
        <v>1</v>
      </c>
      <c r="Y20" s="7">
        <v>0.995517005063191</v>
      </c>
      <c r="Z20" s="7">
        <v>0.924969953135843</v>
      </c>
      <c r="AA20" s="7">
        <v>0.806333618102365</v>
      </c>
      <c r="AB20" s="7">
        <v>0.701789861847522</v>
      </c>
      <c r="AC20" s="7">
        <v>0.638567905292642</v>
      </c>
    </row>
    <row r="21" s="1" customFormat="1" spans="2:29">
      <c r="B21" s="7">
        <v>18</v>
      </c>
      <c r="C21" s="7">
        <v>18</v>
      </c>
      <c r="D21" s="7">
        <v>1</v>
      </c>
      <c r="E21" s="7">
        <v>144</v>
      </c>
      <c r="F21" s="7">
        <v>0.532829369128688</v>
      </c>
      <c r="G21" s="7">
        <v>0.514776935798151</v>
      </c>
      <c r="H21" s="7">
        <v>0.496108617505076</v>
      </c>
      <c r="I21" s="7">
        <v>0.482756404023222</v>
      </c>
      <c r="J21" s="7">
        <v>0.48238070453431</v>
      </c>
      <c r="K21" s="7">
        <v>0.512495830252269</v>
      </c>
      <c r="L21" s="7">
        <v>0.588854247843391</v>
      </c>
      <c r="M21" s="7">
        <v>0.707474043721645</v>
      </c>
      <c r="N21" s="7">
        <v>0.829667801124815</v>
      </c>
      <c r="O21" s="7">
        <v>0.89692803412861</v>
      </c>
      <c r="P21" s="7">
        <v>0.902271100718424</v>
      </c>
      <c r="Q21" s="7">
        <v>0.877990596129655</v>
      </c>
      <c r="R21" s="7">
        <v>0.862257857275597</v>
      </c>
      <c r="S21" s="7">
        <v>0.845581877065615</v>
      </c>
      <c r="T21" s="7">
        <v>0.835934123253689</v>
      </c>
      <c r="U21" s="7">
        <v>0.865789845058947</v>
      </c>
      <c r="V21" s="7">
        <v>0.939651277649169</v>
      </c>
      <c r="W21" s="7">
        <v>1</v>
      </c>
      <c r="X21" s="7">
        <v>0.991150780677393</v>
      </c>
      <c r="Y21" s="7">
        <v>0.919080345555895</v>
      </c>
      <c r="Z21" s="7">
        <v>0.824048463705561</v>
      </c>
      <c r="AA21" s="7">
        <v>0.731726833323923</v>
      </c>
      <c r="AB21" s="7">
        <v>0.649861783083241</v>
      </c>
      <c r="AC21" s="7">
        <v>0.591970207695074</v>
      </c>
    </row>
    <row r="22" s="1" customFormat="1" spans="2:29">
      <c r="B22" s="7">
        <v>19</v>
      </c>
      <c r="C22" s="7">
        <v>19</v>
      </c>
      <c r="D22" s="7">
        <v>1</v>
      </c>
      <c r="E22" s="7">
        <v>144</v>
      </c>
      <c r="F22" s="7">
        <v>0.550977973701714</v>
      </c>
      <c r="G22" s="7">
        <v>0.546395635071539</v>
      </c>
      <c r="H22" s="7">
        <v>0.542391025795579</v>
      </c>
      <c r="I22" s="7">
        <v>0.532529128038651</v>
      </c>
      <c r="J22" s="7">
        <v>0.519905417616459</v>
      </c>
      <c r="K22" s="7">
        <v>0.533814924206801</v>
      </c>
      <c r="L22" s="7">
        <v>0.601687796996305</v>
      </c>
      <c r="M22" s="7">
        <v>0.707935035965966</v>
      </c>
      <c r="N22" s="7">
        <v>0.802477621537251</v>
      </c>
      <c r="O22" s="7">
        <v>0.848112700713254</v>
      </c>
      <c r="P22" s="7">
        <v>0.858642884964644</v>
      </c>
      <c r="Q22" s="7">
        <v>0.849898379631719</v>
      </c>
      <c r="R22" s="7">
        <v>0.831888288063994</v>
      </c>
      <c r="S22" s="7">
        <v>0.823317633212127</v>
      </c>
      <c r="T22" s="7">
        <v>0.840976451622863</v>
      </c>
      <c r="U22" s="7">
        <v>0.87887597743622</v>
      </c>
      <c r="V22" s="7">
        <v>0.931011221556424</v>
      </c>
      <c r="W22" s="7">
        <v>0.982205586919894</v>
      </c>
      <c r="X22" s="7">
        <v>1</v>
      </c>
      <c r="Y22" s="7">
        <v>0.976619733667679</v>
      </c>
      <c r="Z22" s="7">
        <v>0.917685686156877</v>
      </c>
      <c r="AA22" s="7">
        <v>0.810406366363972</v>
      </c>
      <c r="AB22" s="7">
        <v>0.700536196528017</v>
      </c>
      <c r="AC22" s="7">
        <v>0.630732591526175</v>
      </c>
    </row>
    <row r="23" s="1" customFormat="1" spans="2:29">
      <c r="B23" s="7">
        <v>20</v>
      </c>
      <c r="C23" s="7">
        <v>20</v>
      </c>
      <c r="D23" s="7">
        <v>1</v>
      </c>
      <c r="E23" s="7">
        <v>144</v>
      </c>
      <c r="F23" s="7">
        <v>0.588389183219686</v>
      </c>
      <c r="G23" s="7">
        <v>0.56852096824875</v>
      </c>
      <c r="H23" s="7">
        <v>0.538130763149061</v>
      </c>
      <c r="I23" s="7">
        <v>0.513965634465269</v>
      </c>
      <c r="J23" s="7">
        <v>0.514961672455615</v>
      </c>
      <c r="K23" s="7">
        <v>0.564540968603139</v>
      </c>
      <c r="L23" s="7">
        <v>0.664136906856321</v>
      </c>
      <c r="M23" s="7">
        <v>0.787989969941671</v>
      </c>
      <c r="N23" s="7">
        <v>0.888688198041826</v>
      </c>
      <c r="O23" s="7">
        <v>0.949115473512925</v>
      </c>
      <c r="P23" s="7">
        <v>0.983799490734937</v>
      </c>
      <c r="Q23" s="7">
        <v>0.99255757289008</v>
      </c>
      <c r="R23" s="7">
        <v>0.982998538043019</v>
      </c>
      <c r="S23" s="7">
        <v>0.9613786749313</v>
      </c>
      <c r="T23" s="7">
        <v>0.947841294868082</v>
      </c>
      <c r="U23" s="7">
        <v>0.953358004032932</v>
      </c>
      <c r="V23" s="7">
        <v>0.977391340782037</v>
      </c>
      <c r="W23" s="7">
        <v>0.998627351882859</v>
      </c>
      <c r="X23" s="7">
        <v>1</v>
      </c>
      <c r="Y23" s="7">
        <v>0.982683274196811</v>
      </c>
      <c r="Z23" s="7">
        <v>0.930855250974124</v>
      </c>
      <c r="AA23" s="7">
        <v>0.828364521844199</v>
      </c>
      <c r="AB23" s="7">
        <v>0.718750020969687</v>
      </c>
      <c r="AC23" s="7">
        <v>0.64754758967257</v>
      </c>
    </row>
    <row r="24" s="1" customFormat="1" spans="2:29">
      <c r="B24" s="7">
        <v>21</v>
      </c>
      <c r="C24" s="7">
        <v>21</v>
      </c>
      <c r="D24" s="7">
        <v>1</v>
      </c>
      <c r="E24" s="7">
        <v>144</v>
      </c>
      <c r="F24" s="7">
        <v>0.519877471047066</v>
      </c>
      <c r="G24" s="7">
        <v>0.512491935820612</v>
      </c>
      <c r="H24" s="7">
        <v>0.509475364569835</v>
      </c>
      <c r="I24" s="7">
        <v>0.50260704213802</v>
      </c>
      <c r="J24" s="7">
        <v>0.495065277651962</v>
      </c>
      <c r="K24" s="7">
        <v>0.51591729496988</v>
      </c>
      <c r="L24" s="7">
        <v>0.599405642270049</v>
      </c>
      <c r="M24" s="7">
        <v>0.734403856142575</v>
      </c>
      <c r="N24" s="7">
        <v>0.851102705178922</v>
      </c>
      <c r="O24" s="7">
        <v>0.895941351545646</v>
      </c>
      <c r="P24" s="7">
        <v>0.881329815486056</v>
      </c>
      <c r="Q24" s="7">
        <v>0.856189258626934</v>
      </c>
      <c r="R24" s="7">
        <v>0.845778522794743</v>
      </c>
      <c r="S24" s="7">
        <v>0.842506452127548</v>
      </c>
      <c r="T24" s="7">
        <v>0.849658079201272</v>
      </c>
      <c r="U24" s="7">
        <v>0.885324710765415</v>
      </c>
      <c r="V24" s="7">
        <v>0.945816484237855</v>
      </c>
      <c r="W24" s="7">
        <v>0.996664324948661</v>
      </c>
      <c r="X24" s="7">
        <v>1</v>
      </c>
      <c r="Y24" s="7">
        <v>0.958342661750152</v>
      </c>
      <c r="Z24" s="7">
        <v>0.894072363528867</v>
      </c>
      <c r="AA24" s="7">
        <v>0.801253795047509</v>
      </c>
      <c r="AB24" s="7">
        <v>0.699539969882342</v>
      </c>
      <c r="AC24" s="7">
        <v>0.618218108600287</v>
      </c>
    </row>
    <row r="25" s="1" customFormat="1" spans="2:29">
      <c r="B25" s="7">
        <v>22</v>
      </c>
      <c r="C25" s="7">
        <v>22</v>
      </c>
      <c r="D25" s="7">
        <v>1</v>
      </c>
      <c r="E25" s="7">
        <v>144</v>
      </c>
      <c r="F25" s="7">
        <v>0.535942795786542</v>
      </c>
      <c r="G25" s="7">
        <v>0.533502252746224</v>
      </c>
      <c r="H25" s="7">
        <v>0.530877949334205</v>
      </c>
      <c r="I25" s="7">
        <v>0.526620622576866</v>
      </c>
      <c r="J25" s="7">
        <v>0.531623564271777</v>
      </c>
      <c r="K25" s="7">
        <v>0.563930406703651</v>
      </c>
      <c r="L25" s="7">
        <v>0.647929703367622</v>
      </c>
      <c r="M25" s="7">
        <v>0.768659277135185</v>
      </c>
      <c r="N25" s="7">
        <v>0.870798562858772</v>
      </c>
      <c r="O25" s="7">
        <v>0.92420511942529</v>
      </c>
      <c r="P25" s="7">
        <v>0.946631617017975</v>
      </c>
      <c r="Q25" s="7">
        <v>0.957048699314638</v>
      </c>
      <c r="R25" s="7">
        <v>0.960486731806741</v>
      </c>
      <c r="S25" s="7">
        <v>0.959534179867203</v>
      </c>
      <c r="T25" s="7">
        <v>0.94804216113669</v>
      </c>
      <c r="U25" s="7">
        <v>0.947412439425443</v>
      </c>
      <c r="V25" s="7">
        <v>0.976623519887933</v>
      </c>
      <c r="W25" s="7">
        <v>1</v>
      </c>
      <c r="X25" s="7">
        <v>0.972774961273622</v>
      </c>
      <c r="Y25" s="7">
        <v>0.911486496583274</v>
      </c>
      <c r="Z25" s="7">
        <v>0.836366446287937</v>
      </c>
      <c r="AA25" s="7">
        <v>0.751118079147996</v>
      </c>
      <c r="AB25" s="7">
        <v>0.674292045093024</v>
      </c>
      <c r="AC25" s="7">
        <v>0.621582632981734</v>
      </c>
    </row>
    <row r="26" s="1" customFormat="1" spans="2:29">
      <c r="B26" s="7">
        <v>23</v>
      </c>
      <c r="C26" s="7">
        <v>23</v>
      </c>
      <c r="D26" s="7">
        <v>1</v>
      </c>
      <c r="E26" s="7">
        <v>144</v>
      </c>
      <c r="F26" s="7">
        <v>0.598600843898979</v>
      </c>
      <c r="G26" s="7">
        <v>0.582016264687699</v>
      </c>
      <c r="H26" s="7">
        <v>0.57150393887327</v>
      </c>
      <c r="I26" s="7">
        <v>0.566370211796821</v>
      </c>
      <c r="J26" s="7">
        <v>0.56171427111705</v>
      </c>
      <c r="K26" s="7">
        <v>0.581199257090824</v>
      </c>
      <c r="L26" s="7">
        <v>0.652077358184753</v>
      </c>
      <c r="M26" s="7">
        <v>0.764959067001196</v>
      </c>
      <c r="N26" s="7">
        <v>0.876131970393046</v>
      </c>
      <c r="O26" s="7">
        <v>0.952227561624359</v>
      </c>
      <c r="P26" s="7">
        <v>0.986003388982179</v>
      </c>
      <c r="Q26" s="7">
        <v>0.97491814373806</v>
      </c>
      <c r="R26" s="7">
        <v>0.92440057957865</v>
      </c>
      <c r="S26" s="7">
        <v>0.888355577486276</v>
      </c>
      <c r="T26" s="7">
        <v>0.897197462464449</v>
      </c>
      <c r="U26" s="7">
        <v>0.932769461966808</v>
      </c>
      <c r="V26" s="7">
        <v>0.975854281459127</v>
      </c>
      <c r="W26" s="7">
        <v>0.997332025254178</v>
      </c>
      <c r="X26" s="7">
        <v>1</v>
      </c>
      <c r="Y26" s="7">
        <v>0.985877686512384</v>
      </c>
      <c r="Z26" s="7">
        <v>0.936454540915339</v>
      </c>
      <c r="AA26" s="7">
        <v>0.833601165984879</v>
      </c>
      <c r="AB26" s="7">
        <v>0.726587300538781</v>
      </c>
      <c r="AC26" s="7">
        <v>0.660726913214772</v>
      </c>
    </row>
    <row r="27" s="1" customFormat="1" spans="2:29">
      <c r="B27" s="7">
        <v>24</v>
      </c>
      <c r="C27" s="7">
        <v>24</v>
      </c>
      <c r="D27" s="7">
        <v>1</v>
      </c>
      <c r="E27" s="7">
        <v>672</v>
      </c>
      <c r="F27" s="7">
        <v>0.589008741498209</v>
      </c>
      <c r="G27" s="7">
        <v>0.555364836559607</v>
      </c>
      <c r="H27" s="7">
        <v>0.513859306320123</v>
      </c>
      <c r="I27" s="7">
        <v>0.490482444192077</v>
      </c>
      <c r="J27" s="7">
        <v>0.508252228811871</v>
      </c>
      <c r="K27" s="7">
        <v>0.564800813239076</v>
      </c>
      <c r="L27" s="7">
        <v>0.655191624044596</v>
      </c>
      <c r="M27" s="7">
        <v>0.759459954538789</v>
      </c>
      <c r="N27" s="7">
        <v>0.851377007815166</v>
      </c>
      <c r="O27" s="7">
        <v>0.901517147713115</v>
      </c>
      <c r="P27" s="7">
        <v>0.925807761959204</v>
      </c>
      <c r="Q27" s="7">
        <v>0.929345956908043</v>
      </c>
      <c r="R27" s="7">
        <v>0.909523055693697</v>
      </c>
      <c r="S27" s="7">
        <v>0.875881986901993</v>
      </c>
      <c r="T27" s="7">
        <v>0.849525606318646</v>
      </c>
      <c r="U27" s="7">
        <v>0.848323048180185</v>
      </c>
      <c r="V27" s="7">
        <v>0.895031055670612</v>
      </c>
      <c r="W27" s="7">
        <v>0.961187297317897</v>
      </c>
      <c r="X27" s="7">
        <v>1</v>
      </c>
      <c r="Y27" s="7">
        <v>0.977835058597841</v>
      </c>
      <c r="Z27" s="7">
        <v>0.907763295916162</v>
      </c>
      <c r="AA27" s="7">
        <v>0.794821092834123</v>
      </c>
      <c r="AB27" s="7">
        <v>0.680409964139842</v>
      </c>
      <c r="AC27" s="7">
        <v>0.596339139553457</v>
      </c>
    </row>
    <row r="28" s="1" customFormat="1" spans="2:29">
      <c r="B28" s="7">
        <v>25</v>
      </c>
      <c r="C28" s="7">
        <v>25</v>
      </c>
      <c r="D28" s="7">
        <v>1</v>
      </c>
      <c r="E28" s="7">
        <v>672</v>
      </c>
      <c r="F28" s="7">
        <v>0.552214179978724</v>
      </c>
      <c r="G28" s="7">
        <v>0.538526758692802</v>
      </c>
      <c r="H28" s="7">
        <v>0.529962307028668</v>
      </c>
      <c r="I28" s="7">
        <v>0.525952238766919</v>
      </c>
      <c r="J28" s="7">
        <v>0.523115597923384</v>
      </c>
      <c r="K28" s="7">
        <v>0.554192086757376</v>
      </c>
      <c r="L28" s="7">
        <v>0.64674409490545</v>
      </c>
      <c r="M28" s="7">
        <v>0.774189626077637</v>
      </c>
      <c r="N28" s="7">
        <v>0.879881104554199</v>
      </c>
      <c r="O28" s="7">
        <v>0.930505618438214</v>
      </c>
      <c r="P28" s="7">
        <v>0.93800289664302</v>
      </c>
      <c r="Q28" s="7">
        <v>0.920695947973659</v>
      </c>
      <c r="R28" s="7">
        <v>0.893755037807938</v>
      </c>
      <c r="S28" s="7">
        <v>0.860479971637139</v>
      </c>
      <c r="T28" s="7">
        <v>0.84652874554204</v>
      </c>
      <c r="U28" s="7">
        <v>0.87469912664314</v>
      </c>
      <c r="V28" s="7">
        <v>0.933164304386648</v>
      </c>
      <c r="W28" s="7">
        <v>0.979531051006002</v>
      </c>
      <c r="X28" s="7">
        <v>1</v>
      </c>
      <c r="Y28" s="7">
        <v>0.987407485360582</v>
      </c>
      <c r="Z28" s="7">
        <v>0.938286623817199</v>
      </c>
      <c r="AA28" s="7">
        <v>0.834328254027363</v>
      </c>
      <c r="AB28" s="7">
        <v>0.710866089235771</v>
      </c>
      <c r="AC28" s="7">
        <v>0.610462385300866</v>
      </c>
    </row>
    <row r="29" s="1" customFormat="1" spans="2:29">
      <c r="B29" s="7">
        <v>26</v>
      </c>
      <c r="C29" s="7">
        <v>26</v>
      </c>
      <c r="D29" s="7">
        <v>1</v>
      </c>
      <c r="E29" s="7">
        <v>96</v>
      </c>
      <c r="F29" s="7">
        <v>0.555601765547633</v>
      </c>
      <c r="G29" s="7">
        <v>0.539052145835765</v>
      </c>
      <c r="H29" s="7">
        <v>0.528858884357388</v>
      </c>
      <c r="I29" s="7">
        <v>0.53196117402785</v>
      </c>
      <c r="J29" s="7">
        <v>0.540880495875088</v>
      </c>
      <c r="K29" s="7">
        <v>0.567060460911461</v>
      </c>
      <c r="L29" s="7">
        <v>0.64109360187515</v>
      </c>
      <c r="M29" s="7">
        <v>0.76802672058945</v>
      </c>
      <c r="N29" s="7">
        <v>0.893679768432</v>
      </c>
      <c r="O29" s="7">
        <v>0.963653709325948</v>
      </c>
      <c r="P29" s="7">
        <v>0.968784423341731</v>
      </c>
      <c r="Q29" s="7">
        <v>0.937513036781554</v>
      </c>
      <c r="R29" s="7">
        <v>0.894930421914827</v>
      </c>
      <c r="S29" s="7">
        <v>0.859072853769448</v>
      </c>
      <c r="T29" s="7">
        <v>0.849469029706879</v>
      </c>
      <c r="U29" s="7">
        <v>0.882349294458227</v>
      </c>
      <c r="V29" s="7">
        <v>0.948957408894696</v>
      </c>
      <c r="W29" s="7">
        <v>0.997678810581918</v>
      </c>
      <c r="X29" s="7">
        <v>1</v>
      </c>
      <c r="Y29" s="7">
        <v>0.963966210243409</v>
      </c>
      <c r="Z29" s="7">
        <v>0.902491768534413</v>
      </c>
      <c r="AA29" s="7">
        <v>0.796686328930001</v>
      </c>
      <c r="AB29" s="7">
        <v>0.684047372023623</v>
      </c>
      <c r="AC29" s="7">
        <v>0.615184691182102</v>
      </c>
    </row>
    <row r="30" s="1" customFormat="1" spans="2:29">
      <c r="B30" s="7">
        <v>27</v>
      </c>
      <c r="C30" s="7">
        <v>27</v>
      </c>
      <c r="D30" s="7">
        <v>1</v>
      </c>
      <c r="E30" s="7">
        <v>96</v>
      </c>
      <c r="F30" s="7">
        <v>0.531632412868232</v>
      </c>
      <c r="G30" s="7">
        <v>0.530387719980105</v>
      </c>
      <c r="H30" s="7">
        <v>0.53108163167939</v>
      </c>
      <c r="I30" s="7">
        <v>0.530381730669217</v>
      </c>
      <c r="J30" s="7">
        <v>0.534495773405004</v>
      </c>
      <c r="K30" s="7">
        <v>0.56858572615391</v>
      </c>
      <c r="L30" s="7">
        <v>0.643896630195798</v>
      </c>
      <c r="M30" s="7">
        <v>0.741961496357487</v>
      </c>
      <c r="N30" s="7">
        <v>0.827401645241108</v>
      </c>
      <c r="O30" s="7">
        <v>0.869883130271163</v>
      </c>
      <c r="P30" s="7">
        <v>0.860897189258029</v>
      </c>
      <c r="Q30" s="7">
        <v>0.840345660808239</v>
      </c>
      <c r="R30" s="7">
        <v>0.838016801874688</v>
      </c>
      <c r="S30" s="7">
        <v>0.849956517586909</v>
      </c>
      <c r="T30" s="7">
        <v>0.861869277736716</v>
      </c>
      <c r="U30" s="7">
        <v>0.883361927111273</v>
      </c>
      <c r="V30" s="7">
        <v>0.929529670166164</v>
      </c>
      <c r="W30" s="7">
        <v>0.979026188690625</v>
      </c>
      <c r="X30" s="7">
        <v>1</v>
      </c>
      <c r="Y30" s="7">
        <v>0.969944471480066</v>
      </c>
      <c r="Z30" s="7">
        <v>0.896904580063766</v>
      </c>
      <c r="AA30" s="7">
        <v>0.789657505990087</v>
      </c>
      <c r="AB30" s="7">
        <v>0.688273469647614</v>
      </c>
      <c r="AC30" s="7">
        <v>0.610036774457744</v>
      </c>
    </row>
    <row r="31" s="1" customFormat="1" spans="2:29">
      <c r="B31" s="7">
        <v>28</v>
      </c>
      <c r="C31" s="7">
        <v>28</v>
      </c>
      <c r="D31" s="7">
        <v>1</v>
      </c>
      <c r="E31" s="7">
        <v>96</v>
      </c>
      <c r="F31" s="7">
        <v>0.550305705237253</v>
      </c>
      <c r="G31" s="7">
        <v>0.544585789661194</v>
      </c>
      <c r="H31" s="7">
        <v>0.521202133314898</v>
      </c>
      <c r="I31" s="7">
        <v>0.494579060379117</v>
      </c>
      <c r="J31" s="7">
        <v>0.503287544375043</v>
      </c>
      <c r="K31" s="7">
        <v>0.559017826853242</v>
      </c>
      <c r="L31" s="7">
        <v>0.648471687422887</v>
      </c>
      <c r="M31" s="7">
        <v>0.73869009290742</v>
      </c>
      <c r="N31" s="7">
        <v>0.803502193386049</v>
      </c>
      <c r="O31" s="7">
        <v>0.842491762931604</v>
      </c>
      <c r="P31" s="7">
        <v>0.867559224032991</v>
      </c>
      <c r="Q31" s="7">
        <v>0.882541306613308</v>
      </c>
      <c r="R31" s="7">
        <v>0.87078282951349</v>
      </c>
      <c r="S31" s="7">
        <v>0.853196181259994</v>
      </c>
      <c r="T31" s="7">
        <v>0.853598147466714</v>
      </c>
      <c r="U31" s="7">
        <v>0.883776162540437</v>
      </c>
      <c r="V31" s="7">
        <v>0.936403048141324</v>
      </c>
      <c r="W31" s="7">
        <v>0.985686773854373</v>
      </c>
      <c r="X31" s="7">
        <v>1</v>
      </c>
      <c r="Y31" s="7">
        <v>0.963626189601797</v>
      </c>
      <c r="Z31" s="7">
        <v>0.878803852628228</v>
      </c>
      <c r="AA31" s="7">
        <v>0.759815237863455</v>
      </c>
      <c r="AB31" s="7">
        <v>0.662737852749157</v>
      </c>
      <c r="AC31" s="7">
        <v>0.607432536945067</v>
      </c>
    </row>
    <row r="32" s="1" customFormat="1" spans="2:29">
      <c r="B32" s="7">
        <v>29</v>
      </c>
      <c r="C32" s="7">
        <v>29</v>
      </c>
      <c r="D32" s="7">
        <v>1</v>
      </c>
      <c r="E32" s="7">
        <v>192</v>
      </c>
      <c r="F32" s="7">
        <v>0.561300713062576</v>
      </c>
      <c r="G32" s="7">
        <v>0.541097852813996</v>
      </c>
      <c r="H32" s="7">
        <v>0.530715816237129</v>
      </c>
      <c r="I32" s="7">
        <v>0.528908373881342</v>
      </c>
      <c r="J32" s="7">
        <v>0.535600289725418</v>
      </c>
      <c r="K32" s="7">
        <v>0.572650656566657</v>
      </c>
      <c r="L32" s="7">
        <v>0.671484738966545</v>
      </c>
      <c r="M32" s="7">
        <v>0.809855193361915</v>
      </c>
      <c r="N32" s="7">
        <v>0.920764278929986</v>
      </c>
      <c r="O32" s="7">
        <v>0.980236008887774</v>
      </c>
      <c r="P32" s="7">
        <v>1</v>
      </c>
      <c r="Q32" s="7">
        <v>0.975011913604757</v>
      </c>
      <c r="R32" s="7">
        <v>0.926305036358434</v>
      </c>
      <c r="S32" s="7">
        <v>0.902838067899097</v>
      </c>
      <c r="T32" s="7">
        <v>0.905230026909672</v>
      </c>
      <c r="U32" s="7">
        <v>0.918689241672547</v>
      </c>
      <c r="V32" s="7">
        <v>0.940517622482185</v>
      </c>
      <c r="W32" s="7">
        <v>0.968356010153368</v>
      </c>
      <c r="X32" s="7">
        <v>0.978002134141062</v>
      </c>
      <c r="Y32" s="7">
        <v>0.945614827018942</v>
      </c>
      <c r="Z32" s="7">
        <v>0.870581947888704</v>
      </c>
      <c r="AA32" s="7">
        <v>0.770888024767197</v>
      </c>
      <c r="AB32" s="7">
        <v>0.686546379863363</v>
      </c>
      <c r="AC32" s="7">
        <v>0.631586961938145</v>
      </c>
    </row>
    <row r="33" s="1" customFormat="1" spans="2:29">
      <c r="B33" s="7">
        <v>30</v>
      </c>
      <c r="C33" s="7">
        <v>30</v>
      </c>
      <c r="D33" s="7">
        <v>1</v>
      </c>
      <c r="E33" s="7">
        <v>320</v>
      </c>
      <c r="F33" s="7">
        <v>0.535540820985296</v>
      </c>
      <c r="G33" s="7">
        <v>0.528741874568675</v>
      </c>
      <c r="H33" s="7">
        <v>0.513791608387079</v>
      </c>
      <c r="I33" s="7">
        <v>0.49679570963712</v>
      </c>
      <c r="J33" s="7">
        <v>0.492427795472966</v>
      </c>
      <c r="K33" s="7">
        <v>0.51932090180534</v>
      </c>
      <c r="L33" s="7">
        <v>0.590745423665369</v>
      </c>
      <c r="M33" s="7">
        <v>0.69740152840636</v>
      </c>
      <c r="N33" s="7">
        <v>0.80245618820161</v>
      </c>
      <c r="O33" s="7">
        <v>0.87168556943423</v>
      </c>
      <c r="P33" s="7">
        <v>0.896887113172167</v>
      </c>
      <c r="Q33" s="7">
        <v>0.897039316090913</v>
      </c>
      <c r="R33" s="7">
        <v>0.89190313623568</v>
      </c>
      <c r="S33" s="7">
        <v>0.89735659819374</v>
      </c>
      <c r="T33" s="7">
        <v>0.906110033428977</v>
      </c>
      <c r="U33" s="7">
        <v>0.913845812074342</v>
      </c>
      <c r="V33" s="7">
        <v>0.937183400338992</v>
      </c>
      <c r="W33" s="7">
        <v>0.977843147076401</v>
      </c>
      <c r="X33" s="7">
        <v>1</v>
      </c>
      <c r="Y33" s="7">
        <v>0.9661226872971</v>
      </c>
      <c r="Z33" s="7">
        <v>0.874106271619045</v>
      </c>
      <c r="AA33" s="7">
        <v>0.751746825595459</v>
      </c>
      <c r="AB33" s="7">
        <v>0.645153853970203</v>
      </c>
      <c r="AC33" s="7">
        <v>0.575652926076963</v>
      </c>
    </row>
    <row r="34" s="1" customFormat="1" spans="2:29">
      <c r="B34" s="7">
        <v>31</v>
      </c>
      <c r="C34" s="7">
        <v>31</v>
      </c>
      <c r="D34" s="7">
        <v>1</v>
      </c>
      <c r="E34" s="7">
        <v>240</v>
      </c>
      <c r="F34" s="7">
        <v>0.604905471297281</v>
      </c>
      <c r="G34" s="7">
        <v>0.592696102692776</v>
      </c>
      <c r="H34" s="7">
        <v>0.571695610289617</v>
      </c>
      <c r="I34" s="7">
        <v>0.548858631829099</v>
      </c>
      <c r="J34" s="7">
        <v>0.534283958724362</v>
      </c>
      <c r="K34" s="7">
        <v>0.560501055369928</v>
      </c>
      <c r="L34" s="7">
        <v>0.64683247214296</v>
      </c>
      <c r="M34" s="7">
        <v>0.771443706739051</v>
      </c>
      <c r="N34" s="7">
        <v>0.866707281061397</v>
      </c>
      <c r="O34" s="7">
        <v>0.903092452238157</v>
      </c>
      <c r="P34" s="7">
        <v>0.9047511287512</v>
      </c>
      <c r="Q34" s="7">
        <v>0.899917297313491</v>
      </c>
      <c r="R34" s="7">
        <v>0.901310628855767</v>
      </c>
      <c r="S34" s="7">
        <v>0.910682173800155</v>
      </c>
      <c r="T34" s="7">
        <v>0.935103080876177</v>
      </c>
      <c r="U34" s="7">
        <v>0.960644478846617</v>
      </c>
      <c r="V34" s="7">
        <v>0.976310478662534</v>
      </c>
      <c r="W34" s="7">
        <v>0.990778196692502</v>
      </c>
      <c r="X34" s="7">
        <v>1</v>
      </c>
      <c r="Y34" s="7">
        <v>0.982257547591693</v>
      </c>
      <c r="Z34" s="7">
        <v>0.913342372530991</v>
      </c>
      <c r="AA34" s="7">
        <v>0.803992624192631</v>
      </c>
      <c r="AB34" s="7">
        <v>0.701120502744036</v>
      </c>
      <c r="AC34" s="7">
        <v>0.627908509686747</v>
      </c>
    </row>
    <row r="35" s="1" customFormat="1" spans="2:29">
      <c r="B35" s="7">
        <v>32</v>
      </c>
      <c r="C35" s="7">
        <v>32</v>
      </c>
      <c r="D35" s="7">
        <v>1</v>
      </c>
      <c r="E35" s="7">
        <v>336</v>
      </c>
      <c r="F35" s="7">
        <v>0.55294910473202</v>
      </c>
      <c r="G35" s="7">
        <v>0.55041499869836</v>
      </c>
      <c r="H35" s="7">
        <v>0.542517317783957</v>
      </c>
      <c r="I35" s="7">
        <v>0.537200397236542</v>
      </c>
      <c r="J35" s="7">
        <v>0.543328236684226</v>
      </c>
      <c r="K35" s="7">
        <v>0.582469222691265</v>
      </c>
      <c r="L35" s="7">
        <v>0.665445064669341</v>
      </c>
      <c r="M35" s="7">
        <v>0.778660771370942</v>
      </c>
      <c r="N35" s="7">
        <v>0.882594021159079</v>
      </c>
      <c r="O35" s="7">
        <v>0.954324732481046</v>
      </c>
      <c r="P35" s="7">
        <v>0.98388891199926</v>
      </c>
      <c r="Q35" s="7">
        <v>0.967690234489943</v>
      </c>
      <c r="R35" s="7">
        <v>0.922612770933728</v>
      </c>
      <c r="S35" s="7">
        <v>0.890099697780367</v>
      </c>
      <c r="T35" s="7">
        <v>0.896374866481247</v>
      </c>
      <c r="U35" s="7">
        <v>0.922623688978337</v>
      </c>
      <c r="V35" s="7">
        <v>0.944015762080388</v>
      </c>
      <c r="W35" s="7">
        <v>0.972962124726354</v>
      </c>
      <c r="X35" s="7">
        <v>1</v>
      </c>
      <c r="Y35" s="7">
        <v>0.981350307848502</v>
      </c>
      <c r="Z35" s="7">
        <v>0.903397173336109</v>
      </c>
      <c r="AA35" s="7">
        <v>0.792422861794051</v>
      </c>
      <c r="AB35" s="7">
        <v>0.690256977945153</v>
      </c>
      <c r="AC35" s="7">
        <v>0.622143391644437</v>
      </c>
    </row>
    <row r="36" s="1" customFormat="1" spans="2:29">
      <c r="B36" s="7">
        <v>33</v>
      </c>
      <c r="C36" s="7">
        <v>33</v>
      </c>
      <c r="D36" s="7">
        <v>1</v>
      </c>
      <c r="E36" s="7">
        <v>96</v>
      </c>
      <c r="F36" s="7">
        <v>0.555211726649835</v>
      </c>
      <c r="G36" s="7">
        <v>0.547537629943794</v>
      </c>
      <c r="H36" s="7">
        <v>0.53184889422733</v>
      </c>
      <c r="I36" s="7">
        <v>0.520496979097194</v>
      </c>
      <c r="J36" s="7">
        <v>0.52423800874479</v>
      </c>
      <c r="K36" s="7">
        <v>0.576193542925451</v>
      </c>
      <c r="L36" s="7">
        <v>0.69170676306067</v>
      </c>
      <c r="M36" s="7">
        <v>0.830949887822085</v>
      </c>
      <c r="N36" s="7">
        <v>0.934647190506678</v>
      </c>
      <c r="O36" s="7">
        <v>0.96061015613963</v>
      </c>
      <c r="P36" s="7">
        <v>0.936930887496019</v>
      </c>
      <c r="Q36" s="7">
        <v>0.904165630689212</v>
      </c>
      <c r="R36" s="7">
        <v>0.901815564224117</v>
      </c>
      <c r="S36" s="7">
        <v>0.92567334438331</v>
      </c>
      <c r="T36" s="7">
        <v>0.952977014379832</v>
      </c>
      <c r="U36" s="7">
        <v>0.973765865178338</v>
      </c>
      <c r="V36" s="7">
        <v>0.989520111100576</v>
      </c>
      <c r="W36" s="7">
        <v>0.99714563949428</v>
      </c>
      <c r="X36" s="7">
        <v>1</v>
      </c>
      <c r="Y36" s="7">
        <v>0.978541000396851</v>
      </c>
      <c r="Z36" s="7">
        <v>0.914699664251926</v>
      </c>
      <c r="AA36" s="7">
        <v>0.805508226098368</v>
      </c>
      <c r="AB36" s="7">
        <v>0.703378131202944</v>
      </c>
      <c r="AC36" s="7">
        <v>0.637952138525219</v>
      </c>
    </row>
    <row r="37" s="2" customFormat="1" spans="2:29">
      <c r="B37" s="8">
        <v>34</v>
      </c>
      <c r="C37" s="8">
        <v>6</v>
      </c>
      <c r="D37" s="8">
        <v>2</v>
      </c>
      <c r="E37" s="8">
        <v>600</v>
      </c>
      <c r="F37" s="8">
        <v>1</v>
      </c>
      <c r="G37" s="8">
        <v>0.979879715519587</v>
      </c>
      <c r="H37" s="8">
        <v>0.944162708259662</v>
      </c>
      <c r="I37" s="8">
        <v>0.902911432973078</v>
      </c>
      <c r="J37" s="8">
        <v>0.867194267416132</v>
      </c>
      <c r="K37" s="8">
        <v>0.838400821237646</v>
      </c>
      <c r="L37" s="8">
        <v>0.812790121362532</v>
      </c>
      <c r="M37" s="8">
        <v>0.789185996401644</v>
      </c>
      <c r="N37" s="8">
        <v>0.773419552673607</v>
      </c>
      <c r="O37" s="8">
        <v>0.770698775932105</v>
      </c>
      <c r="P37" s="8">
        <v>0.769709164376404</v>
      </c>
      <c r="Q37" s="8">
        <v>0.754094101413991</v>
      </c>
      <c r="R37" s="8">
        <v>0.717923438561478</v>
      </c>
      <c r="S37" s="8">
        <v>0.651243595905701</v>
      </c>
      <c r="T37" s="8">
        <v>0.543897497135983</v>
      </c>
      <c r="U37" s="8">
        <v>0.417702414833334</v>
      </c>
      <c r="V37" s="8">
        <v>0.324795422637318</v>
      </c>
      <c r="W37" s="8">
        <v>0.293290101984504</v>
      </c>
      <c r="X37" s="8">
        <v>0.321251783323039</v>
      </c>
      <c r="Y37" s="8">
        <v>0.405229474865541</v>
      </c>
      <c r="Z37" s="8">
        <v>0.522868384150102</v>
      </c>
      <c r="AA37" s="8">
        <v>0.631859501802553</v>
      </c>
      <c r="AB37" s="8">
        <v>0.692970398147691</v>
      </c>
      <c r="AC37" s="8">
        <v>0.716801060871085</v>
      </c>
    </row>
    <row r="38" s="2" customFormat="1" spans="2:29">
      <c r="B38" s="8">
        <v>35</v>
      </c>
      <c r="C38" s="8">
        <v>18</v>
      </c>
      <c r="D38" s="8">
        <v>2</v>
      </c>
      <c r="E38" s="8">
        <v>800</v>
      </c>
      <c r="F38" s="8">
        <v>0.818427557610792</v>
      </c>
      <c r="G38" s="8">
        <v>0.833840296631807</v>
      </c>
      <c r="H38" s="8">
        <v>0.847525662028771</v>
      </c>
      <c r="I38" s="8">
        <v>0.869534710529086</v>
      </c>
      <c r="J38" s="8">
        <v>0.913501866438327</v>
      </c>
      <c r="K38" s="8">
        <v>0.974022852907233</v>
      </c>
      <c r="L38" s="8">
        <v>1</v>
      </c>
      <c r="M38" s="8">
        <v>0.938603597401</v>
      </c>
      <c r="N38" s="8">
        <v>0.769986007187401</v>
      </c>
      <c r="O38" s="8">
        <v>0.5529992594473</v>
      </c>
      <c r="P38" s="8">
        <v>0.380248824625129</v>
      </c>
      <c r="Q38" s="8">
        <v>0.296851185361947</v>
      </c>
      <c r="R38" s="8">
        <v>0.269171682707501</v>
      </c>
      <c r="S38" s="8">
        <v>0.277979357980448</v>
      </c>
      <c r="T38" s="8">
        <v>0.352324496826559</v>
      </c>
      <c r="U38" s="8">
        <v>0.496461701615987</v>
      </c>
      <c r="V38" s="8">
        <v>0.630898461495913</v>
      </c>
      <c r="W38" s="8">
        <v>0.689051931388926</v>
      </c>
      <c r="X38" s="8">
        <v>0.693467998602982</v>
      </c>
      <c r="Y38" s="8">
        <v>0.717003612769751</v>
      </c>
      <c r="Z38" s="8">
        <v>0.781291179278786</v>
      </c>
      <c r="AA38" s="8">
        <v>0.863222131515345</v>
      </c>
      <c r="AB38" s="8">
        <v>0.922281476539401</v>
      </c>
      <c r="AC38" s="8">
        <v>0.953075507349615</v>
      </c>
    </row>
    <row r="39" s="2" customFormat="1" spans="2:29">
      <c r="B39" s="8">
        <v>36</v>
      </c>
      <c r="C39" s="8">
        <v>24</v>
      </c>
      <c r="D39" s="8">
        <v>2</v>
      </c>
      <c r="E39" s="8">
        <v>800</v>
      </c>
      <c r="F39" s="8">
        <v>1</v>
      </c>
      <c r="G39" s="8">
        <v>0.897090633799288</v>
      </c>
      <c r="H39" s="8">
        <v>0.778090917021839</v>
      </c>
      <c r="I39" s="8">
        <v>0.686322938018994</v>
      </c>
      <c r="J39" s="8">
        <v>0.655359032939145</v>
      </c>
      <c r="K39" s="8">
        <v>0.682520109825959</v>
      </c>
      <c r="L39" s="8">
        <v>0.729508424259027</v>
      </c>
      <c r="M39" s="8">
        <v>0.732330408223945</v>
      </c>
      <c r="N39" s="8">
        <v>0.664921083882793</v>
      </c>
      <c r="O39" s="8">
        <v>0.555266624391604</v>
      </c>
      <c r="P39" s="8">
        <v>0.461004313654581</v>
      </c>
      <c r="Q39" s="8">
        <v>0.41367669333252</v>
      </c>
      <c r="R39" s="8">
        <v>0.408095978250584</v>
      </c>
      <c r="S39" s="8">
        <v>0.426007858509856</v>
      </c>
      <c r="T39" s="8">
        <v>0.440571629664635</v>
      </c>
      <c r="U39" s="8">
        <v>0.436456882143033</v>
      </c>
      <c r="V39" s="8">
        <v>0.41647475930437</v>
      </c>
      <c r="W39" s="8">
        <v>0.396483705854551</v>
      </c>
      <c r="X39" s="8">
        <v>0.394113359559095</v>
      </c>
      <c r="Y39" s="8">
        <v>0.434820314499517</v>
      </c>
      <c r="Z39" s="8">
        <v>0.53842856724307</v>
      </c>
      <c r="AA39" s="8">
        <v>0.683900570922128</v>
      </c>
      <c r="AB39" s="8">
        <v>0.800559383582008</v>
      </c>
      <c r="AC39" s="8">
        <v>0.865360473517059</v>
      </c>
    </row>
    <row r="40" s="2" customFormat="1" spans="2:29">
      <c r="B40" s="8">
        <v>37</v>
      </c>
      <c r="C40" s="8">
        <v>32</v>
      </c>
      <c r="D40" s="8">
        <v>2</v>
      </c>
      <c r="E40" s="8">
        <v>600</v>
      </c>
      <c r="F40" s="8">
        <v>0.561864417633367</v>
      </c>
      <c r="G40" s="8">
        <v>0.638256529562012</v>
      </c>
      <c r="H40" s="8">
        <v>0.701468208285939</v>
      </c>
      <c r="I40" s="8">
        <v>0.70245577383183</v>
      </c>
      <c r="J40" s="8">
        <v>0.644942540037577</v>
      </c>
      <c r="K40" s="8">
        <v>0.577944343747823</v>
      </c>
      <c r="L40" s="8">
        <v>0.526775713034889</v>
      </c>
      <c r="M40" s="8">
        <v>0.478007508539232</v>
      </c>
      <c r="N40" s="8">
        <v>0.436420085068177</v>
      </c>
      <c r="O40" s="8">
        <v>0.435237449430712</v>
      </c>
      <c r="P40" s="8">
        <v>0.478926766508518</v>
      </c>
      <c r="Q40" s="8">
        <v>0.512791876204085</v>
      </c>
      <c r="R40" s="8">
        <v>0.4979346634639</v>
      </c>
      <c r="S40" s="8">
        <v>0.444299826671079</v>
      </c>
      <c r="T40" s="8">
        <v>0.410035040432911</v>
      </c>
      <c r="U40" s="8">
        <v>0.432366076233848</v>
      </c>
      <c r="V40" s="8">
        <v>0.49065624650614</v>
      </c>
      <c r="W40" s="8">
        <v>0.536112900237887</v>
      </c>
      <c r="X40" s="8">
        <v>0.571653083558741</v>
      </c>
      <c r="Y40" s="8">
        <v>0.645225984698498</v>
      </c>
      <c r="Z40" s="8">
        <v>0.768585739298137</v>
      </c>
      <c r="AA40" s="8">
        <v>0.89154450105884</v>
      </c>
      <c r="AB40" s="8">
        <v>0.964474736775034</v>
      </c>
      <c r="AC40" s="8">
        <v>1</v>
      </c>
    </row>
    <row r="41" s="3" customFormat="1" spans="2:29">
      <c r="B41" s="9">
        <v>38</v>
      </c>
      <c r="C41" s="10">
        <v>99</v>
      </c>
      <c r="D41" s="10">
        <v>3</v>
      </c>
      <c r="E41" s="10">
        <v>-25</v>
      </c>
      <c r="F41" s="10">
        <v>0.857014618272837</v>
      </c>
      <c r="G41" s="10">
        <v>0.882549561085682</v>
      </c>
      <c r="H41" s="10">
        <v>0.912308557770045</v>
      </c>
      <c r="I41" s="10">
        <v>0.944228551283179</v>
      </c>
      <c r="J41" s="10">
        <v>0.965699078508647</v>
      </c>
      <c r="K41" s="10">
        <v>0.971631451073311</v>
      </c>
      <c r="L41" s="10">
        <v>0.973937455477247</v>
      </c>
      <c r="M41" s="10">
        <v>0.96104791142123</v>
      </c>
      <c r="N41" s="10">
        <v>0.902107334960028</v>
      </c>
      <c r="O41" s="10">
        <v>0.810477913575131</v>
      </c>
      <c r="P41" s="10">
        <v>0.73249074563155</v>
      </c>
      <c r="Q41" s="10">
        <v>0.684993070936955</v>
      </c>
      <c r="R41" s="10">
        <v>0.652410510501374</v>
      </c>
      <c r="S41" s="10">
        <v>0.630660560471065</v>
      </c>
      <c r="T41" s="10">
        <v>0.632339120092306</v>
      </c>
      <c r="U41" s="10">
        <v>0.650668674156888</v>
      </c>
      <c r="V41" s="10">
        <v>0.688359180527886</v>
      </c>
      <c r="W41" s="10">
        <v>0.73230962836247</v>
      </c>
      <c r="X41" s="10">
        <v>0.763129808581312</v>
      </c>
      <c r="Y41" s="10">
        <v>0.783016048115423</v>
      </c>
      <c r="Z41" s="10">
        <v>0.804525824413756</v>
      </c>
      <c r="AA41" s="10">
        <v>0.81633930537807</v>
      </c>
      <c r="AB41" s="10">
        <v>0.812725112508485</v>
      </c>
      <c r="AC41" s="10">
        <v>0.804743727909076</v>
      </c>
    </row>
    <row r="42" spans="2:29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5" spans="5:29">
      <c r="E45" s="11" t="s">
        <v>173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5:29">
      <c r="E46" s="13" t="s">
        <v>170</v>
      </c>
      <c r="F46" s="13" t="s">
        <v>62</v>
      </c>
      <c r="G46" s="13" t="s">
        <v>63</v>
      </c>
      <c r="H46" s="13" t="s">
        <v>64</v>
      </c>
      <c r="I46" s="13" t="s">
        <v>65</v>
      </c>
      <c r="J46" s="13" t="s">
        <v>66</v>
      </c>
      <c r="K46" s="13" t="s">
        <v>67</v>
      </c>
      <c r="L46" s="13" t="s">
        <v>68</v>
      </c>
      <c r="M46" s="13" t="s">
        <v>69</v>
      </c>
      <c r="N46" s="13" t="s">
        <v>70</v>
      </c>
      <c r="O46" s="13" t="s">
        <v>71</v>
      </c>
      <c r="P46" s="13" t="s">
        <v>72</v>
      </c>
      <c r="Q46" s="13" t="s">
        <v>73</v>
      </c>
      <c r="R46" s="13" t="s">
        <v>74</v>
      </c>
      <c r="S46" s="13" t="s">
        <v>75</v>
      </c>
      <c r="T46" s="13" t="s">
        <v>76</v>
      </c>
      <c r="U46" s="13" t="s">
        <v>77</v>
      </c>
      <c r="V46" s="13" t="s">
        <v>78</v>
      </c>
      <c r="W46" s="13" t="s">
        <v>79</v>
      </c>
      <c r="X46" s="13" t="s">
        <v>80</v>
      </c>
      <c r="Y46" s="13" t="s">
        <v>81</v>
      </c>
      <c r="Z46" s="13" t="s">
        <v>82</v>
      </c>
      <c r="AA46" s="13" t="s">
        <v>83</v>
      </c>
      <c r="AB46" s="13" t="s">
        <v>84</v>
      </c>
      <c r="AC46" s="13" t="s">
        <v>85</v>
      </c>
    </row>
    <row r="47" spans="5:29">
      <c r="E47" s="14">
        <v>1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</row>
    <row r="48" spans="5:29">
      <c r="E48" s="14">
        <v>2</v>
      </c>
      <c r="F48" s="15">
        <v>0.0028</v>
      </c>
      <c r="G48" s="15">
        <v>0.003</v>
      </c>
      <c r="H48" s="15">
        <v>0.0034</v>
      </c>
      <c r="I48" s="15">
        <v>0.0038</v>
      </c>
      <c r="J48" s="15">
        <v>0.004</v>
      </c>
      <c r="K48" s="15">
        <v>0.0044</v>
      </c>
      <c r="L48" s="15">
        <v>0.0046</v>
      </c>
      <c r="M48" s="15">
        <v>0.0048</v>
      </c>
      <c r="N48" s="15">
        <v>0.0052</v>
      </c>
      <c r="O48" s="15">
        <v>0.0056</v>
      </c>
      <c r="P48" s="15">
        <v>0.0058</v>
      </c>
      <c r="Q48" s="15">
        <v>0.006</v>
      </c>
      <c r="R48" s="15">
        <v>0.0056</v>
      </c>
      <c r="S48" s="15">
        <v>0.0052</v>
      </c>
      <c r="T48" s="15">
        <v>0.0048</v>
      </c>
      <c r="U48" s="15">
        <v>0.0042</v>
      </c>
      <c r="V48" s="15">
        <v>0.004</v>
      </c>
      <c r="W48" s="15">
        <v>0.0044</v>
      </c>
      <c r="X48" s="15">
        <v>0.0048</v>
      </c>
      <c r="Y48" s="15">
        <v>0.0056</v>
      </c>
      <c r="Z48" s="15">
        <v>0.0052</v>
      </c>
      <c r="AA48" s="15">
        <v>0.0044</v>
      </c>
      <c r="AB48" s="15">
        <v>0.0036</v>
      </c>
      <c r="AC48" s="15">
        <v>0.0032</v>
      </c>
    </row>
    <row r="49" spans="5:29">
      <c r="E49" s="14">
        <v>3</v>
      </c>
      <c r="F49" s="15">
        <v>0.001866666667</v>
      </c>
      <c r="G49" s="15">
        <v>0.002</v>
      </c>
      <c r="H49" s="15">
        <v>0.002266666667</v>
      </c>
      <c r="I49" s="15">
        <v>0.002533333333</v>
      </c>
      <c r="J49" s="15">
        <v>0.002666666667</v>
      </c>
      <c r="K49" s="15">
        <v>0.002933333333</v>
      </c>
      <c r="L49" s="15">
        <v>0.003066666667</v>
      </c>
      <c r="M49" s="15">
        <v>0.0032</v>
      </c>
      <c r="N49" s="15">
        <v>0.003466666667</v>
      </c>
      <c r="O49" s="15">
        <v>0.003733333333</v>
      </c>
      <c r="P49" s="15">
        <v>0.003866666667</v>
      </c>
      <c r="Q49" s="15">
        <v>0.004</v>
      </c>
      <c r="R49" s="15">
        <v>0.003733333333</v>
      </c>
      <c r="S49" s="15">
        <v>0.003466666667</v>
      </c>
      <c r="T49" s="15">
        <v>0.0032</v>
      </c>
      <c r="U49" s="15">
        <v>0.0028</v>
      </c>
      <c r="V49" s="15">
        <v>0.002666666667</v>
      </c>
      <c r="W49" s="15">
        <v>0.002933333333</v>
      </c>
      <c r="X49" s="15">
        <v>0.0032</v>
      </c>
      <c r="Y49" s="15">
        <v>0.003733333333</v>
      </c>
      <c r="Z49" s="15">
        <v>0.003466666667</v>
      </c>
      <c r="AA49" s="15">
        <v>0.002933333333</v>
      </c>
      <c r="AB49" s="15">
        <v>0.0024</v>
      </c>
      <c r="AC49" s="15">
        <v>0.002133333333</v>
      </c>
    </row>
    <row r="50" spans="5:29">
      <c r="E50" s="14">
        <v>4</v>
      </c>
      <c r="F50" s="15">
        <v>0.003733333333</v>
      </c>
      <c r="G50" s="15">
        <v>0.004</v>
      </c>
      <c r="H50" s="15">
        <v>0.004533333333</v>
      </c>
      <c r="I50" s="15">
        <v>0.005066666667</v>
      </c>
      <c r="J50" s="15">
        <v>0.005333333333</v>
      </c>
      <c r="K50" s="15">
        <v>0.005866666667</v>
      </c>
      <c r="L50" s="15">
        <v>0.006133333333</v>
      </c>
      <c r="M50" s="15">
        <v>0.0064</v>
      </c>
      <c r="N50" s="15">
        <v>0.006933333333</v>
      </c>
      <c r="O50" s="15">
        <v>0.007466666667</v>
      </c>
      <c r="P50" s="15">
        <v>0.007733333333</v>
      </c>
      <c r="Q50" s="15">
        <v>0.008</v>
      </c>
      <c r="R50" s="15">
        <v>0.007466666667</v>
      </c>
      <c r="S50" s="15">
        <v>0.006933333333</v>
      </c>
      <c r="T50" s="15">
        <v>0.0064</v>
      </c>
      <c r="U50" s="15">
        <v>0.0056</v>
      </c>
      <c r="V50" s="15">
        <v>0.005333333333</v>
      </c>
      <c r="W50" s="15">
        <v>0.005866666667</v>
      </c>
      <c r="X50" s="15">
        <v>0.0064</v>
      </c>
      <c r="Y50" s="15">
        <v>0.007466666667</v>
      </c>
      <c r="Z50" s="15">
        <v>0.006933333333</v>
      </c>
      <c r="AA50" s="15">
        <v>0.005866666667</v>
      </c>
      <c r="AB50" s="15">
        <v>0.0048</v>
      </c>
      <c r="AC50" s="15">
        <v>0.004266666667</v>
      </c>
    </row>
    <row r="51" spans="5:29">
      <c r="E51" s="14">
        <v>5</v>
      </c>
      <c r="F51" s="15">
        <v>0.0014</v>
      </c>
      <c r="G51" s="15">
        <v>0.0015</v>
      </c>
      <c r="H51" s="15">
        <v>0.0017</v>
      </c>
      <c r="I51" s="15">
        <v>0.0019</v>
      </c>
      <c r="J51" s="15">
        <v>0.002</v>
      </c>
      <c r="K51" s="15">
        <v>0.0022</v>
      </c>
      <c r="L51" s="15">
        <v>0.0023</v>
      </c>
      <c r="M51" s="15">
        <v>0.0024</v>
      </c>
      <c r="N51" s="15">
        <v>0.0026</v>
      </c>
      <c r="O51" s="15">
        <v>0.0028</v>
      </c>
      <c r="P51" s="15">
        <v>0.0029</v>
      </c>
      <c r="Q51" s="15">
        <v>0.003</v>
      </c>
      <c r="R51" s="15">
        <v>0.0028</v>
      </c>
      <c r="S51" s="15">
        <v>0.0026</v>
      </c>
      <c r="T51" s="15">
        <v>0.0024</v>
      </c>
      <c r="U51" s="15">
        <v>0.0021</v>
      </c>
      <c r="V51" s="15">
        <v>0.002</v>
      </c>
      <c r="W51" s="15">
        <v>0.0022</v>
      </c>
      <c r="X51" s="15">
        <v>0.0024</v>
      </c>
      <c r="Y51" s="15">
        <v>0.0028</v>
      </c>
      <c r="Z51" s="15">
        <v>0.0026</v>
      </c>
      <c r="AA51" s="15">
        <v>0.0022</v>
      </c>
      <c r="AB51" s="15">
        <v>0.0018</v>
      </c>
      <c r="AC51" s="15">
        <v>0.0016</v>
      </c>
    </row>
    <row r="52" spans="5:29">
      <c r="E52" s="14">
        <v>6</v>
      </c>
      <c r="F52" s="15">
        <v>0.0009333333333</v>
      </c>
      <c r="G52" s="15">
        <v>0.001</v>
      </c>
      <c r="H52" s="15">
        <v>0.001133333333</v>
      </c>
      <c r="I52" s="15">
        <v>0.001266666667</v>
      </c>
      <c r="J52" s="15">
        <v>0.001333333333</v>
      </c>
      <c r="K52" s="15">
        <v>0.001466666667</v>
      </c>
      <c r="L52" s="15">
        <v>0.001533333333</v>
      </c>
      <c r="M52" s="15">
        <v>0.0016</v>
      </c>
      <c r="N52" s="15">
        <v>0.001733333333</v>
      </c>
      <c r="O52" s="15">
        <v>0.001866666667</v>
      </c>
      <c r="P52" s="15">
        <v>0.001933333333</v>
      </c>
      <c r="Q52" s="15">
        <v>0.002</v>
      </c>
      <c r="R52" s="15">
        <v>0.001866666667</v>
      </c>
      <c r="S52" s="15">
        <v>0.001733333333</v>
      </c>
      <c r="T52" s="15">
        <v>0.0016</v>
      </c>
      <c r="U52" s="15">
        <v>0.0014</v>
      </c>
      <c r="V52" s="15">
        <v>0.001333333333</v>
      </c>
      <c r="W52" s="15">
        <v>0.001466666667</v>
      </c>
      <c r="X52" s="15">
        <v>0.0016</v>
      </c>
      <c r="Y52" s="15">
        <v>0.001866666667</v>
      </c>
      <c r="Z52" s="15">
        <v>0.001733333333</v>
      </c>
      <c r="AA52" s="15">
        <v>0.001466666667</v>
      </c>
      <c r="AB52" s="15">
        <v>0.0012</v>
      </c>
      <c r="AC52" s="15">
        <v>0.001066666667</v>
      </c>
    </row>
    <row r="53" spans="5:29">
      <c r="E53" s="14">
        <v>7</v>
      </c>
      <c r="F53" s="15">
        <v>0.004666666667</v>
      </c>
      <c r="G53" s="15">
        <v>0.005</v>
      </c>
      <c r="H53" s="15">
        <v>0.005666666667</v>
      </c>
      <c r="I53" s="15">
        <v>0.006333333333</v>
      </c>
      <c r="J53" s="15">
        <v>0.006666666667</v>
      </c>
      <c r="K53" s="15">
        <v>0.007333333333</v>
      </c>
      <c r="L53" s="15">
        <v>0.007666666667</v>
      </c>
      <c r="M53" s="15">
        <v>0.008</v>
      </c>
      <c r="N53" s="15">
        <v>0.008666666667</v>
      </c>
      <c r="O53" s="15">
        <v>0.009333333333</v>
      </c>
      <c r="P53" s="15">
        <v>0.009666666667</v>
      </c>
      <c r="Q53" s="15">
        <v>0.01</v>
      </c>
      <c r="R53" s="15">
        <v>0.009333333333</v>
      </c>
      <c r="S53" s="15">
        <v>0.008666666667</v>
      </c>
      <c r="T53" s="15">
        <v>0.008</v>
      </c>
      <c r="U53" s="15">
        <v>0.007</v>
      </c>
      <c r="V53" s="15">
        <v>0.006666666667</v>
      </c>
      <c r="W53" s="15">
        <v>0.007333333333</v>
      </c>
      <c r="X53" s="15">
        <v>0.008</v>
      </c>
      <c r="Y53" s="15">
        <v>0.009333333333</v>
      </c>
      <c r="Z53" s="15">
        <v>0.008666666667</v>
      </c>
      <c r="AA53" s="15">
        <v>0.007333333333</v>
      </c>
      <c r="AB53" s="15">
        <v>0.006</v>
      </c>
      <c r="AC53" s="15">
        <v>0.005333333333</v>
      </c>
    </row>
    <row r="54" spans="5:29">
      <c r="E54" s="14">
        <v>8</v>
      </c>
      <c r="F54" s="15">
        <v>0.004666666667</v>
      </c>
      <c r="G54" s="15">
        <v>0.005</v>
      </c>
      <c r="H54" s="15">
        <v>0.005666666667</v>
      </c>
      <c r="I54" s="15">
        <v>0.006333333333</v>
      </c>
      <c r="J54" s="15">
        <v>0.006666666667</v>
      </c>
      <c r="K54" s="15">
        <v>0.007333333333</v>
      </c>
      <c r="L54" s="15">
        <v>0.007666666667</v>
      </c>
      <c r="M54" s="15">
        <v>0.008</v>
      </c>
      <c r="N54" s="15">
        <v>0.008666666667</v>
      </c>
      <c r="O54" s="15">
        <v>0.009333333333</v>
      </c>
      <c r="P54" s="15">
        <v>0.009666666667</v>
      </c>
      <c r="Q54" s="15">
        <v>0.01</v>
      </c>
      <c r="R54" s="15">
        <v>0.009333333333</v>
      </c>
      <c r="S54" s="15">
        <v>0.008666666667</v>
      </c>
      <c r="T54" s="15">
        <v>0.008</v>
      </c>
      <c r="U54" s="15">
        <v>0.007</v>
      </c>
      <c r="V54" s="15">
        <v>0.006666666667</v>
      </c>
      <c r="W54" s="15">
        <v>0.007333333333</v>
      </c>
      <c r="X54" s="15">
        <v>0.008</v>
      </c>
      <c r="Y54" s="15">
        <v>0.009333333333</v>
      </c>
      <c r="Z54" s="15">
        <v>0.008666666667</v>
      </c>
      <c r="AA54" s="15">
        <v>0.007333333333</v>
      </c>
      <c r="AB54" s="15">
        <v>0.006</v>
      </c>
      <c r="AC54" s="15">
        <v>0.005333333333</v>
      </c>
    </row>
    <row r="55" spans="5:29">
      <c r="E55" s="14">
        <v>9</v>
      </c>
      <c r="F55" s="15">
        <v>0.0009333333333</v>
      </c>
      <c r="G55" s="15">
        <v>0.001</v>
      </c>
      <c r="H55" s="15">
        <v>0.001133333333</v>
      </c>
      <c r="I55" s="15">
        <v>0.001266666667</v>
      </c>
      <c r="J55" s="15">
        <v>0.001333333333</v>
      </c>
      <c r="K55" s="15">
        <v>0.001466666667</v>
      </c>
      <c r="L55" s="15">
        <v>0.001533333333</v>
      </c>
      <c r="M55" s="15">
        <v>0.0016</v>
      </c>
      <c r="N55" s="15">
        <v>0.001733333333</v>
      </c>
      <c r="O55" s="15">
        <v>0.001866666667</v>
      </c>
      <c r="P55" s="15">
        <v>0.001933333333</v>
      </c>
      <c r="Q55" s="15">
        <v>0.002</v>
      </c>
      <c r="R55" s="15">
        <v>0.001866666667</v>
      </c>
      <c r="S55" s="15">
        <v>0.001733333333</v>
      </c>
      <c r="T55" s="15">
        <v>0.0016</v>
      </c>
      <c r="U55" s="15">
        <v>0.0014</v>
      </c>
      <c r="V55" s="15">
        <v>0.001333333333</v>
      </c>
      <c r="W55" s="15">
        <v>0.001466666667</v>
      </c>
      <c r="X55" s="15">
        <v>0.0016</v>
      </c>
      <c r="Y55" s="15">
        <v>0.001866666667</v>
      </c>
      <c r="Z55" s="15">
        <v>0.001733333333</v>
      </c>
      <c r="AA55" s="15">
        <v>0.001466666667</v>
      </c>
      <c r="AB55" s="15">
        <v>0.0012</v>
      </c>
      <c r="AC55" s="15">
        <v>0.001066666667</v>
      </c>
    </row>
    <row r="56" spans="5:29">
      <c r="E56" s="14">
        <v>10</v>
      </c>
      <c r="F56" s="15">
        <v>0.0009333333333</v>
      </c>
      <c r="G56" s="15">
        <v>0.001</v>
      </c>
      <c r="H56" s="15">
        <v>0.001133333333</v>
      </c>
      <c r="I56" s="15">
        <v>0.001266666667</v>
      </c>
      <c r="J56" s="15">
        <v>0.001333333333</v>
      </c>
      <c r="K56" s="15">
        <v>0.001466666667</v>
      </c>
      <c r="L56" s="15">
        <v>0.001533333333</v>
      </c>
      <c r="M56" s="15">
        <v>0.0016</v>
      </c>
      <c r="N56" s="15">
        <v>0.001733333333</v>
      </c>
      <c r="O56" s="15">
        <v>0.001866666667</v>
      </c>
      <c r="P56" s="15">
        <v>0.001933333333</v>
      </c>
      <c r="Q56" s="15">
        <v>0.002</v>
      </c>
      <c r="R56" s="15">
        <v>0.001866666667</v>
      </c>
      <c r="S56" s="15">
        <v>0.001733333333</v>
      </c>
      <c r="T56" s="15">
        <v>0.0016</v>
      </c>
      <c r="U56" s="15">
        <v>0.0014</v>
      </c>
      <c r="V56" s="15">
        <v>0.001333333333</v>
      </c>
      <c r="W56" s="15">
        <v>0.001466666667</v>
      </c>
      <c r="X56" s="15">
        <v>0.0016</v>
      </c>
      <c r="Y56" s="15">
        <v>0.001866666667</v>
      </c>
      <c r="Z56" s="15">
        <v>0.001733333333</v>
      </c>
      <c r="AA56" s="15">
        <v>0.001466666667</v>
      </c>
      <c r="AB56" s="15">
        <v>0.0012</v>
      </c>
      <c r="AC56" s="15">
        <v>0.001066666667</v>
      </c>
    </row>
    <row r="57" spans="5:29">
      <c r="E57" s="14">
        <v>11</v>
      </c>
      <c r="F57" s="15">
        <v>0.0014</v>
      </c>
      <c r="G57" s="15">
        <v>0.0015</v>
      </c>
      <c r="H57" s="15">
        <v>0.0017</v>
      </c>
      <c r="I57" s="15">
        <v>0.0019</v>
      </c>
      <c r="J57" s="15">
        <v>0.002</v>
      </c>
      <c r="K57" s="15">
        <v>0.0022</v>
      </c>
      <c r="L57" s="15">
        <v>0.0023</v>
      </c>
      <c r="M57" s="15">
        <v>0.0024</v>
      </c>
      <c r="N57" s="15">
        <v>0.0026</v>
      </c>
      <c r="O57" s="15">
        <v>0.0028</v>
      </c>
      <c r="P57" s="15">
        <v>0.0029</v>
      </c>
      <c r="Q57" s="15">
        <v>0.003</v>
      </c>
      <c r="R57" s="15">
        <v>0.0028</v>
      </c>
      <c r="S57" s="15">
        <v>0.0026</v>
      </c>
      <c r="T57" s="15">
        <v>0.0024</v>
      </c>
      <c r="U57" s="15">
        <v>0.0021</v>
      </c>
      <c r="V57" s="15">
        <v>0.002</v>
      </c>
      <c r="W57" s="15">
        <v>0.0022</v>
      </c>
      <c r="X57" s="15">
        <v>0.0024</v>
      </c>
      <c r="Y57" s="15">
        <v>0.0028</v>
      </c>
      <c r="Z57" s="15">
        <v>0.0026</v>
      </c>
      <c r="AA57" s="15">
        <v>0.0022</v>
      </c>
      <c r="AB57" s="15">
        <v>0.0018</v>
      </c>
      <c r="AC57" s="15">
        <v>0.0016</v>
      </c>
    </row>
    <row r="58" spans="5:29">
      <c r="E58" s="14">
        <v>12</v>
      </c>
      <c r="F58" s="15">
        <v>0.001633333333</v>
      </c>
      <c r="G58" s="15">
        <v>0.00175</v>
      </c>
      <c r="H58" s="15">
        <v>0.001983333333</v>
      </c>
      <c r="I58" s="15">
        <v>0.002216666667</v>
      </c>
      <c r="J58" s="15">
        <v>0.002333333333</v>
      </c>
      <c r="K58" s="15">
        <v>0.002566666667</v>
      </c>
      <c r="L58" s="15">
        <v>0.002683333333</v>
      </c>
      <c r="M58" s="15">
        <v>0.0028</v>
      </c>
      <c r="N58" s="15">
        <v>0.003033333333</v>
      </c>
      <c r="O58" s="15">
        <v>0.003266666667</v>
      </c>
      <c r="P58" s="15">
        <v>0.003383333333</v>
      </c>
      <c r="Q58" s="15">
        <v>0.0035</v>
      </c>
      <c r="R58" s="15">
        <v>0.003266666667</v>
      </c>
      <c r="S58" s="15">
        <v>0.003033333333</v>
      </c>
      <c r="T58" s="15">
        <v>0.0028</v>
      </c>
      <c r="U58" s="15">
        <v>0.00245</v>
      </c>
      <c r="V58" s="15">
        <v>0.002333333333</v>
      </c>
      <c r="W58" s="15">
        <v>0.002566666667</v>
      </c>
      <c r="X58" s="15">
        <v>0.0028</v>
      </c>
      <c r="Y58" s="15">
        <v>0.003266666667</v>
      </c>
      <c r="Z58" s="15">
        <v>0.003033333333</v>
      </c>
      <c r="AA58" s="15">
        <v>0.002566666667</v>
      </c>
      <c r="AB58" s="15">
        <v>0.0021</v>
      </c>
      <c r="AC58" s="15">
        <v>0.001866666667</v>
      </c>
    </row>
    <row r="59" spans="5:29">
      <c r="E59" s="14">
        <v>13</v>
      </c>
      <c r="F59" s="15">
        <v>0.001633333333</v>
      </c>
      <c r="G59" s="15">
        <v>0.00175</v>
      </c>
      <c r="H59" s="15">
        <v>0.001983333333</v>
      </c>
      <c r="I59" s="15">
        <v>0.002216666667</v>
      </c>
      <c r="J59" s="15">
        <v>0.002333333333</v>
      </c>
      <c r="K59" s="15">
        <v>0.002566666667</v>
      </c>
      <c r="L59" s="15">
        <v>0.002683333333</v>
      </c>
      <c r="M59" s="15">
        <v>0.0028</v>
      </c>
      <c r="N59" s="15">
        <v>0.003033333333</v>
      </c>
      <c r="O59" s="15">
        <v>0.003266666667</v>
      </c>
      <c r="P59" s="15">
        <v>0.003383333333</v>
      </c>
      <c r="Q59" s="15">
        <v>0.0035</v>
      </c>
      <c r="R59" s="15">
        <v>0.003266666667</v>
      </c>
      <c r="S59" s="15">
        <v>0.003033333333</v>
      </c>
      <c r="T59" s="15">
        <v>0.0028</v>
      </c>
      <c r="U59" s="15">
        <v>0.00245</v>
      </c>
      <c r="V59" s="15">
        <v>0.002333333333</v>
      </c>
      <c r="W59" s="15">
        <v>0.002566666667</v>
      </c>
      <c r="X59" s="15">
        <v>0.0028</v>
      </c>
      <c r="Y59" s="15">
        <v>0.003266666667</v>
      </c>
      <c r="Z59" s="15">
        <v>0.003033333333</v>
      </c>
      <c r="AA59" s="15">
        <v>0.002566666667</v>
      </c>
      <c r="AB59" s="15">
        <v>0.0021</v>
      </c>
      <c r="AC59" s="15">
        <v>0.001866666667</v>
      </c>
    </row>
    <row r="60" spans="5:29">
      <c r="E60" s="14">
        <v>14</v>
      </c>
      <c r="F60" s="15">
        <v>0.003733333333</v>
      </c>
      <c r="G60" s="15">
        <v>0.004</v>
      </c>
      <c r="H60" s="15">
        <v>0.004533333333</v>
      </c>
      <c r="I60" s="15">
        <v>0.005066666667</v>
      </c>
      <c r="J60" s="15">
        <v>0.005333333333</v>
      </c>
      <c r="K60" s="15">
        <v>0.005866666667</v>
      </c>
      <c r="L60" s="15">
        <v>0.006133333333</v>
      </c>
      <c r="M60" s="15">
        <v>0.0064</v>
      </c>
      <c r="N60" s="15">
        <v>0.006933333333</v>
      </c>
      <c r="O60" s="15">
        <v>0.007466666667</v>
      </c>
      <c r="P60" s="15">
        <v>0.007733333333</v>
      </c>
      <c r="Q60" s="15">
        <v>0.008</v>
      </c>
      <c r="R60" s="15">
        <v>0.007466666667</v>
      </c>
      <c r="S60" s="15">
        <v>0.006933333333</v>
      </c>
      <c r="T60" s="15">
        <v>0.0064</v>
      </c>
      <c r="U60" s="15">
        <v>0.0056</v>
      </c>
      <c r="V60" s="15">
        <v>0.005333333333</v>
      </c>
      <c r="W60" s="15">
        <v>0.005866666667</v>
      </c>
      <c r="X60" s="15">
        <v>0.0064</v>
      </c>
      <c r="Y60" s="15">
        <v>0.007466666667</v>
      </c>
      <c r="Z60" s="15">
        <v>0.006933333333</v>
      </c>
      <c r="AA60" s="15">
        <v>0.005866666667</v>
      </c>
      <c r="AB60" s="15">
        <v>0.0048</v>
      </c>
      <c r="AC60" s="15">
        <v>0.004266666667</v>
      </c>
    </row>
    <row r="61" spans="5:29">
      <c r="E61" s="14">
        <v>15</v>
      </c>
      <c r="F61" s="15">
        <v>0.0004666666667</v>
      </c>
      <c r="G61" s="15">
        <v>0.0005</v>
      </c>
      <c r="H61" s="15">
        <v>0.0005666666667</v>
      </c>
      <c r="I61" s="15">
        <v>0.0006333333333</v>
      </c>
      <c r="J61" s="15">
        <v>0.0006666666667</v>
      </c>
      <c r="K61" s="15">
        <v>0.0007333333333</v>
      </c>
      <c r="L61" s="15">
        <v>0.0007666666667</v>
      </c>
      <c r="M61" s="15">
        <v>0.0008</v>
      </c>
      <c r="N61" s="15">
        <v>0.0008666666667</v>
      </c>
      <c r="O61" s="15">
        <v>0.0009333333333</v>
      </c>
      <c r="P61" s="15">
        <v>0.0009666666667</v>
      </c>
      <c r="Q61" s="15">
        <v>0.001</v>
      </c>
      <c r="R61" s="15">
        <v>0.0009333333333</v>
      </c>
      <c r="S61" s="15">
        <v>0.0008666666667</v>
      </c>
      <c r="T61" s="15">
        <v>0.0008</v>
      </c>
      <c r="U61" s="15">
        <v>0.0007</v>
      </c>
      <c r="V61" s="15">
        <v>0.0006666666667</v>
      </c>
      <c r="W61" s="15">
        <v>0.0007333333333</v>
      </c>
      <c r="X61" s="15">
        <v>0.0008</v>
      </c>
      <c r="Y61" s="15">
        <v>0.0009333333333</v>
      </c>
      <c r="Z61" s="15">
        <v>0.0008666666667</v>
      </c>
      <c r="AA61" s="15">
        <v>0.0007333333333</v>
      </c>
      <c r="AB61" s="15">
        <v>0.0006</v>
      </c>
      <c r="AC61" s="15">
        <v>0.0005333333333</v>
      </c>
    </row>
    <row r="62" spans="5:29">
      <c r="E62" s="14">
        <v>16</v>
      </c>
      <c r="F62" s="15">
        <v>0.0009333333333</v>
      </c>
      <c r="G62" s="15">
        <v>0.001</v>
      </c>
      <c r="H62" s="15">
        <v>0.001133333333</v>
      </c>
      <c r="I62" s="15">
        <v>0.001266666667</v>
      </c>
      <c r="J62" s="15">
        <v>0.001333333333</v>
      </c>
      <c r="K62" s="15">
        <v>0.001466666667</v>
      </c>
      <c r="L62" s="15">
        <v>0.001533333333</v>
      </c>
      <c r="M62" s="15">
        <v>0.0016</v>
      </c>
      <c r="N62" s="15">
        <v>0.001733333333</v>
      </c>
      <c r="O62" s="15">
        <v>0.001866666667</v>
      </c>
      <c r="P62" s="15">
        <v>0.001933333333</v>
      </c>
      <c r="Q62" s="15">
        <v>0.002</v>
      </c>
      <c r="R62" s="15">
        <v>0.001866666667</v>
      </c>
      <c r="S62" s="15">
        <v>0.001733333333</v>
      </c>
      <c r="T62" s="15">
        <v>0.0016</v>
      </c>
      <c r="U62" s="15">
        <v>0.0014</v>
      </c>
      <c r="V62" s="15">
        <v>0.001333333333</v>
      </c>
      <c r="W62" s="15">
        <v>0.001466666667</v>
      </c>
      <c r="X62" s="15">
        <v>0.0016</v>
      </c>
      <c r="Y62" s="15">
        <v>0.001866666667</v>
      </c>
      <c r="Z62" s="15">
        <v>0.001733333333</v>
      </c>
      <c r="AA62" s="15">
        <v>0.001466666667</v>
      </c>
      <c r="AB62" s="15">
        <v>0.0012</v>
      </c>
      <c r="AC62" s="15">
        <v>0.001066666667</v>
      </c>
    </row>
    <row r="63" spans="5:29">
      <c r="E63" s="14">
        <v>17</v>
      </c>
      <c r="F63" s="15">
        <v>0.0009333333333</v>
      </c>
      <c r="G63" s="15">
        <v>0.001</v>
      </c>
      <c r="H63" s="15">
        <v>0.001133333333</v>
      </c>
      <c r="I63" s="15">
        <v>0.001266666667</v>
      </c>
      <c r="J63" s="15">
        <v>0.001333333333</v>
      </c>
      <c r="K63" s="15">
        <v>0.001466666667</v>
      </c>
      <c r="L63" s="15">
        <v>0.001533333333</v>
      </c>
      <c r="M63" s="15">
        <v>0.0016</v>
      </c>
      <c r="N63" s="15">
        <v>0.001733333333</v>
      </c>
      <c r="O63" s="15">
        <v>0.001866666667</v>
      </c>
      <c r="P63" s="15">
        <v>0.001933333333</v>
      </c>
      <c r="Q63" s="15">
        <v>0.002</v>
      </c>
      <c r="R63" s="15">
        <v>0.001866666667</v>
      </c>
      <c r="S63" s="15">
        <v>0.001733333333</v>
      </c>
      <c r="T63" s="15">
        <v>0.0016</v>
      </c>
      <c r="U63" s="15">
        <v>0.0014</v>
      </c>
      <c r="V63" s="15">
        <v>0.001333333333</v>
      </c>
      <c r="W63" s="15">
        <v>0.001466666667</v>
      </c>
      <c r="X63" s="15">
        <v>0.0016</v>
      </c>
      <c r="Y63" s="15">
        <v>0.001866666667</v>
      </c>
      <c r="Z63" s="15">
        <v>0.001733333333</v>
      </c>
      <c r="AA63" s="15">
        <v>0.001466666667</v>
      </c>
      <c r="AB63" s="15">
        <v>0.0012</v>
      </c>
      <c r="AC63" s="15">
        <v>0.001066666667</v>
      </c>
    </row>
    <row r="64" spans="5:29">
      <c r="E64" s="14">
        <v>18</v>
      </c>
      <c r="F64" s="15">
        <v>0.001866666667</v>
      </c>
      <c r="G64" s="15">
        <v>0.002</v>
      </c>
      <c r="H64" s="15">
        <v>0.002266666667</v>
      </c>
      <c r="I64" s="15">
        <v>0.002533333333</v>
      </c>
      <c r="J64" s="15">
        <v>0.002666666667</v>
      </c>
      <c r="K64" s="15">
        <v>0.002933333333</v>
      </c>
      <c r="L64" s="15">
        <v>0.003066666667</v>
      </c>
      <c r="M64" s="15">
        <v>0.0032</v>
      </c>
      <c r="N64" s="15">
        <v>0.003466666667</v>
      </c>
      <c r="O64" s="15">
        <v>0.003733333333</v>
      </c>
      <c r="P64" s="15">
        <v>0.003866666667</v>
      </c>
      <c r="Q64" s="15">
        <v>0.004</v>
      </c>
      <c r="R64" s="15">
        <v>0.003733333333</v>
      </c>
      <c r="S64" s="15">
        <v>0.003466666667</v>
      </c>
      <c r="T64" s="15">
        <v>0.0032</v>
      </c>
      <c r="U64" s="15">
        <v>0.0028</v>
      </c>
      <c r="V64" s="15">
        <v>0.002666666667</v>
      </c>
      <c r="W64" s="15">
        <v>0.002933333333</v>
      </c>
      <c r="X64" s="15">
        <v>0.0032</v>
      </c>
      <c r="Y64" s="15">
        <v>0.003733333333</v>
      </c>
      <c r="Z64" s="15">
        <v>0.003466666667</v>
      </c>
      <c r="AA64" s="15">
        <v>0.002933333333</v>
      </c>
      <c r="AB64" s="15">
        <v>0.0024</v>
      </c>
      <c r="AC64" s="15">
        <v>0.002133333333</v>
      </c>
    </row>
    <row r="65" spans="5:29">
      <c r="E65" s="14">
        <v>19</v>
      </c>
      <c r="F65" s="15">
        <v>0.001866666667</v>
      </c>
      <c r="G65" s="15">
        <v>0.002</v>
      </c>
      <c r="H65" s="15">
        <v>0.002266666667</v>
      </c>
      <c r="I65" s="15">
        <v>0.002533333333</v>
      </c>
      <c r="J65" s="15">
        <v>0.002666666667</v>
      </c>
      <c r="K65" s="15">
        <v>0.002933333333</v>
      </c>
      <c r="L65" s="15">
        <v>0.003066666667</v>
      </c>
      <c r="M65" s="15">
        <v>0.0032</v>
      </c>
      <c r="N65" s="15">
        <v>0.003466666667</v>
      </c>
      <c r="O65" s="15">
        <v>0.003733333333</v>
      </c>
      <c r="P65" s="15">
        <v>0.003866666667</v>
      </c>
      <c r="Q65" s="15">
        <v>0.004</v>
      </c>
      <c r="R65" s="15">
        <v>0.003733333333</v>
      </c>
      <c r="S65" s="15">
        <v>0.003466666667</v>
      </c>
      <c r="T65" s="15">
        <v>0.0032</v>
      </c>
      <c r="U65" s="15">
        <v>0.0028</v>
      </c>
      <c r="V65" s="15">
        <v>0.002666666667</v>
      </c>
      <c r="W65" s="15">
        <v>0.002933333333</v>
      </c>
      <c r="X65" s="15">
        <v>0.0032</v>
      </c>
      <c r="Y65" s="15">
        <v>0.003733333333</v>
      </c>
      <c r="Z65" s="15">
        <v>0.003466666667</v>
      </c>
      <c r="AA65" s="15">
        <v>0.002933333333</v>
      </c>
      <c r="AB65" s="15">
        <v>0.0024</v>
      </c>
      <c r="AC65" s="15">
        <v>0.002133333333</v>
      </c>
    </row>
    <row r="66" spans="5:29">
      <c r="E66" s="14">
        <v>20</v>
      </c>
      <c r="F66" s="15">
        <v>0.001866666667</v>
      </c>
      <c r="G66" s="15">
        <v>0.002</v>
      </c>
      <c r="H66" s="15">
        <v>0.002266666667</v>
      </c>
      <c r="I66" s="15">
        <v>0.002533333333</v>
      </c>
      <c r="J66" s="15">
        <v>0.002666666667</v>
      </c>
      <c r="K66" s="15">
        <v>0.002933333333</v>
      </c>
      <c r="L66" s="15">
        <v>0.003066666667</v>
      </c>
      <c r="M66" s="15">
        <v>0.0032</v>
      </c>
      <c r="N66" s="15">
        <v>0.003466666667</v>
      </c>
      <c r="O66" s="15">
        <v>0.003733333333</v>
      </c>
      <c r="P66" s="15">
        <v>0.003866666667</v>
      </c>
      <c r="Q66" s="15">
        <v>0.004</v>
      </c>
      <c r="R66" s="15">
        <v>0.003733333333</v>
      </c>
      <c r="S66" s="15">
        <v>0.003466666667</v>
      </c>
      <c r="T66" s="15">
        <v>0.0032</v>
      </c>
      <c r="U66" s="15">
        <v>0.0028</v>
      </c>
      <c r="V66" s="15">
        <v>0.002666666667</v>
      </c>
      <c r="W66" s="15">
        <v>0.002933333333</v>
      </c>
      <c r="X66" s="15">
        <v>0.0032</v>
      </c>
      <c r="Y66" s="15">
        <v>0.003733333333</v>
      </c>
      <c r="Z66" s="15">
        <v>0.003466666667</v>
      </c>
      <c r="AA66" s="15">
        <v>0.002933333333</v>
      </c>
      <c r="AB66" s="15">
        <v>0.0024</v>
      </c>
      <c r="AC66" s="15">
        <v>0.002133333333</v>
      </c>
    </row>
    <row r="67" spans="5:29">
      <c r="E67" s="14">
        <v>21</v>
      </c>
      <c r="F67" s="15">
        <v>0.001866666667</v>
      </c>
      <c r="G67" s="15">
        <v>0.002</v>
      </c>
      <c r="H67" s="15">
        <v>0.002266666667</v>
      </c>
      <c r="I67" s="15">
        <v>0.002533333333</v>
      </c>
      <c r="J67" s="15">
        <v>0.002666666667</v>
      </c>
      <c r="K67" s="15">
        <v>0.002933333333</v>
      </c>
      <c r="L67" s="15">
        <v>0.003066666667</v>
      </c>
      <c r="M67" s="15">
        <v>0.0032</v>
      </c>
      <c r="N67" s="15">
        <v>0.003466666667</v>
      </c>
      <c r="O67" s="15">
        <v>0.003733333333</v>
      </c>
      <c r="P67" s="15">
        <v>0.003866666667</v>
      </c>
      <c r="Q67" s="15">
        <v>0.004</v>
      </c>
      <c r="R67" s="15">
        <v>0.003733333333</v>
      </c>
      <c r="S67" s="15">
        <v>0.003466666667</v>
      </c>
      <c r="T67" s="15">
        <v>0.0032</v>
      </c>
      <c r="U67" s="15">
        <v>0.0028</v>
      </c>
      <c r="V67" s="15">
        <v>0.002666666667</v>
      </c>
      <c r="W67" s="15">
        <v>0.002933333333</v>
      </c>
      <c r="X67" s="15">
        <v>0.0032</v>
      </c>
      <c r="Y67" s="15">
        <v>0.003733333333</v>
      </c>
      <c r="Z67" s="15">
        <v>0.003466666667</v>
      </c>
      <c r="AA67" s="15">
        <v>0.002933333333</v>
      </c>
      <c r="AB67" s="15">
        <v>0.0024</v>
      </c>
      <c r="AC67" s="15">
        <v>0.002133333333</v>
      </c>
    </row>
    <row r="68" spans="5:29">
      <c r="E68" s="14">
        <v>22</v>
      </c>
      <c r="F68" s="15">
        <v>0.001866666667</v>
      </c>
      <c r="G68" s="15">
        <v>0.002</v>
      </c>
      <c r="H68" s="15">
        <v>0.002266666667</v>
      </c>
      <c r="I68" s="15">
        <v>0.002533333333</v>
      </c>
      <c r="J68" s="15">
        <v>0.002666666667</v>
      </c>
      <c r="K68" s="15">
        <v>0.002933333333</v>
      </c>
      <c r="L68" s="15">
        <v>0.003066666667</v>
      </c>
      <c r="M68" s="15">
        <v>0.0032</v>
      </c>
      <c r="N68" s="15">
        <v>0.003466666667</v>
      </c>
      <c r="O68" s="15">
        <v>0.003733333333</v>
      </c>
      <c r="P68" s="15">
        <v>0.003866666667</v>
      </c>
      <c r="Q68" s="15">
        <v>0.004</v>
      </c>
      <c r="R68" s="15">
        <v>0.003733333333</v>
      </c>
      <c r="S68" s="15">
        <v>0.003466666667</v>
      </c>
      <c r="T68" s="15">
        <v>0.0032</v>
      </c>
      <c r="U68" s="15">
        <v>0.0028</v>
      </c>
      <c r="V68" s="15">
        <v>0.002666666667</v>
      </c>
      <c r="W68" s="15">
        <v>0.002933333333</v>
      </c>
      <c r="X68" s="15">
        <v>0.0032</v>
      </c>
      <c r="Y68" s="15">
        <v>0.003733333333</v>
      </c>
      <c r="Z68" s="15">
        <v>0.003466666667</v>
      </c>
      <c r="AA68" s="15">
        <v>0.002933333333</v>
      </c>
      <c r="AB68" s="15">
        <v>0.0024</v>
      </c>
      <c r="AC68" s="15">
        <v>0.002133333333</v>
      </c>
    </row>
    <row r="69" spans="5:29">
      <c r="E69" s="14">
        <v>23</v>
      </c>
      <c r="F69" s="15">
        <v>0.002333333333</v>
      </c>
      <c r="G69" s="15">
        <v>0.0025</v>
      </c>
      <c r="H69" s="15">
        <v>0.002833333333</v>
      </c>
      <c r="I69" s="15">
        <v>0.003166666667</v>
      </c>
      <c r="J69" s="15">
        <v>0.003333333333</v>
      </c>
      <c r="K69" s="15">
        <v>0.003666666667</v>
      </c>
      <c r="L69" s="15">
        <v>0.003833333333</v>
      </c>
      <c r="M69" s="15">
        <v>0.004</v>
      </c>
      <c r="N69" s="15">
        <v>0.004333333333</v>
      </c>
      <c r="O69" s="15">
        <v>0.004666666667</v>
      </c>
      <c r="P69" s="15">
        <v>0.004833333333</v>
      </c>
      <c r="Q69" s="15">
        <v>0.005</v>
      </c>
      <c r="R69" s="15">
        <v>0.004666666667</v>
      </c>
      <c r="S69" s="15">
        <v>0.004333333333</v>
      </c>
      <c r="T69" s="15">
        <v>0.004</v>
      </c>
      <c r="U69" s="15">
        <v>0.0035</v>
      </c>
      <c r="V69" s="15">
        <v>0.003333333333</v>
      </c>
      <c r="W69" s="15">
        <v>0.003666666667</v>
      </c>
      <c r="X69" s="15">
        <v>0.004</v>
      </c>
      <c r="Y69" s="15">
        <v>0.004666666667</v>
      </c>
      <c r="Z69" s="15">
        <v>0.004333333333</v>
      </c>
      <c r="AA69" s="15">
        <v>0.003666666667</v>
      </c>
      <c r="AB69" s="15">
        <v>0.003</v>
      </c>
      <c r="AC69" s="15">
        <v>0.002666666667</v>
      </c>
    </row>
    <row r="70" spans="5:29">
      <c r="E70" s="14">
        <v>24</v>
      </c>
      <c r="F70" s="15">
        <v>0.009333333333</v>
      </c>
      <c r="G70" s="15">
        <v>0.01</v>
      </c>
      <c r="H70" s="15">
        <v>0.01133333333</v>
      </c>
      <c r="I70" s="15">
        <v>0.01266666667</v>
      </c>
      <c r="J70" s="15">
        <v>0.01333333333</v>
      </c>
      <c r="K70" s="15">
        <v>0.01466666667</v>
      </c>
      <c r="L70" s="15">
        <v>0.01533333333</v>
      </c>
      <c r="M70" s="15">
        <v>0.016</v>
      </c>
      <c r="N70" s="15">
        <v>0.01733333333</v>
      </c>
      <c r="O70" s="15">
        <v>0.01866666667</v>
      </c>
      <c r="P70" s="15">
        <v>0.01933333333</v>
      </c>
      <c r="Q70" s="15">
        <v>0.02</v>
      </c>
      <c r="R70" s="15">
        <v>0.01866666667</v>
      </c>
      <c r="S70" s="15">
        <v>0.01733333333</v>
      </c>
      <c r="T70" s="15">
        <v>0.016</v>
      </c>
      <c r="U70" s="15">
        <v>0.014</v>
      </c>
      <c r="V70" s="15">
        <v>0.01333333333</v>
      </c>
      <c r="W70" s="15">
        <v>0.01466666667</v>
      </c>
      <c r="X70" s="15">
        <v>0.016</v>
      </c>
      <c r="Y70" s="15">
        <v>0.01866666667</v>
      </c>
      <c r="Z70" s="15">
        <v>0.01733333333</v>
      </c>
      <c r="AA70" s="15">
        <v>0.01466666667</v>
      </c>
      <c r="AB70" s="15">
        <v>0.012</v>
      </c>
      <c r="AC70" s="15">
        <v>0.01066666667</v>
      </c>
    </row>
    <row r="71" spans="5:29">
      <c r="E71" s="14">
        <v>25</v>
      </c>
      <c r="F71" s="15">
        <v>0.009333333333</v>
      </c>
      <c r="G71" s="15">
        <v>0.01</v>
      </c>
      <c r="H71" s="15">
        <v>0.01133333333</v>
      </c>
      <c r="I71" s="15">
        <v>0.01266666667</v>
      </c>
      <c r="J71" s="15">
        <v>0.01333333333</v>
      </c>
      <c r="K71" s="15">
        <v>0.01466666667</v>
      </c>
      <c r="L71" s="15">
        <v>0.01533333333</v>
      </c>
      <c r="M71" s="15">
        <v>0.016</v>
      </c>
      <c r="N71" s="15">
        <v>0.01733333333</v>
      </c>
      <c r="O71" s="15">
        <v>0.01866666667</v>
      </c>
      <c r="P71" s="15">
        <v>0.01933333333</v>
      </c>
      <c r="Q71" s="15">
        <v>0.02</v>
      </c>
      <c r="R71" s="15">
        <v>0.01866666667</v>
      </c>
      <c r="S71" s="15">
        <v>0.01733333333</v>
      </c>
      <c r="T71" s="15">
        <v>0.016</v>
      </c>
      <c r="U71" s="15">
        <v>0.014</v>
      </c>
      <c r="V71" s="15">
        <v>0.01333333333</v>
      </c>
      <c r="W71" s="15">
        <v>0.01466666667</v>
      </c>
      <c r="X71" s="15">
        <v>0.016</v>
      </c>
      <c r="Y71" s="15">
        <v>0.01866666667</v>
      </c>
      <c r="Z71" s="15">
        <v>0.01733333333</v>
      </c>
      <c r="AA71" s="15">
        <v>0.01466666667</v>
      </c>
      <c r="AB71" s="15">
        <v>0.012</v>
      </c>
      <c r="AC71" s="15">
        <v>0.01066666667</v>
      </c>
    </row>
    <row r="72" spans="5:29">
      <c r="E72" s="14">
        <v>26</v>
      </c>
      <c r="F72" s="15">
        <v>0.001166666667</v>
      </c>
      <c r="G72" s="15">
        <v>0.00125</v>
      </c>
      <c r="H72" s="15">
        <v>0.001416666667</v>
      </c>
      <c r="I72" s="15">
        <v>0.001583333333</v>
      </c>
      <c r="J72" s="15">
        <v>0.001666666667</v>
      </c>
      <c r="K72" s="15">
        <v>0.001833333333</v>
      </c>
      <c r="L72" s="15">
        <v>0.001916666667</v>
      </c>
      <c r="M72" s="15">
        <v>0.002</v>
      </c>
      <c r="N72" s="15">
        <v>0.002166666667</v>
      </c>
      <c r="O72" s="15">
        <v>0.002333333333</v>
      </c>
      <c r="P72" s="15">
        <v>0.002416666667</v>
      </c>
      <c r="Q72" s="15">
        <v>0.0025</v>
      </c>
      <c r="R72" s="15">
        <v>0.002333333333</v>
      </c>
      <c r="S72" s="15">
        <v>0.002166666667</v>
      </c>
      <c r="T72" s="15">
        <v>0.002</v>
      </c>
      <c r="U72" s="15">
        <v>0.00175</v>
      </c>
      <c r="V72" s="15">
        <v>0.001666666667</v>
      </c>
      <c r="W72" s="15">
        <v>0.001833333333</v>
      </c>
      <c r="X72" s="15">
        <v>0.002</v>
      </c>
      <c r="Y72" s="15">
        <v>0.002333333333</v>
      </c>
      <c r="Z72" s="15">
        <v>0.002166666667</v>
      </c>
      <c r="AA72" s="15">
        <v>0.001833333333</v>
      </c>
      <c r="AB72" s="15">
        <v>0.0015</v>
      </c>
      <c r="AC72" s="15">
        <v>0.001333333333</v>
      </c>
    </row>
    <row r="73" spans="5:29">
      <c r="E73" s="14">
        <v>27</v>
      </c>
      <c r="F73" s="15">
        <v>0.001166666667</v>
      </c>
      <c r="G73" s="15">
        <v>0.00125</v>
      </c>
      <c r="H73" s="15">
        <v>0.001416666667</v>
      </c>
      <c r="I73" s="15">
        <v>0.001583333333</v>
      </c>
      <c r="J73" s="15">
        <v>0.001666666667</v>
      </c>
      <c r="K73" s="15">
        <v>0.001833333333</v>
      </c>
      <c r="L73" s="15">
        <v>0.001916666667</v>
      </c>
      <c r="M73" s="15">
        <v>0.002</v>
      </c>
      <c r="N73" s="15">
        <v>0.002166666667</v>
      </c>
      <c r="O73" s="15">
        <v>0.002333333333</v>
      </c>
      <c r="P73" s="15">
        <v>0.002416666667</v>
      </c>
      <c r="Q73" s="15">
        <v>0.0025</v>
      </c>
      <c r="R73" s="15">
        <v>0.002333333333</v>
      </c>
      <c r="S73" s="15">
        <v>0.002166666667</v>
      </c>
      <c r="T73" s="15">
        <v>0.002</v>
      </c>
      <c r="U73" s="15">
        <v>0.00175</v>
      </c>
      <c r="V73" s="15">
        <v>0.001666666667</v>
      </c>
      <c r="W73" s="15">
        <v>0.001833333333</v>
      </c>
      <c r="X73" s="15">
        <v>0.002</v>
      </c>
      <c r="Y73" s="15">
        <v>0.002333333333</v>
      </c>
      <c r="Z73" s="15">
        <v>0.002166666667</v>
      </c>
      <c r="AA73" s="15">
        <v>0.001833333333</v>
      </c>
      <c r="AB73" s="15">
        <v>0.0015</v>
      </c>
      <c r="AC73" s="15">
        <v>0.001333333333</v>
      </c>
    </row>
    <row r="74" spans="5:29">
      <c r="E74" s="14">
        <v>28</v>
      </c>
      <c r="F74" s="15">
        <v>0.0009333333333</v>
      </c>
      <c r="G74" s="15">
        <v>0.001</v>
      </c>
      <c r="H74" s="15">
        <v>0.001133333333</v>
      </c>
      <c r="I74" s="15">
        <v>0.001266666667</v>
      </c>
      <c r="J74" s="15">
        <v>0.001333333333</v>
      </c>
      <c r="K74" s="15">
        <v>0.001466666667</v>
      </c>
      <c r="L74" s="15">
        <v>0.001533333333</v>
      </c>
      <c r="M74" s="15">
        <v>0.0016</v>
      </c>
      <c r="N74" s="15">
        <v>0.001733333333</v>
      </c>
      <c r="O74" s="15">
        <v>0.001866666667</v>
      </c>
      <c r="P74" s="15">
        <v>0.001933333333</v>
      </c>
      <c r="Q74" s="15">
        <v>0.002</v>
      </c>
      <c r="R74" s="15">
        <v>0.001866666667</v>
      </c>
      <c r="S74" s="15">
        <v>0.001733333333</v>
      </c>
      <c r="T74" s="15">
        <v>0.0016</v>
      </c>
      <c r="U74" s="15">
        <v>0.0014</v>
      </c>
      <c r="V74" s="15">
        <v>0.001333333333</v>
      </c>
      <c r="W74" s="15">
        <v>0.001466666667</v>
      </c>
      <c r="X74" s="15">
        <v>0.0016</v>
      </c>
      <c r="Y74" s="15">
        <v>0.001866666667</v>
      </c>
      <c r="Z74" s="15">
        <v>0.001733333333</v>
      </c>
      <c r="AA74" s="15">
        <v>0.001466666667</v>
      </c>
      <c r="AB74" s="15">
        <v>0.0012</v>
      </c>
      <c r="AC74" s="15">
        <v>0.001066666667</v>
      </c>
    </row>
    <row r="75" spans="5:29">
      <c r="E75" s="14">
        <v>29</v>
      </c>
      <c r="F75" s="15">
        <v>0.003266666667</v>
      </c>
      <c r="G75" s="15">
        <v>0.0035</v>
      </c>
      <c r="H75" s="15">
        <v>0.003966666667</v>
      </c>
      <c r="I75" s="15">
        <v>0.004433333333</v>
      </c>
      <c r="J75" s="15">
        <v>0.004666666667</v>
      </c>
      <c r="K75" s="15">
        <v>0.005133333333</v>
      </c>
      <c r="L75" s="15">
        <v>0.005366666667</v>
      </c>
      <c r="M75" s="15">
        <v>0.0056</v>
      </c>
      <c r="N75" s="15">
        <v>0.006066666667</v>
      </c>
      <c r="O75" s="15">
        <v>0.006533333333</v>
      </c>
      <c r="P75" s="15">
        <v>0.006766666667</v>
      </c>
      <c r="Q75" s="15">
        <v>0.007</v>
      </c>
      <c r="R75" s="15">
        <v>0.006533333333</v>
      </c>
      <c r="S75" s="15">
        <v>0.006066666667</v>
      </c>
      <c r="T75" s="15">
        <v>0.0056</v>
      </c>
      <c r="U75" s="15">
        <v>0.0049</v>
      </c>
      <c r="V75" s="15">
        <v>0.004666666667</v>
      </c>
      <c r="W75" s="15">
        <v>0.005133333333</v>
      </c>
      <c r="X75" s="15">
        <v>0.0056</v>
      </c>
      <c r="Y75" s="15">
        <v>0.006533333333</v>
      </c>
      <c r="Z75" s="15">
        <v>0.006066666667</v>
      </c>
      <c r="AA75" s="15">
        <v>0.005133333333</v>
      </c>
      <c r="AB75" s="15">
        <v>0.0042</v>
      </c>
      <c r="AC75" s="15">
        <v>0.003733333333</v>
      </c>
    </row>
    <row r="76" spans="5:29">
      <c r="E76" s="14">
        <v>30</v>
      </c>
      <c r="F76" s="15">
        <v>0.028</v>
      </c>
      <c r="G76" s="15">
        <v>0.03</v>
      </c>
      <c r="H76" s="15">
        <v>0.034</v>
      </c>
      <c r="I76" s="15">
        <v>0.038</v>
      </c>
      <c r="J76" s="15">
        <v>0.04</v>
      </c>
      <c r="K76" s="15">
        <v>0.044</v>
      </c>
      <c r="L76" s="15">
        <v>0.046</v>
      </c>
      <c r="M76" s="15">
        <v>0.048</v>
      </c>
      <c r="N76" s="15">
        <v>0.052</v>
      </c>
      <c r="O76" s="15">
        <v>0.056</v>
      </c>
      <c r="P76" s="15">
        <v>0.058</v>
      </c>
      <c r="Q76" s="15">
        <v>0.06</v>
      </c>
      <c r="R76" s="15">
        <v>0.056</v>
      </c>
      <c r="S76" s="15">
        <v>0.052</v>
      </c>
      <c r="T76" s="15">
        <v>0.048</v>
      </c>
      <c r="U76" s="15">
        <v>0.042</v>
      </c>
      <c r="V76" s="15">
        <v>0.04</v>
      </c>
      <c r="W76" s="15">
        <v>0.044</v>
      </c>
      <c r="X76" s="15">
        <v>0.048</v>
      </c>
      <c r="Y76" s="15">
        <v>0.056</v>
      </c>
      <c r="Z76" s="15">
        <v>0.052</v>
      </c>
      <c r="AA76" s="15">
        <v>0.044</v>
      </c>
      <c r="AB76" s="15">
        <v>0.036</v>
      </c>
      <c r="AC76" s="15">
        <v>0.032</v>
      </c>
    </row>
    <row r="77" spans="5:29">
      <c r="E77" s="14">
        <v>31</v>
      </c>
      <c r="F77" s="15">
        <v>0.003266666667</v>
      </c>
      <c r="G77" s="15">
        <v>0.0035</v>
      </c>
      <c r="H77" s="15">
        <v>0.003966666667</v>
      </c>
      <c r="I77" s="15">
        <v>0.004433333333</v>
      </c>
      <c r="J77" s="15">
        <v>0.004666666667</v>
      </c>
      <c r="K77" s="15">
        <v>0.005133333333</v>
      </c>
      <c r="L77" s="15">
        <v>0.005366666667</v>
      </c>
      <c r="M77" s="15">
        <v>0.0056</v>
      </c>
      <c r="N77" s="15">
        <v>0.006066666667</v>
      </c>
      <c r="O77" s="15">
        <v>0.006533333333</v>
      </c>
      <c r="P77" s="15">
        <v>0.006766666667</v>
      </c>
      <c r="Q77" s="15">
        <v>0.007</v>
      </c>
      <c r="R77" s="15">
        <v>0.006533333333</v>
      </c>
      <c r="S77" s="15">
        <v>0.006066666667</v>
      </c>
      <c r="T77" s="15">
        <v>0.0056</v>
      </c>
      <c r="U77" s="15">
        <v>0.0049</v>
      </c>
      <c r="V77" s="15">
        <v>0.004666666667</v>
      </c>
      <c r="W77" s="15">
        <v>0.005133333333</v>
      </c>
      <c r="X77" s="15">
        <v>0.0056</v>
      </c>
      <c r="Y77" s="15">
        <v>0.006533333333</v>
      </c>
      <c r="Z77" s="15">
        <v>0.006066666667</v>
      </c>
      <c r="AA77" s="15">
        <v>0.005133333333</v>
      </c>
      <c r="AB77" s="15">
        <v>0.0042</v>
      </c>
      <c r="AC77" s="15">
        <v>0.003733333333</v>
      </c>
    </row>
    <row r="78" spans="5:29">
      <c r="E78" s="14">
        <v>32</v>
      </c>
      <c r="F78" s="15">
        <v>0.004666666667</v>
      </c>
      <c r="G78" s="15">
        <v>0.005</v>
      </c>
      <c r="H78" s="15">
        <v>0.005666666667</v>
      </c>
      <c r="I78" s="15">
        <v>0.006333333333</v>
      </c>
      <c r="J78" s="15">
        <v>0.006666666667</v>
      </c>
      <c r="K78" s="15">
        <v>0.007333333333</v>
      </c>
      <c r="L78" s="15">
        <v>0.007666666667</v>
      </c>
      <c r="M78" s="15">
        <v>0.008</v>
      </c>
      <c r="N78" s="15">
        <v>0.008666666667</v>
      </c>
      <c r="O78" s="15">
        <v>0.009333333333</v>
      </c>
      <c r="P78" s="15">
        <v>0.009666666667</v>
      </c>
      <c r="Q78" s="15">
        <v>0.01</v>
      </c>
      <c r="R78" s="15">
        <v>0.009333333333</v>
      </c>
      <c r="S78" s="15">
        <v>0.008666666667</v>
      </c>
      <c r="T78" s="15">
        <v>0.008</v>
      </c>
      <c r="U78" s="15">
        <v>0.007</v>
      </c>
      <c r="V78" s="15">
        <v>0.006666666667</v>
      </c>
      <c r="W78" s="15">
        <v>0.007333333333</v>
      </c>
      <c r="X78" s="15">
        <v>0.008</v>
      </c>
      <c r="Y78" s="15">
        <v>0.009333333333</v>
      </c>
      <c r="Z78" s="15">
        <v>0.008666666667</v>
      </c>
      <c r="AA78" s="15">
        <v>0.007333333333</v>
      </c>
      <c r="AB78" s="15">
        <v>0.006</v>
      </c>
      <c r="AC78" s="15">
        <v>0.005333333333</v>
      </c>
    </row>
    <row r="79" spans="5:29">
      <c r="E79" s="16">
        <v>33</v>
      </c>
      <c r="F79" s="17">
        <v>0.001866666667</v>
      </c>
      <c r="G79" s="17">
        <v>0.002</v>
      </c>
      <c r="H79" s="17">
        <v>0.002266666667</v>
      </c>
      <c r="I79" s="17">
        <v>0.002533333333</v>
      </c>
      <c r="J79" s="17">
        <v>0.002666666667</v>
      </c>
      <c r="K79" s="17">
        <v>0.002933333333</v>
      </c>
      <c r="L79" s="17">
        <v>0.003066666667</v>
      </c>
      <c r="M79" s="17">
        <v>0.0032</v>
      </c>
      <c r="N79" s="17">
        <v>0.003466666667</v>
      </c>
      <c r="O79" s="17">
        <v>0.003733333333</v>
      </c>
      <c r="P79" s="17">
        <v>0.003866666667</v>
      </c>
      <c r="Q79" s="17">
        <v>0.004</v>
      </c>
      <c r="R79" s="17">
        <v>0.003733333333</v>
      </c>
      <c r="S79" s="17">
        <v>0.003466666667</v>
      </c>
      <c r="T79" s="17">
        <v>0.0032</v>
      </c>
      <c r="U79" s="17">
        <v>0.0028</v>
      </c>
      <c r="V79" s="17">
        <v>0.002666666667</v>
      </c>
      <c r="W79" s="17">
        <v>0.002933333333</v>
      </c>
      <c r="X79" s="17">
        <v>0.0032</v>
      </c>
      <c r="Y79" s="17">
        <v>0.003733333333</v>
      </c>
      <c r="Z79" s="17">
        <v>0.003466666667</v>
      </c>
      <c r="AA79" s="17">
        <v>0.002933333333</v>
      </c>
      <c r="AB79" s="17">
        <v>0.0024</v>
      </c>
      <c r="AC79" s="17">
        <v>0.002133333333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mpc.bus</vt:lpstr>
      <vt:lpstr>mpc.branch</vt:lpstr>
      <vt:lpstr>mpc.device </vt:lpstr>
      <vt:lpstr>mpc.cost</vt:lpstr>
      <vt:lpstr>heatingnet.pipe</vt:lpstr>
      <vt:lpstr>heatingnet.node</vt:lpstr>
      <vt:lpstr>buildings</vt:lpstr>
      <vt:lpstr>profiles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Choc.</cp:lastModifiedBy>
  <dcterms:created xsi:type="dcterms:W3CDTF">2015-06-05T18:19:00Z</dcterms:created>
  <dcterms:modified xsi:type="dcterms:W3CDTF">2022-10-27T13:38:42Z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8E33A464D2624D64A751FB71CF007E1B</vt:lpwstr>
  </property>
  <property fmtid="{D5CDD505-2E9C-101B-9397-08002B2CF9AE}" pid="3" name="KSOProductBuildVer">
    <vt:lpwstr>2052-11.1.0.12598</vt:lpwstr>
  </property>
</Properties>
</file>